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2"/>
  </bookViews>
  <sheets>
    <sheet name="(72a) ทั่วราชอาณาจักร" sheetId="1" r:id="rId1"/>
    <sheet name="(72b)ทั่วราชอาณาจักร1" sheetId="2" r:id="rId2"/>
    <sheet name="แผนภูมิ1" sheetId="4" r:id="rId3"/>
    <sheet name="(73) กราฟ_ภาวะการทำงาน" sheetId="3" r:id="rId4"/>
  </sheets>
  <externalReferences>
    <externalReference r:id="rId5"/>
  </externalReferences>
  <definedNames>
    <definedName name="aaa" localSheetId="0" hidden="1">{"'ความหนาแน่นกทม.-ประเทศ'!$A$1:$L$20"}</definedName>
    <definedName name="aaa" localSheetId="1" hidden="1">{"'ความหนาแน่นกทม.-ประเทศ'!$A$1:$L$20"}</definedName>
    <definedName name="aaa" localSheetId="3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localSheetId="1" hidden="1">{"'ความหนาแน่นกทม.-ประเทศ'!$A$1:$L$20"}</definedName>
    <definedName name="HTML_Control" localSheetId="3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 localSheetId="0">#REF!</definedName>
    <definedName name="normal" localSheetId="1">#REF!</definedName>
    <definedName name="normal" localSheetId="3">#REF!</definedName>
    <definedName name="normal">#REF!</definedName>
    <definedName name="_xlnm.Print_Area" localSheetId="0">'(72a) ทั่วราชอาณาจักร'!$A$1:$J$18</definedName>
    <definedName name="_xlnm.Print_Area" localSheetId="1">'(72b)ทั่วราชอาณาจักร1'!$A$1:$Y$15</definedName>
    <definedName name="_xlnm.Print_Area" localSheetId="3">'(73) กราฟ_ภาวะการทำงาน'!$A$1:$H$22</definedName>
  </definedNames>
  <calcPr calcId="124519"/>
</workbook>
</file>

<file path=xl/calcChain.xml><?xml version="1.0" encoding="utf-8"?>
<calcChain xmlns="http://schemas.openxmlformats.org/spreadsheetml/2006/main">
  <c r="B8" i="3"/>
  <c r="B9"/>
  <c r="E6" i="2"/>
  <c r="F6"/>
  <c r="G6"/>
  <c r="G5" s="1"/>
  <c r="H6"/>
  <c r="I6"/>
  <c r="J6" s="1"/>
  <c r="K6"/>
  <c r="L6"/>
  <c r="M6"/>
  <c r="M5" s="1"/>
  <c r="N6"/>
  <c r="O6"/>
  <c r="P6" s="1"/>
  <c r="S6"/>
  <c r="S5" s="1"/>
  <c r="T6"/>
  <c r="U6"/>
  <c r="V6"/>
  <c r="V5" s="1"/>
  <c r="W6"/>
  <c r="X6"/>
  <c r="B7"/>
  <c r="B6" s="1"/>
  <c r="C7"/>
  <c r="C6" s="1"/>
  <c r="C11" s="1"/>
  <c r="G7"/>
  <c r="J7"/>
  <c r="M7"/>
  <c r="P7"/>
  <c r="Q7"/>
  <c r="R7"/>
  <c r="Y7"/>
  <c r="Y6" s="1"/>
  <c r="D8"/>
  <c r="G8"/>
  <c r="J8"/>
  <c r="M8"/>
  <c r="P8"/>
  <c r="Y8"/>
  <c r="D9"/>
  <c r="G9"/>
  <c r="M9"/>
  <c r="P9"/>
  <c r="Y9"/>
  <c r="E11"/>
  <c r="F11"/>
  <c r="G11"/>
  <c r="H11"/>
  <c r="I11"/>
  <c r="K11"/>
  <c r="L11"/>
  <c r="M11"/>
  <c r="N11"/>
  <c r="O11"/>
  <c r="S11"/>
  <c r="T11"/>
  <c r="U11"/>
  <c r="V11"/>
  <c r="W11"/>
  <c r="X11"/>
  <c r="C6" i="1"/>
  <c r="C5" s="1"/>
  <c r="D6"/>
  <c r="D5" s="1"/>
  <c r="E6"/>
  <c r="E5" s="1"/>
  <c r="F6"/>
  <c r="F5" s="1"/>
  <c r="G6"/>
  <c r="G5" s="1"/>
  <c r="H6"/>
  <c r="H5" s="1"/>
  <c r="I6"/>
  <c r="I5" s="1"/>
  <c r="J6"/>
  <c r="J5" s="1"/>
  <c r="C11"/>
  <c r="D11"/>
  <c r="E11"/>
  <c r="F11"/>
  <c r="G11"/>
  <c r="H11"/>
  <c r="I11"/>
  <c r="J11"/>
  <c r="Y5" i="2" l="1"/>
  <c r="Y11"/>
  <c r="B11"/>
  <c r="D6"/>
  <c r="J11"/>
  <c r="J5"/>
  <c r="P11"/>
  <c r="P5"/>
  <c r="D7"/>
  <c r="D11" l="1"/>
  <c r="D5"/>
</calcChain>
</file>

<file path=xl/sharedStrings.xml><?xml version="1.0" encoding="utf-8"?>
<sst xmlns="http://schemas.openxmlformats.org/spreadsheetml/2006/main" count="75" uniqueCount="35">
  <si>
    <r>
      <t xml:space="preserve">หมายเหตุ   : </t>
    </r>
    <r>
      <rPr>
        <b/>
        <sz val="12"/>
        <rFont val="TH SarabunPSK"/>
        <family val="2"/>
      </rPr>
      <t xml:space="preserve">   ไม่สมัครใจทำงาน และบุคคลที่ทำงานโดยไม่ได้รับค่าจ้าง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</si>
  <si>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rFont val="TH SarabunPSK"/>
        <family val="2"/>
      </rPr>
      <t xml:space="preserve">3. ผู้อยู่นอกกำลังแรงงาน" หมายถึง บุคคลซึ่งมีอายุ 15 ปีขึ้นไป แต่ไม่ได้ทำงาน และไม่พร้อมที่จะทำงาน เนื่องจากทำงานบ้าน เรียนหนังสือ ยังเด็กเกินไป หรือชรามาก (มีอายุเกิน 60 ปี) คนพิการ </t>
    </r>
  </si>
  <si>
    <r>
      <rPr>
        <b/>
        <sz val="12"/>
        <color indexed="9"/>
        <rFont val="TH SarabunPSK"/>
        <family val="2"/>
      </rPr>
      <t xml:space="preserve">หมายเหตุ   : </t>
    </r>
    <r>
      <rPr>
        <b/>
        <sz val="12"/>
        <rFont val="TH SarabunPSK"/>
        <family val="2"/>
      </rPr>
      <t>2. ผู้อยู่ในกำลังแรงงาน" หมายถึง บุคคลที่มีอายุ 15 ปีขึ้นไป ซึ่งมีงานทำ</t>
    </r>
  </si>
  <si>
    <t>ผู้อยู่ในกำลังแรงงาน</t>
  </si>
  <si>
    <t xml:space="preserve">            </t>
  </si>
  <si>
    <t xml:space="preserve">ผู้ว่างงาน x 100 </t>
  </si>
  <si>
    <t xml:space="preserve">หมายเหตุ   : 1. อัตราการว่างงาน   =             </t>
  </si>
  <si>
    <t>แหล่งข้อมูล : การสำรวจภาวะการทำงานของประชากร เดือนธันวาคม พ.ศ. 2554 - 2561 สำนักงานสถิติแห่งชาติ</t>
  </si>
  <si>
    <t>อัตราการว่างงาน</t>
  </si>
  <si>
    <t>2. ผู้อยู่นอกกำลังแรงงาน</t>
  </si>
  <si>
    <t xml:space="preserve">    1.3 ผู้ที่รอฤดูกาล</t>
  </si>
  <si>
    <t xml:space="preserve">    1.2 ผู้ว่างงาน</t>
  </si>
  <si>
    <t xml:space="preserve">    1.1 ผู้มีงานทำ</t>
  </si>
  <si>
    <t>1. ผู้อยู่ในกำลังแรงงาน</t>
  </si>
  <si>
    <t>ประชากรอายุ 15 ปีขึ้นไป</t>
  </si>
  <si>
    <t>เดือน พ.ศ.</t>
  </si>
  <si>
    <t>ธันวาคม</t>
  </si>
  <si>
    <t>สถานภาพแรงงาน</t>
  </si>
  <si>
    <t>หน่วย : พันคน</t>
  </si>
  <si>
    <t>ภาวะการทำงานของประชากรทั่วราชอาณาจักร พ.ศ. 2554 - 2561</t>
  </si>
  <si>
    <t xml:space="preserve">หมายเหตุ   : * อัตราการว่างงาน    =             </t>
  </si>
  <si>
    <t>อัตราการว่างงาน*</t>
  </si>
  <si>
    <t>รวม</t>
  </si>
  <si>
    <t>หญิง</t>
  </si>
  <si>
    <t>ชาย</t>
  </si>
  <si>
    <t>ธันวาคม 2561</t>
  </si>
  <si>
    <t>ธันวาคม 2560</t>
  </si>
  <si>
    <t>ธันวาคม 2559</t>
  </si>
  <si>
    <t>ธันวาคม 2558</t>
  </si>
  <si>
    <t>ธันวาคม 2557</t>
  </si>
  <si>
    <t>ธันวาคม 2556</t>
  </si>
  <si>
    <t>ธันวาคม 2555</t>
  </si>
  <si>
    <t>ธันวาคม 2554</t>
  </si>
  <si>
    <t>สถานภาพแรงาน</t>
  </si>
  <si>
    <t>ผู้อยู่นอกกำลังแรงงาน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</si>
</sst>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0.0"/>
    <numFmt numFmtId="188" formatCode="#,##0.0"/>
    <numFmt numFmtId="189" formatCode="_-* #,##0.00_-;\-* #,##0.00_-;_-* &quot;-&quot;??_-;_-@_-"/>
    <numFmt numFmtId="190" formatCode="&quot;฿&quot;#,##0;[Red]\-&quot;฿&quot;#,##0"/>
    <numFmt numFmtId="191" formatCode="_-&quot;฿&quot;* #,##0.00_-;\-&quot;฿&quot;* #,##0.00_-;_-&quot;฿&quot;* &quot;-&quot;??_-;_-@_-"/>
    <numFmt numFmtId="192" formatCode="_-* #,##0.0_-;\-* #,##0.0_-;_-* &quot;-&quot;??_-;_-@_-"/>
  </numFmts>
  <fonts count="83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sz val="14"/>
      <name val="TH SarabunPSK"/>
      <family val="2"/>
    </font>
    <font>
      <sz val="12"/>
      <name val="Angsana New"/>
      <family val="1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9"/>
      <name val="TH SarabunPSK"/>
      <family val="2"/>
    </font>
    <font>
      <b/>
      <sz val="13"/>
      <name val="Angsana New"/>
      <family val="1"/>
    </font>
    <font>
      <b/>
      <sz val="13"/>
      <name val="TH SarabunPSK"/>
      <family val="2"/>
    </font>
    <font>
      <sz val="13"/>
      <name val="Angsana New"/>
      <family val="1"/>
    </font>
    <font>
      <sz val="13"/>
      <name val="TH SarabunPSK"/>
      <family val="2"/>
    </font>
    <font>
      <sz val="16"/>
      <name val="Angsana New"/>
      <family val="1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6"/>
      <name val="EucrosiaUPC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2" fillId="0" borderId="0"/>
    <xf numFmtId="0" fontId="2" fillId="0" borderId="0"/>
    <xf numFmtId="18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1" borderId="12" applyNumberFormat="0" applyAlignment="0" applyProtection="0"/>
    <xf numFmtId="0" fontId="22" fillId="24" borderId="12" applyNumberFormat="0" applyAlignment="0" applyProtection="0"/>
    <xf numFmtId="0" fontId="22" fillId="11" borderId="12" applyNumberFormat="0" applyAlignment="0" applyProtection="0"/>
    <xf numFmtId="0" fontId="22" fillId="11" borderId="12" applyNumberFormat="0" applyAlignment="0" applyProtection="0"/>
    <xf numFmtId="0" fontId="22" fillId="24" borderId="12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0" fontId="23" fillId="25" borderId="13" applyNumberFormat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8" fontId="2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" borderId="12" applyNumberFormat="0" applyAlignment="0" applyProtection="0"/>
    <xf numFmtId="0" fontId="36" fillId="13" borderId="12" applyNumberFormat="0" applyAlignment="0" applyProtection="0"/>
    <xf numFmtId="0" fontId="36" fillId="3" borderId="12" applyNumberFormat="0" applyAlignment="0" applyProtection="0"/>
    <xf numFmtId="0" fontId="36" fillId="3" borderId="12" applyNumberFormat="0" applyAlignment="0" applyProtection="0"/>
    <xf numFmtId="0" fontId="36" fillId="13" borderId="12" applyNumberFormat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5" fillId="7" borderId="20" applyNumberFormat="0" applyFont="0" applyAlignment="0" applyProtection="0"/>
    <xf numFmtId="0" fontId="26" fillId="7" borderId="20" applyNumberFormat="0" applyFont="0" applyAlignment="0" applyProtection="0"/>
    <xf numFmtId="0" fontId="26" fillId="7" borderId="20" applyNumberFormat="0" applyFont="0" applyAlignment="0" applyProtection="0"/>
    <xf numFmtId="0" fontId="24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40" fillId="11" borderId="21" applyNumberFormat="0" applyAlignment="0" applyProtection="0"/>
    <xf numFmtId="0" fontId="40" fillId="24" borderId="21" applyNumberFormat="0" applyAlignment="0" applyProtection="0"/>
    <xf numFmtId="0" fontId="40" fillId="11" borderId="21" applyNumberFormat="0" applyAlignment="0" applyProtection="0"/>
    <xf numFmtId="0" fontId="40" fillId="11" borderId="21" applyNumberFormat="0" applyAlignment="0" applyProtection="0"/>
    <xf numFmtId="0" fontId="40" fillId="24" borderId="21" applyNumberFormat="0" applyAlignment="0" applyProtection="0"/>
    <xf numFmtId="16" fontId="10" fillId="0" borderId="1">
      <alignment horizontal="right"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89" fontId="45" fillId="0" borderId="0" applyFont="0" applyFill="0" applyBorder="0" applyAlignment="0" applyProtection="0"/>
    <xf numFmtId="189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26" fillId="0" borderId="0" applyFont="0" applyFill="0" applyBorder="0" applyAlignment="0" applyProtection="0"/>
    <xf numFmtId="190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5" borderId="13" applyNumberFormat="0" applyAlignment="0" applyProtection="0"/>
    <xf numFmtId="0" fontId="49" fillId="25" borderId="13" applyNumberFormat="0" applyAlignment="0" applyProtection="0"/>
    <xf numFmtId="0" fontId="48" fillId="25" borderId="13" applyNumberFormat="0" applyAlignment="0" applyProtection="0"/>
    <xf numFmtId="0" fontId="23" fillId="25" borderId="13" applyNumberFormat="0" applyAlignment="0" applyProtection="0"/>
    <xf numFmtId="0" fontId="49" fillId="25" borderId="13" applyNumberFormat="0" applyAlignment="0" applyProtection="0"/>
    <xf numFmtId="0" fontId="49" fillId="25" borderId="13" applyNumberFormat="0" applyAlignment="0" applyProtection="0"/>
    <xf numFmtId="0" fontId="49" fillId="25" borderId="13" applyNumberFormat="0" applyAlignment="0" applyProtection="0"/>
    <xf numFmtId="0" fontId="49" fillId="25" borderId="13" applyNumberFormat="0" applyAlignment="0" applyProtection="0"/>
    <xf numFmtId="0" fontId="49" fillId="25" borderId="13" applyNumberFormat="0" applyAlignment="0" applyProtection="0"/>
    <xf numFmtId="0" fontId="50" fillId="0" borderId="19" applyNumberFormat="0" applyFill="0" applyAlignment="0" applyProtection="0"/>
    <xf numFmtId="0" fontId="51" fillId="0" borderId="19" applyNumberFormat="0" applyFill="0" applyAlignment="0" applyProtection="0"/>
    <xf numFmtId="0" fontId="50" fillId="0" borderId="19" applyNumberFormat="0" applyFill="0" applyAlignment="0" applyProtection="0"/>
    <xf numFmtId="0" fontId="37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4" borderId="0" applyNumberFormat="0" applyBorder="0" applyAlignment="0" applyProtection="0"/>
    <xf numFmtId="0" fontId="21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11" borderId="21" applyNumberFormat="0" applyAlignment="0" applyProtection="0"/>
    <xf numFmtId="0" fontId="55" fillId="11" borderId="21" applyNumberFormat="0" applyAlignment="0" applyProtection="0"/>
    <xf numFmtId="0" fontId="54" fillId="11" borderId="21" applyNumberFormat="0" applyAlignment="0" applyProtection="0"/>
    <xf numFmtId="0" fontId="40" fillId="24" borderId="21" applyNumberFormat="0" applyAlignment="0" applyProtection="0"/>
    <xf numFmtId="0" fontId="55" fillId="11" borderId="21" applyNumberFormat="0" applyAlignment="0" applyProtection="0"/>
    <xf numFmtId="0" fontId="55" fillId="11" borderId="21" applyNumberFormat="0" applyAlignment="0" applyProtection="0"/>
    <xf numFmtId="0" fontId="55" fillId="11" borderId="21" applyNumberFormat="0" applyAlignment="0" applyProtection="0"/>
    <xf numFmtId="0" fontId="55" fillId="11" borderId="21" applyNumberFormat="0" applyAlignment="0" applyProtection="0"/>
    <xf numFmtId="0" fontId="55" fillId="11" borderId="21" applyNumberFormat="0" applyAlignment="0" applyProtection="0"/>
    <xf numFmtId="0" fontId="56" fillId="11" borderId="12" applyNumberFormat="0" applyAlignment="0" applyProtection="0"/>
    <xf numFmtId="0" fontId="57" fillId="11" borderId="12" applyNumberFormat="0" applyAlignment="0" applyProtection="0"/>
    <xf numFmtId="0" fontId="56" fillId="11" borderId="12" applyNumberFormat="0" applyAlignment="0" applyProtection="0"/>
    <xf numFmtId="0" fontId="22" fillId="24" borderId="12" applyNumberFormat="0" applyAlignment="0" applyProtection="0"/>
    <xf numFmtId="0" fontId="57" fillId="11" borderId="12" applyNumberFormat="0" applyAlignment="0" applyProtection="0"/>
    <xf numFmtId="0" fontId="57" fillId="11" borderId="12" applyNumberFormat="0" applyAlignment="0" applyProtection="0"/>
    <xf numFmtId="0" fontId="57" fillId="11" borderId="12" applyNumberFormat="0" applyAlignment="0" applyProtection="0"/>
    <xf numFmtId="0" fontId="57" fillId="11" borderId="12" applyNumberFormat="0" applyAlignment="0" applyProtection="0"/>
    <xf numFmtId="0" fontId="57" fillId="11" borderId="1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6" borderId="0" applyNumberFormat="0" applyBorder="0" applyAlignment="0" applyProtection="0"/>
    <xf numFmtId="0" fontId="28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9" fillId="0" borderId="0"/>
    <xf numFmtId="0" fontId="26" fillId="0" borderId="0"/>
    <xf numFmtId="0" fontId="69" fillId="0" borderId="0"/>
    <xf numFmtId="0" fontId="69" fillId="0" borderId="0"/>
    <xf numFmtId="0" fontId="25" fillId="0" borderId="0"/>
    <xf numFmtId="0" fontId="26" fillId="0" borderId="0"/>
    <xf numFmtId="0" fontId="39" fillId="0" borderId="0"/>
    <xf numFmtId="0" fontId="2" fillId="0" borderId="0"/>
    <xf numFmtId="0" fontId="26" fillId="0" borderId="0"/>
    <xf numFmtId="0" fontId="67" fillId="0" borderId="0"/>
    <xf numFmtId="0" fontId="67" fillId="0" borderId="0"/>
    <xf numFmtId="0" fontId="70" fillId="3" borderId="12" applyNumberFormat="0" applyAlignment="0" applyProtection="0"/>
    <xf numFmtId="0" fontId="71" fillId="3" borderId="12" applyNumberFormat="0" applyAlignment="0" applyProtection="0"/>
    <xf numFmtId="0" fontId="70" fillId="3" borderId="12" applyNumberFormat="0" applyAlignment="0" applyProtection="0"/>
    <xf numFmtId="0" fontId="36" fillId="13" borderId="12" applyNumberFormat="0" applyAlignment="0" applyProtection="0"/>
    <xf numFmtId="0" fontId="71" fillId="3" borderId="12" applyNumberFormat="0" applyAlignment="0" applyProtection="0"/>
    <xf numFmtId="0" fontId="71" fillId="3" borderId="12" applyNumberFormat="0" applyAlignment="0" applyProtection="0"/>
    <xf numFmtId="0" fontId="71" fillId="3" borderId="12" applyNumberFormat="0" applyAlignment="0" applyProtection="0"/>
    <xf numFmtId="0" fontId="71" fillId="3" borderId="12" applyNumberFormat="0" applyAlignment="0" applyProtection="0"/>
    <xf numFmtId="0" fontId="71" fillId="3" borderId="12" applyNumberFormat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2" fillId="13" borderId="0" applyNumberFormat="0" applyBorder="0" applyAlignment="0" applyProtection="0"/>
    <xf numFmtId="0" fontId="38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0" borderId="22" applyNumberFormat="0" applyFill="0" applyAlignment="0" applyProtection="0"/>
    <xf numFmtId="0" fontId="75" fillId="0" borderId="22" applyNumberFormat="0" applyFill="0" applyAlignment="0" applyProtection="0"/>
    <xf numFmtId="0" fontId="74" fillId="0" borderId="22" applyNumberFormat="0" applyFill="0" applyAlignment="0" applyProtection="0"/>
    <xf numFmtId="0" fontId="43" fillId="0" borderId="23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6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25" fillId="7" borderId="20" applyNumberFormat="0" applyFon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30" fillId="0" borderId="15" applyNumberFormat="0" applyFill="0" applyAlignment="0" applyProtection="0"/>
    <xf numFmtId="0" fontId="77" fillId="0" borderId="14" applyNumberFormat="0" applyFill="0" applyAlignment="0" applyProtection="0"/>
    <xf numFmtId="0" fontId="78" fillId="0" borderId="16" applyNumberFormat="0" applyFill="0" applyAlignment="0" applyProtection="0"/>
    <xf numFmtId="0" fontId="79" fillId="0" borderId="16" applyNumberFormat="0" applyFill="0" applyAlignment="0" applyProtection="0"/>
    <xf numFmtId="0" fontId="78" fillId="0" borderId="16" applyNumberFormat="0" applyFill="0" applyAlignment="0" applyProtection="0"/>
    <xf numFmtId="0" fontId="32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34" fillId="0" borderId="18" applyNumberFormat="0" applyFill="0" applyAlignment="0" applyProtection="0"/>
    <xf numFmtId="0" fontId="81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1" applyFont="1"/>
    <xf numFmtId="0" fontId="4" fillId="0" borderId="0" xfId="1" applyFont="1"/>
    <xf numFmtId="187" fontId="4" fillId="0" borderId="0" xfId="1" applyNumberFormat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188" fontId="6" fillId="0" borderId="0" xfId="1" applyNumberFormat="1" applyFont="1" applyAlignment="1">
      <alignment horizontal="center" vertical="center"/>
    </xf>
    <xf numFmtId="188" fontId="7" fillId="0" borderId="0" xfId="1" applyNumberFormat="1" applyFont="1" applyAlignment="1">
      <alignment vertical="center"/>
    </xf>
    <xf numFmtId="0" fontId="7" fillId="0" borderId="0" xfId="2" applyFont="1" applyAlignment="1">
      <alignment vertical="center"/>
    </xf>
    <xf numFmtId="188" fontId="7" fillId="0" borderId="0" xfId="2" applyNumberFormat="1" applyFont="1" applyAlignment="1">
      <alignment horizontal="center" vertical="center"/>
    </xf>
    <xf numFmtId="0" fontId="9" fillId="0" borderId="0" xfId="1" applyFont="1"/>
    <xf numFmtId="0" fontId="10" fillId="0" borderId="0" xfId="1" applyFont="1"/>
    <xf numFmtId="188" fontId="10" fillId="0" borderId="2" xfId="3" applyNumberFormat="1" applyFont="1" applyBorder="1" applyAlignment="1">
      <alignment horizontal="center" vertical="center"/>
    </xf>
    <xf numFmtId="0" fontId="10" fillId="0" borderId="3" xfId="1" applyFont="1" applyBorder="1"/>
    <xf numFmtId="188" fontId="10" fillId="0" borderId="4" xfId="1" applyNumberFormat="1" applyFont="1" applyBorder="1" applyAlignment="1">
      <alignment vertical="center"/>
    </xf>
    <xf numFmtId="188" fontId="10" fillId="0" borderId="5" xfId="1" applyNumberFormat="1" applyFont="1" applyBorder="1" applyAlignment="1">
      <alignment horizontal="center"/>
    </xf>
    <xf numFmtId="188" fontId="10" fillId="0" borderId="5" xfId="3" applyNumberFormat="1" applyFont="1" applyBorder="1" applyAlignment="1">
      <alignment horizontal="center" vertical="center"/>
    </xf>
    <xf numFmtId="0" fontId="10" fillId="0" borderId="6" xfId="1" applyFont="1" applyBorder="1"/>
    <xf numFmtId="188" fontId="10" fillId="0" borderId="7" xfId="1" applyNumberFormat="1" applyFont="1" applyBorder="1" applyAlignment="1">
      <alignment vertical="center"/>
    </xf>
    <xf numFmtId="0" fontId="11" fillId="0" borderId="0" xfId="1" applyFont="1"/>
    <xf numFmtId="0" fontId="12" fillId="0" borderId="0" xfId="1" applyFont="1"/>
    <xf numFmtId="188" fontId="12" fillId="0" borderId="5" xfId="1" applyNumberFormat="1" applyFont="1" applyBorder="1" applyAlignment="1">
      <alignment horizontal="center"/>
    </xf>
    <xf numFmtId="188" fontId="12" fillId="0" borderId="5" xfId="3" applyNumberFormat="1" applyFont="1" applyBorder="1" applyAlignment="1">
      <alignment horizontal="center" vertical="center"/>
    </xf>
    <xf numFmtId="0" fontId="12" fillId="0" borderId="6" xfId="1" applyFont="1" applyBorder="1"/>
    <xf numFmtId="188" fontId="12" fillId="0" borderId="7" xfId="1" applyNumberFormat="1" applyFont="1" applyBorder="1" applyAlignment="1">
      <alignment vertical="center"/>
    </xf>
    <xf numFmtId="188" fontId="10" fillId="0" borderId="8" xfId="3" applyNumberFormat="1" applyFont="1" applyBorder="1" applyAlignment="1">
      <alignment horizontal="center" vertical="center"/>
    </xf>
    <xf numFmtId="0" fontId="10" fillId="0" borderId="9" xfId="1" applyFont="1" applyBorder="1"/>
    <xf numFmtId="188" fontId="10" fillId="0" borderId="10" xfId="1" applyNumberFormat="1" applyFont="1" applyBorder="1" applyAlignment="1">
      <alignment horizontal="left" vertical="center"/>
    </xf>
    <xf numFmtId="0" fontId="10" fillId="0" borderId="5" xfId="1" applyFont="1" applyBorder="1" applyAlignment="1">
      <alignment horizontal="center"/>
    </xf>
    <xf numFmtId="0" fontId="10" fillId="0" borderId="11" xfId="1" applyFont="1" applyBorder="1" applyAlignment="1">
      <alignment horizontal="right"/>
    </xf>
    <xf numFmtId="0" fontId="10" fillId="0" borderId="7" xfId="1" applyFont="1" applyBorder="1"/>
    <xf numFmtId="0" fontId="10" fillId="0" borderId="8" xfId="1" applyFont="1" applyBorder="1" applyAlignment="1">
      <alignment horizontal="center"/>
    </xf>
    <xf numFmtId="0" fontId="10" fillId="0" borderId="10" xfId="1" applyFont="1" applyBorder="1"/>
    <xf numFmtId="0" fontId="7" fillId="0" borderId="0" xfId="1" applyFont="1" applyAlignment="1">
      <alignment horizontal="right"/>
    </xf>
    <xf numFmtId="0" fontId="13" fillId="0" borderId="0" xfId="1" applyFont="1"/>
    <xf numFmtId="0" fontId="25" fillId="0" borderId="0" xfId="554"/>
    <xf numFmtId="188" fontId="10" fillId="0" borderId="6" xfId="1" applyNumberFormat="1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192" fontId="10" fillId="0" borderId="2" xfId="3" applyNumberFormat="1" applyFont="1" applyBorder="1"/>
    <xf numFmtId="188" fontId="10" fillId="0" borderId="2" xfId="1" applyNumberFormat="1" applyFont="1" applyBorder="1" applyAlignment="1">
      <alignment vertical="center"/>
    </xf>
    <xf numFmtId="192" fontId="10" fillId="0" borderId="5" xfId="3" applyNumberFormat="1" applyFont="1" applyBorder="1"/>
    <xf numFmtId="188" fontId="10" fillId="0" borderId="5" xfId="1" applyNumberFormat="1" applyFont="1" applyBorder="1" applyAlignment="1">
      <alignment vertical="center"/>
    </xf>
    <xf numFmtId="192" fontId="12" fillId="0" borderId="5" xfId="3" applyNumberFormat="1" applyFont="1" applyBorder="1"/>
    <xf numFmtId="188" fontId="12" fillId="0" borderId="5" xfId="1" applyNumberFormat="1" applyFont="1" applyBorder="1" applyAlignment="1">
      <alignment vertical="center"/>
    </xf>
    <xf numFmtId="192" fontId="12" fillId="0" borderId="5" xfId="3" applyNumberFormat="1" applyFont="1" applyFill="1" applyBorder="1"/>
    <xf numFmtId="192" fontId="12" fillId="0" borderId="6" xfId="3" applyNumberFormat="1" applyFont="1" applyFill="1" applyBorder="1"/>
    <xf numFmtId="192" fontId="12" fillId="0" borderId="6" xfId="3" applyNumberFormat="1" applyFont="1" applyBorder="1"/>
    <xf numFmtId="192" fontId="10" fillId="0" borderId="8" xfId="3" applyNumberFormat="1" applyFont="1" applyBorder="1"/>
    <xf numFmtId="188" fontId="10" fillId="0" borderId="8" xfId="1" applyNumberFormat="1" applyFont="1" applyBorder="1" applyAlignment="1">
      <alignment horizontal="left" vertical="center"/>
    </xf>
    <xf numFmtId="192" fontId="10" fillId="0" borderId="2" xfId="3" applyNumberFormat="1" applyFont="1" applyBorder="1" applyAlignment="1">
      <alignment horizontal="center"/>
    </xf>
    <xf numFmtId="192" fontId="10" fillId="0" borderId="3" xfId="3" applyNumberFormat="1" applyFont="1" applyBorder="1" applyAlignment="1">
      <alignment horizontal="center"/>
    </xf>
    <xf numFmtId="0" fontId="10" fillId="0" borderId="0" xfId="1" applyFont="1" applyAlignment="1">
      <alignment horizontal="right"/>
    </xf>
    <xf numFmtId="0" fontId="82" fillId="0" borderId="0" xfId="353" applyFont="1" applyAlignment="1">
      <alignment horizontal="center"/>
    </xf>
    <xf numFmtId="4" fontId="82" fillId="0" borderId="0" xfId="353" applyNumberFormat="1" applyFont="1" applyAlignment="1">
      <alignment horizontal="center"/>
    </xf>
    <xf numFmtId="0" fontId="82" fillId="0" borderId="0" xfId="353" applyFont="1" applyBorder="1" applyAlignment="1">
      <alignment horizontal="center"/>
    </xf>
    <xf numFmtId="4" fontId="7" fillId="0" borderId="0" xfId="401" applyNumberFormat="1" applyFont="1" applyBorder="1" applyAlignment="1">
      <alignment horizontal="center" vertical="center"/>
    </xf>
    <xf numFmtId="39" fontId="6" fillId="0" borderId="0" xfId="561" applyNumberFormat="1" applyFont="1" applyBorder="1" applyAlignment="1" applyProtection="1">
      <alignment horizontal="center" vertical="center"/>
    </xf>
    <xf numFmtId="0" fontId="6" fillId="0" borderId="0" xfId="562" applyFont="1" applyBorder="1" applyAlignment="1">
      <alignment horizontal="center" vertical="center"/>
    </xf>
    <xf numFmtId="0" fontId="82" fillId="0" borderId="0" xfId="353" applyFont="1" applyBorder="1" applyAlignment="1">
      <alignment horizontal="right" vertical="center"/>
    </xf>
    <xf numFmtId="39" fontId="6" fillId="0" borderId="0" xfId="561" applyNumberFormat="1" applyFont="1" applyBorder="1" applyAlignment="1" applyProtection="1">
      <alignment horizontal="right" vertical="center"/>
    </xf>
    <xf numFmtId="188" fontId="3" fillId="0" borderId="0" xfId="353" applyNumberFormat="1" applyFont="1" applyBorder="1" applyAlignment="1">
      <alignment horizontal="right"/>
    </xf>
    <xf numFmtId="188" fontId="3" fillId="0" borderId="0" xfId="561" applyNumberFormat="1" applyFont="1" applyBorder="1" applyAlignment="1" applyProtection="1">
      <alignment horizontal="right" vertical="center"/>
    </xf>
    <xf numFmtId="0" fontId="3" fillId="0" borderId="0" xfId="56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8" fontId="3" fillId="0" borderId="0" xfId="1" applyNumberFormat="1" applyFont="1"/>
    <xf numFmtId="188" fontId="10" fillId="0" borderId="0" xfId="1" applyNumberFormat="1" applyFont="1" applyBorder="1" applyAlignment="1">
      <alignment horizontal="center" vertical="center"/>
    </xf>
    <xf numFmtId="188" fontId="7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/>
    </xf>
    <xf numFmtId="49" fontId="10" fillId="0" borderId="26" xfId="1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49" fontId="10" fillId="0" borderId="10" xfId="1" applyNumberFormat="1" applyFont="1" applyFill="1" applyBorder="1" applyAlignment="1">
      <alignment horizontal="center"/>
    </xf>
    <xf numFmtId="49" fontId="10" fillId="0" borderId="25" xfId="1" applyNumberFormat="1" applyFont="1" applyFill="1" applyBorder="1" applyAlignment="1">
      <alignment horizontal="center"/>
    </xf>
    <xf numFmtId="49" fontId="10" fillId="0" borderId="9" xfId="1" applyNumberFormat="1" applyFont="1" applyFill="1" applyBorder="1" applyAlignment="1">
      <alignment horizontal="center"/>
    </xf>
    <xf numFmtId="188" fontId="10" fillId="0" borderId="0" xfId="1" applyNumberFormat="1" applyFont="1" applyAlignment="1">
      <alignment horizontal="center" vertical="center"/>
    </xf>
    <xf numFmtId="49" fontId="10" fillId="0" borderId="10" xfId="1" applyNumberFormat="1" applyFont="1" applyBorder="1" applyAlignment="1">
      <alignment horizontal="center"/>
    </xf>
    <xf numFmtId="49" fontId="10" fillId="0" borderId="25" xfId="1" applyNumberFormat="1" applyFont="1" applyBorder="1" applyAlignment="1">
      <alignment horizontal="center"/>
    </xf>
    <xf numFmtId="49" fontId="10" fillId="0" borderId="9" xfId="1" applyNumberFormat="1" applyFont="1" applyBorder="1" applyAlignment="1">
      <alignment horizontal="center"/>
    </xf>
  </cellXfs>
  <cellStyles count="693">
    <cellStyle name="20% - Accent1" xfId="4"/>
    <cellStyle name="20% - Accent1 2" xfId="5"/>
    <cellStyle name="20% - Accent1 3" xfId="6"/>
    <cellStyle name="20% - Accent1 4" xfId="7"/>
    <cellStyle name="20% - Accent1_07_Economic 54 (6 Months)" xfId="8"/>
    <cellStyle name="20% - Accent2" xfId="9"/>
    <cellStyle name="20% - Accent2 2" xfId="10"/>
    <cellStyle name="20% - Accent2 3" xfId="11"/>
    <cellStyle name="20% - Accent2 4" xfId="12"/>
    <cellStyle name="20% - Accent2_07_Economic 54 (6 Months)" xfId="13"/>
    <cellStyle name="20% - Accent3" xfId="14"/>
    <cellStyle name="20% - Accent3 2" xfId="15"/>
    <cellStyle name="20% - Accent3 3" xfId="16"/>
    <cellStyle name="20% - Accent3 4" xfId="17"/>
    <cellStyle name="20% - Accent3_07_Economic 54 (6 Months)" xfId="18"/>
    <cellStyle name="20% - Accent4" xfId="19"/>
    <cellStyle name="20% - Accent4 2" xfId="20"/>
    <cellStyle name="20% - Accent4 3" xfId="21"/>
    <cellStyle name="20% - Accent4 4" xfId="22"/>
    <cellStyle name="20% - Accent4_07_Economic 54 (6 Months)" xfId="23"/>
    <cellStyle name="20% - Accent5" xfId="24"/>
    <cellStyle name="20% - Accent5 2" xfId="25"/>
    <cellStyle name="20% - Accent5 3" xfId="26"/>
    <cellStyle name="20% - Accent6" xfId="27"/>
    <cellStyle name="20% - Accent6 2" xfId="28"/>
    <cellStyle name="20% - Accent6 3" xfId="29"/>
    <cellStyle name="20% - Accent6 4" xfId="30"/>
    <cellStyle name="20% - Accent6_07_Economic 54 (6 Months)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3_environment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 2" xfId="41"/>
    <cellStyle name="20% - ส่วนที่ถูกเน้น2 2 2" xfId="42"/>
    <cellStyle name="20% - ส่วนที่ถูกเน้น2 2 3" xfId="43"/>
    <cellStyle name="20% - ส่วนที่ถูกเน้น2 2 4" xfId="44"/>
    <cellStyle name="20% - ส่วนที่ถูกเน้น2 2_03_environment" xfId="45"/>
    <cellStyle name="20% - ส่วนที่ถูกเน้น2 3" xfId="46"/>
    <cellStyle name="20% - ส่วนที่ถูกเน้น2 3 2" xfId="47"/>
    <cellStyle name="20% - ส่วนที่ถูกเน้น2 4" xfId="48"/>
    <cellStyle name="20% - ส่วนที่ถูกเน้น2 4 2" xfId="49"/>
    <cellStyle name="20% - ส่วนที่ถูกเน้น3 2" xfId="50"/>
    <cellStyle name="20% - ส่วนที่ถูกเน้น3 2 2" xfId="51"/>
    <cellStyle name="20% - ส่วนที่ถูกเน้น3 2 3" xfId="52"/>
    <cellStyle name="20% - ส่วนที่ถูกเน้น3 2 4" xfId="53"/>
    <cellStyle name="20% - ส่วนที่ถูกเน้น3 2_03_environment" xfId="54"/>
    <cellStyle name="20% - ส่วนที่ถูกเน้น3 3" xfId="55"/>
    <cellStyle name="20% - ส่วนที่ถูกเน้น3 3 2" xfId="56"/>
    <cellStyle name="20% - ส่วนที่ถูกเน้น3 4" xfId="57"/>
    <cellStyle name="20% - ส่วนที่ถูกเน้น3 4 2" xfId="58"/>
    <cellStyle name="20% - ส่วนที่ถูกเน้น4 2" xfId="59"/>
    <cellStyle name="20% - ส่วนที่ถูกเน้น4 2 2" xfId="60"/>
    <cellStyle name="20% - ส่วนที่ถูกเน้น4 2 3" xfId="61"/>
    <cellStyle name="20% - ส่วนที่ถูกเน้น4 2 4" xfId="62"/>
    <cellStyle name="20% - ส่วนที่ถูกเน้น4 2_03_environment" xfId="63"/>
    <cellStyle name="20% - ส่วนที่ถูกเน้น4 3" xfId="64"/>
    <cellStyle name="20% - ส่วนที่ถูกเน้น4 3 2" xfId="65"/>
    <cellStyle name="20% - ส่วนที่ถูกเน้น4 4" xfId="66"/>
    <cellStyle name="20% - ส่วนที่ถูกเน้น4 4 2" xfId="67"/>
    <cellStyle name="20% - ส่วนที่ถูกเน้น5 2" xfId="68"/>
    <cellStyle name="20% - ส่วนที่ถูกเน้น5 2 2" xfId="69"/>
    <cellStyle name="20% - ส่วนที่ถูกเน้น5 2 3" xfId="70"/>
    <cellStyle name="20% - ส่วนที่ถูกเน้น5 2 4" xfId="71"/>
    <cellStyle name="20% - ส่วนที่ถูกเน้น5 2_03_environment" xfId="72"/>
    <cellStyle name="20% - ส่วนที่ถูกเน้น5 3" xfId="73"/>
    <cellStyle name="20% - ส่วนที่ถูกเน้น5 3 2" xfId="74"/>
    <cellStyle name="20% - ส่วนที่ถูกเน้น5 4" xfId="75"/>
    <cellStyle name="20% - ส่วนที่ถูกเน้น5 4 2" xfId="76"/>
    <cellStyle name="20% - ส่วนที่ถูกเน้น6 2" xfId="77"/>
    <cellStyle name="20% - ส่วนที่ถูกเน้น6 2 2" xfId="78"/>
    <cellStyle name="20% - ส่วนที่ถูกเน้น6 2 3" xfId="79"/>
    <cellStyle name="20% - ส่วนที่ถูกเน้น6 2 4" xfId="80"/>
    <cellStyle name="20% - ส่วนที่ถูกเน้น6 2_03_environment" xfId="81"/>
    <cellStyle name="20% - ส่วนที่ถูกเน้น6 3" xfId="82"/>
    <cellStyle name="20% - ส่วนที่ถูกเน้น6 3 2" xfId="83"/>
    <cellStyle name="20% - ส่วนที่ถูกเน้น6 4" xfId="84"/>
    <cellStyle name="20% - ส่วนที่ถูกเน้น6 4 2" xfId="85"/>
    <cellStyle name="40% - Accent1" xfId="86"/>
    <cellStyle name="40% - Accent1 2" xfId="87"/>
    <cellStyle name="40% - Accent1 3" xfId="88"/>
    <cellStyle name="40% - Accent1 4" xfId="89"/>
    <cellStyle name="40% - Accent1_07_Economic 54 (6 Months)" xfId="90"/>
    <cellStyle name="40% - Accent2" xfId="91"/>
    <cellStyle name="40% - Accent2 2" xfId="92"/>
    <cellStyle name="40% - Accent2 3" xfId="93"/>
    <cellStyle name="40% - Accent3" xfId="94"/>
    <cellStyle name="40% - Accent3 2" xfId="95"/>
    <cellStyle name="40% - Accent3 3" xfId="96"/>
    <cellStyle name="40% - Accent3 4" xfId="97"/>
    <cellStyle name="40% - Accent3_07_Economic 54 (6 Months)" xfId="98"/>
    <cellStyle name="40% - Accent4" xfId="99"/>
    <cellStyle name="40% - Accent4 2" xfId="100"/>
    <cellStyle name="40% - Accent4 3" xfId="101"/>
    <cellStyle name="40% - Accent4 4" xfId="102"/>
    <cellStyle name="40% - Accent4_07_Economic 54 (6 Months)" xfId="103"/>
    <cellStyle name="40% - Accent5" xfId="104"/>
    <cellStyle name="40% - Accent5 2" xfId="105"/>
    <cellStyle name="40% - Accent5 3" xfId="106"/>
    <cellStyle name="40% - Accent6" xfId="107"/>
    <cellStyle name="40% - Accent6 2" xfId="108"/>
    <cellStyle name="40% - Accent6 3" xfId="109"/>
    <cellStyle name="40% - Accent6 4" xfId="110"/>
    <cellStyle name="40% - Accent6_07_Economic 54 (6 Months)" xfId="111"/>
    <cellStyle name="40% - ส่วนที่ถูกเน้น1 2" xfId="112"/>
    <cellStyle name="40% - ส่วนที่ถูกเน้น1 2 2" xfId="113"/>
    <cellStyle name="40% - ส่วนที่ถูกเน้น1 2 3" xfId="114"/>
    <cellStyle name="40% - ส่วนที่ถูกเน้น1 2 4" xfId="115"/>
    <cellStyle name="40% - ส่วนที่ถูกเน้น1 2_03_environment" xfId="116"/>
    <cellStyle name="40% - ส่วนที่ถูกเน้น1 3" xfId="117"/>
    <cellStyle name="40% - ส่วนที่ถูกเน้น1 3 2" xfId="118"/>
    <cellStyle name="40% - ส่วนที่ถูกเน้น1 4" xfId="119"/>
    <cellStyle name="40% - ส่วนที่ถูกเน้น1 4 2" xfId="120"/>
    <cellStyle name="40% - ส่วนที่ถูกเน้น2 2" xfId="121"/>
    <cellStyle name="40% - ส่วนที่ถูกเน้น2 2 2" xfId="122"/>
    <cellStyle name="40% - ส่วนที่ถูกเน้น2 2 3" xfId="123"/>
    <cellStyle name="40% - ส่วนที่ถูกเน้น2 2 4" xfId="124"/>
    <cellStyle name="40% - ส่วนที่ถูกเน้น2 2_03_environment" xfId="125"/>
    <cellStyle name="40% - ส่วนที่ถูกเน้น2 3" xfId="126"/>
    <cellStyle name="40% - ส่วนที่ถูกเน้น2 3 2" xfId="127"/>
    <cellStyle name="40% - ส่วนที่ถูกเน้น2 4" xfId="128"/>
    <cellStyle name="40% - ส่วนที่ถูกเน้น2 4 2" xfId="129"/>
    <cellStyle name="40% - ส่วนที่ถูกเน้น3 2" xfId="130"/>
    <cellStyle name="40% - ส่วนที่ถูกเน้น3 2 2" xfId="131"/>
    <cellStyle name="40% - ส่วนที่ถูกเน้น3 2 3" xfId="132"/>
    <cellStyle name="40% - ส่วนที่ถูกเน้น3 2 4" xfId="133"/>
    <cellStyle name="40% - ส่วนที่ถูกเน้น3 2_03_environment" xfId="134"/>
    <cellStyle name="40% - ส่วนที่ถูกเน้น3 3" xfId="135"/>
    <cellStyle name="40% - ส่วนที่ถูกเน้น3 3 2" xfId="136"/>
    <cellStyle name="40% - ส่วนที่ถูกเน้น3 4" xfId="137"/>
    <cellStyle name="40% - ส่วนที่ถูกเน้น3 4 2" xfId="138"/>
    <cellStyle name="40% - ส่วนที่ถูกเน้น4 2" xfId="139"/>
    <cellStyle name="40% - ส่วนที่ถูกเน้น4 2 2" xfId="140"/>
    <cellStyle name="40% - ส่วนที่ถูกเน้น4 2 3" xfId="141"/>
    <cellStyle name="40% - ส่วนที่ถูกเน้น4 2 4" xfId="142"/>
    <cellStyle name="40% - ส่วนที่ถูกเน้น4 2_03_environment" xfId="143"/>
    <cellStyle name="40% - ส่วนที่ถูกเน้น4 3" xfId="144"/>
    <cellStyle name="40% - ส่วนที่ถูกเน้น4 3 2" xfId="145"/>
    <cellStyle name="40% - ส่วนที่ถูกเน้น4 4" xfId="146"/>
    <cellStyle name="40% - ส่วนที่ถูกเน้น4 4 2" xfId="147"/>
    <cellStyle name="40% - ส่วนที่ถูกเน้น5 2" xfId="148"/>
    <cellStyle name="40% - ส่วนที่ถูกเน้น5 2 2" xfId="149"/>
    <cellStyle name="40% - ส่วนที่ถูกเน้น5 2 3" xfId="150"/>
    <cellStyle name="40% - ส่วนที่ถูกเน้น5 2 4" xfId="151"/>
    <cellStyle name="40% - ส่วนที่ถูกเน้น5 2_03_environment" xfId="152"/>
    <cellStyle name="40% - ส่วนที่ถูกเน้น5 3" xfId="153"/>
    <cellStyle name="40% - ส่วนที่ถูกเน้น5 3 2" xfId="154"/>
    <cellStyle name="40% - ส่วนที่ถูกเน้น5 4" xfId="155"/>
    <cellStyle name="40% - ส่วนที่ถูกเน้น5 4 2" xfId="156"/>
    <cellStyle name="40% - ส่วนที่ถูกเน้น6 2" xfId="157"/>
    <cellStyle name="40% - ส่วนที่ถูกเน้น6 2 2" xfId="158"/>
    <cellStyle name="40% - ส่วนที่ถูกเน้น6 2 3" xfId="159"/>
    <cellStyle name="40% - ส่วนที่ถูกเน้น6 2 4" xfId="160"/>
    <cellStyle name="40% - ส่วนที่ถูกเน้น6 2_03_environment" xfId="161"/>
    <cellStyle name="40% - ส่วนที่ถูกเน้น6 3" xfId="162"/>
    <cellStyle name="40% - ส่วนที่ถูกเน้น6 3 2" xfId="163"/>
    <cellStyle name="40% - ส่วนที่ถูกเน้น6 4" xfId="164"/>
    <cellStyle name="40% - ส่วนที่ถูกเน้น6 4 2" xfId="165"/>
    <cellStyle name="60% - Accent1" xfId="166"/>
    <cellStyle name="60% - Accent1 2" xfId="167"/>
    <cellStyle name="60% - Accent1 3" xfId="168"/>
    <cellStyle name="60% - Accent1 4" xfId="169"/>
    <cellStyle name="60% - Accent1_07_Economic 54 (6 Months)" xfId="170"/>
    <cellStyle name="60% - Accent2" xfId="171"/>
    <cellStyle name="60% - Accent2 2" xfId="172"/>
    <cellStyle name="60% - Accent2 3" xfId="173"/>
    <cellStyle name="60% - Accent3" xfId="174"/>
    <cellStyle name="60% - Accent3 2" xfId="175"/>
    <cellStyle name="60% - Accent3 3" xfId="176"/>
    <cellStyle name="60% - Accent3 4" xfId="177"/>
    <cellStyle name="60% - Accent3_07_Economic 54 (6 Months)" xfId="178"/>
    <cellStyle name="60% - Accent4" xfId="179"/>
    <cellStyle name="60% - Accent4 2" xfId="180"/>
    <cellStyle name="60% - Accent4 3" xfId="181"/>
    <cellStyle name="60% - Accent4 4" xfId="182"/>
    <cellStyle name="60% - Accent4_07_Economic 54 (6 Months)" xfId="183"/>
    <cellStyle name="60% - Accent5" xfId="184"/>
    <cellStyle name="60% - Accent5 2" xfId="185"/>
    <cellStyle name="60% - Accent5 3" xfId="186"/>
    <cellStyle name="60% - Accent6" xfId="187"/>
    <cellStyle name="60% - Accent6 2" xfId="188"/>
    <cellStyle name="60% - Accent6 3" xfId="189"/>
    <cellStyle name="60% - Accent6 4" xfId="190"/>
    <cellStyle name="60% - Accent6_07_Economic 54 (6 Months)" xfId="191"/>
    <cellStyle name="60% - ส่วนที่ถูกเน้น1 2" xfId="192"/>
    <cellStyle name="60% - ส่วนที่ถูกเน้น1 2 2" xfId="193"/>
    <cellStyle name="60% - ส่วนที่ถูกเน้น1 2 3" xfId="194"/>
    <cellStyle name="60% - ส่วนที่ถูกเน้น1 2 4" xfId="195"/>
    <cellStyle name="60% - ส่วนที่ถูกเน้น1 2_03_environment" xfId="196"/>
    <cellStyle name="60% - ส่วนที่ถูกเน้น1 3" xfId="197"/>
    <cellStyle name="60% - ส่วนที่ถูกเน้น1 3 2" xfId="198"/>
    <cellStyle name="60% - ส่วนที่ถูกเน้น1 4" xfId="199"/>
    <cellStyle name="60% - ส่วนที่ถูกเน้น1 4 2" xfId="200"/>
    <cellStyle name="60% - ส่วนที่ถูกเน้น2 2" xfId="201"/>
    <cellStyle name="60% - ส่วนที่ถูกเน้น2 2 2" xfId="202"/>
    <cellStyle name="60% - ส่วนที่ถูกเน้น2 2 3" xfId="203"/>
    <cellStyle name="60% - ส่วนที่ถูกเน้น2 2 4" xfId="204"/>
    <cellStyle name="60% - ส่วนที่ถูกเน้น2 2_03_environment" xfId="205"/>
    <cellStyle name="60% - ส่วนที่ถูกเน้น2 3" xfId="206"/>
    <cellStyle name="60% - ส่วนที่ถูกเน้น2 3 2" xfId="207"/>
    <cellStyle name="60% - ส่วนที่ถูกเน้น2 4" xfId="208"/>
    <cellStyle name="60% - ส่วนที่ถูกเน้น2 4 2" xfId="209"/>
    <cellStyle name="60% - ส่วนที่ถูกเน้น3 2" xfId="210"/>
    <cellStyle name="60% - ส่วนที่ถูกเน้น3 2 2" xfId="211"/>
    <cellStyle name="60% - ส่วนที่ถูกเน้น3 2 3" xfId="212"/>
    <cellStyle name="60% - ส่วนที่ถูกเน้น3 2 4" xfId="213"/>
    <cellStyle name="60% - ส่วนที่ถูกเน้น3 2_03_environment" xfId="214"/>
    <cellStyle name="60% - ส่วนที่ถูกเน้น3 3" xfId="215"/>
    <cellStyle name="60% - ส่วนที่ถูกเน้น3 3 2" xfId="216"/>
    <cellStyle name="60% - ส่วนที่ถูกเน้น3 4" xfId="217"/>
    <cellStyle name="60% - ส่วนที่ถูกเน้น3 4 2" xfId="218"/>
    <cellStyle name="60% - ส่วนที่ถูกเน้น4 2" xfId="219"/>
    <cellStyle name="60% - ส่วนที่ถูกเน้น4 2 2" xfId="220"/>
    <cellStyle name="60% - ส่วนที่ถูกเน้น4 2 3" xfId="221"/>
    <cellStyle name="60% - ส่วนที่ถูกเน้น4 2 4" xfId="222"/>
    <cellStyle name="60% - ส่วนที่ถูกเน้น4 2_03_environment" xfId="223"/>
    <cellStyle name="60% - ส่วนที่ถูกเน้น4 3" xfId="224"/>
    <cellStyle name="60% - ส่วนที่ถูกเน้น4 3 2" xfId="225"/>
    <cellStyle name="60% - ส่วนที่ถูกเน้น4 4" xfId="226"/>
    <cellStyle name="60% - ส่วนที่ถูกเน้น4 4 2" xfId="227"/>
    <cellStyle name="60% - ส่วนที่ถูกเน้น5 2" xfId="228"/>
    <cellStyle name="60% - ส่วนที่ถูกเน้น5 2 2" xfId="229"/>
    <cellStyle name="60% - ส่วนที่ถูกเน้น5 2 3" xfId="230"/>
    <cellStyle name="60% - ส่วนที่ถูกเน้น5 2 4" xfId="231"/>
    <cellStyle name="60% - ส่วนที่ถูกเน้น5 2_03_environment" xfId="232"/>
    <cellStyle name="60% - ส่วนที่ถูกเน้น5 3" xfId="233"/>
    <cellStyle name="60% - ส่วนที่ถูกเน้น5 3 2" xfId="234"/>
    <cellStyle name="60% - ส่วนที่ถูกเน้น5 4" xfId="235"/>
    <cellStyle name="60% - ส่วนที่ถูกเน้น5 4 2" xfId="236"/>
    <cellStyle name="60% - ส่วนที่ถูกเน้น6 2" xfId="237"/>
    <cellStyle name="60% - ส่วนที่ถูกเน้น6 2 2" xfId="238"/>
    <cellStyle name="60% - ส่วนที่ถูกเน้น6 2 3" xfId="239"/>
    <cellStyle name="60% - ส่วนที่ถูกเน้น6 2 4" xfId="240"/>
    <cellStyle name="60% - ส่วนที่ถูกเน้น6 2_03_environment" xfId="241"/>
    <cellStyle name="60% - ส่วนที่ถูกเน้น6 3" xfId="242"/>
    <cellStyle name="60% - ส่วนที่ถูกเน้น6 3 2" xfId="243"/>
    <cellStyle name="60% - ส่วนที่ถูกเน้น6 4" xfId="244"/>
    <cellStyle name="60% - ส่วนที่ถูกเน้น6 4 2" xfId="245"/>
    <cellStyle name="Accent1" xfId="246"/>
    <cellStyle name="Accent1 2" xfId="247"/>
    <cellStyle name="Accent1 3" xfId="248"/>
    <cellStyle name="Accent1 4" xfId="249"/>
    <cellStyle name="Accent1_07_Economic 54 (6 Months)" xfId="250"/>
    <cellStyle name="Accent2" xfId="251"/>
    <cellStyle name="Accent2 2" xfId="252"/>
    <cellStyle name="Accent2 3" xfId="253"/>
    <cellStyle name="Accent3" xfId="254"/>
    <cellStyle name="Accent3 2" xfId="255"/>
    <cellStyle name="Accent3 3" xfId="256"/>
    <cellStyle name="Accent4" xfId="257"/>
    <cellStyle name="Accent4 2" xfId="258"/>
    <cellStyle name="Accent4 3" xfId="259"/>
    <cellStyle name="Accent4 4" xfId="260"/>
    <cellStyle name="Accent4_07_Economic 54 (6 Months)" xfId="261"/>
    <cellStyle name="Accent5" xfId="262"/>
    <cellStyle name="Accent5 2" xfId="263"/>
    <cellStyle name="Accent5 3" xfId="264"/>
    <cellStyle name="Accent6" xfId="265"/>
    <cellStyle name="Accent6 2" xfId="266"/>
    <cellStyle name="Accent6 3" xfId="267"/>
    <cellStyle name="Bad" xfId="268"/>
    <cellStyle name="Bad 2" xfId="269"/>
    <cellStyle name="Bad 3" xfId="270"/>
    <cellStyle name="Calculation" xfId="271"/>
    <cellStyle name="Calculation 2" xfId="272"/>
    <cellStyle name="Calculation 3" xfId="273"/>
    <cellStyle name="Calculation 4" xfId="274"/>
    <cellStyle name="Calculation_07_Economic 54 (6 Months)" xfId="275"/>
    <cellStyle name="Check Cell" xfId="276"/>
    <cellStyle name="Check Cell 2" xfId="277"/>
    <cellStyle name="Check Cell 3" xfId="278"/>
    <cellStyle name="Comma 10" xfId="279"/>
    <cellStyle name="Comma 11" xfId="280"/>
    <cellStyle name="Comma 11 2" xfId="281"/>
    <cellStyle name="Comma 12" xfId="282"/>
    <cellStyle name="Comma 13" xfId="283"/>
    <cellStyle name="Comma 14" xfId="284"/>
    <cellStyle name="Comma 14 2" xfId="285"/>
    <cellStyle name="Comma 14 3" xfId="286"/>
    <cellStyle name="Comma 2" xfId="287"/>
    <cellStyle name="Comma 2 2" xfId="288"/>
    <cellStyle name="Comma 2 2 2" xfId="289"/>
    <cellStyle name="Comma 2 3" xfId="290"/>
    <cellStyle name="Comma 2 4" xfId="291"/>
    <cellStyle name="Comma 2 5" xfId="292"/>
    <cellStyle name="Comma 2 6" xfId="293"/>
    <cellStyle name="Comma 2_03_environment" xfId="294"/>
    <cellStyle name="Comma 3" xfId="295"/>
    <cellStyle name="Comma 4" xfId="296"/>
    <cellStyle name="Comma 5" xfId="297"/>
    <cellStyle name="Comma 6" xfId="298"/>
    <cellStyle name="Comma 7" xfId="299"/>
    <cellStyle name="Comma 8" xfId="300"/>
    <cellStyle name="Comma 9" xfId="301"/>
    <cellStyle name="Comma 9 2" xfId="302"/>
    <cellStyle name="Explanatory Text" xfId="303"/>
    <cellStyle name="Explanatory Text 2" xfId="304"/>
    <cellStyle name="Explanatory Text 3" xfId="305"/>
    <cellStyle name="Good" xfId="306"/>
    <cellStyle name="Good 2" xfId="307"/>
    <cellStyle name="Good 3" xfId="308"/>
    <cellStyle name="Heading 1" xfId="309"/>
    <cellStyle name="Heading 1 2" xfId="310"/>
    <cellStyle name="Heading 1 3" xfId="311"/>
    <cellStyle name="Heading 1 4" xfId="312"/>
    <cellStyle name="Heading 1_07_Economic 54 (6 Months)" xfId="313"/>
    <cellStyle name="Heading 2" xfId="314"/>
    <cellStyle name="Heading 2 2" xfId="315"/>
    <cellStyle name="Heading 2 3" xfId="316"/>
    <cellStyle name="Heading 2 4" xfId="317"/>
    <cellStyle name="Heading 2_07_Economic 54 (6 Months)" xfId="318"/>
    <cellStyle name="Heading 3" xfId="319"/>
    <cellStyle name="Heading 3 2" xfId="320"/>
    <cellStyle name="Heading 3 3" xfId="321"/>
    <cellStyle name="Heading 3 4" xfId="322"/>
    <cellStyle name="Heading 3_07_Economic 54 (6 Months)" xfId="323"/>
    <cellStyle name="Heading 4" xfId="324"/>
    <cellStyle name="Heading 4 2" xfId="325"/>
    <cellStyle name="Heading 4 3" xfId="326"/>
    <cellStyle name="Heading 4 4" xfId="327"/>
    <cellStyle name="Heading 4_07_Economic 54 (6 Months)" xfId="328"/>
    <cellStyle name="Hyperlink 2" xfId="329"/>
    <cellStyle name="Input" xfId="330"/>
    <cellStyle name="Input 2" xfId="331"/>
    <cellStyle name="Input 3" xfId="332"/>
    <cellStyle name="Input 4" xfId="333"/>
    <cellStyle name="Input_07_Economic 54 (6 Months)" xfId="334"/>
    <cellStyle name="Linked Cell" xfId="335"/>
    <cellStyle name="Linked Cell 2" xfId="336"/>
    <cellStyle name="Linked Cell 3" xfId="337"/>
    <cellStyle name="Neutral" xfId="338"/>
    <cellStyle name="Neutral 2" xfId="339"/>
    <cellStyle name="Neutral 3" xfId="340"/>
    <cellStyle name="Normal 2" xfId="341"/>
    <cellStyle name="Normal 3" xfId="342"/>
    <cellStyle name="Normal 3 2" xfId="343"/>
    <cellStyle name="Normal 3 3" xfId="344"/>
    <cellStyle name="Normal 4" xfId="345"/>
    <cellStyle name="Normal 5" xfId="346"/>
    <cellStyle name="Normal 6" xfId="347"/>
    <cellStyle name="Normal 7" xfId="348"/>
    <cellStyle name="Normal 8" xfId="349"/>
    <cellStyle name="Normal 8 2" xfId="350"/>
    <cellStyle name="Normal 8 3" xfId="351"/>
    <cellStyle name="Normal 9" xfId="352"/>
    <cellStyle name="Normal_3Environment-50 2" xfId="353"/>
    <cellStyle name="Note" xfId="354"/>
    <cellStyle name="Note 2" xfId="355"/>
    <cellStyle name="Note 2 2" xfId="356"/>
    <cellStyle name="Note 2 3" xfId="357"/>
    <cellStyle name="Note 3" xfId="358"/>
    <cellStyle name="Note 4" xfId="359"/>
    <cellStyle name="Note 5" xfId="360"/>
    <cellStyle name="Output" xfId="361"/>
    <cellStyle name="Output 2" xfId="362"/>
    <cellStyle name="Output 3" xfId="363"/>
    <cellStyle name="Output 4" xfId="364"/>
    <cellStyle name="Output_07_Economic 54 (6 Months)" xfId="365"/>
    <cellStyle name="Style 1" xfId="366"/>
    <cellStyle name="Title" xfId="367"/>
    <cellStyle name="Title 2" xfId="368"/>
    <cellStyle name="Title 3" xfId="369"/>
    <cellStyle name="Title 4" xfId="370"/>
    <cellStyle name="Title_07_Economic 54 (6 Months)" xfId="371"/>
    <cellStyle name="Total" xfId="372"/>
    <cellStyle name="Total 2" xfId="373"/>
    <cellStyle name="Total 3" xfId="374"/>
    <cellStyle name="Total 4" xfId="375"/>
    <cellStyle name="Total_07_Economic 54 (6 Months)" xfId="376"/>
    <cellStyle name="Warning Text" xfId="377"/>
    <cellStyle name="Warning Text 2" xfId="378"/>
    <cellStyle name="Warning Text 3" xfId="379"/>
    <cellStyle name="เครื่องหมายจุลภาค 10" xfId="380"/>
    <cellStyle name="เครื่องหมายจุลภาค 11" xfId="381"/>
    <cellStyle name="เครื่องหมายจุลภาค 11 2" xfId="382"/>
    <cellStyle name="เครื่องหมายจุลภาค 12" xfId="383"/>
    <cellStyle name="เครื่องหมายจุลภาค 13" xfId="384"/>
    <cellStyle name="เครื่องหมายจุลภาค 13 2" xfId="385"/>
    <cellStyle name="เครื่องหมายจุลภาค 13 3" xfId="386"/>
    <cellStyle name="เครื่องหมายจุลภาค 13 3 2" xfId="387"/>
    <cellStyle name="เครื่องหมายจุลภาค 2" xfId="388"/>
    <cellStyle name="เครื่องหมายจุลภาค 2 2" xfId="389"/>
    <cellStyle name="เครื่องหมายจุลภาค 2 2 2" xfId="390"/>
    <cellStyle name="เครื่องหมายจุลภาค 2 3" xfId="391"/>
    <cellStyle name="เครื่องหมายจุลภาค 2 3 2" xfId="392"/>
    <cellStyle name="เครื่องหมายจุลภาค 2 3 3" xfId="393"/>
    <cellStyle name="เครื่องหมายจุลภาค 2 4" xfId="394"/>
    <cellStyle name="เครื่องหมายจุลภาค 2 5" xfId="395"/>
    <cellStyle name="เครื่องหมายจุลภาค 2 6" xfId="396"/>
    <cellStyle name="เครื่องหมายจุลภาค 2_03_environment" xfId="397"/>
    <cellStyle name="เครื่องหมายจุลภาค 3" xfId="398"/>
    <cellStyle name="เครื่องหมายจุลภาค 3 2" xfId="399"/>
    <cellStyle name="เครื่องหมายจุลภาค 3 2 2" xfId="400"/>
    <cellStyle name="เครื่องหมายจุลภาค 3 3" xfId="401"/>
    <cellStyle name="เครื่องหมายจุลภาค 3 4" xfId="402"/>
    <cellStyle name="เครื่องหมายจุลภาค 3 4 2" xfId="403"/>
    <cellStyle name="เครื่องหมายจุลภาค 3 4 3" xfId="404"/>
    <cellStyle name="เครื่องหมายจุลภาค 3 4 4" xfId="405"/>
    <cellStyle name="เครื่องหมายจุลภาค 3 4 4 2" xfId="406"/>
    <cellStyle name="เครื่องหมายจุลภาค 4" xfId="407"/>
    <cellStyle name="เครื่องหมายจุลภาค 4 2" xfId="408"/>
    <cellStyle name="เครื่องหมายจุลภาค 4 2 2" xfId="409"/>
    <cellStyle name="เครื่องหมายจุลภาค 4 2 3" xfId="410"/>
    <cellStyle name="เครื่องหมายจุลภาค 4 3" xfId="411"/>
    <cellStyle name="เครื่องหมายจุลภาค 5" xfId="412"/>
    <cellStyle name="เครื่องหมายจุลภาค 5 2" xfId="413"/>
    <cellStyle name="เครื่องหมายจุลภาค 5 2 2" xfId="414"/>
    <cellStyle name="เครื่องหมายจุลภาค 5 2 2 2" xfId="415"/>
    <cellStyle name="เครื่องหมายจุลภาค 5 2 2 3" xfId="416"/>
    <cellStyle name="เครื่องหมายจุลภาค 5 2 3" xfId="417"/>
    <cellStyle name="เครื่องหมายจุลภาค 5 2 4" xfId="418"/>
    <cellStyle name="เครื่องหมายจุลภาค 5 2 5" xfId="419"/>
    <cellStyle name="เครื่องหมายจุลภาค 5 3" xfId="420"/>
    <cellStyle name="เครื่องหมายจุลภาค 5 3 2" xfId="421"/>
    <cellStyle name="เครื่องหมายจุลภาค 5 3 3" xfId="422"/>
    <cellStyle name="เครื่องหมายจุลภาค 5 4" xfId="423"/>
    <cellStyle name="เครื่องหมายจุลภาค 5 5" xfId="424"/>
    <cellStyle name="เครื่องหมายจุลภาค 6" xfId="425"/>
    <cellStyle name="เครื่องหมายจุลภาค 6 2" xfId="426"/>
    <cellStyle name="เครื่องหมายจุลภาค 6 3" xfId="427"/>
    <cellStyle name="เครื่องหมายจุลภาค 6 4" xfId="428"/>
    <cellStyle name="เครื่องหมายจุลภาค 7" xfId="429"/>
    <cellStyle name="เครื่องหมายจุลภาค 7 2" xfId="430"/>
    <cellStyle name="เครื่องหมายจุลภาค 7 2 2" xfId="431"/>
    <cellStyle name="เครื่องหมายจุลภาค 7 2 3" xfId="432"/>
    <cellStyle name="เครื่องหมายจุลภาค 7 3" xfId="433"/>
    <cellStyle name="เครื่องหมายจุลภาค 7 4" xfId="434"/>
    <cellStyle name="เครื่องหมายจุลภาค 7 5" xfId="435"/>
    <cellStyle name="เครื่องหมายจุลภาค 8" xfId="436"/>
    <cellStyle name="เครื่องหมายจุลภาค 8 2" xfId="437"/>
    <cellStyle name="เครื่องหมายจุลภาค 8 2 2" xfId="438"/>
    <cellStyle name="เครื่องหมายจุลภาค 8 3" xfId="3"/>
    <cellStyle name="เครื่องหมายจุลภาค 8 4" xfId="439"/>
    <cellStyle name="เครื่องหมายจุลภาค 8 5" xfId="440"/>
    <cellStyle name="เครื่องหมายจุลภาค 9" xfId="441"/>
    <cellStyle name="เครื่องหมายจุลภาค 9 2" xfId="442"/>
    <cellStyle name="เครื่องหมายสกุลเงิน 2" xfId="443"/>
    <cellStyle name="เครื่องหมายสกุลเงิน 2 2" xfId="444"/>
    <cellStyle name="เครื่องหมายสกุลเงิน 2 2 2" xfId="445"/>
    <cellStyle name="เครื่องหมายสกุลเงิน 2 3" xfId="446"/>
    <cellStyle name="เครื่องหมายสกุลเงิน 3" xfId="447"/>
    <cellStyle name="เชื่อมโยงหลายมิติ" xfId="448"/>
    <cellStyle name="เชื่อมโยงหลายมิติ 2" xfId="449"/>
    <cellStyle name="เชื่อมโยงหลายมิติ 2 2" xfId="450"/>
    <cellStyle name="เชื่อมโยงหลายมิติ 3" xfId="451"/>
    <cellStyle name="เชื่อมโยงหลายมิติ_01_ด้านการบริหารจัดการ" xfId="452"/>
    <cellStyle name="เซลล์ตรวจสอบ 2" xfId="453"/>
    <cellStyle name="เซลล์ตรวจสอบ 2 2" xfId="454"/>
    <cellStyle name="เซลล์ตรวจสอบ 2 3" xfId="455"/>
    <cellStyle name="เซลล์ตรวจสอบ 2 4" xfId="456"/>
    <cellStyle name="เซลล์ตรวจสอบ 2_03_environment" xfId="457"/>
    <cellStyle name="เซลล์ตรวจสอบ 3" xfId="458"/>
    <cellStyle name="เซลล์ตรวจสอบ 3 2" xfId="459"/>
    <cellStyle name="เซลล์ตรวจสอบ 4" xfId="460"/>
    <cellStyle name="เซลล์ตรวจสอบ 4 2" xfId="461"/>
    <cellStyle name="เซลล์ที่มีการเชื่อมโยง 2" xfId="462"/>
    <cellStyle name="เซลล์ที่มีการเชื่อมโยง 2 2" xfId="463"/>
    <cellStyle name="เซลล์ที่มีการเชื่อมโยง 2 3" xfId="464"/>
    <cellStyle name="เซลล์ที่มีการเชื่อมโยง 2 4" xfId="465"/>
    <cellStyle name="เซลล์ที่มีการเชื่อมโยง 2_03_environment" xfId="466"/>
    <cellStyle name="เซลล์ที่มีการเชื่อมโยง 3" xfId="467"/>
    <cellStyle name="เซลล์ที่มีการเชื่อมโยง 3 2" xfId="468"/>
    <cellStyle name="เซลล์ที่มีการเชื่อมโยง 4" xfId="469"/>
    <cellStyle name="เซลล์ที่มีการเชื่อมโยง 4 2" xfId="470"/>
    <cellStyle name="เปอร์เซ็นต์ 2" xfId="471"/>
    <cellStyle name="เปอร์เซ็นต์ 2 2" xfId="472"/>
    <cellStyle name="เปอร์เซ็นต์ 3" xfId="473"/>
    <cellStyle name="แย่ 2" xfId="474"/>
    <cellStyle name="แย่ 2 2" xfId="475"/>
    <cellStyle name="แย่ 2 3" xfId="476"/>
    <cellStyle name="แย่ 2 4" xfId="477"/>
    <cellStyle name="แย่ 2_03_environment" xfId="478"/>
    <cellStyle name="แย่ 3" xfId="479"/>
    <cellStyle name="แย่ 3 2" xfId="480"/>
    <cellStyle name="แย่ 4" xfId="481"/>
    <cellStyle name="แย่ 4 2" xfId="482"/>
    <cellStyle name="แสดงผล 2" xfId="483"/>
    <cellStyle name="แสดงผล 2 2" xfId="484"/>
    <cellStyle name="แสดงผล 2 3" xfId="485"/>
    <cellStyle name="แสดงผล 2 4" xfId="486"/>
    <cellStyle name="แสดงผล 2_03_environment" xfId="487"/>
    <cellStyle name="แสดงผล 3" xfId="488"/>
    <cellStyle name="แสดงผล 3 2" xfId="489"/>
    <cellStyle name="แสดงผล 4" xfId="490"/>
    <cellStyle name="แสดงผล 4 2" xfId="491"/>
    <cellStyle name="การคำนวณ 2" xfId="492"/>
    <cellStyle name="การคำนวณ 2 2" xfId="493"/>
    <cellStyle name="การคำนวณ 2 3" xfId="494"/>
    <cellStyle name="การคำนวณ 2 4" xfId="495"/>
    <cellStyle name="การคำนวณ 2_03_environment" xfId="496"/>
    <cellStyle name="การคำนวณ 3" xfId="497"/>
    <cellStyle name="การคำนวณ 3 2" xfId="498"/>
    <cellStyle name="การคำนวณ 4" xfId="499"/>
    <cellStyle name="การคำนวณ 4 2" xfId="500"/>
    <cellStyle name="ข้อความเตือน 2" xfId="501"/>
    <cellStyle name="ข้อความเตือน 2 2" xfId="502"/>
    <cellStyle name="ข้อความเตือน 2 3" xfId="503"/>
    <cellStyle name="ข้อความเตือน 2 4" xfId="504"/>
    <cellStyle name="ข้อความเตือน 2_03_environment" xfId="505"/>
    <cellStyle name="ข้อความเตือน 3" xfId="506"/>
    <cellStyle name="ข้อความเตือน 3 2" xfId="507"/>
    <cellStyle name="ข้อความเตือน 4" xfId="508"/>
    <cellStyle name="ข้อความเตือน 4 2" xfId="509"/>
    <cellStyle name="ข้อความอธิบาย 2" xfId="510"/>
    <cellStyle name="ข้อความอธิบาย 2 2" xfId="511"/>
    <cellStyle name="ข้อความอธิบาย 2 3" xfId="512"/>
    <cellStyle name="ข้อความอธิบาย 2 4" xfId="513"/>
    <cellStyle name="ข้อความอธิบาย 2_03_environment" xfId="514"/>
    <cellStyle name="ข้อความอธิบาย 3" xfId="515"/>
    <cellStyle name="ข้อความอธิบาย 3 2" xfId="516"/>
    <cellStyle name="ข้อความอธิบาย 4" xfId="517"/>
    <cellStyle name="ข้อความอธิบาย 4 2" xfId="518"/>
    <cellStyle name="ชื่อเรื่อง 2" xfId="519"/>
    <cellStyle name="ชื่อเรื่อง 2 2" xfId="520"/>
    <cellStyle name="ชื่อเรื่อง 2 3" xfId="521"/>
    <cellStyle name="ชื่อเรื่อง 3" xfId="522"/>
    <cellStyle name="ดี 2" xfId="523"/>
    <cellStyle name="ดี 2 2" xfId="524"/>
    <cellStyle name="ดี 2 3" xfId="525"/>
    <cellStyle name="ดี 2 4" xfId="526"/>
    <cellStyle name="ดี 2_03_environment" xfId="527"/>
    <cellStyle name="ดี 3" xfId="528"/>
    <cellStyle name="ดี 3 2" xfId="529"/>
    <cellStyle name="ดี 4" xfId="530"/>
    <cellStyle name="ดี 4 2" xfId="531"/>
    <cellStyle name="ตามการเชื่อมโยงหลายมิติ" xfId="532"/>
    <cellStyle name="ตามการเชื่อมโยงหลายมิติ 2" xfId="533"/>
    <cellStyle name="ตามการเชื่อมโยงหลายมิติ 2 2" xfId="534"/>
    <cellStyle name="ตามการเชื่อมโยงหลายมิติ 3" xfId="535"/>
    <cellStyle name="ตามการเชื่อมโยงหลายมิติ_01_ด้านการบริหารจัดการ" xfId="536"/>
    <cellStyle name="ปกติ" xfId="0" builtinId="0"/>
    <cellStyle name="ปกติ 10" xfId="537"/>
    <cellStyle name="ปกติ 11" xfId="538"/>
    <cellStyle name="ปกติ 12" xfId="539"/>
    <cellStyle name="ปกติ 13" xfId="540"/>
    <cellStyle name="ปกติ 13 2" xfId="541"/>
    <cellStyle name="ปกติ 14" xfId="542"/>
    <cellStyle name="ปกติ 14 2" xfId="543"/>
    <cellStyle name="ปกติ 15" xfId="544"/>
    <cellStyle name="ปกติ 16" xfId="545"/>
    <cellStyle name="ปกติ 16 2" xfId="546"/>
    <cellStyle name="ปกติ 16 2 2" xfId="547"/>
    <cellStyle name="ปกติ 17" xfId="548"/>
    <cellStyle name="ปกติ 17 2" xfId="549"/>
    <cellStyle name="ปกติ 17 3" xfId="550"/>
    <cellStyle name="ปกติ 17 3 2" xfId="551"/>
    <cellStyle name="ปกติ 18" xfId="552"/>
    <cellStyle name="ปกติ 18 2" xfId="553"/>
    <cellStyle name="ปกติ 2" xfId="554"/>
    <cellStyle name="ปกติ 2 2" xfId="555"/>
    <cellStyle name="ปกติ 2 3" xfId="556"/>
    <cellStyle name="ปกติ 3" xfId="557"/>
    <cellStyle name="ปกติ 3 2" xfId="558"/>
    <cellStyle name="ปกติ 3 2 2" xfId="559"/>
    <cellStyle name="ปกติ 3 2 3" xfId="560"/>
    <cellStyle name="ปกติ 3 3" xfId="561"/>
    <cellStyle name="ปกติ 3 3 2" xfId="562"/>
    <cellStyle name="ปกติ 3_01_ด้านการบริหารจัดการ" xfId="563"/>
    <cellStyle name="ปกติ 4" xfId="564"/>
    <cellStyle name="ปกติ 4 2" xfId="565"/>
    <cellStyle name="ปกติ 4 2 2" xfId="566"/>
    <cellStyle name="ปกติ 4 2 3" xfId="567"/>
    <cellStyle name="ปกติ 4 3" xfId="568"/>
    <cellStyle name="ปกติ 4 4" xfId="569"/>
    <cellStyle name="ปกติ 4 5" xfId="570"/>
    <cellStyle name="ปกติ 5" xfId="571"/>
    <cellStyle name="ปกติ 5 2" xfId="572"/>
    <cellStyle name="ปกติ 5 3" xfId="573"/>
    <cellStyle name="ปกติ 6" xfId="574"/>
    <cellStyle name="ปกติ 7" xfId="575"/>
    <cellStyle name="ปกติ 7 2" xfId="1"/>
    <cellStyle name="ปกติ 7 3" xfId="576"/>
    <cellStyle name="ปกติ 7 4" xfId="577"/>
    <cellStyle name="ปกติ 8" xfId="578"/>
    <cellStyle name="ปกติ 9" xfId="579"/>
    <cellStyle name="ปกติ_งาน 2" xfId="2"/>
    <cellStyle name="ป้อนค่า 2" xfId="580"/>
    <cellStyle name="ป้อนค่า 2 2" xfId="581"/>
    <cellStyle name="ป้อนค่า 2 3" xfId="582"/>
    <cellStyle name="ป้อนค่า 2 4" xfId="583"/>
    <cellStyle name="ป้อนค่า 2_03_environment" xfId="584"/>
    <cellStyle name="ป้อนค่า 3" xfId="585"/>
    <cellStyle name="ป้อนค่า 3 2" xfId="586"/>
    <cellStyle name="ป้อนค่า 4" xfId="587"/>
    <cellStyle name="ป้อนค่า 4 2" xfId="588"/>
    <cellStyle name="ปานกลาง 2" xfId="589"/>
    <cellStyle name="ปานกลาง 2 2" xfId="590"/>
    <cellStyle name="ปานกลาง 2 3" xfId="591"/>
    <cellStyle name="ปานกลาง 2 4" xfId="592"/>
    <cellStyle name="ปานกลาง 2_03_environment" xfId="593"/>
    <cellStyle name="ปานกลาง 3" xfId="594"/>
    <cellStyle name="ปานกลาง 3 2" xfId="595"/>
    <cellStyle name="ปานกลาง 4" xfId="596"/>
    <cellStyle name="ปานกลาง 4 2" xfId="597"/>
    <cellStyle name="ผลรวม 2" xfId="598"/>
    <cellStyle name="ผลรวม 2 2" xfId="599"/>
    <cellStyle name="ผลรวม 2 3" xfId="600"/>
    <cellStyle name="ผลรวม 2 4" xfId="601"/>
    <cellStyle name="ผลรวม 2_03_environment" xfId="602"/>
    <cellStyle name="ผลรวม 3" xfId="603"/>
    <cellStyle name="ผลรวม 3 2" xfId="604"/>
    <cellStyle name="ผลรวม 4" xfId="605"/>
    <cellStyle name="ผลรวม 4 2" xfId="606"/>
    <cellStyle name="ส่วนที่ถูกเน้น1 2" xfId="607"/>
    <cellStyle name="ส่วนที่ถูกเน้น1 2 2" xfId="608"/>
    <cellStyle name="ส่วนที่ถูกเน้น1 2 3" xfId="609"/>
    <cellStyle name="ส่วนที่ถูกเน้น1 2 4" xfId="610"/>
    <cellStyle name="ส่วนที่ถูกเน้น1 2_03_environment" xfId="611"/>
    <cellStyle name="ส่วนที่ถูกเน้น1 3" xfId="612"/>
    <cellStyle name="ส่วนที่ถูกเน้น1 3 2" xfId="613"/>
    <cellStyle name="ส่วนที่ถูกเน้น1 4" xfId="614"/>
    <cellStyle name="ส่วนที่ถูกเน้น1 4 2" xfId="615"/>
    <cellStyle name="ส่วนที่ถูกเน้น2 2" xfId="616"/>
    <cellStyle name="ส่วนที่ถูกเน้น2 2 2" xfId="617"/>
    <cellStyle name="ส่วนที่ถูกเน้น2 2 3" xfId="618"/>
    <cellStyle name="ส่วนที่ถูกเน้น2 2 4" xfId="619"/>
    <cellStyle name="ส่วนที่ถูกเน้น2 2_03_environment" xfId="620"/>
    <cellStyle name="ส่วนที่ถูกเน้น2 3" xfId="621"/>
    <cellStyle name="ส่วนที่ถูกเน้น2 3 2" xfId="622"/>
    <cellStyle name="ส่วนที่ถูกเน้น2 4" xfId="623"/>
    <cellStyle name="ส่วนที่ถูกเน้น2 4 2" xfId="624"/>
    <cellStyle name="ส่วนที่ถูกเน้น3 2" xfId="625"/>
    <cellStyle name="ส่วนที่ถูกเน้น3 2 2" xfId="626"/>
    <cellStyle name="ส่วนที่ถูกเน้น3 2 3" xfId="627"/>
    <cellStyle name="ส่วนที่ถูกเน้น3 2 4" xfId="628"/>
    <cellStyle name="ส่วนที่ถูกเน้น3 2_03_environment" xfId="629"/>
    <cellStyle name="ส่วนที่ถูกเน้น3 3" xfId="630"/>
    <cellStyle name="ส่วนที่ถูกเน้น3 3 2" xfId="631"/>
    <cellStyle name="ส่วนที่ถูกเน้น3 4" xfId="632"/>
    <cellStyle name="ส่วนที่ถูกเน้น3 4 2" xfId="633"/>
    <cellStyle name="ส่วนที่ถูกเน้น4 2" xfId="634"/>
    <cellStyle name="ส่วนที่ถูกเน้น4 2 2" xfId="635"/>
    <cellStyle name="ส่วนที่ถูกเน้น4 2 3" xfId="636"/>
    <cellStyle name="ส่วนที่ถูกเน้น4 2 4" xfId="637"/>
    <cellStyle name="ส่วนที่ถูกเน้น4 2_03_environment" xfId="638"/>
    <cellStyle name="ส่วนที่ถูกเน้น4 3" xfId="639"/>
    <cellStyle name="ส่วนที่ถูกเน้น4 3 2" xfId="640"/>
    <cellStyle name="ส่วนที่ถูกเน้น4 4" xfId="641"/>
    <cellStyle name="ส่วนที่ถูกเน้น4 4 2" xfId="642"/>
    <cellStyle name="ส่วนที่ถูกเน้น5 2" xfId="643"/>
    <cellStyle name="ส่วนที่ถูกเน้น5 2 2" xfId="644"/>
    <cellStyle name="ส่วนที่ถูกเน้น5 2 3" xfId="645"/>
    <cellStyle name="ส่วนที่ถูกเน้น5 2 4" xfId="646"/>
    <cellStyle name="ส่วนที่ถูกเน้น5 2_03_environment" xfId="647"/>
    <cellStyle name="ส่วนที่ถูกเน้น5 3" xfId="648"/>
    <cellStyle name="ส่วนที่ถูกเน้น5 3 2" xfId="649"/>
    <cellStyle name="ส่วนที่ถูกเน้น5 4" xfId="650"/>
    <cellStyle name="ส่วนที่ถูกเน้น5 4 2" xfId="651"/>
    <cellStyle name="ส่วนที่ถูกเน้น6 2" xfId="652"/>
    <cellStyle name="ส่วนที่ถูกเน้น6 2 2" xfId="653"/>
    <cellStyle name="ส่วนที่ถูกเน้น6 2 3" xfId="654"/>
    <cellStyle name="ส่วนที่ถูกเน้น6 2 4" xfId="655"/>
    <cellStyle name="ส่วนที่ถูกเน้น6 2_03_environment" xfId="656"/>
    <cellStyle name="ส่วนที่ถูกเน้น6 3" xfId="657"/>
    <cellStyle name="ส่วนที่ถูกเน้น6 3 2" xfId="658"/>
    <cellStyle name="ส่วนที่ถูกเน้น6 4" xfId="659"/>
    <cellStyle name="ส่วนที่ถูกเน้น6 4 2" xfId="660"/>
    <cellStyle name="หมายเหตุ 2" xfId="661"/>
    <cellStyle name="หมายเหตุ 2 2" xfId="662"/>
    <cellStyle name="หมายเหตุ 2 2 2" xfId="663"/>
    <cellStyle name="หมายเหตุ 2 3" xfId="664"/>
    <cellStyle name="หมายเหตุ 2 4" xfId="665"/>
    <cellStyle name="หมายเหตุ 3" xfId="666"/>
    <cellStyle name="หมายเหตุ 3 2" xfId="667"/>
    <cellStyle name="หมายเหตุ 3 2 2" xfId="668"/>
    <cellStyle name="หมายเหตุ 4" xfId="669"/>
    <cellStyle name="หมายเหตุ 4 2" xfId="670"/>
    <cellStyle name="หมายเหตุ 4 2 2" xfId="671"/>
    <cellStyle name="หัวเรื่อง 1 2" xfId="672"/>
    <cellStyle name="หัวเรื่อง 1 2 2" xfId="673"/>
    <cellStyle name="หัวเรื่อง 1 2 3" xfId="674"/>
    <cellStyle name="หัวเรื่อง 1 3" xfId="675"/>
    <cellStyle name="หัวเรื่อง 2 2" xfId="676"/>
    <cellStyle name="หัวเรื่อง 2 2 2" xfId="677"/>
    <cellStyle name="หัวเรื่อง 2 2 3" xfId="678"/>
    <cellStyle name="หัวเรื่อง 2 2 4" xfId="679"/>
    <cellStyle name="หัวเรื่อง 2 2_03_environment" xfId="680"/>
    <cellStyle name="หัวเรื่อง 2 3" xfId="681"/>
    <cellStyle name="หัวเรื่อง 2 3 2" xfId="682"/>
    <cellStyle name="หัวเรื่อง 2 4" xfId="683"/>
    <cellStyle name="หัวเรื่อง 2 4 2" xfId="684"/>
    <cellStyle name="หัวเรื่อง 3 2" xfId="685"/>
    <cellStyle name="หัวเรื่อง 3 2 2" xfId="686"/>
    <cellStyle name="หัวเรื่อง 3 2 3" xfId="687"/>
    <cellStyle name="หัวเรื่อง 3 3" xfId="688"/>
    <cellStyle name="หัวเรื่อง 4 2" xfId="689"/>
    <cellStyle name="หัวเรื่อง 4 2 2" xfId="690"/>
    <cellStyle name="หัวเรื่อง 4 2 3" xfId="691"/>
    <cellStyle name="หัวเรื่อง 4 3" xfId="6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ภาวะการทำงานของประชากรทั่วราชอาณาจักร พ.ศ. 2554 - 25</a:t>
            </a:r>
            <a:r>
              <a:rPr lang="en-US"/>
              <a:t>61</a:t>
            </a:r>
            <a:endParaRPr lang="th-TH"/>
          </a:p>
        </c:rich>
      </c:tx>
      <c:layout>
        <c:manualLayout>
          <c:xMode val="edge"/>
          <c:yMode val="edge"/>
          <c:x val="0.24029376793017151"/>
          <c:y val="2.8523521715748783E-2"/>
        </c:manualLayout>
      </c:layout>
      <c:spPr>
        <a:noFill/>
        <a:ln w="25400">
          <a:noFill/>
        </a:ln>
      </c:spPr>
    </c:title>
    <c:view3D>
      <c:hPercent val="40"/>
      <c:rotY val="12"/>
      <c:depthPercent val="100"/>
      <c:rAngAx val="1"/>
    </c:view3D>
    <c:floor>
      <c:spPr>
        <a:noFill/>
        <a:ln w="12700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000000"/>
          </a:solidFill>
          <a:prstDash val="solid"/>
        </a:ln>
      </c:spPr>
    </c:sideWall>
    <c:backWall>
      <c:spPr>
        <a:noFill/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197399743637025E-2"/>
          <c:y val="0.17940550988959494"/>
          <c:w val="0.82299422351386076"/>
          <c:h val="0.57166947723440364"/>
        </c:manualLayout>
      </c:layout>
      <c:bar3DChart>
        <c:barDir val="col"/>
        <c:grouping val="clustered"/>
        <c:ser>
          <c:idx val="0"/>
          <c:order val="0"/>
          <c:tx>
            <c:strRef>
              <c:f>'(73) กราฟ_ภาวะการทำงาน'!$B$1</c:f>
              <c:strCache>
                <c:ptCount val="1"/>
                <c:pt idx="0">
                  <c:v>ประชากรอายุ 15 ปีขึ้นไป</c:v>
                </c:pt>
              </c:strCache>
            </c:strRef>
          </c:tx>
          <c:spPr>
            <a:solidFill>
              <a:srgbClr val="800080"/>
            </a:solidFill>
          </c:spPr>
          <c:dLbls>
            <c:dLbl>
              <c:idx val="0"/>
              <c:layout>
                <c:manualLayout>
                  <c:x val="2.098635886673662E-2"/>
                  <c:y val="-1.5659955257270701E-2"/>
                </c:manualLayout>
              </c:layout>
              <c:showVal val="1"/>
            </c:dLbl>
            <c:dLbl>
              <c:idx val="1"/>
              <c:layout>
                <c:manualLayout>
                  <c:x val="4.1972717733473304E-3"/>
                  <c:y val="-1.5659955257270701E-2"/>
                </c:manualLayout>
              </c:layout>
              <c:showVal val="1"/>
            </c:dLbl>
            <c:dLbl>
              <c:idx val="2"/>
              <c:layout>
                <c:manualLayout>
                  <c:x val="1.3990905911157793E-3"/>
                  <c:y val="-1.3422818791946341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6.7114093959732045E-3"/>
                </c:manualLayout>
              </c:layout>
              <c:showVal val="1"/>
            </c:dLbl>
            <c:dLbl>
              <c:idx val="4"/>
              <c:layout>
                <c:manualLayout>
                  <c:x val="2.798181182231668E-3"/>
                  <c:y val="-8.948545861297539E-3"/>
                </c:manualLayout>
              </c:layout>
              <c:showVal val="1"/>
            </c:dLbl>
            <c:dLbl>
              <c:idx val="5"/>
              <c:layout>
                <c:manualLayout>
                  <c:x val="7.4418604651163931E-3"/>
                  <c:y val="-5.8565153733528552E-3"/>
                </c:manualLayout>
              </c:layout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Val val="1"/>
          </c:dLbls>
          <c:cat>
            <c:numRef>
              <c:f>'(73) กราฟ_ภาวะการทำงาน'!$A$2:$A$9</c:f>
              <c:numCache>
                <c:formatCode>General</c:formatCod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'(73) กราฟ_ภาวะการทำงาน'!$B$2:$B$9</c:f>
              <c:numCache>
                <c:formatCode>#,##0.0</c:formatCode>
                <c:ptCount val="8"/>
                <c:pt idx="0">
                  <c:v>54237.399999999994</c:v>
                </c:pt>
                <c:pt idx="1">
                  <c:v>54742.5</c:v>
                </c:pt>
                <c:pt idx="2">
                  <c:v>55252.5</c:v>
                </c:pt>
                <c:pt idx="3">
                  <c:v>55025.1</c:v>
                </c:pt>
                <c:pt idx="4">
                  <c:v>55410.2</c:v>
                </c:pt>
                <c:pt idx="5" formatCode="#,##0.00_);\(#,##0.00\)">
                  <c:v>55770.2</c:v>
                </c:pt>
                <c:pt idx="6" formatCode="#,##0.00_);\(#,##0.00\)">
                  <c:v>56003.199999999997</c:v>
                </c:pt>
                <c:pt idx="7" formatCode="#,##0.00_);\(#,##0.00\)">
                  <c:v>56696.1</c:v>
                </c:pt>
              </c:numCache>
            </c:numRef>
          </c:val>
        </c:ser>
        <c:ser>
          <c:idx val="1"/>
          <c:order val="1"/>
          <c:tx>
            <c:strRef>
              <c:f>'(73) กราฟ_ภาวะการทำงาน'!$C$1</c:f>
              <c:strCache>
                <c:ptCount val="1"/>
                <c:pt idx="0">
                  <c:v>ผู้อยู่ในกำลังแรงงาน</c:v>
                </c:pt>
              </c:strCache>
            </c:strRef>
          </c:tx>
          <c:spPr>
            <a:solidFill>
              <a:srgbClr val="CCFF33"/>
            </a:solidFill>
          </c:spPr>
          <c:dLbls>
            <c:dLbl>
              <c:idx val="0"/>
              <c:layout>
                <c:manualLayout>
                  <c:x val="2.5183630640083946E-2"/>
                  <c:y val="-3.8031319910514658E-2"/>
                </c:manualLayout>
              </c:layout>
              <c:showVal val="1"/>
            </c:dLbl>
            <c:dLbl>
              <c:idx val="1"/>
              <c:layout>
                <c:manualLayout>
                  <c:x val="2.9380902413431349E-2"/>
                  <c:y val="-3.5794183445190156E-2"/>
                </c:manualLayout>
              </c:layout>
              <c:showVal val="1"/>
            </c:dLbl>
            <c:dLbl>
              <c:idx val="2"/>
              <c:layout>
                <c:manualLayout>
                  <c:x val="2.5183630640083946E-2"/>
                  <c:y val="-3.8031319910514658E-2"/>
                </c:manualLayout>
              </c:layout>
              <c:showVal val="1"/>
            </c:dLbl>
            <c:dLbl>
              <c:idx val="3"/>
              <c:layout>
                <c:manualLayout>
                  <c:x val="2.378454004896817E-2"/>
                  <c:y val="-3.1319910514541492E-2"/>
                </c:manualLayout>
              </c:layout>
              <c:showVal val="1"/>
            </c:dLbl>
            <c:dLbl>
              <c:idx val="4"/>
              <c:layout>
                <c:manualLayout>
                  <c:x val="2.5183630640083946E-2"/>
                  <c:y val="-2.6845637583892711E-2"/>
                </c:manualLayout>
              </c:layout>
              <c:showVal val="1"/>
            </c:dLbl>
            <c:dLbl>
              <c:idx val="5"/>
              <c:layout>
                <c:manualLayout>
                  <c:x val="1.6124031007751945E-2"/>
                  <c:y val="1.125318050839976E-3"/>
                </c:manualLayout>
              </c:layout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Val val="1"/>
          </c:dLbls>
          <c:cat>
            <c:numRef>
              <c:f>'(73) กราฟ_ภาวะการทำงาน'!$A$2:$A$9</c:f>
              <c:numCache>
                <c:formatCode>General</c:formatCod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'(73) กราฟ_ภาวะการทำงาน'!$C$2:$C$9</c:f>
              <c:numCache>
                <c:formatCode>#,##0.0</c:formatCode>
                <c:ptCount val="8"/>
                <c:pt idx="0">
                  <c:v>39784.899999999994</c:v>
                </c:pt>
                <c:pt idx="1">
                  <c:v>39821</c:v>
                </c:pt>
                <c:pt idx="2">
                  <c:v>39807.599999999999</c:v>
                </c:pt>
                <c:pt idx="3">
                  <c:v>38963.300000000003</c:v>
                </c:pt>
                <c:pt idx="4">
                  <c:v>39164.800000000003</c:v>
                </c:pt>
                <c:pt idx="5" formatCode="#,##0.00_);\(#,##0.00\)">
                  <c:v>37791.800000000003</c:v>
                </c:pt>
                <c:pt idx="6" formatCode="#,##0.00_);\(#,##0.00\)">
                  <c:v>38167.9</c:v>
                </c:pt>
                <c:pt idx="7" formatCode="#,##0.00_);\(#,##0.00\)">
                  <c:v>39099</c:v>
                </c:pt>
              </c:numCache>
            </c:numRef>
          </c:val>
        </c:ser>
        <c:ser>
          <c:idx val="2"/>
          <c:order val="2"/>
          <c:tx>
            <c:strRef>
              <c:f>'(73) กราฟ_ภาวะการทำงาน'!$D$1</c:f>
              <c:strCache>
                <c:ptCount val="1"/>
                <c:pt idx="0">
                  <c:v>ผู้อยู่นอกกำลังแรงงาน</c:v>
                </c:pt>
              </c:strCache>
            </c:strRef>
          </c:tx>
          <c:spPr>
            <a:solidFill>
              <a:srgbClr val="00FFFF"/>
            </a:solidFill>
          </c:spPr>
          <c:dLbls>
            <c:dLbl>
              <c:idx val="0"/>
              <c:layout>
                <c:manualLayout>
                  <c:x val="1.6789087093389349E-2"/>
                  <c:y val="-1.1185682326621919E-2"/>
                </c:manualLayout>
              </c:layout>
              <c:showVal val="1"/>
            </c:dLbl>
            <c:dLbl>
              <c:idx val="1"/>
              <c:layout>
                <c:manualLayout>
                  <c:x val="1.5389996502273486E-2"/>
                  <c:y val="-8.948545861297539E-3"/>
                </c:manualLayout>
              </c:layout>
              <c:showVal val="1"/>
            </c:dLbl>
            <c:dLbl>
              <c:idx val="2"/>
              <c:layout>
                <c:manualLayout>
                  <c:x val="1.8188177684505143E-2"/>
                  <c:y val="-6.7114093959732045E-3"/>
                </c:manualLayout>
              </c:layout>
              <c:showVal val="1"/>
            </c:dLbl>
            <c:dLbl>
              <c:idx val="3"/>
              <c:layout>
                <c:manualLayout>
                  <c:x val="1.8188177684505143E-2"/>
                  <c:y val="-1.1185682326621919E-2"/>
                </c:manualLayout>
              </c:layout>
              <c:showVal val="1"/>
            </c:dLbl>
            <c:dLbl>
              <c:idx val="4"/>
              <c:layout>
                <c:manualLayout>
                  <c:x val="1.6789087093389349E-2"/>
                  <c:y val="-8.948545861297539E-3"/>
                </c:manualLayout>
              </c:layout>
              <c:showVal val="1"/>
            </c:dLbl>
            <c:dLbl>
              <c:idx val="5"/>
              <c:layout>
                <c:manualLayout>
                  <c:x val="1.7364341085271316E-2"/>
                  <c:y val="-7.8086871644704875E-3"/>
                </c:manualLayout>
              </c:layout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Val val="1"/>
          </c:dLbls>
          <c:cat>
            <c:numRef>
              <c:f>'(73) กราฟ_ภาวะการทำงาน'!$A$2:$A$9</c:f>
              <c:numCache>
                <c:formatCode>General</c:formatCod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'(73) กราฟ_ภาวะการทำงาน'!$D$2:$D$9</c:f>
              <c:numCache>
                <c:formatCode>#,##0.0</c:formatCode>
                <c:ptCount val="8"/>
                <c:pt idx="0">
                  <c:v>14452.5</c:v>
                </c:pt>
                <c:pt idx="1">
                  <c:v>14921.5</c:v>
                </c:pt>
                <c:pt idx="2">
                  <c:v>15444.9</c:v>
                </c:pt>
                <c:pt idx="3">
                  <c:v>16061.8</c:v>
                </c:pt>
                <c:pt idx="4">
                  <c:v>16245.3</c:v>
                </c:pt>
                <c:pt idx="5" formatCode="General">
                  <c:v>17978.400000000001</c:v>
                </c:pt>
                <c:pt idx="6" formatCode="General">
                  <c:v>17835.3</c:v>
                </c:pt>
                <c:pt idx="7" formatCode="General">
                  <c:v>17597.099999999999</c:v>
                </c:pt>
              </c:numCache>
            </c:numRef>
          </c:val>
        </c:ser>
        <c:gapWidth val="70"/>
        <c:shape val="box"/>
        <c:axId val="144163584"/>
        <c:axId val="144165120"/>
        <c:axId val="0"/>
      </c:bar3DChart>
      <c:catAx>
        <c:axId val="144163584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4165120"/>
        <c:crossesAt val="0"/>
        <c:auto val="1"/>
        <c:lblAlgn val="ctr"/>
        <c:lblOffset val="100"/>
        <c:tickLblSkip val="1"/>
        <c:tickMarkSkip val="1"/>
      </c:catAx>
      <c:valAx>
        <c:axId val="144165120"/>
        <c:scaling>
          <c:orientation val="minMax"/>
          <c:max val="6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4163584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66713056216877"/>
          <c:y val="0.84322762406992702"/>
          <c:w val="0.50052635048525773"/>
          <c:h val="4.7217606973440407E-2"/>
        </c:manualLayout>
      </c:layout>
      <c:spPr>
        <a:solidFill>
          <a:srgbClr val="FFFFFF"/>
        </a:solidFill>
        <a:ln w="9525">
          <a:solidFill>
            <a:srgbClr val="000000"/>
          </a:solidFill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371475"/>
          <a:ext cx="1371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4" name="AutoShape 4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5" name="AutoShape 6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6" name="AutoShape 8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7" name="AutoShape 9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8" name="AutoShape 11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9" name="AutoShape 2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10" name="AutoShape 4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11" name="AutoShape 6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12" name="AutoShape 8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13" name="AutoShape 9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1495425</xdr:colOff>
      <xdr:row>13</xdr:row>
      <xdr:rowOff>0</xdr:rowOff>
    </xdr:from>
    <xdr:to>
      <xdr:col>0</xdr:col>
      <xdr:colOff>914400</xdr:colOff>
      <xdr:row>13</xdr:row>
      <xdr:rowOff>0</xdr:rowOff>
    </xdr:to>
    <xdr:cxnSp macro="">
      <xdr:nvCxnSpPr>
        <xdr:cNvPr id="14" name="AutoShape 11"/>
        <xdr:cNvCxnSpPr>
          <a:cxnSpLocks noChangeShapeType="1"/>
        </xdr:cNvCxnSpPr>
      </xdr:nvCxnSpPr>
      <xdr:spPr bwMode="auto">
        <a:xfrm>
          <a:off x="685800" y="2352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14</xdr:row>
      <xdr:rowOff>0</xdr:rowOff>
    </xdr:from>
    <xdr:to>
      <xdr:col>3</xdr:col>
      <xdr:colOff>476250</xdr:colOff>
      <xdr:row>14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476375" y="2533650"/>
          <a:ext cx="1057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476250</xdr:colOff>
      <xdr:row>14</xdr:row>
      <xdr:rowOff>0</xdr:rowOff>
    </xdr:to>
    <xdr:cxnSp macro="">
      <xdr:nvCxnSpPr>
        <xdr:cNvPr id="3" name="AutoShape 1"/>
        <xdr:cNvCxnSpPr>
          <a:cxnSpLocks noChangeShapeType="1"/>
        </xdr:cNvCxnSpPr>
      </xdr:nvCxnSpPr>
      <xdr:spPr bwMode="auto">
        <a:xfrm>
          <a:off x="1476375" y="2533650"/>
          <a:ext cx="1057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0.1123</cdr:y>
    </cdr:from>
    <cdr:to>
      <cdr:x>0.13247</cdr:x>
      <cdr:y>0.17054</cdr:y>
    </cdr:to>
    <cdr:sp macro="" textlink="">
      <cdr:nvSpPr>
        <cdr:cNvPr id="34817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730586"/>
          <a:ext cx="1356410" cy="378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4114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จำนวน (พันคน)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0.08492</cdr:y>
    </cdr:to>
    <cdr:sp macro="" textlink="">
      <cdr:nvSpPr>
        <cdr:cNvPr id="34818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0239375" cy="552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41148" rIns="27432" bIns="0" anchor="ctr" anchorCtr="0" upright="1"/>
        <a:lstStyle xmlns:a="http://schemas.openxmlformats.org/drawingml/2006/main"/>
        <a:p xmlns:a="http://schemas.openxmlformats.org/drawingml/2006/main">
          <a:endParaRPr lang="th-TH"/>
        </a:p>
      </cdr:txBody>
    </cdr:sp>
  </cdr:relSizeAnchor>
  <cdr:relSizeAnchor xmlns:cdr="http://schemas.openxmlformats.org/drawingml/2006/chartDrawing">
    <cdr:from>
      <cdr:x>0.87803</cdr:x>
      <cdr:y>0.7435</cdr:y>
    </cdr:from>
    <cdr:to>
      <cdr:x>0.98431</cdr:x>
      <cdr:y>0.80273</cdr:y>
    </cdr:to>
    <cdr:sp macro="" textlink="">
      <cdr:nvSpPr>
        <cdr:cNvPr id="34821" name="Rectangle 10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0478" y="4836905"/>
          <a:ext cx="1088241" cy="385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4114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พ.ศ.</a:t>
          </a:r>
        </a:p>
      </cdr:txBody>
    </cdr:sp>
  </cdr:relSizeAnchor>
  <cdr:relSizeAnchor xmlns:cdr="http://schemas.openxmlformats.org/drawingml/2006/chartDrawing">
    <cdr:from>
      <cdr:x>0</cdr:x>
      <cdr:y>0.00123</cdr:y>
    </cdr:from>
    <cdr:to>
      <cdr:x>0</cdr:x>
      <cdr:y>0.00915</cdr:y>
    </cdr:to>
    <cdr:sp macro="" textlink="">
      <cdr:nvSpPr>
        <cdr:cNvPr id="5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077325" cy="695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  <a:miter lim="800000"/>
          <a:headEnd/>
          <a:tailEnd/>
        </a:ln>
      </cdr:spPr>
      <cdr:txBody>
        <a:bodyPr xmlns:a="http://schemas.openxmlformats.org/drawingml/2006/main" wrap="square" lIns="27432" tIns="41148" rIns="27432" bIns="0" anchor="ctr" anchorCtr="0" upright="1"/>
        <a:lstStyle xmlns:a="http://schemas.openxmlformats.org/drawingml/2006/main"/>
        <a:p xmlns:a="http://schemas.openxmlformats.org/drawingml/2006/main">
          <a:endParaRPr lang="th-TH"/>
        </a:p>
      </cdr:txBody>
    </cdr:sp>
  </cdr:relSizeAnchor>
  <cdr:relSizeAnchor xmlns:cdr="http://schemas.openxmlformats.org/drawingml/2006/chartDrawing">
    <cdr:from>
      <cdr:x>0</cdr:x>
      <cdr:y>0.93375</cdr:y>
    </cdr:from>
    <cdr:to>
      <cdr:x>0</cdr:x>
      <cdr:y>0.934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0" y="5238750"/>
          <a:ext cx="9058275" cy="4095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chemeClr val="tx1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การสำรวจภาวะการทำงานของประชากร เดือนธันวาคม พ.ศ. 2552 - 2556 สำนักงานสถิติแห่งชาติ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  <cdr:relSizeAnchor xmlns:cdr="http://schemas.openxmlformats.org/drawingml/2006/chartDrawing">
    <cdr:from>
      <cdr:x>0</cdr:x>
      <cdr:y>0.92387</cdr:y>
    </cdr:from>
    <cdr:to>
      <cdr:x>1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755110"/>
          <a:ext cx="10239375" cy="4742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แหล่งข้อมูล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การสำรวจภาวะการทำงานของประชากร เดือนธันวาคม พ.ศ. 255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4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- 25</a:t>
          </a:r>
          <a:r>
            <a:rPr lang="en-US" sz="1600" b="1" baseline="0">
              <a:latin typeface="TH SarabunPSK" pitchFamily="34" charset="-34"/>
              <a:cs typeface="TH SarabunPSK" pitchFamily="34" charset="-34"/>
            </a:rPr>
            <a:t>61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สำนักงานสถิติแห่งชาติ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29000" y="28956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429000" y="289560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76200</xdr:colOff>
      <xdr:row>17</xdr:row>
      <xdr:rowOff>38100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3429000" y="2895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10</xdr:row>
      <xdr:rowOff>180975</xdr:rowOff>
    </xdr:from>
    <xdr:to>
      <xdr:col>3</xdr:col>
      <xdr:colOff>0</xdr:colOff>
      <xdr:row>12</xdr:row>
      <xdr:rowOff>85725</xdr:rowOff>
    </xdr:to>
    <xdr:sp macro="" textlink="">
      <xdr:nvSpPr>
        <xdr:cNvPr id="5" name="TextBox 1"/>
        <xdr:cNvSpPr txBox="1">
          <a:spLocks noChangeArrowheads="1"/>
        </xdr:cNvSpPr>
      </xdr:nvSpPr>
      <xdr:spPr bwMode="auto">
        <a:xfrm>
          <a:off x="2057400" y="1990725"/>
          <a:ext cx="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  <a:r>
            <a:rPr lang="th-TH" sz="12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3</xdr:col>
      <xdr:colOff>0</xdr:colOff>
      <xdr:row>10</xdr:row>
      <xdr:rowOff>180975</xdr:rowOff>
    </xdr:from>
    <xdr:to>
      <xdr:col>3</xdr:col>
      <xdr:colOff>0</xdr:colOff>
      <xdr:row>12</xdr:row>
      <xdr:rowOff>85725</xdr:rowOff>
    </xdr:to>
    <xdr:sp macro="" textlink="">
      <xdr:nvSpPr>
        <xdr:cNvPr id="6" name="TextBox 1"/>
        <xdr:cNvSpPr txBox="1">
          <a:spLocks noChangeArrowheads="1"/>
        </xdr:cNvSpPr>
      </xdr:nvSpPr>
      <xdr:spPr bwMode="auto">
        <a:xfrm>
          <a:off x="2057400" y="1990725"/>
          <a:ext cx="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2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*</a:t>
          </a:r>
          <a:r>
            <a:rPr lang="th-TH" sz="12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view="pageBreakPreview" workbookViewId="0">
      <selection activeCell="J8" sqref="J8"/>
    </sheetView>
  </sheetViews>
  <sheetFormatPr defaultRowHeight="21"/>
  <cols>
    <col min="1" max="1" width="12" style="1" customWidth="1"/>
    <col min="2" max="2" width="9.625" style="1" customWidth="1"/>
    <col min="3" max="10" width="12" style="1" customWidth="1"/>
    <col min="11" max="16384" width="9" style="1"/>
  </cols>
  <sheetData>
    <row r="1" spans="1:11" s="39" customFormat="1" ht="23.2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>
      <c r="A2" s="2"/>
      <c r="B2" s="2"/>
      <c r="C2" s="2"/>
      <c r="D2" s="2"/>
      <c r="E2" s="2"/>
      <c r="F2" s="2"/>
      <c r="H2" s="38"/>
      <c r="I2" s="38"/>
      <c r="J2" s="38" t="s">
        <v>18</v>
      </c>
      <c r="K2" s="2"/>
    </row>
    <row r="3" spans="1:11" s="24" customFormat="1" ht="18.75">
      <c r="A3" s="37" t="s">
        <v>17</v>
      </c>
      <c r="B3" s="31"/>
      <c r="C3" s="36" t="s">
        <v>16</v>
      </c>
      <c r="D3" s="36" t="s">
        <v>16</v>
      </c>
      <c r="E3" s="36" t="s">
        <v>16</v>
      </c>
      <c r="F3" s="36" t="s">
        <v>16</v>
      </c>
      <c r="G3" s="36" t="s">
        <v>16</v>
      </c>
      <c r="H3" s="36" t="s">
        <v>16</v>
      </c>
      <c r="I3" s="36" t="s">
        <v>16</v>
      </c>
      <c r="J3" s="36" t="s">
        <v>16</v>
      </c>
      <c r="K3" s="25"/>
    </row>
    <row r="4" spans="1:11" s="24" customFormat="1" ht="18.75">
      <c r="A4" s="35"/>
      <c r="B4" s="34" t="s">
        <v>15</v>
      </c>
      <c r="C4" s="33">
        <v>2554</v>
      </c>
      <c r="D4" s="33">
        <v>2555</v>
      </c>
      <c r="E4" s="33">
        <v>2556</v>
      </c>
      <c r="F4" s="33">
        <v>2557</v>
      </c>
      <c r="G4" s="33">
        <v>2558</v>
      </c>
      <c r="H4" s="33">
        <v>2559</v>
      </c>
      <c r="I4" s="33">
        <v>2560</v>
      </c>
      <c r="J4" s="33">
        <v>2561</v>
      </c>
      <c r="K4" s="25"/>
    </row>
    <row r="5" spans="1:11" s="15" customFormat="1" ht="21" customHeight="1">
      <c r="A5" s="32" t="s">
        <v>14</v>
      </c>
      <c r="B5" s="31"/>
      <c r="C5" s="30">
        <f t="shared" ref="C5:J5" si="0">C6+C10</f>
        <v>54237.399999999994</v>
      </c>
      <c r="D5" s="30">
        <f t="shared" si="0"/>
        <v>54742.5</v>
      </c>
      <c r="E5" s="30">
        <f t="shared" si="0"/>
        <v>55252.499999999993</v>
      </c>
      <c r="F5" s="30">
        <f t="shared" si="0"/>
        <v>55025.100000000006</v>
      </c>
      <c r="G5" s="30">
        <f t="shared" si="0"/>
        <v>55410.2</v>
      </c>
      <c r="H5" s="30">
        <f t="shared" si="0"/>
        <v>55770.2</v>
      </c>
      <c r="I5" s="30">
        <f t="shared" si="0"/>
        <v>56003.199999999997</v>
      </c>
      <c r="J5" s="30">
        <f t="shared" si="0"/>
        <v>56696.1</v>
      </c>
      <c r="K5" s="16"/>
    </row>
    <row r="6" spans="1:11" s="15" customFormat="1" ht="21" customHeight="1">
      <c r="A6" s="23" t="s">
        <v>13</v>
      </c>
      <c r="B6" s="22"/>
      <c r="C6" s="21">
        <f t="shared" ref="C6:J6" si="1">C7+C8+C9</f>
        <v>39784.899999999994</v>
      </c>
      <c r="D6" s="21">
        <f t="shared" si="1"/>
        <v>39821</v>
      </c>
      <c r="E6" s="21">
        <f t="shared" si="1"/>
        <v>39807.599999999991</v>
      </c>
      <c r="F6" s="21">
        <f t="shared" si="1"/>
        <v>38963.300000000003</v>
      </c>
      <c r="G6" s="21">
        <f t="shared" si="1"/>
        <v>39164.9</v>
      </c>
      <c r="H6" s="21">
        <f t="shared" si="1"/>
        <v>37791.799999999996</v>
      </c>
      <c r="I6" s="21">
        <f t="shared" si="1"/>
        <v>38167.9</v>
      </c>
      <c r="J6" s="21">
        <f t="shared" si="1"/>
        <v>39099</v>
      </c>
      <c r="K6" s="16"/>
    </row>
    <row r="7" spans="1:11" s="24" customFormat="1" ht="21" customHeight="1">
      <c r="A7" s="29" t="s">
        <v>12</v>
      </c>
      <c r="B7" s="28"/>
      <c r="C7" s="27">
        <v>39493.699999999997</v>
      </c>
      <c r="D7" s="27">
        <v>39548.5</v>
      </c>
      <c r="E7" s="26">
        <v>39485.199999999997</v>
      </c>
      <c r="F7" s="26">
        <v>38664.9</v>
      </c>
      <c r="G7" s="26">
        <v>38872.800000000003</v>
      </c>
      <c r="H7" s="26">
        <v>37359.699999999997</v>
      </c>
      <c r="I7" s="26">
        <v>37646.9</v>
      </c>
      <c r="J7" s="26">
        <v>38674.5</v>
      </c>
      <c r="K7" s="25"/>
    </row>
    <row r="8" spans="1:11" s="24" customFormat="1" ht="21" customHeight="1">
      <c r="A8" s="29" t="s">
        <v>11</v>
      </c>
      <c r="B8" s="28"/>
      <c r="C8" s="27">
        <v>171.6</v>
      </c>
      <c r="D8" s="27">
        <v>190.6</v>
      </c>
      <c r="E8" s="26">
        <v>248.2</v>
      </c>
      <c r="F8" s="26">
        <v>219.8</v>
      </c>
      <c r="G8" s="26">
        <v>254.7</v>
      </c>
      <c r="H8" s="26">
        <v>302.89999999999998</v>
      </c>
      <c r="I8" s="26">
        <v>452.6</v>
      </c>
      <c r="J8" s="26">
        <v>373.5</v>
      </c>
      <c r="K8" s="25"/>
    </row>
    <row r="9" spans="1:11" s="24" customFormat="1" ht="21" customHeight="1">
      <c r="A9" s="29" t="s">
        <v>10</v>
      </c>
      <c r="B9" s="28"/>
      <c r="C9" s="27">
        <v>119.6</v>
      </c>
      <c r="D9" s="27">
        <v>81.900000000000006</v>
      </c>
      <c r="E9" s="26">
        <v>74.2</v>
      </c>
      <c r="F9" s="26">
        <v>78.599999999999994</v>
      </c>
      <c r="G9" s="26">
        <v>37.4</v>
      </c>
      <c r="H9" s="26">
        <v>129.19999999999999</v>
      </c>
      <c r="I9" s="26">
        <v>68.400000000000006</v>
      </c>
      <c r="J9" s="26">
        <v>51</v>
      </c>
      <c r="K9" s="25"/>
    </row>
    <row r="10" spans="1:11" s="15" customFormat="1" ht="21" customHeight="1">
      <c r="A10" s="23" t="s">
        <v>9</v>
      </c>
      <c r="B10" s="22"/>
      <c r="C10" s="21">
        <v>14452.5</v>
      </c>
      <c r="D10" s="21">
        <v>14921.5</v>
      </c>
      <c r="E10" s="20">
        <v>15444.9</v>
      </c>
      <c r="F10" s="20">
        <v>16061.8</v>
      </c>
      <c r="G10" s="20">
        <v>16245.3</v>
      </c>
      <c r="H10" s="20">
        <v>17978.400000000001</v>
      </c>
      <c r="I10" s="20">
        <v>17835.3</v>
      </c>
      <c r="J10" s="20">
        <v>17597.099999999999</v>
      </c>
      <c r="K10" s="16"/>
    </row>
    <row r="11" spans="1:11" s="15" customFormat="1" ht="21" customHeight="1">
      <c r="A11" s="19" t="s">
        <v>8</v>
      </c>
      <c r="B11" s="18"/>
      <c r="C11" s="17">
        <f t="shared" ref="C11:J11" si="2">(C8*100)/C6</f>
        <v>0.4313194201820289</v>
      </c>
      <c r="D11" s="17">
        <f t="shared" si="2"/>
        <v>0.47864192260365135</v>
      </c>
      <c r="E11" s="17">
        <f t="shared" si="2"/>
        <v>0.62349903033591592</v>
      </c>
      <c r="F11" s="17">
        <f t="shared" si="2"/>
        <v>0.56412059553477245</v>
      </c>
      <c r="G11" s="17">
        <f t="shared" si="2"/>
        <v>0.65032720624845208</v>
      </c>
      <c r="H11" s="17">
        <f t="shared" si="2"/>
        <v>0.80149662096010243</v>
      </c>
      <c r="I11" s="17">
        <f t="shared" si="2"/>
        <v>1.1858132095294738</v>
      </c>
      <c r="J11" s="17">
        <f t="shared" si="2"/>
        <v>0.95526739814317507</v>
      </c>
      <c r="K11" s="16"/>
    </row>
    <row r="12" spans="1:11" ht="8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4" customFormat="1" ht="18">
      <c r="A13" s="13" t="s">
        <v>7</v>
      </c>
      <c r="B13" s="14"/>
      <c r="C13" s="13"/>
      <c r="D13" s="13"/>
      <c r="E13" s="13"/>
      <c r="F13" s="5"/>
      <c r="G13" s="5"/>
      <c r="H13" s="5"/>
      <c r="I13" s="5"/>
      <c r="J13" s="5"/>
      <c r="K13" s="5"/>
    </row>
    <row r="14" spans="1:11" s="5" customFormat="1" ht="23.25" customHeight="1">
      <c r="A14" s="12" t="s">
        <v>6</v>
      </c>
      <c r="C14" s="71" t="s">
        <v>5</v>
      </c>
      <c r="D14" s="71"/>
      <c r="F14" s="11"/>
      <c r="G14" s="11"/>
      <c r="H14" s="11"/>
      <c r="I14" s="11"/>
    </row>
    <row r="15" spans="1:11" s="5" customFormat="1" ht="20.25" customHeight="1">
      <c r="A15" s="10" t="s">
        <v>4</v>
      </c>
      <c r="C15" s="72" t="s">
        <v>3</v>
      </c>
      <c r="D15" s="72"/>
      <c r="F15" s="9"/>
      <c r="G15" s="9"/>
      <c r="H15" s="9"/>
      <c r="I15" s="9"/>
    </row>
    <row r="16" spans="1:11" s="4" customFormat="1" ht="18">
      <c r="A16" s="8" t="s">
        <v>2</v>
      </c>
      <c r="B16" s="6"/>
      <c r="C16" s="6"/>
      <c r="D16" s="6"/>
      <c r="E16" s="6"/>
      <c r="F16" s="6"/>
      <c r="G16" s="6"/>
      <c r="H16" s="5"/>
      <c r="I16" s="5"/>
      <c r="J16" s="5"/>
      <c r="K16" s="5"/>
    </row>
    <row r="17" spans="1:11" s="4" customFormat="1" ht="18">
      <c r="A17" s="8" t="s">
        <v>1</v>
      </c>
      <c r="B17" s="6"/>
      <c r="C17" s="6"/>
      <c r="D17" s="6"/>
      <c r="E17" s="6"/>
      <c r="F17" s="6"/>
      <c r="G17" s="6"/>
      <c r="H17" s="5"/>
      <c r="I17" s="5"/>
      <c r="J17" s="5"/>
      <c r="K17" s="5"/>
    </row>
    <row r="18" spans="1:11" s="4" customFormat="1" ht="18">
      <c r="A18" s="7" t="s">
        <v>0</v>
      </c>
      <c r="B18" s="6"/>
      <c r="C18" s="6"/>
      <c r="D18" s="6"/>
      <c r="E18" s="6"/>
      <c r="F18" s="6"/>
      <c r="G18" s="6"/>
      <c r="H18" s="5"/>
      <c r="I18" s="5"/>
      <c r="J18" s="5"/>
      <c r="K18" s="5"/>
    </row>
    <row r="19" spans="1:11">
      <c r="A19" s="2"/>
      <c r="B19" s="2"/>
      <c r="C19" s="3"/>
      <c r="D19" s="3"/>
      <c r="E19" s="3"/>
      <c r="F19" s="3"/>
      <c r="G19" s="3"/>
      <c r="H19" s="2"/>
      <c r="I19" s="2"/>
      <c r="J19" s="2"/>
      <c r="K19" s="2"/>
    </row>
  </sheetData>
  <mergeCells count="3">
    <mergeCell ref="C14:D14"/>
    <mergeCell ref="C15:D15"/>
    <mergeCell ref="A1:K1"/>
  </mergeCells>
  <printOptions horizontalCentered="1"/>
  <pageMargins left="0.59055118110236227" right="0.59055118110236227" top="0.78740157480314965" bottom="0.78740157480314965" header="0.51181102362204722" footer="0.19685039370078741"/>
  <pageSetup paperSize="9" scale="96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"/>
  <sheetViews>
    <sheetView showGridLines="0" view="pageBreakPreview" zoomScaleSheetLayoutView="100" workbookViewId="0">
      <selection sqref="A1:Y1"/>
    </sheetView>
  </sheetViews>
  <sheetFormatPr defaultRowHeight="23.25"/>
  <cols>
    <col min="1" max="1" width="17.25" style="40" customWidth="1"/>
    <col min="2" max="19" width="7.25" style="40" customWidth="1"/>
    <col min="20" max="16384" width="9" style="40"/>
  </cols>
  <sheetData>
    <row r="1" spans="1:25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15" customHeight="1">
      <c r="S2" s="56"/>
      <c r="V2" s="56"/>
      <c r="Y2" s="56"/>
    </row>
    <row r="3" spans="1:25">
      <c r="A3" s="75" t="s">
        <v>33</v>
      </c>
      <c r="B3" s="77" t="s">
        <v>32</v>
      </c>
      <c r="C3" s="78"/>
      <c r="D3" s="79"/>
      <c r="E3" s="77" t="s">
        <v>31</v>
      </c>
      <c r="F3" s="78"/>
      <c r="G3" s="79"/>
      <c r="H3" s="77" t="s">
        <v>30</v>
      </c>
      <c r="I3" s="78"/>
      <c r="J3" s="79"/>
      <c r="K3" s="84" t="s">
        <v>29</v>
      </c>
      <c r="L3" s="85"/>
      <c r="M3" s="86"/>
      <c r="N3" s="84" t="s">
        <v>28</v>
      </c>
      <c r="O3" s="85"/>
      <c r="P3" s="86"/>
      <c r="Q3" s="80" t="s">
        <v>27</v>
      </c>
      <c r="R3" s="81"/>
      <c r="S3" s="82"/>
      <c r="T3" s="80" t="s">
        <v>26</v>
      </c>
      <c r="U3" s="81"/>
      <c r="V3" s="82"/>
      <c r="W3" s="80" t="s">
        <v>25</v>
      </c>
      <c r="X3" s="81"/>
      <c r="Y3" s="82"/>
    </row>
    <row r="4" spans="1:25">
      <c r="A4" s="76"/>
      <c r="B4" s="55" t="s">
        <v>24</v>
      </c>
      <c r="C4" s="54" t="s">
        <v>23</v>
      </c>
      <c r="D4" s="54" t="s">
        <v>22</v>
      </c>
      <c r="E4" s="54" t="s">
        <v>24</v>
      </c>
      <c r="F4" s="54" t="s">
        <v>23</v>
      </c>
      <c r="G4" s="54" t="s">
        <v>22</v>
      </c>
      <c r="H4" s="54" t="s">
        <v>24</v>
      </c>
      <c r="I4" s="54" t="s">
        <v>23</v>
      </c>
      <c r="J4" s="54" t="s">
        <v>22</v>
      </c>
      <c r="K4" s="54" t="s">
        <v>24</v>
      </c>
      <c r="L4" s="54" t="s">
        <v>23</v>
      </c>
      <c r="M4" s="54" t="s">
        <v>22</v>
      </c>
      <c r="N4" s="54" t="s">
        <v>24</v>
      </c>
      <c r="O4" s="54" t="s">
        <v>23</v>
      </c>
      <c r="P4" s="54" t="s">
        <v>22</v>
      </c>
      <c r="Q4" s="54" t="s">
        <v>24</v>
      </c>
      <c r="R4" s="54" t="s">
        <v>23</v>
      </c>
      <c r="S4" s="54" t="s">
        <v>22</v>
      </c>
      <c r="T4" s="54" t="s">
        <v>24</v>
      </c>
      <c r="U4" s="54" t="s">
        <v>23</v>
      </c>
      <c r="V4" s="54" t="s">
        <v>22</v>
      </c>
      <c r="W4" s="54" t="s">
        <v>24</v>
      </c>
      <c r="X4" s="54" t="s">
        <v>23</v>
      </c>
      <c r="Y4" s="54" t="s">
        <v>22</v>
      </c>
    </row>
    <row r="5" spans="1:25">
      <c r="A5" s="53" t="s">
        <v>14</v>
      </c>
      <c r="B5" s="52"/>
      <c r="C5" s="52"/>
      <c r="D5" s="52">
        <f>+D6+D10</f>
        <v>54237.399999999994</v>
      </c>
      <c r="E5" s="52"/>
      <c r="F5" s="52"/>
      <c r="G5" s="52">
        <f>+G6+G10</f>
        <v>54742.5</v>
      </c>
      <c r="H5" s="52"/>
      <c r="I5" s="52"/>
      <c r="J5" s="52">
        <f>+J6+J10</f>
        <v>55252.5</v>
      </c>
      <c r="K5" s="52"/>
      <c r="L5" s="52"/>
      <c r="M5" s="52">
        <f>+M6+M10</f>
        <v>55025.099999999991</v>
      </c>
      <c r="N5" s="52"/>
      <c r="O5" s="52"/>
      <c r="P5" s="52">
        <f>+P6+P10</f>
        <v>55410.100000000006</v>
      </c>
      <c r="Q5" s="52"/>
      <c r="R5" s="52"/>
      <c r="S5" s="52">
        <f>SUM(S6,S10)</f>
        <v>55770.2</v>
      </c>
      <c r="T5" s="52"/>
      <c r="U5" s="52"/>
      <c r="V5" s="52">
        <f>SUM(V6,V10)</f>
        <v>56079.899999999994</v>
      </c>
      <c r="W5" s="52"/>
      <c r="X5" s="52"/>
      <c r="Y5" s="52">
        <f>SUM(Y6,Y10)</f>
        <v>56391.899999999994</v>
      </c>
    </row>
    <row r="6" spans="1:25">
      <c r="A6" s="46" t="s">
        <v>13</v>
      </c>
      <c r="B6" s="45">
        <f>SUM(B7:B9)</f>
        <v>21415.1</v>
      </c>
      <c r="C6" s="45">
        <f>SUM(C7:C9)</f>
        <v>18369.8</v>
      </c>
      <c r="D6" s="45">
        <f>SUM(B6:C6)</f>
        <v>39784.899999999994</v>
      </c>
      <c r="E6" s="45">
        <f>SUM(E7:E9)</f>
        <v>21524.199999999997</v>
      </c>
      <c r="F6" s="45">
        <f>SUM(F7:F9)</f>
        <v>18296.8</v>
      </c>
      <c r="G6" s="45">
        <f>SUM(E6:F6)</f>
        <v>39821</v>
      </c>
      <c r="H6" s="45">
        <f>SUM(H7:H9)</f>
        <v>21706.1</v>
      </c>
      <c r="I6" s="45">
        <f>SUM(I7:I9)</f>
        <v>18101.5</v>
      </c>
      <c r="J6" s="45">
        <f>SUM(H6:I6)</f>
        <v>39807.599999999999</v>
      </c>
      <c r="K6" s="45">
        <f>SUM(K7:K9)</f>
        <v>21134.899999999998</v>
      </c>
      <c r="L6" s="45">
        <f>SUM(L7:L9)</f>
        <v>17828.399999999998</v>
      </c>
      <c r="M6" s="45">
        <f>SUM(K6:L6)</f>
        <v>38963.299999999996</v>
      </c>
      <c r="N6" s="45">
        <f>SUM(N7:N9)</f>
        <v>21225.4</v>
      </c>
      <c r="O6" s="45">
        <f>SUM(O7:O9)</f>
        <v>17939.399999999998</v>
      </c>
      <c r="P6" s="45">
        <f>SUM(N6:O6)</f>
        <v>39164.800000000003</v>
      </c>
      <c r="Q6" s="45">
        <v>20631.099999999999</v>
      </c>
      <c r="R6" s="45">
        <v>17160.7</v>
      </c>
      <c r="S6" s="45">
        <f t="shared" ref="S6:Y6" si="0">SUM(S7:S9)</f>
        <v>37791.799999999996</v>
      </c>
      <c r="T6" s="45">
        <f t="shared" si="0"/>
        <v>20660.3</v>
      </c>
      <c r="U6" s="45">
        <f t="shared" si="0"/>
        <v>17087.699999999997</v>
      </c>
      <c r="V6" s="45">
        <f t="shared" si="0"/>
        <v>37747.999999999993</v>
      </c>
      <c r="W6" s="45">
        <f t="shared" si="0"/>
        <v>20891.400000000001</v>
      </c>
      <c r="X6" s="45">
        <f t="shared" si="0"/>
        <v>17490.2</v>
      </c>
      <c r="Y6" s="45">
        <f t="shared" si="0"/>
        <v>38381.599999999999</v>
      </c>
    </row>
    <row r="7" spans="1:25">
      <c r="A7" s="48" t="s">
        <v>12</v>
      </c>
      <c r="B7" s="51">
        <f>3012.9+18248.6</f>
        <v>21261.5</v>
      </c>
      <c r="C7" s="51">
        <f>2631.8+15600.4</f>
        <v>18232.2</v>
      </c>
      <c r="D7" s="47">
        <f>SUM(B7:C7)</f>
        <v>39493.699999999997</v>
      </c>
      <c r="E7" s="51">
        <v>21374.1</v>
      </c>
      <c r="F7" s="51">
        <v>18174.400000000001</v>
      </c>
      <c r="G7" s="47">
        <f>SUM(E7:F7)</f>
        <v>39548.5</v>
      </c>
      <c r="H7" s="50">
        <v>21502.2</v>
      </c>
      <c r="I7" s="50">
        <v>17982.900000000001</v>
      </c>
      <c r="J7" s="49">
        <f>SUM(H7:I7)</f>
        <v>39485.100000000006</v>
      </c>
      <c r="K7" s="50">
        <v>20942.8</v>
      </c>
      <c r="L7" s="50">
        <v>17722.099999999999</v>
      </c>
      <c r="M7" s="49">
        <f>SUM(K7:L7)</f>
        <v>38664.899999999994</v>
      </c>
      <c r="N7" s="50">
        <v>21044</v>
      </c>
      <c r="O7" s="50">
        <v>17828.599999999999</v>
      </c>
      <c r="P7" s="49">
        <f>SUM(N7:O7)</f>
        <v>38872.6</v>
      </c>
      <c r="Q7" s="50">
        <f>Q6-Q8-Q9</f>
        <v>20368.900000000001</v>
      </c>
      <c r="R7" s="50">
        <f>R6-R8-R9</f>
        <v>16990.800000000003</v>
      </c>
      <c r="S7" s="49">
        <v>37359.699999999997</v>
      </c>
      <c r="T7" s="50">
        <v>20338.3</v>
      </c>
      <c r="U7" s="50">
        <v>16866.3</v>
      </c>
      <c r="V7" s="49">
        <v>37204.6</v>
      </c>
      <c r="W7" s="49">
        <v>20625.400000000001</v>
      </c>
      <c r="X7" s="50">
        <v>17285.8</v>
      </c>
      <c r="Y7" s="49">
        <f>SUM(W7:X7)</f>
        <v>37911.199999999997</v>
      </c>
    </row>
    <row r="8" spans="1:25">
      <c r="A8" s="48" t="s">
        <v>11</v>
      </c>
      <c r="B8" s="47">
        <v>91.8</v>
      </c>
      <c r="C8" s="47">
        <v>79.8</v>
      </c>
      <c r="D8" s="47">
        <f>SUM(B8:C8)</f>
        <v>171.6</v>
      </c>
      <c r="E8" s="47">
        <v>106</v>
      </c>
      <c r="F8" s="47">
        <v>84.6</v>
      </c>
      <c r="G8" s="47">
        <f>SUM(E8:F8)</f>
        <v>190.6</v>
      </c>
      <c r="H8" s="47">
        <v>156.1</v>
      </c>
      <c r="I8" s="47">
        <v>92.1</v>
      </c>
      <c r="J8" s="47">
        <f>SUM(H8:I8)</f>
        <v>248.2</v>
      </c>
      <c r="K8" s="47">
        <v>131.6</v>
      </c>
      <c r="L8" s="47">
        <v>88.2</v>
      </c>
      <c r="M8" s="47">
        <f>SUM(K8:L8)</f>
        <v>219.8</v>
      </c>
      <c r="N8" s="47">
        <v>155.9</v>
      </c>
      <c r="O8" s="47">
        <v>98.8</v>
      </c>
      <c r="P8" s="47">
        <f>SUM(N8:O8)</f>
        <v>254.7</v>
      </c>
      <c r="Q8" s="47">
        <v>175.1</v>
      </c>
      <c r="R8" s="47">
        <v>127.8</v>
      </c>
      <c r="S8" s="47">
        <v>302.89999999999998</v>
      </c>
      <c r="T8" s="47">
        <v>246.9</v>
      </c>
      <c r="U8" s="47">
        <v>174.8</v>
      </c>
      <c r="V8" s="47">
        <v>421.7</v>
      </c>
      <c r="W8" s="47">
        <v>200.1</v>
      </c>
      <c r="X8" s="47">
        <v>158.69999999999999</v>
      </c>
      <c r="Y8" s="47">
        <f>SUM(W8:X8)</f>
        <v>358.79999999999995</v>
      </c>
    </row>
    <row r="9" spans="1:25">
      <c r="A9" s="48" t="s">
        <v>10</v>
      </c>
      <c r="B9" s="47">
        <v>61.8</v>
      </c>
      <c r="C9" s="47">
        <v>57.8</v>
      </c>
      <c r="D9" s="47">
        <f>SUM(B9:C9)</f>
        <v>119.6</v>
      </c>
      <c r="E9" s="47">
        <v>44.1</v>
      </c>
      <c r="F9" s="47">
        <v>37.799999999999997</v>
      </c>
      <c r="G9" s="47">
        <f>SUM(E9:F9)</f>
        <v>81.900000000000006</v>
      </c>
      <c r="H9" s="47">
        <v>47.8</v>
      </c>
      <c r="I9" s="47">
        <v>26.5</v>
      </c>
      <c r="J9" s="47">
        <v>74.2</v>
      </c>
      <c r="K9" s="47">
        <v>60.5</v>
      </c>
      <c r="L9" s="47">
        <v>18.100000000000001</v>
      </c>
      <c r="M9" s="47">
        <f>SUM(K9:L9)</f>
        <v>78.599999999999994</v>
      </c>
      <c r="N9" s="47">
        <v>25.5</v>
      </c>
      <c r="O9" s="47">
        <v>12</v>
      </c>
      <c r="P9" s="47">
        <f>SUM(N9:O9)</f>
        <v>37.5</v>
      </c>
      <c r="Q9" s="47">
        <v>87.1</v>
      </c>
      <c r="R9" s="47">
        <v>42.1</v>
      </c>
      <c r="S9" s="47">
        <v>129.19999999999999</v>
      </c>
      <c r="T9" s="47">
        <v>75.099999999999994</v>
      </c>
      <c r="U9" s="47">
        <v>46.6</v>
      </c>
      <c r="V9" s="47">
        <v>121.7</v>
      </c>
      <c r="W9" s="47">
        <v>65.900000000000006</v>
      </c>
      <c r="X9" s="47">
        <v>45.7</v>
      </c>
      <c r="Y9" s="47">
        <f>SUM(W9:X9)</f>
        <v>111.60000000000001</v>
      </c>
    </row>
    <row r="10" spans="1:25">
      <c r="A10" s="46" t="s">
        <v>9</v>
      </c>
      <c r="B10" s="45"/>
      <c r="C10" s="45"/>
      <c r="D10" s="45">
        <v>14452.5</v>
      </c>
      <c r="E10" s="45"/>
      <c r="F10" s="45"/>
      <c r="G10" s="45">
        <v>14921.5</v>
      </c>
      <c r="H10" s="45"/>
      <c r="I10" s="45"/>
      <c r="J10" s="45">
        <v>15444.9</v>
      </c>
      <c r="K10" s="45"/>
      <c r="L10" s="45"/>
      <c r="M10" s="45">
        <v>16061.8</v>
      </c>
      <c r="N10" s="45"/>
      <c r="O10" s="45"/>
      <c r="P10" s="45">
        <v>16245.3</v>
      </c>
      <c r="Q10" s="45"/>
      <c r="R10" s="45"/>
      <c r="S10" s="45">
        <v>17978.400000000001</v>
      </c>
      <c r="T10" s="45"/>
      <c r="U10" s="45"/>
      <c r="V10" s="45">
        <v>18331.900000000001</v>
      </c>
      <c r="W10" s="45"/>
      <c r="X10" s="45"/>
      <c r="Y10" s="45">
        <v>18010.3</v>
      </c>
    </row>
    <row r="11" spans="1:25">
      <c r="A11" s="44" t="s">
        <v>21</v>
      </c>
      <c r="B11" s="43">
        <f t="shared" ref="B11:P11" si="1">B8*100/B6</f>
        <v>0.42866949021951806</v>
      </c>
      <c r="C11" s="43">
        <f t="shared" si="1"/>
        <v>0.43440864897821424</v>
      </c>
      <c r="D11" s="43">
        <f t="shared" si="1"/>
        <v>0.4313194201820289</v>
      </c>
      <c r="E11" s="43">
        <f t="shared" si="1"/>
        <v>0.49246894193512425</v>
      </c>
      <c r="F11" s="43">
        <f t="shared" si="1"/>
        <v>0.46237593458965504</v>
      </c>
      <c r="G11" s="43">
        <f t="shared" si="1"/>
        <v>0.47864192260365135</v>
      </c>
      <c r="H11" s="43">
        <f t="shared" si="1"/>
        <v>0.71915268058287762</v>
      </c>
      <c r="I11" s="43">
        <f t="shared" si="1"/>
        <v>0.50879761345744823</v>
      </c>
      <c r="J11" s="43">
        <f t="shared" si="1"/>
        <v>0.6234990303359158</v>
      </c>
      <c r="K11" s="43">
        <f t="shared" si="1"/>
        <v>0.62266677391423675</v>
      </c>
      <c r="L11" s="43">
        <f t="shared" si="1"/>
        <v>0.49471629534899381</v>
      </c>
      <c r="M11" s="43">
        <f t="shared" si="1"/>
        <v>0.56412059553477256</v>
      </c>
      <c r="N11" s="43">
        <f t="shared" si="1"/>
        <v>0.73449734751759677</v>
      </c>
      <c r="O11" s="43">
        <f t="shared" si="1"/>
        <v>0.55074305718139971</v>
      </c>
      <c r="P11" s="43">
        <f t="shared" si="1"/>
        <v>0.65032886673747847</v>
      </c>
      <c r="Q11" s="43">
        <v>0.8</v>
      </c>
      <c r="R11" s="43">
        <v>0.7</v>
      </c>
      <c r="S11" s="43">
        <f t="shared" ref="S11:Y11" si="2">S8*100/S6</f>
        <v>0.80149662096010243</v>
      </c>
      <c r="T11" s="43">
        <f t="shared" si="2"/>
        <v>1.1950455704902641</v>
      </c>
      <c r="U11" s="43">
        <f t="shared" si="2"/>
        <v>1.0229580341415172</v>
      </c>
      <c r="V11" s="43">
        <f t="shared" si="2"/>
        <v>1.1171452792200913</v>
      </c>
      <c r="W11" s="43">
        <f t="shared" si="2"/>
        <v>0.95781039087854325</v>
      </c>
      <c r="X11" s="43">
        <f t="shared" si="2"/>
        <v>0.90736526740689061</v>
      </c>
      <c r="Y11" s="43">
        <f t="shared" si="2"/>
        <v>0.93482293599016175</v>
      </c>
    </row>
    <row r="12" spans="1:25" ht="9" customHeight="1"/>
    <row r="13" spans="1:25">
      <c r="A13" s="42" t="s">
        <v>7</v>
      </c>
    </row>
    <row r="14" spans="1:25">
      <c r="A14" s="41" t="s">
        <v>20</v>
      </c>
      <c r="C14" s="83" t="s">
        <v>5</v>
      </c>
      <c r="D14" s="83"/>
    </row>
    <row r="15" spans="1:25">
      <c r="C15" s="74" t="s">
        <v>3</v>
      </c>
      <c r="D15" s="74"/>
    </row>
  </sheetData>
  <mergeCells count="12">
    <mergeCell ref="W3:Y3"/>
    <mergeCell ref="Q3:S3"/>
    <mergeCell ref="C14:D14"/>
    <mergeCell ref="K3:M3"/>
    <mergeCell ref="N3:P3"/>
    <mergeCell ref="T3:V3"/>
    <mergeCell ref="A1:Y1"/>
    <mergeCell ref="C15:D15"/>
    <mergeCell ref="A3:A4"/>
    <mergeCell ref="B3:D3"/>
    <mergeCell ref="E3:G3"/>
    <mergeCell ref="H3:J3"/>
  </mergeCells>
  <printOptions horizontalCentered="1" verticalCentered="1"/>
  <pageMargins left="0.78740157480314998" right="0.78740157480314998" top="0.78740157480314998" bottom="0.78740157480314998" header="0.511811023622047" footer="0.196850393700787"/>
  <pageSetup paperSize="9" scale="59" orientation="landscape" r:id="rId1"/>
  <colBreaks count="1" manualBreakCount="1">
    <brk id="25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19"/>
  <sheetViews>
    <sheetView view="pageBreakPreview" zoomScaleSheetLayoutView="100" workbookViewId="0">
      <selection activeCell="B25" sqref="B25"/>
    </sheetView>
  </sheetViews>
  <sheetFormatPr defaultRowHeight="22.5"/>
  <cols>
    <col min="1" max="2" width="22.5" style="57" customWidth="1"/>
    <col min="3" max="3" width="19.5" style="57" customWidth="1"/>
    <col min="4" max="4" width="20.625" style="57" customWidth="1"/>
    <col min="5" max="5" width="21" style="57" customWidth="1"/>
    <col min="6" max="6" width="13.75" style="57" customWidth="1"/>
    <col min="7" max="7" width="8.625" style="57" customWidth="1"/>
    <col min="8" max="8" width="6.875" style="57" customWidth="1"/>
    <col min="9" max="9" width="2.375" style="57" customWidth="1"/>
    <col min="10" max="10" width="0.875" style="57" customWidth="1"/>
    <col min="11" max="16384" width="9" style="57"/>
  </cols>
  <sheetData>
    <row r="1" spans="1:6" ht="23.1" customHeight="1">
      <c r="A1" s="1"/>
      <c r="B1" s="70" t="s">
        <v>14</v>
      </c>
      <c r="C1" s="70" t="s">
        <v>3</v>
      </c>
      <c r="D1" s="70" t="s">
        <v>34</v>
      </c>
      <c r="E1" s="59"/>
      <c r="F1" s="59"/>
    </row>
    <row r="2" spans="1:6" ht="23.1" customHeight="1">
      <c r="A2" s="68">
        <v>2554</v>
      </c>
      <c r="B2" s="69">
        <v>54237.399999999994</v>
      </c>
      <c r="C2" s="69">
        <v>39784.899999999994</v>
      </c>
      <c r="D2" s="69">
        <v>14452.5</v>
      </c>
      <c r="E2" s="59"/>
      <c r="F2" s="59"/>
    </row>
    <row r="3" spans="1:6" ht="23.1" customHeight="1">
      <c r="A3" s="68">
        <v>2555</v>
      </c>
      <c r="B3" s="69">
        <v>54742.5</v>
      </c>
      <c r="C3" s="69">
        <v>39821</v>
      </c>
      <c r="D3" s="69">
        <v>14921.5</v>
      </c>
      <c r="E3" s="59"/>
      <c r="F3" s="59"/>
    </row>
    <row r="4" spans="1:6" ht="23.1" customHeight="1">
      <c r="A4" s="68">
        <v>2556</v>
      </c>
      <c r="B4" s="66">
        <v>55252.5</v>
      </c>
      <c r="C4" s="66">
        <v>39807.599999999999</v>
      </c>
      <c r="D4" s="65">
        <v>15444.9</v>
      </c>
      <c r="E4" s="59"/>
      <c r="F4" s="59"/>
    </row>
    <row r="5" spans="1:6" ht="23.1" customHeight="1">
      <c r="A5" s="62">
        <v>2557</v>
      </c>
      <c r="B5" s="66">
        <v>55025.1</v>
      </c>
      <c r="C5" s="66">
        <v>38963.300000000003</v>
      </c>
      <c r="D5" s="65">
        <v>16061.8</v>
      </c>
      <c r="E5" s="59"/>
      <c r="F5" s="59"/>
    </row>
    <row r="6" spans="1:6" ht="23.1" customHeight="1">
      <c r="A6" s="67">
        <v>2558</v>
      </c>
      <c r="B6" s="66">
        <v>55410.2</v>
      </c>
      <c r="C6" s="66">
        <v>39164.800000000003</v>
      </c>
      <c r="D6" s="65">
        <v>16245.3</v>
      </c>
      <c r="E6" s="59"/>
      <c r="F6" s="59"/>
    </row>
    <row r="7" spans="1:6" ht="23.1" customHeight="1">
      <c r="A7" s="62">
        <v>2559</v>
      </c>
      <c r="B7" s="64">
        <v>55770.2</v>
      </c>
      <c r="C7" s="64">
        <v>37791.800000000003</v>
      </c>
      <c r="D7" s="63">
        <v>17978.400000000001</v>
      </c>
      <c r="E7" s="59"/>
      <c r="F7" s="59"/>
    </row>
    <row r="8" spans="1:6" ht="23.1" customHeight="1">
      <c r="A8" s="62">
        <v>2560</v>
      </c>
      <c r="B8" s="61">
        <f>SUM(C8:D8)</f>
        <v>56003.199999999997</v>
      </c>
      <c r="C8" s="61">
        <v>38167.9</v>
      </c>
      <c r="D8" s="59">
        <v>17835.3</v>
      </c>
      <c r="E8" s="59"/>
      <c r="F8" s="59"/>
    </row>
    <row r="9" spans="1:6" ht="23.1" customHeight="1">
      <c r="A9" s="62">
        <v>2561</v>
      </c>
      <c r="B9" s="61">
        <f>SUM(C9:D9)</f>
        <v>56696.1</v>
      </c>
      <c r="C9" s="61">
        <v>39099</v>
      </c>
      <c r="D9" s="59">
        <v>17597.099999999999</v>
      </c>
      <c r="E9" s="59"/>
      <c r="F9" s="59"/>
    </row>
    <row r="10" spans="1:6" ht="23.1" customHeight="1">
      <c r="A10" s="62"/>
      <c r="B10" s="61"/>
      <c r="C10" s="61"/>
      <c r="D10" s="59"/>
      <c r="E10" s="59"/>
      <c r="F10" s="59"/>
    </row>
    <row r="11" spans="1:6" ht="23.1" customHeight="1">
      <c r="A11" s="62"/>
      <c r="B11" s="61"/>
      <c r="C11" s="61"/>
      <c r="D11" s="59"/>
      <c r="E11" s="59"/>
      <c r="F11" s="59"/>
    </row>
    <row r="12" spans="1:6" ht="23.1" customHeight="1">
      <c r="A12" s="62"/>
      <c r="B12" s="61"/>
      <c r="C12" s="61"/>
      <c r="D12" s="59"/>
      <c r="E12" s="59"/>
      <c r="F12" s="59"/>
    </row>
    <row r="13" spans="1:6" ht="23.25" customHeight="1">
      <c r="B13" s="60"/>
      <c r="C13" s="60"/>
      <c r="D13" s="59"/>
      <c r="E13" s="59"/>
      <c r="F13" s="59"/>
    </row>
    <row r="14" spans="1:6" ht="23.1" customHeight="1">
      <c r="B14" s="60"/>
      <c r="C14" s="60"/>
      <c r="D14" s="59"/>
      <c r="E14" s="59"/>
      <c r="F14" s="59"/>
    </row>
    <row r="15" spans="1:6" ht="23.1" customHeight="1">
      <c r="A15" s="59"/>
      <c r="B15" s="59"/>
      <c r="C15" s="59"/>
      <c r="D15" s="59"/>
      <c r="E15" s="59"/>
      <c r="F15" s="59"/>
    </row>
    <row r="16" spans="1:6" ht="23.1" customHeight="1">
      <c r="A16" s="59"/>
      <c r="B16" s="59"/>
      <c r="C16" s="59"/>
      <c r="D16" s="59"/>
      <c r="E16" s="59"/>
      <c r="F16" s="59"/>
    </row>
    <row r="17" spans="1:6" ht="23.1" customHeight="1">
      <c r="A17" s="59"/>
      <c r="B17" s="59"/>
      <c r="C17" s="59"/>
      <c r="D17" s="59"/>
      <c r="E17" s="59"/>
      <c r="F17" s="59"/>
    </row>
    <row r="18" spans="1:6" ht="23.1" customHeight="1">
      <c r="A18" s="59"/>
      <c r="B18" s="59"/>
      <c r="C18" s="59"/>
      <c r="D18" s="59"/>
      <c r="E18" s="59"/>
      <c r="F18" s="59"/>
    </row>
    <row r="19" spans="1:6">
      <c r="B19" s="58"/>
    </row>
  </sheetData>
  <printOptions horizontalCentered="1" verticalCentered="1"/>
  <pageMargins left="0.59055118110236215" right="0.59055118110236215" top="0.78740157480314965" bottom="0.78740157480314965" header="0.51181102362204722" footer="0.19685039370078741"/>
  <pageSetup paperSize="9" scale="94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แผ่นงาน</vt:lpstr>
      </vt:variant>
      <vt:variant>
        <vt:i4>3</vt:i4>
      </vt:variant>
      <vt:variant>
        <vt:lpstr>แผนภูมิ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(72a) ทั่วราชอาณาจักร</vt:lpstr>
      <vt:lpstr>(72b)ทั่วราชอาณาจักร1</vt:lpstr>
      <vt:lpstr>(73) กราฟ_ภาวะการทำงาน</vt:lpstr>
      <vt:lpstr>แผนภูมิ1</vt:lpstr>
      <vt:lpstr>'(72a) ทั่วราชอาณาจักร'!Print_Area</vt:lpstr>
      <vt:lpstr>'(72b)ทั่วราชอาณาจักร1'!Print_Area</vt:lpstr>
      <vt:lpstr>'(73) กราฟ_ภาวะการทำงาน'!Print_Area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2019-10-17T06:27:24Z</cp:lastPrinted>
  <dcterms:created xsi:type="dcterms:W3CDTF">2019-09-20T04:00:21Z</dcterms:created>
  <dcterms:modified xsi:type="dcterms:W3CDTF">2019-10-17T06:27:26Z</dcterms:modified>
</cp:coreProperties>
</file>