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sumetta\Sumetta_Oct 2560 - Sep 2561\โครงการ กน. 2561\ครูฝึก 2561\"/>
    </mc:Choice>
  </mc:AlternateContent>
  <bookViews>
    <workbookView xWindow="0" yWindow="0" windowWidth="24000" windowHeight="9735" tabRatio="777"/>
  </bookViews>
  <sheets>
    <sheet name="แบบรายชื่อ สนข." sheetId="18" r:id="rId1"/>
    <sheet name="ตัวอย่างแบบรายชื่อ สนข." sheetId="19" r:id="rId2"/>
    <sheet name="ตัวอย่างแบบข้อมูล สนท." sheetId="17" r:id="rId3"/>
    <sheet name="แนวทางการลงข้อมูล" sheetId="16" r:id="rId4"/>
    <sheet name="ref" sheetId="2" r:id="rId5"/>
  </sheets>
  <definedNames>
    <definedName name="_xlnm.Print_Titles" localSheetId="2">'ตัวอย่างแบบข้อมูล สนท.'!#REF!</definedName>
    <definedName name="_xlnm.Print_Titles" localSheetId="1">'ตัวอย่างแบบรายชื่อ สนข.'!$6:$7</definedName>
    <definedName name="_xlnm.Print_Titles" localSheetId="0">'แบบรายชื่อ สนข.'!$6:$7</definedName>
    <definedName name="ตำแหน่ง">ref!$A$2:$A$3</definedName>
    <definedName name="ตำแหน่ง1" localSheetId="1">#REF!</definedName>
    <definedName name="ตำแหน่ง1" localSheetId="3">แนวทางการลงข้อมูล!$D$5:$D$6</definedName>
    <definedName name="ตำแหน่ง1">#REF!</definedName>
    <definedName name="ตำแหน่ง2" localSheetId="1">#REF!</definedName>
    <definedName name="ตำแหน่ง2" localSheetId="3">แนวทางการลงข้อมูล!$E$5:$E$6</definedName>
    <definedName name="ตำแหน่ง2">#REF!</definedName>
    <definedName name="ตำแหน่ง3" localSheetId="1">#REF!</definedName>
    <definedName name="ตำแหน่ง3" localSheetId="3">แนวทางการลงข้อมูล!$F$5:$F$6</definedName>
    <definedName name="ตำแหน่ง3">#REF!</definedName>
    <definedName name="ระดับ">ref!$A$5:$A$8</definedName>
  </definedNames>
  <calcPr calcId="152511"/>
</workbook>
</file>

<file path=xl/calcChain.xml><?xml version="1.0" encoding="utf-8"?>
<calcChain xmlns="http://schemas.openxmlformats.org/spreadsheetml/2006/main">
  <c r="H17" i="19" l="1"/>
  <c r="H16" i="19"/>
  <c r="H15" i="19"/>
  <c r="H14" i="19"/>
  <c r="H13" i="19"/>
  <c r="H12" i="19"/>
  <c r="H11" i="19"/>
  <c r="H10" i="19"/>
  <c r="Q9" i="19"/>
  <c r="R9" i="19" s="1"/>
  <c r="L9" i="19"/>
  <c r="H9" i="19"/>
  <c r="Q8" i="19"/>
  <c r="R8" i="19" s="1"/>
  <c r="L8" i="19"/>
  <c r="H8" i="19"/>
  <c r="L8" i="18"/>
  <c r="L9" i="18"/>
  <c r="Q8" i="18" l="1"/>
  <c r="R8" i="18" s="1"/>
  <c r="Q9" i="18"/>
  <c r="R9" i="18" s="1"/>
  <c r="H17" i="18"/>
  <c r="H16" i="18"/>
  <c r="H15" i="18"/>
  <c r="H14" i="18"/>
  <c r="H13" i="18"/>
  <c r="H12" i="18"/>
  <c r="H11" i="18"/>
  <c r="H10" i="18"/>
  <c r="H9" i="18"/>
  <c r="H8" i="18"/>
  <c r="N23" i="17"/>
  <c r="O23" i="17" s="1"/>
  <c r="N22" i="17"/>
  <c r="O22" i="17"/>
  <c r="N21" i="17"/>
  <c r="O21" i="17" s="1"/>
  <c r="N20" i="17"/>
  <c r="O20" i="17"/>
  <c r="N19" i="17"/>
  <c r="O19" i="17" s="1"/>
  <c r="N18" i="17"/>
  <c r="O18" i="17"/>
  <c r="N17" i="17"/>
  <c r="O17" i="17" s="1"/>
  <c r="N16" i="17"/>
  <c r="O16" i="17"/>
  <c r="N15" i="17"/>
  <c r="O15" i="17" s="1"/>
  <c r="N14" i="17"/>
  <c r="O14" i="17"/>
  <c r="N13" i="17"/>
  <c r="O13" i="17" s="1"/>
</calcChain>
</file>

<file path=xl/sharedStrings.xml><?xml version="1.0" encoding="utf-8"?>
<sst xmlns="http://schemas.openxmlformats.org/spreadsheetml/2006/main" count="281" uniqueCount="137">
  <si>
    <t>ลำดับที่</t>
  </si>
  <si>
    <t>ชื่อ</t>
  </si>
  <si>
    <t>ตำแหน่ง</t>
  </si>
  <si>
    <t>เพศ</t>
  </si>
  <si>
    <t>ศาสนา</t>
  </si>
  <si>
    <t xml:space="preserve"> -   สกุล</t>
  </si>
  <si>
    <t>เทศกิจ</t>
  </si>
  <si>
    <t>ชาย</t>
  </si>
  <si>
    <t>หญิง</t>
  </si>
  <si>
    <t>พุทธ</t>
  </si>
  <si>
    <t>อิสลาม</t>
  </si>
  <si>
    <t>โครงการส่งเสริมพัฒนาบุคลิกภาพเจ้าหน้าที่เทศกิจไร้พุง ประจำปีงบประมาณ พ.ศ. 2561</t>
  </si>
  <si>
    <t>โครงการส่งเสริมพัฒนาบุคลิกภาพเจ้าหน้าที่เทศกิจไร้พุง แบ่งการฝึกอบรมเป็น 3 รุ่น ดังนี้</t>
  </si>
  <si>
    <t>รุ่นที่ 1 วันที่ 12 – 26 กุมภาพันธ์ 2561</t>
  </si>
  <si>
    <t>รุ่นที่ 2 วันที่ 12 – 26 มีนาคม 2561</t>
  </si>
  <si>
    <t>รุ่นที่ 3 วันที่ 19 เมษายน – 3 พฤษภาคม 2561</t>
  </si>
  <si>
    <t>เลขประจำตัวประชาชน</t>
  </si>
  <si>
    <t>ส่วนสูง
(ซม.)</t>
  </si>
  <si>
    <t>น้ำหนัก
(กก.)</t>
  </si>
  <si>
    <t>ค่า BMI</t>
  </si>
  <si>
    <t>แปลผลค่า BMI</t>
  </si>
  <si>
    <t>ลงลายมือชื่อ</t>
  </si>
  <si>
    <t>1 2345 11111 55 7</t>
  </si>
  <si>
    <t>3 2345 11111 12 5</t>
  </si>
  <si>
    <t>คริสต์</t>
  </si>
  <si>
    <t>ซิกข์</t>
  </si>
  <si>
    <t>4 2345 11111 12 5</t>
  </si>
  <si>
    <t>5 2345 11111 12 5</t>
  </si>
  <si>
    <t>6 2345 11111 12 5</t>
  </si>
  <si>
    <t>7 2345 11111 12 5</t>
  </si>
  <si>
    <t>8 2345 11111 12 5</t>
  </si>
  <si>
    <t>9 2345 11111 12 5</t>
  </si>
  <si>
    <t>1 2345 11111 12 5</t>
  </si>
  <si>
    <t>ความดันโลหิตสูง</t>
  </si>
  <si>
    <t xml:space="preserve"> -</t>
  </si>
  <si>
    <t>08 1125 3354</t>
  </si>
  <si>
    <t>10 1125 3354</t>
  </si>
  <si>
    <t>11 1125 3354</t>
  </si>
  <si>
    <t>12 1125 3354</t>
  </si>
  <si>
    <t>13 1125 3354</t>
  </si>
  <si>
    <t>14 1125 3354</t>
  </si>
  <si>
    <t>15 1125 3354</t>
  </si>
  <si>
    <t>16 1125 3354</t>
  </si>
  <si>
    <t>17 1125 3354</t>
  </si>
  <si>
    <t>หมายเลขโทรศัพท์ 
(ที่ทำงาน)</t>
  </si>
  <si>
    <t>หมายเลขโทรศัพท์ 
(มือถือ)</t>
  </si>
  <si>
    <t>โรคหัวใจ
โรคเบาหวาน</t>
  </si>
  <si>
    <t>แบบข้อมูลข้าราชการและบุคลากร</t>
  </si>
  <si>
    <t>เจ</t>
  </si>
  <si>
    <t>ตั้งครรภ์</t>
  </si>
  <si>
    <t>ขาขวาด้ามเหล็ก</t>
  </si>
  <si>
    <t>วัน เดือน ปีเกิด</t>
  </si>
  <si>
    <t>โรคประจำตัว
(ต้องมีใบรับรองแพทย์)</t>
  </si>
  <si>
    <t>แพ้อาหารทะเล</t>
  </si>
  <si>
    <t>มีความประสงค์เข้าร่วมโครงการ</t>
  </si>
  <si>
    <t>ผู้อำนวยการกองตรวจและปฏิบัติการพื้นที่ 1</t>
  </si>
  <si>
    <t>เจ้าพนักงานเทศกิจ</t>
  </si>
  <si>
    <t>พนักงานเทศกิจ</t>
  </si>
  <si>
    <t>นิติกร</t>
  </si>
  <si>
    <t>เจ้าพนักงานธุรการ</t>
  </si>
  <si>
    <t>ชำนาญการพิเศษ</t>
  </si>
  <si>
    <t>ชำนาญการ</t>
  </si>
  <si>
    <t>ปฏิบัติการ</t>
  </si>
  <si>
    <t>ชำนาญงาน</t>
  </si>
  <si>
    <t>ปฏิบัติงาน</t>
  </si>
  <si>
    <t>ระดับ</t>
  </si>
  <si>
    <t>รอง</t>
  </si>
  <si>
    <t>นาย</t>
  </si>
  <si>
    <t>รุ่นที่</t>
  </si>
  <si>
    <t>แนวทางการลงข้อมูล</t>
  </si>
  <si>
    <t>ตัวเลขให้พิมพ์เป็นเลขอารบิกเท่านั้น</t>
  </si>
  <si>
    <t>ช่อง “ลำดับที่” ระบุเป็นตัวเลขเท่านั้น</t>
  </si>
  <si>
    <t>ช่อง “วัน เดือน ปีเกิด” กรุณาตรวจทานให้ถูกต้อง</t>
  </si>
  <si>
    <t>ช่อง “หมายเลขโทรศัพท์ (ที่ทำงาน)” ระบุเบอร์โทรภายใน เช่น 3331</t>
  </si>
  <si>
    <t>ช่อง “ตำแหน่ง” ให้เลือกจากรายการที่กำหนด</t>
  </si>
  <si>
    <t>ช่อง “เพศ” ให้เลือกจากรายการที่กำหนด</t>
  </si>
  <si>
    <t>ช่อง “ศาสนา” ให้เลือกจากรายการที่กำหนด</t>
  </si>
  <si>
    <t>ช่อง “หมายเลขโทรศัพท์ (มือถือ)” ระบุเบอร์โทรที่สามารถติดต่อได้จริง เนื่องจากต้องโทรศัพท์ติดต่อในวันเดินทางและระหว่างการฝึกอบรม</t>
  </si>
  <si>
    <t>ช่อง “วัน เดือน ปี ที่เริ่มปฏิบัติงานในสายงานเทศกิจ” กรุณาตรวจทานให้ถูกต้อง</t>
  </si>
  <si>
    <t>คำนำ
หน้าชื่อ</t>
  </si>
  <si>
    <t>วัน เดือน ปี 
ที่เริ่มปฏิบัติงานในสายงานเทศกิจ</t>
  </si>
  <si>
    <t>เข้าร่วมโครงการนี้เป็นครั้งแรก 
(ใส่เครื่องหมาย ∕)</t>
  </si>
  <si>
    <t>กรุณาไปที่ control panel แล้วเลือก region... กำหนดรูปแบบให้เป็น Thai (ตามรูปด้านล่าง)</t>
  </si>
  <si>
    <t>ช่อง “เลขประจำตัวประชาชน” กรุณาตรวจทานให้ถูกต้อง หากพิมพ์ผิดจะปรากฏแถบสีแดง</t>
  </si>
  <si>
    <t>ช่อง “คำนำหน้าชื่อ” ให้เลือกจากรายการที่กำหนด หากไม่มีรายการที่ท่านต้องการ ขอให้พิมพ์ข้อความเพิ่มเติม
ด้วยชื่อเต็มเท่านั้น ตัวอย่างเช่น ว่าที่ร้อยเอก จ่าสิบตรี สิบเอก เป็นต้น (กรุณาตรวจทานให้ถูกต้อง)</t>
  </si>
  <si>
    <t>ช่อง “ระดับ” ให้เลือกจากรายการที่กำหนด โดยจะต้องเลือกรายการของช่อง "ตำแหน่ง" ก่อน แล้วจึงจะสามารถ
เลือกรายการของช่อง "ระดับ" ได้</t>
  </si>
  <si>
    <t>ข้อจำกัดการทานอาหาร และหมายเหตุ</t>
  </si>
  <si>
    <t>ช่อง “ชื่อ - นามสกุล”  (กรุณาตรวจทานให้ถูกต้อง)</t>
  </si>
  <si>
    <t>สิบเอก</t>
  </si>
  <si>
    <t>นางสาว</t>
  </si>
  <si>
    <t>ว่าที่ร้อยตรี</t>
  </si>
  <si>
    <t>นายกั</t>
  </si>
  <si>
    <t>หนึ่ง</t>
  </si>
  <si>
    <t>แก้ว</t>
  </si>
  <si>
    <t>สมัย</t>
  </si>
  <si>
    <t>จำลอง</t>
  </si>
  <si>
    <t>กาน</t>
  </si>
  <si>
    <t>อำภา</t>
  </si>
  <si>
    <t>สมพร</t>
  </si>
  <si>
    <t>สาลี่</t>
  </si>
  <si>
    <t>กันต์</t>
  </si>
  <si>
    <t>กรุง</t>
  </si>
  <si>
    <t>เทพ</t>
  </si>
  <si>
    <t xml:space="preserve">พนักงานเทศกิจ </t>
  </si>
  <si>
    <t>ส 1</t>
  </si>
  <si>
    <t>ส 2</t>
  </si>
  <si>
    <t>(ลูกจ้างชั่วคราว)</t>
  </si>
  <si>
    <t xml:space="preserve">พนักงานขับรถยนต์ </t>
  </si>
  <si>
    <t xml:space="preserve"> /</t>
  </si>
  <si>
    <t>กกกก</t>
  </si>
  <si>
    <t>ขขขข</t>
  </si>
  <si>
    <t>วววว</t>
  </si>
  <si>
    <t>09 1125 3354</t>
  </si>
  <si>
    <t>ของกองตรวจและปฏิบัติการพื้นที่ 1</t>
  </si>
  <si>
    <t>ลงชื่อ...............อออออ.............................</t>
  </si>
  <si>
    <t>โครงการฝึกอบรมครูฝึกเจ้าหน้าที่เทศกิจกรุงเทพมหานคร ประจำปีงบประมาณ พ.ศ. 2561</t>
  </si>
  <si>
    <t>ของสำนักงานเขต..............................................................</t>
  </si>
  <si>
    <t>อายุ (ปี)</t>
  </si>
  <si>
    <t>แบบรายชื่อผู้เข้ารับการฝึกอบรม</t>
  </si>
  <si>
    <t>โรคประจำตัว</t>
  </si>
  <si>
    <t>(หัวหน้าฝ่าย)</t>
  </si>
  <si>
    <r>
      <t>วัน เดือน ปี
ที่</t>
    </r>
    <r>
      <rPr>
        <b/>
        <u/>
        <sz val="16"/>
        <color theme="1"/>
        <rFont val="Cordia New"/>
        <family val="2"/>
      </rPr>
      <t>ออกบัตร</t>
    </r>
    <r>
      <rPr>
        <b/>
        <sz val="16"/>
        <color theme="1"/>
        <rFont val="Cordia New"/>
        <family val="2"/>
      </rPr>
      <t>ประจำตัวประชาชน</t>
    </r>
  </si>
  <si>
    <r>
      <t>วัน เดือน ปี
ที่บัตรประจำตัวประชาชน</t>
    </r>
    <r>
      <rPr>
        <b/>
        <u/>
        <sz val="16"/>
        <color theme="1"/>
        <rFont val="Cordia New"/>
        <family val="2"/>
      </rPr>
      <t>หมดอายุ</t>
    </r>
  </si>
  <si>
    <t>ลงชื่อ..........................................................</t>
  </si>
  <si>
    <t>แจ้งให้ข้าราชการกรุงเทพมหานคร สังกัดสำนักเทศกิจ และฝ่ายเทศกิจ สำนักงานเขต รับทราบว่า ต้องให้ข้อมูลตามความเป็นจริง</t>
  </si>
  <si>
    <t>ดาวน์โหลดแบบฟอร์มได้ที่ www.bangkok.go.th/citylaw เลือกหัวข้อ "ดาวน์โหลด" เลือกหัวข้อ "แบบฟอร์ม" และเลือกรายการ "แบบรายชื่อผู้เข้ารับการฝึกอบรมโครงการฝึกอบรมครูฝึกเจ้าหน้าที่เทศกิจกรุงเทพมหานคร ประจำปีงบประมาณ พ.ศ. 2561"</t>
  </si>
  <si>
    <t>ช่อง “ค่า BMI” และ “แปลผลค่า BMI” ไม่ต้องลงข้อมูล เนื่องจากมีสูตรคำนวณไว้ให้แล้ว</t>
  </si>
  <si>
    <t>ช่อง “วัน เดือน ปี ที่ออกบัตรประจำตัวประชาชน” กรุณาตรวจทานให้ถูกต้อง</t>
  </si>
  <si>
    <t>ช่อง “วัน เดือน ปี ที่บัตรประจำตัวประชาชนหมดอายุ” กรุณาตรวจทานให้ถูกต้อง</t>
  </si>
  <si>
    <t>ช่อง “อายุ (ปี)” ไม่ต้องลงข้อมูล เนื่องจากมีสูตรคำนวณไว้ให้แล้ว</t>
  </si>
  <si>
    <t>ช่อง “ส่วนสูง” และ “น้ำหนัก” ให้ระบุข้อมูล ณ ปัจจุบัน</t>
  </si>
  <si>
    <t>ช่อง “โรคประจำตัว” ระบุให้ถูกต้องชัดเจน เช่น โรคความดันโลหิตสูง โรคหัวใจ โรคเกาต์ โรคกระดูกพรุน โรคเบาหวาน เป็นต้น</t>
  </si>
  <si>
    <t>ช่อง “ข้อจำกัดการทานอาหารและหมายเหตุ” ระบุให้ชัดเจนถึงข้อจำกัดในการรับประทานอาหาร ได้แก่ เจ, มังสวิรัติ, อิสลาม และการแพ้อาหาร...(ระบุ).... เช่น แพ้ไข่ไก่ แพ้นมวัว แพ้เนื้อไก่ แพ้เนื้อหมู แพ้กุ้ง แพ้หอย แพ้อาหารทะเล เป็นต้น</t>
  </si>
  <si>
    <t>ส่งข้อมูลให้กองนโยบายและแผนงาน ภายในวันที่ 5 กรกฎาคม 2561 โดยมีรายละเอียดดังนี้</t>
  </si>
  <si>
    <t xml:space="preserve">ส่งแบบรายชื่อผู้เข้ารับการฝึกอบรมโครงการฯ ในรูปแบบของไฟล์ Excel มาที่ E-mail:tessakitplan@gmail.com และระบุชื่อเรื่อง “รายชื่อผู้เข้ารับการฝึกอบรมโครงการฝึกอบรมครูฝึกเจ้าหน้าที่เทศกิจกรุงเทพมหานคร สำนักงานเขต.........(ระบุชื่อ)..........” </t>
  </si>
  <si>
    <t>ส่งบันทึกข้อความพร้อมลงลายมือชื่อของหัวหน้าหน่วยงาน และแนบเอกสารแบบรายชื่อผู้เข้ารับการฝึกอบรมโครงการฯ ที่ลงลายมือชื่อของหัวหน้าฝ่าย</t>
  </si>
  <si>
    <t>โรคเบาหวาน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</si>
</sst>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0.0"/>
    <numFmt numFmtId="188" formatCode="[$-1870000]d/mm/yyyy;@"/>
    <numFmt numFmtId="189" formatCode="0\-0000\-00000\-00\-0"/>
    <numFmt numFmtId="190" formatCode="."/>
    <numFmt numFmtId="191" formatCode="00\-0000\-0000"/>
    <numFmt numFmtId="192" formatCode="0\-0000\-0000"/>
  </numFmts>
  <fonts count="13" x14ac:knownFonts="1">
    <font>
      <sz val="11"/>
      <color theme="1"/>
      <name val="Tahoma"/>
      <family val="2"/>
      <scheme val="minor"/>
    </font>
    <font>
      <b/>
      <sz val="16"/>
      <color theme="1"/>
      <name val="Cordia New"/>
      <family val="2"/>
    </font>
    <font>
      <sz val="16"/>
      <color theme="1"/>
      <name val="Cordia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4"/>
      <color theme="1"/>
      <name val="TH Sarabun New"/>
      <family val="2"/>
    </font>
    <font>
      <b/>
      <sz val="13"/>
      <color theme="1"/>
      <name val="TH Sarabun New"/>
      <family val="2"/>
    </font>
    <font>
      <b/>
      <sz val="16"/>
      <color rgb="FF0000FF"/>
      <name val="Cordia New"/>
      <family val="2"/>
    </font>
    <font>
      <sz val="16"/>
      <color rgb="FF0000FF"/>
      <name val="Cordia New"/>
      <family val="2"/>
    </font>
    <font>
      <sz val="16"/>
      <color theme="0"/>
      <name val="Cordia New"/>
      <family val="2"/>
    </font>
    <font>
      <i/>
      <sz val="16"/>
      <color theme="0" tint="-0.499984740745262"/>
      <name val="Cordia New"/>
      <family val="2"/>
    </font>
    <font>
      <b/>
      <u/>
      <sz val="16"/>
      <color theme="1"/>
      <name val="Cordia New"/>
      <family val="2"/>
    </font>
    <font>
      <sz val="16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187" fontId="2" fillId="0" borderId="1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187" fontId="2" fillId="0" borderId="6" xfId="0" applyNumberFormat="1" applyFont="1" applyBorder="1" applyAlignment="1">
      <alignment vertical="center"/>
    </xf>
    <xf numFmtId="187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vertical="center" wrapText="1"/>
    </xf>
    <xf numFmtId="187" fontId="2" fillId="0" borderId="13" xfId="0" applyNumberFormat="1" applyFont="1" applyBorder="1" applyAlignment="1">
      <alignment vertical="center"/>
    </xf>
    <xf numFmtId="187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87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90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190" fontId="4" fillId="0" borderId="0" xfId="0" applyNumberFormat="1" applyFont="1" applyAlignment="1">
      <alignment vertical="center"/>
    </xf>
    <xf numFmtId="189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191" fontId="3" fillId="0" borderId="0" xfId="0" applyNumberFormat="1" applyFont="1" applyAlignment="1">
      <alignment vertical="center"/>
    </xf>
    <xf numFmtId="188" fontId="3" fillId="0" borderId="0" xfId="0" applyNumberFormat="1" applyFont="1" applyAlignment="1">
      <alignment vertical="center"/>
    </xf>
    <xf numFmtId="0" fontId="4" fillId="3" borderId="15" xfId="0" applyFont="1" applyFill="1" applyBorder="1" applyAlignment="1">
      <alignment horizontal="center" vertical="center" wrapText="1"/>
    </xf>
    <xf numFmtId="190" fontId="4" fillId="0" borderId="0" xfId="0" applyNumberFormat="1" applyFont="1" applyAlignment="1">
      <alignment horizontal="center" vertical="center"/>
    </xf>
    <xf numFmtId="18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91" fontId="4" fillId="0" borderId="0" xfId="0" applyNumberFormat="1" applyFont="1" applyAlignment="1">
      <alignment horizontal="center" vertical="center"/>
    </xf>
    <xf numFmtId="188" fontId="4" fillId="0" borderId="0" xfId="0" applyNumberFormat="1" applyFont="1" applyAlignment="1">
      <alignment horizontal="center" vertical="center"/>
    </xf>
    <xf numFmtId="190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87" fontId="3" fillId="0" borderId="0" xfId="0" applyNumberFormat="1" applyFont="1" applyAlignment="1">
      <alignment horizontal="right" vertical="top" wrapText="1"/>
    </xf>
    <xf numFmtId="14" fontId="2" fillId="0" borderId="8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9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8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91" fontId="1" fillId="0" borderId="0" xfId="0" applyNumberFormat="1" applyFont="1" applyAlignment="1">
      <alignment horizontal="center" vertical="center"/>
    </xf>
    <xf numFmtId="189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191" fontId="2" fillId="0" borderId="0" xfId="0" applyNumberFormat="1" applyFont="1" applyAlignment="1">
      <alignment vertical="center"/>
    </xf>
    <xf numFmtId="190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9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189" fontId="2" fillId="0" borderId="1" xfId="0" applyNumberFormat="1" applyFont="1" applyBorder="1" applyAlignment="1" applyProtection="1">
      <alignment horizontal="center" vertical="center"/>
      <protection locked="0"/>
    </xf>
    <xf numFmtId="188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91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190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89" fontId="2" fillId="0" borderId="0" xfId="0" applyNumberFormat="1" applyFont="1" applyAlignment="1" applyProtection="1">
      <alignment vertical="center"/>
      <protection locked="0"/>
    </xf>
    <xf numFmtId="189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90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189" fontId="2" fillId="0" borderId="10" xfId="0" applyNumberFormat="1" applyFont="1" applyBorder="1" applyAlignment="1" applyProtection="1">
      <alignment horizontal="center" vertical="center"/>
      <protection locked="0"/>
    </xf>
    <xf numFmtId="189" fontId="2" fillId="0" borderId="15" xfId="0" applyNumberFormat="1" applyFont="1" applyBorder="1" applyAlignment="1">
      <alignment horizontal="center" vertical="center"/>
    </xf>
    <xf numFmtId="188" fontId="2" fillId="0" borderId="10" xfId="0" applyNumberFormat="1" applyFont="1" applyBorder="1" applyAlignment="1" applyProtection="1">
      <alignment horizontal="center" vertical="center"/>
      <protection locked="0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191" fontId="2" fillId="0" borderId="10" xfId="0" applyNumberFormat="1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2" fontId="8" fillId="0" borderId="24" xfId="0" applyNumberFormat="1" applyFont="1" applyBorder="1" applyAlignment="1">
      <alignment vertical="center"/>
    </xf>
    <xf numFmtId="2" fontId="8" fillId="0" borderId="11" xfId="0" applyNumberFormat="1" applyFont="1" applyBorder="1" applyAlignment="1">
      <alignment vertical="center"/>
    </xf>
    <xf numFmtId="187" fontId="8" fillId="0" borderId="1" xfId="0" applyNumberFormat="1" applyFont="1" applyBorder="1" applyAlignment="1">
      <alignment horizontal="center" vertical="center"/>
    </xf>
    <xf numFmtId="187" fontId="8" fillId="0" borderId="10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0" xfId="0" applyNumberFormat="1" applyFont="1" applyBorder="1" applyAlignment="1" applyProtection="1">
      <alignment horizontal="center" vertical="center"/>
      <protection locked="0"/>
    </xf>
    <xf numFmtId="188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91" fontId="10" fillId="0" borderId="0" xfId="0" applyNumberFormat="1" applyFont="1" applyAlignment="1">
      <alignment vertical="center"/>
    </xf>
    <xf numFmtId="192" fontId="2" fillId="0" borderId="1" xfId="0" applyNumberFormat="1" applyFont="1" applyBorder="1" applyAlignment="1" applyProtection="1">
      <alignment horizontal="left" vertical="center" wrapText="1"/>
      <protection locked="0"/>
    </xf>
    <xf numFmtId="192" fontId="2" fillId="0" borderId="10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91" fontId="1" fillId="0" borderId="1" xfId="0" applyNumberFormat="1" applyFont="1" applyBorder="1" applyAlignment="1">
      <alignment horizontal="center" vertical="center" wrapText="1"/>
    </xf>
    <xf numFmtId="191" fontId="1" fillId="0" borderId="1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190" fontId="1" fillId="0" borderId="1" xfId="0" applyNumberFormat="1" applyFont="1" applyBorder="1" applyAlignment="1">
      <alignment horizontal="center" vertical="center" wrapText="1"/>
    </xf>
    <xf numFmtId="190" fontId="1" fillId="0" borderId="14" xfId="0" applyNumberFormat="1" applyFont="1" applyBorder="1" applyAlignment="1">
      <alignment horizontal="center" vertical="center" wrapText="1"/>
    </xf>
    <xf numFmtId="190" fontId="1" fillId="0" borderId="18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189" fontId="1" fillId="0" borderId="1" xfId="0" applyNumberFormat="1" applyFont="1" applyBorder="1" applyAlignment="1">
      <alignment horizontal="center" vertical="center" wrapText="1"/>
    </xf>
    <xf numFmtId="189" fontId="1" fillId="0" borderId="14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91" fontId="4" fillId="0" borderId="1" xfId="0" applyNumberFormat="1" applyFont="1" applyBorder="1" applyAlignment="1">
      <alignment horizontal="center" vertical="center" wrapText="1"/>
    </xf>
    <xf numFmtId="191" fontId="4" fillId="0" borderId="1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89" fontId="4" fillId="0" borderId="1" xfId="0" applyNumberFormat="1" applyFont="1" applyBorder="1" applyAlignment="1">
      <alignment horizontal="center" vertical="center" wrapText="1"/>
    </xf>
    <xf numFmtId="189" fontId="4" fillId="0" borderId="1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90" fontId="4" fillId="0" borderId="1" xfId="0" applyNumberFormat="1" applyFont="1" applyBorder="1" applyAlignment="1">
      <alignment horizontal="center" vertical="center" wrapText="1"/>
    </xf>
    <xf numFmtId="190" fontId="4" fillId="0" borderId="14" xfId="0" applyNumberFormat="1" applyFont="1" applyBorder="1" applyAlignment="1">
      <alignment horizontal="center" vertical="center" wrapText="1"/>
    </xf>
    <xf numFmtId="190" fontId="4" fillId="0" borderId="18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188" fontId="1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7</xdr:row>
      <xdr:rowOff>47625</xdr:rowOff>
    </xdr:from>
    <xdr:to>
      <xdr:col>1</xdr:col>
      <xdr:colOff>4029075</xdr:colOff>
      <xdr:row>7</xdr:row>
      <xdr:rowOff>4219575</xdr:rowOff>
    </xdr:to>
    <xdr:pic>
      <xdr:nvPicPr>
        <xdr:cNvPr id="20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819525"/>
          <a:ext cx="3781425" cy="417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7"/>
  <sheetViews>
    <sheetView tabSelected="1" zoomScaleNormal="100" zoomScaleSheetLayoutView="90" workbookViewId="0">
      <selection activeCell="C12" sqref="C12"/>
    </sheetView>
  </sheetViews>
  <sheetFormatPr defaultColWidth="8.875" defaultRowHeight="24" x14ac:dyDescent="0.2"/>
  <cols>
    <col min="1" max="1" width="5.375" style="80" customWidth="1"/>
    <col min="2" max="2" width="10.125" style="80" customWidth="1"/>
    <col min="3" max="3" width="19.25" style="35" customWidth="1"/>
    <col min="4" max="4" width="19.625" style="35" customWidth="1"/>
    <col min="5" max="5" width="15.125" style="35" customWidth="1"/>
    <col min="6" max="6" width="9.875" style="35" customWidth="1"/>
    <col min="7" max="7" width="17.125" style="76" customWidth="1"/>
    <col min="8" max="8" width="16.25" style="35" hidden="1" customWidth="1"/>
    <col min="9" max="9" width="11.375" style="77" customWidth="1"/>
    <col min="10" max="10" width="14.75" style="77" customWidth="1"/>
    <col min="11" max="11" width="10.25" style="77" customWidth="1"/>
    <col min="12" max="12" width="5.125" style="77" customWidth="1"/>
    <col min="13" max="13" width="5" style="35" customWidth="1"/>
    <col min="14" max="14" width="7.125" style="35" customWidth="1"/>
    <col min="15" max="15" width="6.625" style="78" customWidth="1"/>
    <col min="16" max="17" width="6.75" style="78" customWidth="1"/>
    <col min="18" max="18" width="9.5" style="35" customWidth="1"/>
    <col min="19" max="19" width="14.5" style="35" customWidth="1"/>
    <col min="20" max="20" width="11.125" style="35" customWidth="1"/>
    <col min="21" max="21" width="12.375" style="79" customWidth="1"/>
    <col min="22" max="22" width="13.625" style="77" customWidth="1"/>
    <col min="23" max="23" width="12.375" style="35" customWidth="1"/>
    <col min="24" max="16384" width="8.875" style="35"/>
  </cols>
  <sheetData>
    <row r="1" spans="1:23" ht="23.25" customHeight="1" x14ac:dyDescent="0.2">
      <c r="A1" s="142" t="s">
        <v>118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</row>
    <row r="2" spans="1:23" ht="23.25" customHeight="1" x14ac:dyDescent="0.2">
      <c r="A2" s="142" t="s">
        <v>115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</row>
    <row r="3" spans="1:23" ht="23.25" customHeight="1" x14ac:dyDescent="0.2">
      <c r="A3" s="143" t="s">
        <v>116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</row>
    <row r="4" spans="1:23" ht="23.25" customHeight="1" x14ac:dyDescent="0.2">
      <c r="A4" s="70"/>
      <c r="B4" s="70"/>
      <c r="C4" s="71"/>
      <c r="D4" s="71"/>
      <c r="E4" s="71"/>
      <c r="F4" s="71"/>
      <c r="G4" s="72"/>
      <c r="H4" s="71"/>
      <c r="I4" s="73"/>
      <c r="J4" s="73"/>
      <c r="K4" s="73"/>
      <c r="L4" s="73"/>
      <c r="M4" s="71"/>
      <c r="N4" s="71"/>
      <c r="O4" s="74"/>
      <c r="P4" s="74"/>
      <c r="Q4" s="74"/>
      <c r="R4" s="71"/>
      <c r="S4" s="71"/>
      <c r="T4" s="71"/>
      <c r="U4" s="75"/>
      <c r="V4" s="73"/>
      <c r="W4" s="71"/>
    </row>
    <row r="5" spans="1:23" ht="23.25" hidden="1" customHeight="1" x14ac:dyDescent="0.2">
      <c r="D5" s="81"/>
      <c r="E5" s="81"/>
      <c r="F5" s="81"/>
      <c r="G5" s="81"/>
      <c r="H5" s="81"/>
      <c r="J5" s="122"/>
      <c r="K5" s="186">
        <v>43329</v>
      </c>
      <c r="L5" s="185"/>
      <c r="M5" s="81"/>
      <c r="N5" s="81"/>
      <c r="O5" s="81"/>
      <c r="P5" s="81"/>
      <c r="Q5" s="81"/>
      <c r="R5" s="81"/>
      <c r="S5" s="81"/>
      <c r="T5" s="81"/>
      <c r="U5" s="81"/>
      <c r="V5" s="82"/>
      <c r="W5" s="81"/>
    </row>
    <row r="6" spans="1:23" ht="56.25" customHeight="1" x14ac:dyDescent="0.2">
      <c r="A6" s="144" t="s">
        <v>0</v>
      </c>
      <c r="B6" s="144" t="s">
        <v>79</v>
      </c>
      <c r="C6" s="147" t="s">
        <v>1</v>
      </c>
      <c r="D6" s="149" t="s">
        <v>5</v>
      </c>
      <c r="E6" s="127" t="s">
        <v>2</v>
      </c>
      <c r="F6" s="127" t="s">
        <v>65</v>
      </c>
      <c r="G6" s="151" t="s">
        <v>16</v>
      </c>
      <c r="H6" s="83"/>
      <c r="I6" s="129" t="s">
        <v>121</v>
      </c>
      <c r="J6" s="129" t="s">
        <v>122</v>
      </c>
      <c r="K6" s="129" t="s">
        <v>51</v>
      </c>
      <c r="L6" s="138" t="s">
        <v>117</v>
      </c>
      <c r="M6" s="127" t="s">
        <v>3</v>
      </c>
      <c r="N6" s="127" t="s">
        <v>4</v>
      </c>
      <c r="O6" s="140" t="s">
        <v>17</v>
      </c>
      <c r="P6" s="140" t="s">
        <v>18</v>
      </c>
      <c r="Q6" s="132" t="s">
        <v>19</v>
      </c>
      <c r="R6" s="134" t="s">
        <v>20</v>
      </c>
      <c r="S6" s="127" t="s">
        <v>119</v>
      </c>
      <c r="T6" s="127" t="s">
        <v>44</v>
      </c>
      <c r="U6" s="136" t="s">
        <v>45</v>
      </c>
      <c r="V6" s="129" t="s">
        <v>80</v>
      </c>
      <c r="W6" s="127" t="s">
        <v>86</v>
      </c>
    </row>
    <row r="7" spans="1:23" ht="56.25" customHeight="1" x14ac:dyDescent="0.2">
      <c r="A7" s="145"/>
      <c r="B7" s="146"/>
      <c r="C7" s="148"/>
      <c r="D7" s="150"/>
      <c r="E7" s="128"/>
      <c r="F7" s="128"/>
      <c r="G7" s="152"/>
      <c r="H7" s="84"/>
      <c r="I7" s="130"/>
      <c r="J7" s="130"/>
      <c r="K7" s="130"/>
      <c r="L7" s="139"/>
      <c r="M7" s="128"/>
      <c r="N7" s="128"/>
      <c r="O7" s="141"/>
      <c r="P7" s="141"/>
      <c r="Q7" s="133"/>
      <c r="R7" s="135"/>
      <c r="S7" s="128"/>
      <c r="T7" s="128"/>
      <c r="U7" s="137"/>
      <c r="V7" s="130"/>
      <c r="W7" s="128"/>
    </row>
    <row r="8" spans="1:23" ht="30" customHeight="1" x14ac:dyDescent="0.2">
      <c r="A8" s="85">
        <v>1</v>
      </c>
      <c r="B8" s="86"/>
      <c r="C8" s="87"/>
      <c r="D8" s="88"/>
      <c r="E8" s="89"/>
      <c r="F8" s="89"/>
      <c r="G8" s="90"/>
      <c r="H8" s="2" t="e">
        <f>VALUE(RIGHT(G8,1))=MOD(11-MOD(SUMPRODUCT(MID(G8,ROW($A$1:$A$8),1)*{13;12;11;10;9;8;7;6;5;4;3;2}),11),10)</f>
        <v>#VALUE!</v>
      </c>
      <c r="I8" s="91"/>
      <c r="J8" s="91"/>
      <c r="K8" s="91"/>
      <c r="L8" s="120" t="str">
        <f>IF(K8&lt;&gt;"",DATEDIF(K8,K$5,"Y"),"")</f>
        <v/>
      </c>
      <c r="M8" s="92"/>
      <c r="N8" s="92"/>
      <c r="O8" s="93"/>
      <c r="P8" s="93"/>
      <c r="Q8" s="116">
        <f>IF(AND($O8&lt;&gt;"",$P8&lt;&gt;""),$P8/(($O8/100)^2),0)</f>
        <v>0</v>
      </c>
      <c r="R8" s="118" t="str">
        <f>IF(Q8&gt;0,IF(Q8&gt;=30,"อ้วนระดับ 3",IF(Q8&gt;=25,"อ้วนระดับ 2",IF(Q8&gt;=23,"อ้วนระดับ 1", IF(Q8&gt;=18.5,"ปกติ","ผอม")))),"")</f>
        <v/>
      </c>
      <c r="S8" s="94"/>
      <c r="T8" s="125"/>
      <c r="U8" s="95"/>
      <c r="V8" s="91"/>
      <c r="W8" s="96"/>
    </row>
    <row r="9" spans="1:23" ht="30" customHeight="1" x14ac:dyDescent="0.2">
      <c r="A9" s="104">
        <v>2</v>
      </c>
      <c r="B9" s="105"/>
      <c r="C9" s="106"/>
      <c r="D9" s="107"/>
      <c r="E9" s="108"/>
      <c r="F9" s="108"/>
      <c r="G9" s="109"/>
      <c r="H9" s="110" t="str">
        <f>IF(G9&lt;&gt;"",VALUE(RIGHT(G9,1))=MOD(11-MOD(SUMPRODUCT(MID(G9,ROW($A$1:$A$7),1)*{13;12;11;10;9;8;7;6;5;4;3;2}),11),10),"")</f>
        <v/>
      </c>
      <c r="I9" s="111"/>
      <c r="J9" s="111"/>
      <c r="K9" s="111"/>
      <c r="L9" s="121" t="str">
        <f>IF(K9&lt;&gt;"",DATEDIF(K9,K$5,"Y"),"")</f>
        <v/>
      </c>
      <c r="M9" s="105"/>
      <c r="N9" s="105"/>
      <c r="O9" s="112"/>
      <c r="P9" s="112"/>
      <c r="Q9" s="117">
        <f>IF(AND($O9&lt;&gt;"",$P9&lt;&gt;""),$P9/(($O9/100)^2),0)</f>
        <v>0</v>
      </c>
      <c r="R9" s="119" t="str">
        <f t="shared" ref="R9" si="0">IF(Q9&gt;0,IF(Q9&gt;=30,"อ้วนระดับ 3",IF(Q9&gt;=25,"อ้วนระดับ 2",IF(Q9&gt;=23,"อ้วนระดับ 1", IF(Q9&gt;=18.5,"ปกติ","ผอม")))),"")</f>
        <v/>
      </c>
      <c r="S9" s="113"/>
      <c r="T9" s="126"/>
      <c r="U9" s="114"/>
      <c r="V9" s="111"/>
      <c r="W9" s="115"/>
    </row>
    <row r="10" spans="1:23" x14ac:dyDescent="0.2">
      <c r="A10" s="97"/>
      <c r="B10" s="97"/>
      <c r="C10" s="98"/>
      <c r="D10" s="98"/>
      <c r="E10" s="98"/>
      <c r="F10" s="98"/>
      <c r="G10" s="99"/>
      <c r="H10" s="100" t="str">
        <f>IF(G10&lt;&gt;"",VALUE(RIGHT(G10,1))=MOD(11-MOD(SUMPRODUCT(MID(G10,ROW($A$1:$A$7),1)*{13;12;11;10;9;8;7;6;5;4;3;2}),11),10),"")</f>
        <v/>
      </c>
    </row>
    <row r="11" spans="1:23" x14ac:dyDescent="0.2">
      <c r="A11" s="97"/>
      <c r="B11" s="97"/>
      <c r="C11" s="98"/>
      <c r="D11" s="98"/>
      <c r="E11" s="98"/>
      <c r="F11" s="98"/>
      <c r="G11" s="99"/>
      <c r="H11" s="100" t="str">
        <f>IF(G11&lt;&gt;"",VALUE(RIGHT(G11,1))=MOD(11-MOD(SUMPRODUCT(MID(G11,ROW($A$1:$A$7),1)*{13;12;11;10;9;8;7;6;5;4;3;2}),11),10),"")</f>
        <v/>
      </c>
    </row>
    <row r="12" spans="1:23" x14ac:dyDescent="0.2">
      <c r="A12" s="97"/>
      <c r="B12" s="97"/>
      <c r="C12" s="98"/>
      <c r="D12" s="98"/>
      <c r="E12" s="98"/>
      <c r="F12" s="98"/>
      <c r="G12" s="99"/>
      <c r="H12" s="100" t="str">
        <f>IF(G12&lt;&gt;"",VALUE(RIGHT(G12,1))=MOD(11-MOD(SUMPRODUCT(MID(G12,ROW($A$1:$A$7),1)*{13;12;11;10;9;8;7;6;5;4;3;2}),11),10),"")</f>
        <v/>
      </c>
      <c r="R12" s="131" t="s">
        <v>123</v>
      </c>
      <c r="S12" s="131"/>
      <c r="T12" s="131"/>
      <c r="U12" s="124" t="s">
        <v>120</v>
      </c>
    </row>
    <row r="13" spans="1:23" x14ac:dyDescent="0.2">
      <c r="A13" s="97"/>
      <c r="B13" s="97"/>
      <c r="C13" s="98"/>
      <c r="D13" s="98"/>
      <c r="E13" s="98"/>
      <c r="F13" s="98"/>
      <c r="G13" s="99"/>
      <c r="H13" s="100" t="str">
        <f>IF(G13&lt;&gt;"",VALUE(RIGHT(G13,1))=MOD(11-MOD(SUMPRODUCT(MID(G13,ROW($A$1:$A$7),1)*{13;12;11;10;9;8;7;6;5;4;3;2}),11),10),"")</f>
        <v/>
      </c>
    </row>
    <row r="14" spans="1:23" x14ac:dyDescent="0.2">
      <c r="A14" s="97"/>
      <c r="B14" s="97"/>
      <c r="C14" s="98"/>
      <c r="D14" s="98"/>
      <c r="E14" s="98"/>
      <c r="F14" s="98"/>
      <c r="G14" s="99"/>
      <c r="H14" s="100" t="str">
        <f>IF(G14&lt;&gt;"",VALUE(RIGHT(G14,1))=MOD(11-MOD(SUMPRODUCT(MID(G14,ROW($A$1:$A$7),1)*{13;12;11;10;9;8;7;6;5;4;3;2}),11),10),"")</f>
        <v/>
      </c>
    </row>
    <row r="15" spans="1:23" x14ac:dyDescent="0.2">
      <c r="A15" s="97"/>
      <c r="B15" s="97"/>
      <c r="C15" s="98"/>
      <c r="D15" s="98"/>
      <c r="E15" s="98"/>
      <c r="F15" s="98"/>
      <c r="G15" s="99"/>
      <c r="H15" s="100" t="str">
        <f>IF(G15&lt;&gt;"",VALUE(RIGHT(G15,1))=MOD(11-MOD(SUMPRODUCT(MID(G15,ROW($A$1:$A$7),1)*{13;12;11;10;9;8;7;6;5;4;3;2}),11),10),"")</f>
        <v/>
      </c>
    </row>
    <row r="16" spans="1:23" x14ac:dyDescent="0.2">
      <c r="A16" s="97"/>
      <c r="B16" s="97"/>
      <c r="C16" s="98"/>
      <c r="D16" s="98"/>
      <c r="E16" s="98"/>
      <c r="F16" s="98"/>
      <c r="G16" s="99"/>
      <c r="H16" s="100" t="str">
        <f>IF(G16&lt;&gt;"",VALUE(RIGHT(G16,1))=MOD(11-MOD(SUMPRODUCT(MID(G16,ROW($A$1:$A$7),1)*{13;12;11;10;9;8;7;6;5;4;3;2}),11),10),"")</f>
        <v/>
      </c>
    </row>
    <row r="17" spans="1:8" x14ac:dyDescent="0.2">
      <c r="A17" s="97"/>
      <c r="B17" s="97"/>
      <c r="C17" s="98"/>
      <c r="D17" s="98"/>
      <c r="E17" s="98"/>
      <c r="F17" s="98"/>
      <c r="G17" s="99"/>
      <c r="H17" s="100" t="str">
        <f>IF(G17&lt;&gt;"",VALUE(RIGHT(G17,1))=MOD(11-MOD(SUMPRODUCT(MID(G17,ROW($A$1:$A$7),1)*{13;12;11;10;9;8;7;6;5;4;3;2}),11),10),"")</f>
        <v/>
      </c>
    </row>
  </sheetData>
  <mergeCells count="26">
    <mergeCell ref="A1:W1"/>
    <mergeCell ref="A2:W2"/>
    <mergeCell ref="A3:W3"/>
    <mergeCell ref="A6:A7"/>
    <mergeCell ref="B6:B7"/>
    <mergeCell ref="C6:C7"/>
    <mergeCell ref="D6:D7"/>
    <mergeCell ref="E6:E7"/>
    <mergeCell ref="F6:F7"/>
    <mergeCell ref="G6:G7"/>
    <mergeCell ref="I6:I7"/>
    <mergeCell ref="L6:L7"/>
    <mergeCell ref="M6:M7"/>
    <mergeCell ref="N6:N7"/>
    <mergeCell ref="O6:O7"/>
    <mergeCell ref="W6:W7"/>
    <mergeCell ref="J6:J7"/>
    <mergeCell ref="K6:K7"/>
    <mergeCell ref="R12:T12"/>
    <mergeCell ref="Q6:Q7"/>
    <mergeCell ref="R6:R7"/>
    <mergeCell ref="S6:S7"/>
    <mergeCell ref="T6:T7"/>
    <mergeCell ref="U6:U7"/>
    <mergeCell ref="V6:V7"/>
    <mergeCell ref="P6:P7"/>
  </mergeCells>
  <conditionalFormatting sqref="H9:H17">
    <cfRule type="cellIs" dxfId="9" priority="5" operator="equal">
      <formula>FALSE</formula>
    </cfRule>
  </conditionalFormatting>
  <conditionalFormatting sqref="A8:G8 I8:W8 A13:W17 A12:Q12 V12:W12 A9:W11">
    <cfRule type="expression" dxfId="8" priority="4">
      <formula>$H8=FALSE</formula>
    </cfRule>
  </conditionalFormatting>
  <conditionalFormatting sqref="H8">
    <cfRule type="cellIs" dxfId="7" priority="3" operator="equal">
      <formula>FALSE</formula>
    </cfRule>
  </conditionalFormatting>
  <conditionalFormatting sqref="U12">
    <cfRule type="expression" dxfId="6" priority="1">
      <formula>$H12=FALSE</formula>
    </cfRule>
  </conditionalFormatting>
  <conditionalFormatting sqref="R12">
    <cfRule type="expression" dxfId="5" priority="2">
      <formula>$H11=FALSE</formula>
    </cfRule>
  </conditionalFormatting>
  <dataValidations count="7">
    <dataValidation type="list" allowBlank="1" showInputMessage="1" showErrorMessage="1" sqref="F8:F9">
      <formula1>ระดับ</formula1>
    </dataValidation>
    <dataValidation type="list" allowBlank="1" showInputMessage="1" showErrorMessage="1" error="กรุณาเลือกรายการที่กำหนดเท่านั้น" sqref="N1:N4 N6:N65536">
      <formula1>"พุทธ,อิสลาม,คริสต์"</formula1>
    </dataValidation>
    <dataValidation type="list" allowBlank="1" showInputMessage="1" showErrorMessage="1" error="กรุณาเลือกรายการที่กำหนดเท่านั้น" sqref="M1:M4 M6:M65536">
      <formula1>"ชาย,หญิง"</formula1>
    </dataValidation>
    <dataValidation type="list" errorStyle="warning" allowBlank="1" showInputMessage="1" showErrorMessage="1" errorTitle="แจ้งเตือน" error="กรุณาตรวจทานข้อมูลให้ถูกต้อง_x000a__x000a_หากถูกต้องแล้ว ให้คลิก Yes (ใช่)" promptTitle="คำอธิบาย" prompt="กรุณาเลือกรายการตามที่ปรากฏ_x000a__x000a_หากไม่มีรายการที่ท่านต้องการเลือก_x000a_ขอให้ท่านพิมพ์ข้อความเพิ่มเติม ตัวอย่างเช่น แพ้กุ้ง แพ้หอย แพ้เนื้อไก่ เป็นต้น_x000a__x000a_เมื่อพิมพ์เสร็จแล้ว กด Enter แล้วคลิกเลือก Yes (ใช่)" sqref="W9">
      <formula1>"-,อิสลาม,เจ,มังสวิรัติ,แพ้อาหารทะเล,แพ้ปลา,แพ้โปรตีน,แพ้นมวัว,แพ้ไข่ไก่,แพ้ถั่วเหลือง"</formula1>
    </dataValidation>
    <dataValidation type="list" allowBlank="1" showInputMessage="1" showErrorMessage="1" error="กรุณาเลือกรายการที่กำหนดเท่านั้น" sqref="E8:E9">
      <formula1>ตำแหน่ง</formula1>
    </dataValidation>
    <dataValidation type="list" errorStyle="warning" allowBlank="1" showInputMessage="1" showErrorMessage="1" errorTitle="แจ้งเตือน" error="กรุณาตรวจทานข้อมูลให้ถูกต้อง_x000a__x000a_หากถูกต้องแล้ว ให้คลิก Yes (ใช่)" promptTitle="คำอธิบาย" prompt="กรุณาเลือกรายการตามที่ปรากฏ_x000a__x000a_หากไม่มีรายการที่ท่านต้องการ_x000a_ขอให้ท่านพิมพ์ข้อความเพิ่มเติมด้วยชื่อเต็มเท่านั้น ตัวอย่างเช่น ว่าที่ร้อยเอก จ่าสิบตรี สิบเอก เป็นต้น_x000a__x000a_เมื่อพิมพ์เสร็จแล้ว กด Enter แล้วคลิกเลือก Yes (ใช่)" sqref="B8:B9">
      <formula1>"นาย,นาง,นางสาว,ว่าที่ร้อยตรี,ว่าที่ร้อยตรีหญิง"</formula1>
    </dataValidation>
    <dataValidation type="list" errorStyle="warning" allowBlank="1" showInputMessage="1" showErrorMessage="1" errorTitle="แจ้งเตือน" error="กรุณาตรวจทานข้อมูลให้ถูกต้อง_x000a__x000a_หากถูกต้องแล้ว ให้คลิก Yes (ใช่)" promptTitle="คำอธิบาย" prompt="กรุณาเลือกรายการตามที่ปรากฏ_x000a__x000a_หากไม่มีรายการที่ท่านต้องการเลือก_x000a_ขอให้ท่านพิมพ์ข้อความเพิ่มเติม ตัวอย่างเช่น แพ้กุ้ง แพ้หอย แพ้เนื้อไก่ ตั้งครรภ์ ขาดราชการ ไปช่วยราชการที่สำนักปลัด กทม. เป็นต้น_x000a__x000a_เมื่อพิมพ์เสร็จแล้ว กด Enter แล้วคลิกเลือก Yes (ใช่)" sqref="W8">
      <formula1>"-,อิสลาม,เจ,มังสวิรัติ,แพ้อาหารทะเล,แพ้ปลา,แพ้โปรตีน,แพ้นมวัว,แพ้ไข่ไก่,แพ้ถั่วเหลือง"</formula1>
    </dataValidation>
  </dataValidations>
  <pageMargins left="0.19685039370078741" right="0.15748031496062992" top="0.59055118110236227" bottom="0.98425196850393704" header="0.19685039370078741" footer="0.59055118110236227"/>
  <pageSetup paperSize="9" scale="55" orientation="landscape" r:id="rId1"/>
  <headerFooter>
    <oddHeader>&amp;C&amp;"TH SarabunIT๙,Regular"&amp;16-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Normal="100" zoomScaleSheetLayoutView="90" workbookViewId="0">
      <selection activeCell="J12" sqref="J12"/>
    </sheetView>
  </sheetViews>
  <sheetFormatPr defaultColWidth="8.875" defaultRowHeight="24" x14ac:dyDescent="0.2"/>
  <cols>
    <col min="1" max="1" width="5.375" style="80" customWidth="1"/>
    <col min="2" max="2" width="10.125" style="80" customWidth="1"/>
    <col min="3" max="3" width="19.25" style="35" customWidth="1"/>
    <col min="4" max="4" width="19.625" style="35" customWidth="1"/>
    <col min="5" max="5" width="15.125" style="35" customWidth="1"/>
    <col min="6" max="6" width="9.875" style="35" customWidth="1"/>
    <col min="7" max="7" width="17.125" style="76" customWidth="1"/>
    <col min="8" max="8" width="16.25" style="35" hidden="1" customWidth="1"/>
    <col min="9" max="9" width="11.375" style="77" customWidth="1"/>
    <col min="10" max="10" width="14.75" style="77" customWidth="1"/>
    <col min="11" max="11" width="10.25" style="77" customWidth="1"/>
    <col min="12" max="12" width="5.125" style="77" customWidth="1"/>
    <col min="13" max="13" width="5" style="35" customWidth="1"/>
    <col min="14" max="14" width="7.125" style="35" customWidth="1"/>
    <col min="15" max="15" width="6.625" style="78" customWidth="1"/>
    <col min="16" max="17" width="6.75" style="78" customWidth="1"/>
    <col min="18" max="18" width="9.5" style="35" customWidth="1"/>
    <col min="19" max="19" width="14.5" style="35" customWidth="1"/>
    <col min="20" max="20" width="11.125" style="35" customWidth="1"/>
    <col min="21" max="21" width="12.375" style="79" customWidth="1"/>
    <col min="22" max="22" width="13.625" style="77" customWidth="1"/>
    <col min="23" max="23" width="12.375" style="35" customWidth="1"/>
    <col min="24" max="16384" width="8.875" style="35"/>
  </cols>
  <sheetData>
    <row r="1" spans="1:23" ht="23.25" customHeight="1" x14ac:dyDescent="0.2">
      <c r="A1" s="142" t="s">
        <v>118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</row>
    <row r="2" spans="1:23" ht="23.25" customHeight="1" x14ac:dyDescent="0.2">
      <c r="A2" s="142" t="s">
        <v>115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</row>
    <row r="3" spans="1:23" ht="23.25" customHeight="1" x14ac:dyDescent="0.2">
      <c r="A3" s="143" t="s">
        <v>116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</row>
    <row r="4" spans="1:23" ht="23.25" customHeight="1" x14ac:dyDescent="0.2">
      <c r="A4" s="70"/>
      <c r="B4" s="70"/>
      <c r="C4" s="101"/>
      <c r="D4" s="101"/>
      <c r="E4" s="101"/>
      <c r="F4" s="101"/>
      <c r="G4" s="72"/>
      <c r="H4" s="101"/>
      <c r="I4" s="73"/>
      <c r="J4" s="73"/>
      <c r="K4" s="73"/>
      <c r="L4" s="73"/>
      <c r="M4" s="101"/>
      <c r="N4" s="101"/>
      <c r="O4" s="74"/>
      <c r="P4" s="74"/>
      <c r="Q4" s="74"/>
      <c r="R4" s="101"/>
      <c r="S4" s="101"/>
      <c r="T4" s="101"/>
      <c r="U4" s="75"/>
      <c r="V4" s="73"/>
      <c r="W4" s="101"/>
    </row>
    <row r="5" spans="1:23" ht="23.25" hidden="1" customHeight="1" x14ac:dyDescent="0.2">
      <c r="D5" s="123"/>
      <c r="E5" s="123"/>
      <c r="F5" s="123"/>
      <c r="G5" s="123"/>
      <c r="H5" s="123"/>
      <c r="J5" s="122"/>
      <c r="K5" s="186">
        <v>43329</v>
      </c>
      <c r="L5" s="185"/>
      <c r="M5" s="123"/>
      <c r="N5" s="123"/>
      <c r="O5" s="123"/>
      <c r="P5" s="123"/>
      <c r="Q5" s="123"/>
      <c r="R5" s="123"/>
      <c r="S5" s="123"/>
      <c r="T5" s="123"/>
      <c r="U5" s="123"/>
      <c r="V5" s="82"/>
      <c r="W5" s="123"/>
    </row>
    <row r="6" spans="1:23" ht="56.25" customHeight="1" x14ac:dyDescent="0.2">
      <c r="A6" s="144" t="s">
        <v>0</v>
      </c>
      <c r="B6" s="144" t="s">
        <v>79</v>
      </c>
      <c r="C6" s="147" t="s">
        <v>1</v>
      </c>
      <c r="D6" s="149" t="s">
        <v>5</v>
      </c>
      <c r="E6" s="127" t="s">
        <v>2</v>
      </c>
      <c r="F6" s="127" t="s">
        <v>65</v>
      </c>
      <c r="G6" s="151" t="s">
        <v>16</v>
      </c>
      <c r="H6" s="102"/>
      <c r="I6" s="129" t="s">
        <v>121</v>
      </c>
      <c r="J6" s="129" t="s">
        <v>122</v>
      </c>
      <c r="K6" s="129" t="s">
        <v>51</v>
      </c>
      <c r="L6" s="138" t="s">
        <v>117</v>
      </c>
      <c r="M6" s="127" t="s">
        <v>3</v>
      </c>
      <c r="N6" s="127" t="s">
        <v>4</v>
      </c>
      <c r="O6" s="140" t="s">
        <v>17</v>
      </c>
      <c r="P6" s="140" t="s">
        <v>18</v>
      </c>
      <c r="Q6" s="132" t="s">
        <v>19</v>
      </c>
      <c r="R6" s="134" t="s">
        <v>20</v>
      </c>
      <c r="S6" s="127" t="s">
        <v>119</v>
      </c>
      <c r="T6" s="127" t="s">
        <v>44</v>
      </c>
      <c r="U6" s="136" t="s">
        <v>45</v>
      </c>
      <c r="V6" s="129" t="s">
        <v>80</v>
      </c>
      <c r="W6" s="127" t="s">
        <v>86</v>
      </c>
    </row>
    <row r="7" spans="1:23" ht="56.25" customHeight="1" x14ac:dyDescent="0.2">
      <c r="A7" s="145"/>
      <c r="B7" s="146"/>
      <c r="C7" s="148"/>
      <c r="D7" s="150"/>
      <c r="E7" s="128"/>
      <c r="F7" s="128"/>
      <c r="G7" s="152"/>
      <c r="H7" s="103"/>
      <c r="I7" s="130"/>
      <c r="J7" s="130"/>
      <c r="K7" s="130"/>
      <c r="L7" s="139"/>
      <c r="M7" s="128"/>
      <c r="N7" s="128"/>
      <c r="O7" s="141"/>
      <c r="P7" s="141"/>
      <c r="Q7" s="133"/>
      <c r="R7" s="135"/>
      <c r="S7" s="128"/>
      <c r="T7" s="128"/>
      <c r="U7" s="137"/>
      <c r="V7" s="130"/>
      <c r="W7" s="128"/>
    </row>
    <row r="8" spans="1:23" ht="30" customHeight="1" x14ac:dyDescent="0.2">
      <c r="A8" s="85">
        <v>1</v>
      </c>
      <c r="B8" s="86" t="s">
        <v>88</v>
      </c>
      <c r="C8" s="87" t="s">
        <v>92</v>
      </c>
      <c r="D8" s="88" t="s">
        <v>6</v>
      </c>
      <c r="E8" s="89" t="s">
        <v>56</v>
      </c>
      <c r="F8" s="89" t="s">
        <v>61</v>
      </c>
      <c r="G8" s="2" t="s">
        <v>22</v>
      </c>
      <c r="H8" s="2" t="e">
        <f>VALUE(RIGHT(G8,1))=MOD(11-MOD(SUMPRODUCT(MID(G8,ROW($A$1:$A$8),1)*{13;12;11;10;9;8;7;6;5;4;3;2}),11),10)</f>
        <v>#VALUE!</v>
      </c>
      <c r="I8" s="91">
        <v>40683</v>
      </c>
      <c r="J8" s="91">
        <v>43961</v>
      </c>
      <c r="K8" s="91">
        <v>28255</v>
      </c>
      <c r="L8" s="120">
        <f>IF(K8&lt;&gt;"",DATEDIF(K8,K$5,"Y"),"")</f>
        <v>41</v>
      </c>
      <c r="M8" s="92" t="s">
        <v>7</v>
      </c>
      <c r="N8" s="92" t="s">
        <v>10</v>
      </c>
      <c r="O8" s="7">
        <v>175.5</v>
      </c>
      <c r="P8" s="7">
        <v>70</v>
      </c>
      <c r="Q8" s="116">
        <f>IF(AND($O8&lt;&gt;"",$P8&lt;&gt;""),$P8/(($O8/100)^2),0)</f>
        <v>22.727088254153784</v>
      </c>
      <c r="R8" s="118" t="str">
        <f>IF(Q8&gt;0,IF(Q8&gt;=30,"อ้วนระดับ 3",IF(Q8&gt;=25,"อ้วนระดับ 2",IF(Q8&gt;=23,"อ้วนระดับ 1", IF(Q8&gt;=18.5,"ปกติ","ผอม")))),"")</f>
        <v>ปกติ</v>
      </c>
      <c r="S8" s="9" t="s">
        <v>136</v>
      </c>
      <c r="T8" s="10">
        <v>3333</v>
      </c>
      <c r="U8" s="10" t="s">
        <v>35</v>
      </c>
      <c r="V8" s="59">
        <v>234470</v>
      </c>
      <c r="W8" s="10" t="s">
        <v>53</v>
      </c>
    </row>
    <row r="9" spans="1:23" ht="30" customHeight="1" x14ac:dyDescent="0.2">
      <c r="A9" s="104">
        <v>2</v>
      </c>
      <c r="B9" s="105" t="s">
        <v>67</v>
      </c>
      <c r="C9" s="106" t="s">
        <v>93</v>
      </c>
      <c r="D9" s="107" t="s">
        <v>6</v>
      </c>
      <c r="E9" s="108" t="s">
        <v>57</v>
      </c>
      <c r="F9" s="108" t="s">
        <v>63</v>
      </c>
      <c r="G9" s="23" t="s">
        <v>32</v>
      </c>
      <c r="H9" s="110" t="e">
        <f>IF(G9&lt;&gt;"",VALUE(RIGHT(G9,1))=MOD(11-MOD(SUMPRODUCT(MID(G9,ROW($A$1:$A$7),1)*{13;12;11;10;9;8;7;6;5;4;3;2}),11),10),"")</f>
        <v>#VALUE!</v>
      </c>
      <c r="I9" s="111">
        <v>41955</v>
      </c>
      <c r="J9" s="111">
        <v>45222</v>
      </c>
      <c r="K9" s="111">
        <v>29517</v>
      </c>
      <c r="L9" s="121">
        <f>IF(K9&lt;&gt;"",DATEDIF(K9,K$5,"Y"),"")</f>
        <v>37</v>
      </c>
      <c r="M9" s="105" t="s">
        <v>7</v>
      </c>
      <c r="N9" s="105" t="s">
        <v>9</v>
      </c>
      <c r="O9" s="23">
        <v>180</v>
      </c>
      <c r="P9" s="23">
        <v>80.5</v>
      </c>
      <c r="Q9" s="117">
        <f>IF(AND($O9&lt;&gt;"",$P9&lt;&gt;""),$P9/(($O9/100)^2),0)</f>
        <v>24.845679012345677</v>
      </c>
      <c r="R9" s="119" t="str">
        <f t="shared" ref="R9" si="0">IF(Q9&gt;0,IF(Q9&gt;=30,"อ้วนระดับ 3",IF(Q9&gt;=25,"อ้วนระดับ 2",IF(Q9&gt;=23,"อ้วนระดับ 1", IF(Q9&gt;=18.5,"ปกติ","ผอม")))),"")</f>
        <v>อ้วนระดับ 1</v>
      </c>
      <c r="S9" s="187" t="s">
        <v>34</v>
      </c>
      <c r="T9" s="30">
        <v>3333</v>
      </c>
      <c r="U9" s="30" t="s">
        <v>112</v>
      </c>
      <c r="V9" s="61">
        <v>234471</v>
      </c>
      <c r="W9" s="30" t="s">
        <v>48</v>
      </c>
    </row>
    <row r="10" spans="1:23" x14ac:dyDescent="0.2">
      <c r="A10" s="97"/>
      <c r="B10" s="97"/>
      <c r="C10" s="98"/>
      <c r="D10" s="98"/>
      <c r="E10" s="98"/>
      <c r="F10" s="98"/>
      <c r="G10" s="99"/>
      <c r="H10" s="100" t="str">
        <f>IF(G10&lt;&gt;"",VALUE(RIGHT(G10,1))=MOD(11-MOD(SUMPRODUCT(MID(G10,ROW($A$1:$A$7),1)*{13;12;11;10;9;8;7;6;5;4;3;2}),11),10),"")</f>
        <v/>
      </c>
    </row>
    <row r="11" spans="1:23" x14ac:dyDescent="0.2">
      <c r="A11" s="97"/>
      <c r="B11" s="97"/>
      <c r="C11" s="98"/>
      <c r="D11" s="98"/>
      <c r="E11" s="98"/>
      <c r="F11" s="98"/>
      <c r="G11" s="99"/>
      <c r="H11" s="100" t="str">
        <f>IF(G11&lt;&gt;"",VALUE(RIGHT(G11,1))=MOD(11-MOD(SUMPRODUCT(MID(G11,ROW($A$1:$A$7),1)*{13;12;11;10;9;8;7;6;5;4;3;2}),11),10),"")</f>
        <v/>
      </c>
    </row>
    <row r="12" spans="1:23" x14ac:dyDescent="0.2">
      <c r="A12" s="97"/>
      <c r="B12" s="97"/>
      <c r="C12" s="98"/>
      <c r="D12" s="98"/>
      <c r="E12" s="98"/>
      <c r="F12" s="98"/>
      <c r="G12" s="99"/>
      <c r="H12" s="100" t="str">
        <f>IF(G12&lt;&gt;"",VALUE(RIGHT(G12,1))=MOD(11-MOD(SUMPRODUCT(MID(G12,ROW($A$1:$A$7),1)*{13;12;11;10;9;8;7;6;5;4;3;2}),11),10),"")</f>
        <v/>
      </c>
      <c r="R12" s="131" t="s">
        <v>123</v>
      </c>
      <c r="S12" s="131"/>
      <c r="T12" s="131"/>
      <c r="U12" s="124" t="s">
        <v>120</v>
      </c>
    </row>
    <row r="13" spans="1:23" x14ac:dyDescent="0.2">
      <c r="A13" s="97"/>
      <c r="B13" s="97"/>
      <c r="C13" s="98"/>
      <c r="D13" s="98"/>
      <c r="E13" s="98"/>
      <c r="F13" s="98"/>
      <c r="G13" s="99"/>
      <c r="H13" s="100" t="str">
        <f>IF(G13&lt;&gt;"",VALUE(RIGHT(G13,1))=MOD(11-MOD(SUMPRODUCT(MID(G13,ROW($A$1:$A$7),1)*{13;12;11;10;9;8;7;6;5;4;3;2}),11),10),"")</f>
        <v/>
      </c>
    </row>
    <row r="14" spans="1:23" x14ac:dyDescent="0.2">
      <c r="A14" s="97"/>
      <c r="B14" s="97"/>
      <c r="C14" s="98"/>
      <c r="D14" s="98"/>
      <c r="E14" s="98"/>
      <c r="F14" s="98"/>
      <c r="G14" s="99"/>
      <c r="H14" s="100" t="str">
        <f>IF(G14&lt;&gt;"",VALUE(RIGHT(G14,1))=MOD(11-MOD(SUMPRODUCT(MID(G14,ROW($A$1:$A$7),1)*{13;12;11;10;9;8;7;6;5;4;3;2}),11),10),"")</f>
        <v/>
      </c>
    </row>
    <row r="15" spans="1:23" x14ac:dyDescent="0.2">
      <c r="A15" s="97"/>
      <c r="B15" s="97"/>
      <c r="C15" s="98"/>
      <c r="D15" s="98"/>
      <c r="E15" s="98"/>
      <c r="F15" s="98"/>
      <c r="G15" s="99"/>
      <c r="H15" s="100" t="str">
        <f>IF(G15&lt;&gt;"",VALUE(RIGHT(G15,1))=MOD(11-MOD(SUMPRODUCT(MID(G15,ROW($A$1:$A$7),1)*{13;12;11;10;9;8;7;6;5;4;3;2}),11),10),"")</f>
        <v/>
      </c>
    </row>
    <row r="16" spans="1:23" x14ac:dyDescent="0.2">
      <c r="A16" s="97"/>
      <c r="B16" s="97"/>
      <c r="C16" s="98"/>
      <c r="D16" s="98"/>
      <c r="E16" s="98"/>
      <c r="F16" s="98"/>
      <c r="G16" s="99"/>
      <c r="H16" s="100" t="str">
        <f>IF(G16&lt;&gt;"",VALUE(RIGHT(G16,1))=MOD(11-MOD(SUMPRODUCT(MID(G16,ROW($A$1:$A$7),1)*{13;12;11;10;9;8;7;6;5;4;3;2}),11),10),"")</f>
        <v/>
      </c>
    </row>
    <row r="17" spans="1:8" x14ac:dyDescent="0.2">
      <c r="A17" s="97"/>
      <c r="B17" s="97"/>
      <c r="C17" s="98"/>
      <c r="D17" s="98"/>
      <c r="E17" s="98"/>
      <c r="F17" s="98"/>
      <c r="G17" s="99"/>
      <c r="H17" s="100" t="str">
        <f>IF(G17&lt;&gt;"",VALUE(RIGHT(G17,1))=MOD(11-MOD(SUMPRODUCT(MID(G17,ROW($A$1:$A$7),1)*{13;12;11;10;9;8;7;6;5;4;3;2}),11),10),"")</f>
        <v/>
      </c>
    </row>
  </sheetData>
  <mergeCells count="26">
    <mergeCell ref="U6:U7"/>
    <mergeCell ref="V6:V7"/>
    <mergeCell ref="W6:W7"/>
    <mergeCell ref="R12:T12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A1:W1"/>
    <mergeCell ref="A2:W2"/>
    <mergeCell ref="A3:W3"/>
    <mergeCell ref="A6:A7"/>
    <mergeCell ref="B6:B7"/>
    <mergeCell ref="C6:C7"/>
    <mergeCell ref="D6:D7"/>
    <mergeCell ref="E6:E7"/>
    <mergeCell ref="F6:F7"/>
    <mergeCell ref="G6:G7"/>
  </mergeCells>
  <conditionalFormatting sqref="H9:H17">
    <cfRule type="cellIs" dxfId="4" priority="5" operator="equal">
      <formula>FALSE</formula>
    </cfRule>
  </conditionalFormatting>
  <conditionalFormatting sqref="A8:G8 I8:W8 A13:W17 A12:Q12 V12:W12 A9:W11">
    <cfRule type="expression" dxfId="3" priority="4">
      <formula>$H8=FALSE</formula>
    </cfRule>
  </conditionalFormatting>
  <conditionalFormatting sqref="H8">
    <cfRule type="cellIs" dxfId="2" priority="3" operator="equal">
      <formula>FALSE</formula>
    </cfRule>
  </conditionalFormatting>
  <conditionalFormatting sqref="U12">
    <cfRule type="expression" dxfId="1" priority="1">
      <formula>$H12=FALSE</formula>
    </cfRule>
  </conditionalFormatting>
  <conditionalFormatting sqref="R12">
    <cfRule type="expression" dxfId="0" priority="2">
      <formula>$H11=FALSE</formula>
    </cfRule>
  </conditionalFormatting>
  <dataValidations count="5">
    <dataValidation type="list" errorStyle="warning" allowBlank="1" showInputMessage="1" showErrorMessage="1" errorTitle="แจ้งเตือน" error="กรุณาตรวจทานข้อมูลให้ถูกต้อง_x000a__x000a_หากถูกต้องแล้ว ให้คลิก Yes (ใช่)" promptTitle="คำอธิบาย" prompt="กรุณาเลือกรายการตามที่ปรากฏ_x000a__x000a_หากไม่มีรายการที่ท่านต้องการ_x000a_ขอให้ท่านพิมพ์ข้อความเพิ่มเติมด้วยชื่อเต็มเท่านั้น ตัวอย่างเช่น ว่าที่ร้อยเอก จ่าสิบตรี สิบเอก เป็นต้น_x000a__x000a_เมื่อพิมพ์เสร็จแล้ว กด Enter แล้วคลิกเลือก Yes (ใช่)" sqref="B8:B9">
      <formula1>"นาย,นาง,นางสาว,ว่าที่ร้อยตรี,ว่าที่ร้อยตรีหญิง"</formula1>
    </dataValidation>
    <dataValidation type="list" allowBlank="1" showInputMessage="1" showErrorMessage="1" error="กรุณาเลือกรายการที่กำหนดเท่านั้น" sqref="E8:E9">
      <formula1>ตำแหน่ง</formula1>
    </dataValidation>
    <dataValidation type="list" allowBlank="1" showInputMessage="1" showErrorMessage="1" error="กรุณาเลือกรายการที่กำหนดเท่านั้น" sqref="M1:M4 M6:M65536">
      <formula1>"ชาย,หญิง"</formula1>
    </dataValidation>
    <dataValidation type="list" allowBlank="1" showInputMessage="1" showErrorMessage="1" error="กรุณาเลือกรายการที่กำหนดเท่านั้น" sqref="N1:N4 N6:N65536">
      <formula1>"พุทธ,อิสลาม,คริสต์"</formula1>
    </dataValidation>
    <dataValidation type="list" allowBlank="1" showInputMessage="1" showErrorMessage="1" sqref="F8:F9">
      <formula1>ระดับ</formula1>
    </dataValidation>
  </dataValidations>
  <pageMargins left="0.19685039370078741" right="0.15748031496062992" top="0.59055118110236227" bottom="0.98425196850393704" header="0.19685039370078741" footer="0.59055118110236227"/>
  <pageSetup paperSize="9" scale="55" orientation="landscape" r:id="rId1"/>
  <headerFooter>
    <oddHeader>&amp;C&amp;"TH SarabunIT๙,Regular"&amp;16-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F4" zoomScaleNormal="100" zoomScaleSheetLayoutView="100" workbookViewId="0">
      <selection activeCell="I13" sqref="I13:I14"/>
    </sheetView>
  </sheetViews>
  <sheetFormatPr defaultColWidth="8.875" defaultRowHeight="24" x14ac:dyDescent="0.2"/>
  <cols>
    <col min="1" max="1" width="5" style="35" customWidth="1"/>
    <col min="2" max="2" width="8" style="35" customWidth="1"/>
    <col min="3" max="3" width="19.25" style="35" customWidth="1"/>
    <col min="4" max="4" width="16.375" style="35" customWidth="1"/>
    <col min="5" max="6" width="15.375" style="35" customWidth="1"/>
    <col min="7" max="7" width="18.125" style="35" customWidth="1"/>
    <col min="8" max="8" width="11" style="35" hidden="1" customWidth="1"/>
    <col min="9" max="9" width="10.625" style="35" customWidth="1"/>
    <col min="10" max="10" width="6.25" style="35" customWidth="1"/>
    <col min="11" max="11" width="6.375" style="35" customWidth="1"/>
    <col min="12" max="12" width="6.75" style="35" customWidth="1"/>
    <col min="13" max="13" width="6.625" style="35" customWidth="1"/>
    <col min="14" max="14" width="6" style="35" customWidth="1"/>
    <col min="15" max="15" width="12.875" style="35" customWidth="1"/>
    <col min="16" max="16" width="20.25" style="35" customWidth="1"/>
    <col min="17" max="17" width="9.375" style="35" customWidth="1"/>
    <col min="18" max="18" width="13.5" style="35" customWidth="1"/>
    <col min="19" max="19" width="13.75" style="35" customWidth="1"/>
    <col min="20" max="20" width="16.125" style="35" customWidth="1"/>
    <col min="21" max="21" width="12.625" style="35" customWidth="1"/>
    <col min="22" max="22" width="8.875" style="35"/>
    <col min="23" max="23" width="16.75" style="35" customWidth="1"/>
    <col min="24" max="16384" width="8.875" style="35"/>
  </cols>
  <sheetData>
    <row r="1" spans="1:23" ht="30" customHeight="1" x14ac:dyDescent="0.2">
      <c r="A1" s="175" t="s">
        <v>47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</row>
    <row r="2" spans="1:23" ht="30" customHeight="1" x14ac:dyDescent="0.2">
      <c r="A2" s="175" t="s">
        <v>11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</row>
    <row r="3" spans="1:23" ht="30" customHeight="1" x14ac:dyDescent="0.2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</row>
    <row r="4" spans="1:23" ht="30" customHeight="1" x14ac:dyDescent="0.2">
      <c r="A4" s="47"/>
      <c r="B4" s="47"/>
      <c r="C4" s="67"/>
      <c r="D4" s="67"/>
      <c r="E4" s="67"/>
      <c r="F4" s="67"/>
      <c r="G4" s="48"/>
      <c r="H4" s="67"/>
      <c r="I4" s="49"/>
      <c r="J4" s="67"/>
      <c r="K4" s="67"/>
      <c r="L4" s="50"/>
      <c r="M4" s="50"/>
      <c r="N4" s="50"/>
      <c r="O4" s="67"/>
      <c r="P4" s="67"/>
      <c r="Q4" s="67"/>
      <c r="R4" s="51"/>
      <c r="S4" s="49"/>
      <c r="T4" s="67"/>
      <c r="U4" s="52"/>
      <c r="V4" s="67"/>
      <c r="W4" s="67"/>
    </row>
    <row r="5" spans="1:23" ht="30" customHeight="1" x14ac:dyDescent="0.2">
      <c r="A5" s="40" t="s">
        <v>12</v>
      </c>
      <c r="B5" s="40"/>
      <c r="C5" s="39"/>
      <c r="D5" s="39"/>
      <c r="E5" s="39"/>
      <c r="F5" s="39"/>
      <c r="G5" s="41"/>
      <c r="H5" s="39"/>
      <c r="I5" s="42"/>
      <c r="J5" s="39"/>
      <c r="K5" s="39"/>
      <c r="L5" s="43"/>
      <c r="M5" s="43"/>
      <c r="N5" s="43"/>
      <c r="O5" s="39"/>
      <c r="P5" s="39"/>
      <c r="Q5" s="39"/>
      <c r="R5" s="44"/>
      <c r="S5" s="42"/>
      <c r="T5" s="39"/>
      <c r="U5" s="45"/>
      <c r="V5" s="39"/>
      <c r="W5" s="39"/>
    </row>
    <row r="6" spans="1:23" ht="30" customHeight="1" x14ac:dyDescent="0.2">
      <c r="A6" s="40" t="s">
        <v>13</v>
      </c>
      <c r="B6" s="40"/>
      <c r="C6" s="39"/>
      <c r="D6" s="39"/>
      <c r="E6" s="39"/>
      <c r="F6" s="39"/>
      <c r="G6" s="41"/>
      <c r="H6" s="39"/>
      <c r="I6" s="42"/>
      <c r="J6" s="39"/>
      <c r="K6" s="39"/>
      <c r="L6" s="43"/>
      <c r="M6" s="43"/>
      <c r="N6" s="43"/>
      <c r="O6" s="39"/>
      <c r="P6" s="39"/>
      <c r="Q6" s="39"/>
      <c r="R6" s="44"/>
      <c r="S6" s="42"/>
      <c r="T6" s="39"/>
      <c r="U6" s="45"/>
      <c r="V6" s="39"/>
      <c r="W6" s="39"/>
    </row>
    <row r="7" spans="1:23" ht="30" customHeight="1" x14ac:dyDescent="0.2">
      <c r="A7" s="40" t="s">
        <v>14</v>
      </c>
      <c r="B7" s="40"/>
      <c r="C7" s="39"/>
      <c r="D7" s="39"/>
      <c r="E7" s="39"/>
      <c r="F7" s="39"/>
      <c r="G7" s="41"/>
      <c r="H7" s="39"/>
      <c r="I7" s="42"/>
      <c r="J7" s="39"/>
      <c r="K7" s="39"/>
      <c r="L7" s="43"/>
      <c r="M7" s="43"/>
      <c r="N7" s="43"/>
      <c r="O7" s="39"/>
      <c r="P7" s="39"/>
      <c r="Q7" s="39"/>
      <c r="R7" s="44"/>
      <c r="S7" s="42"/>
      <c r="T7" s="39"/>
      <c r="U7" s="45"/>
      <c r="V7" s="39"/>
      <c r="W7" s="39"/>
    </row>
    <row r="8" spans="1:23" ht="30" customHeight="1" x14ac:dyDescent="0.2">
      <c r="A8" s="40" t="s">
        <v>15</v>
      </c>
      <c r="B8" s="40"/>
      <c r="C8" s="39"/>
      <c r="D8" s="39"/>
      <c r="E8" s="39"/>
      <c r="F8" s="39"/>
      <c r="G8" s="41"/>
      <c r="H8" s="39"/>
      <c r="I8" s="42"/>
      <c r="J8" s="39"/>
      <c r="K8" s="39"/>
      <c r="L8" s="43"/>
      <c r="M8" s="43"/>
      <c r="N8" s="43"/>
      <c r="O8" s="39"/>
      <c r="P8" s="39"/>
      <c r="Q8" s="39"/>
      <c r="R8" s="44"/>
      <c r="S8" s="42"/>
      <c r="T8" s="39"/>
      <c r="U8" s="45"/>
      <c r="V8" s="39"/>
      <c r="W8" s="39"/>
    </row>
    <row r="9" spans="1:23" ht="30" customHeight="1" x14ac:dyDescent="0.2">
      <c r="A9" s="1"/>
      <c r="B9" s="1"/>
    </row>
    <row r="10" spans="1:23" ht="30" customHeight="1" x14ac:dyDescent="0.2"/>
    <row r="11" spans="1:23" ht="37.5" customHeight="1" x14ac:dyDescent="0.2">
      <c r="A11" s="176" t="s">
        <v>0</v>
      </c>
      <c r="B11" s="176" t="s">
        <v>79</v>
      </c>
      <c r="C11" s="179" t="s">
        <v>1</v>
      </c>
      <c r="D11" s="181" t="s">
        <v>5</v>
      </c>
      <c r="E11" s="159" t="s">
        <v>2</v>
      </c>
      <c r="F11" s="159" t="s">
        <v>65</v>
      </c>
      <c r="G11" s="167" t="s">
        <v>16</v>
      </c>
      <c r="H11" s="65"/>
      <c r="I11" s="169" t="s">
        <v>51</v>
      </c>
      <c r="J11" s="159" t="s">
        <v>3</v>
      </c>
      <c r="K11" s="159" t="s">
        <v>4</v>
      </c>
      <c r="L11" s="171" t="s">
        <v>17</v>
      </c>
      <c r="M11" s="171" t="s">
        <v>18</v>
      </c>
      <c r="N11" s="173" t="s">
        <v>19</v>
      </c>
      <c r="O11" s="157" t="s">
        <v>20</v>
      </c>
      <c r="P11" s="159" t="s">
        <v>52</v>
      </c>
      <c r="Q11" s="159" t="s">
        <v>44</v>
      </c>
      <c r="R11" s="161" t="s">
        <v>45</v>
      </c>
      <c r="S11" s="163" t="s">
        <v>80</v>
      </c>
      <c r="T11" s="165" t="s">
        <v>86</v>
      </c>
      <c r="U11" s="153" t="s">
        <v>81</v>
      </c>
      <c r="V11" s="155" t="s">
        <v>54</v>
      </c>
      <c r="W11" s="156"/>
    </row>
    <row r="12" spans="1:23" ht="22.5" customHeight="1" x14ac:dyDescent="0.2">
      <c r="A12" s="177"/>
      <c r="B12" s="178"/>
      <c r="C12" s="180"/>
      <c r="D12" s="182"/>
      <c r="E12" s="160"/>
      <c r="F12" s="160"/>
      <c r="G12" s="168"/>
      <c r="H12" s="66"/>
      <c r="I12" s="170"/>
      <c r="J12" s="160"/>
      <c r="K12" s="160"/>
      <c r="L12" s="172"/>
      <c r="M12" s="172"/>
      <c r="N12" s="174"/>
      <c r="O12" s="158"/>
      <c r="P12" s="160"/>
      <c r="Q12" s="160"/>
      <c r="R12" s="162"/>
      <c r="S12" s="164"/>
      <c r="T12" s="166"/>
      <c r="U12" s="154"/>
      <c r="V12" s="46" t="s">
        <v>68</v>
      </c>
      <c r="W12" s="46" t="s">
        <v>21</v>
      </c>
    </row>
    <row r="13" spans="1:23" ht="48" x14ac:dyDescent="0.2">
      <c r="A13" s="2">
        <v>1</v>
      </c>
      <c r="B13" s="68" t="s">
        <v>88</v>
      </c>
      <c r="C13" s="3" t="s">
        <v>92</v>
      </c>
      <c r="D13" s="4" t="s">
        <v>6</v>
      </c>
      <c r="E13" s="5" t="s">
        <v>56</v>
      </c>
      <c r="F13" s="5" t="s">
        <v>60</v>
      </c>
      <c r="G13" s="2" t="s">
        <v>22</v>
      </c>
      <c r="I13" s="57">
        <v>229140</v>
      </c>
      <c r="J13" s="6" t="s">
        <v>7</v>
      </c>
      <c r="K13" s="6" t="s">
        <v>9</v>
      </c>
      <c r="L13" s="7">
        <v>175.5</v>
      </c>
      <c r="M13" s="7">
        <v>70</v>
      </c>
      <c r="N13" s="8">
        <f>M13/((L13/100)^2)</f>
        <v>22.727088254153784</v>
      </c>
      <c r="O13" s="7" t="str">
        <f>IF(N13&gt;=30,"อ้วนระดับ 3",IF(N13&gt;=25,"อ้วนระดับ 2",IF(N13&gt;=23,"อ้วนระดับ 1", IF(N13&gt;=18.5,"ปกติ", IF(N13&lt;18.5,"ผอม")))))</f>
        <v>ปกติ</v>
      </c>
      <c r="P13" s="9" t="s">
        <v>46</v>
      </c>
      <c r="Q13" s="10">
        <v>3333</v>
      </c>
      <c r="R13" s="10" t="s">
        <v>35</v>
      </c>
      <c r="S13" s="59">
        <v>234470</v>
      </c>
      <c r="T13" s="10" t="s">
        <v>53</v>
      </c>
      <c r="U13" s="63" t="s">
        <v>34</v>
      </c>
      <c r="V13" s="63">
        <v>1</v>
      </c>
      <c r="W13" s="10" t="s">
        <v>109</v>
      </c>
    </row>
    <row r="14" spans="1:23" ht="30" customHeight="1" x14ac:dyDescent="0.2">
      <c r="A14" s="11">
        <v>2</v>
      </c>
      <c r="B14" s="69" t="s">
        <v>89</v>
      </c>
      <c r="C14" s="12" t="s">
        <v>93</v>
      </c>
      <c r="D14" s="13" t="s">
        <v>6</v>
      </c>
      <c r="E14" s="14" t="s">
        <v>56</v>
      </c>
      <c r="F14" s="14" t="s">
        <v>61</v>
      </c>
      <c r="G14" s="15" t="s">
        <v>32</v>
      </c>
      <c r="I14" s="56">
        <v>229141</v>
      </c>
      <c r="J14" s="15" t="s">
        <v>8</v>
      </c>
      <c r="K14" s="15" t="s">
        <v>9</v>
      </c>
      <c r="L14" s="15">
        <v>180</v>
      </c>
      <c r="M14" s="15">
        <v>80.5</v>
      </c>
      <c r="N14" s="16">
        <f>M14/((L14/100)^2)</f>
        <v>24.845679012345677</v>
      </c>
      <c r="O14" s="17" t="str">
        <f>IF(N14&gt;=30,"อ้วนระดับ 3",IF(N14&gt;=25,"อ้วนระดับ 2",IF(N14&gt;=23,"อ้วนระดับ 1", IF(N14&gt;=18.5,"ปกติ", IF(N14&lt;18.5,"ผอม")))))</f>
        <v>อ้วนระดับ 1</v>
      </c>
      <c r="P14" s="18" t="s">
        <v>34</v>
      </c>
      <c r="Q14" s="19">
        <v>3333</v>
      </c>
      <c r="R14" s="19" t="s">
        <v>112</v>
      </c>
      <c r="S14" s="60">
        <v>234471</v>
      </c>
      <c r="T14" s="19" t="s">
        <v>48</v>
      </c>
      <c r="U14" s="62" t="s">
        <v>108</v>
      </c>
      <c r="V14" s="62" t="s">
        <v>34</v>
      </c>
      <c r="W14" s="19"/>
    </row>
    <row r="15" spans="1:23" ht="30" customHeight="1" x14ac:dyDescent="0.2">
      <c r="A15" s="15">
        <v>3</v>
      </c>
      <c r="B15" s="22" t="s">
        <v>67</v>
      </c>
      <c r="C15" s="12" t="s">
        <v>94</v>
      </c>
      <c r="D15" s="13" t="s">
        <v>6</v>
      </c>
      <c r="E15" s="20" t="s">
        <v>56</v>
      </c>
      <c r="F15" s="20" t="s">
        <v>61</v>
      </c>
      <c r="G15" s="21" t="s">
        <v>23</v>
      </c>
      <c r="I15" s="56">
        <v>229142</v>
      </c>
      <c r="J15" s="15" t="s">
        <v>7</v>
      </c>
      <c r="K15" s="15" t="s">
        <v>9</v>
      </c>
      <c r="L15" s="15">
        <v>160</v>
      </c>
      <c r="M15" s="15">
        <v>60</v>
      </c>
      <c r="N15" s="16">
        <f t="shared" ref="N15:N23" si="0">M15/((L15/100)^2)</f>
        <v>23.437499999999996</v>
      </c>
      <c r="O15" s="17" t="str">
        <f t="shared" ref="O15:O23" si="1">IF(N15&gt;=30,"อ้วนระดับ 3",IF(N15&gt;=25,"อ้วนระดับ 2",IF(N15&gt;=23,"อ้วนระดับ 1", IF(N15&gt;=18.5,"ปกติ", IF(N15&lt;18.5,"ผอม")))))</f>
        <v>อ้วนระดับ 1</v>
      </c>
      <c r="P15" s="18" t="s">
        <v>34</v>
      </c>
      <c r="Q15" s="19">
        <v>3333</v>
      </c>
      <c r="R15" s="19" t="s">
        <v>36</v>
      </c>
      <c r="S15" s="60">
        <v>234472</v>
      </c>
      <c r="T15" s="19"/>
      <c r="U15" s="62" t="s">
        <v>34</v>
      </c>
      <c r="V15" s="62" t="s">
        <v>34</v>
      </c>
      <c r="W15" s="19"/>
    </row>
    <row r="16" spans="1:23" ht="30" customHeight="1" x14ac:dyDescent="0.2">
      <c r="A16" s="15">
        <v>4</v>
      </c>
      <c r="B16" s="22" t="s">
        <v>67</v>
      </c>
      <c r="C16" s="22" t="s">
        <v>95</v>
      </c>
      <c r="D16" s="13" t="s">
        <v>6</v>
      </c>
      <c r="E16" s="20" t="s">
        <v>58</v>
      </c>
      <c r="F16" s="20" t="s">
        <v>62</v>
      </c>
      <c r="G16" s="21" t="s">
        <v>26</v>
      </c>
      <c r="I16" s="56">
        <v>229143</v>
      </c>
      <c r="J16" s="15" t="s">
        <v>7</v>
      </c>
      <c r="K16" s="15" t="s">
        <v>10</v>
      </c>
      <c r="L16" s="15">
        <v>180</v>
      </c>
      <c r="M16" s="15">
        <v>75</v>
      </c>
      <c r="N16" s="16">
        <f t="shared" si="0"/>
        <v>23.148148148148145</v>
      </c>
      <c r="O16" s="17" t="str">
        <f t="shared" si="1"/>
        <v>อ้วนระดับ 1</v>
      </c>
      <c r="P16" s="18" t="s">
        <v>34</v>
      </c>
      <c r="Q16" s="19">
        <v>3332</v>
      </c>
      <c r="R16" s="19" t="s">
        <v>37</v>
      </c>
      <c r="S16" s="60">
        <v>234473</v>
      </c>
      <c r="T16" s="19"/>
      <c r="U16" s="62" t="s">
        <v>34</v>
      </c>
      <c r="V16" s="62" t="s">
        <v>34</v>
      </c>
      <c r="W16" s="19"/>
    </row>
    <row r="17" spans="1:23" ht="30" customHeight="1" x14ac:dyDescent="0.2">
      <c r="A17" s="15">
        <v>5</v>
      </c>
      <c r="B17" s="22" t="s">
        <v>67</v>
      </c>
      <c r="C17" s="22" t="s">
        <v>96</v>
      </c>
      <c r="D17" s="13" t="s">
        <v>6</v>
      </c>
      <c r="E17" s="20" t="s">
        <v>56</v>
      </c>
      <c r="F17" s="20" t="s">
        <v>62</v>
      </c>
      <c r="G17" s="21" t="s">
        <v>27</v>
      </c>
      <c r="I17" s="56">
        <v>229144</v>
      </c>
      <c r="J17" s="15" t="s">
        <v>7</v>
      </c>
      <c r="K17" s="15" t="s">
        <v>24</v>
      </c>
      <c r="L17" s="15">
        <v>155</v>
      </c>
      <c r="M17" s="15">
        <v>65</v>
      </c>
      <c r="N17" s="16">
        <f t="shared" si="0"/>
        <v>27.055150884495315</v>
      </c>
      <c r="O17" s="17" t="str">
        <f t="shared" si="1"/>
        <v>อ้วนระดับ 2</v>
      </c>
      <c r="P17" s="18" t="s">
        <v>34</v>
      </c>
      <c r="Q17" s="19">
        <v>3333</v>
      </c>
      <c r="R17" s="19" t="s">
        <v>38</v>
      </c>
      <c r="S17" s="60">
        <v>234474</v>
      </c>
      <c r="T17" s="19"/>
      <c r="U17" s="62" t="s">
        <v>34</v>
      </c>
      <c r="V17" s="62" t="s">
        <v>34</v>
      </c>
      <c r="W17" s="19"/>
    </row>
    <row r="18" spans="1:23" ht="30" customHeight="1" x14ac:dyDescent="0.2">
      <c r="A18" s="15">
        <v>6</v>
      </c>
      <c r="B18" s="22" t="s">
        <v>89</v>
      </c>
      <c r="C18" s="22" t="s">
        <v>97</v>
      </c>
      <c r="D18" s="13" t="s">
        <v>6</v>
      </c>
      <c r="E18" s="20" t="s">
        <v>57</v>
      </c>
      <c r="F18" s="20" t="s">
        <v>63</v>
      </c>
      <c r="G18" s="21" t="s">
        <v>28</v>
      </c>
      <c r="I18" s="56">
        <v>229145</v>
      </c>
      <c r="J18" s="15" t="s">
        <v>8</v>
      </c>
      <c r="K18" s="15" t="s">
        <v>9</v>
      </c>
      <c r="L18" s="15">
        <v>165</v>
      </c>
      <c r="M18" s="15">
        <v>67.5</v>
      </c>
      <c r="N18" s="16">
        <f t="shared" si="0"/>
        <v>24.793388429752071</v>
      </c>
      <c r="O18" s="17" t="str">
        <f t="shared" si="1"/>
        <v>อ้วนระดับ 1</v>
      </c>
      <c r="P18" s="18" t="s">
        <v>34</v>
      </c>
      <c r="Q18" s="19">
        <v>3333</v>
      </c>
      <c r="R18" s="19" t="s">
        <v>39</v>
      </c>
      <c r="S18" s="60">
        <v>234475</v>
      </c>
      <c r="T18" s="19" t="s">
        <v>49</v>
      </c>
      <c r="U18" s="62" t="s">
        <v>108</v>
      </c>
      <c r="V18" s="62" t="s">
        <v>34</v>
      </c>
      <c r="W18" s="19"/>
    </row>
    <row r="19" spans="1:23" ht="30" customHeight="1" x14ac:dyDescent="0.2">
      <c r="A19" s="15">
        <v>7</v>
      </c>
      <c r="B19" s="22" t="s">
        <v>89</v>
      </c>
      <c r="C19" s="22" t="s">
        <v>98</v>
      </c>
      <c r="D19" s="13" t="s">
        <v>6</v>
      </c>
      <c r="E19" s="20" t="s">
        <v>59</v>
      </c>
      <c r="F19" s="20" t="s">
        <v>63</v>
      </c>
      <c r="G19" s="21" t="s">
        <v>29</v>
      </c>
      <c r="I19" s="56">
        <v>229146</v>
      </c>
      <c r="J19" s="15" t="s">
        <v>8</v>
      </c>
      <c r="K19" s="15" t="s">
        <v>25</v>
      </c>
      <c r="L19" s="15">
        <v>166.5</v>
      </c>
      <c r="M19" s="15">
        <v>80</v>
      </c>
      <c r="N19" s="16">
        <f t="shared" si="0"/>
        <v>28.85768651534417</v>
      </c>
      <c r="O19" s="17" t="str">
        <f t="shared" si="1"/>
        <v>อ้วนระดับ 2</v>
      </c>
      <c r="P19" s="18" t="s">
        <v>34</v>
      </c>
      <c r="Q19" s="19">
        <v>3331</v>
      </c>
      <c r="R19" s="19" t="s">
        <v>40</v>
      </c>
      <c r="S19" s="60">
        <v>234476</v>
      </c>
      <c r="T19" s="19"/>
      <c r="U19" s="62" t="s">
        <v>34</v>
      </c>
      <c r="V19" s="62" t="s">
        <v>34</v>
      </c>
      <c r="W19" s="19"/>
    </row>
    <row r="20" spans="1:23" ht="30" customHeight="1" x14ac:dyDescent="0.2">
      <c r="A20" s="15">
        <v>8</v>
      </c>
      <c r="B20" s="22" t="s">
        <v>89</v>
      </c>
      <c r="C20" s="22" t="s">
        <v>99</v>
      </c>
      <c r="D20" s="13" t="s">
        <v>6</v>
      </c>
      <c r="E20" s="14" t="s">
        <v>103</v>
      </c>
      <c r="F20" s="20" t="s">
        <v>104</v>
      </c>
      <c r="G20" s="21" t="s">
        <v>30</v>
      </c>
      <c r="I20" s="56">
        <v>229147</v>
      </c>
      <c r="J20" s="15" t="s">
        <v>8</v>
      </c>
      <c r="K20" s="15" t="s">
        <v>9</v>
      </c>
      <c r="L20" s="15">
        <v>175.5</v>
      </c>
      <c r="M20" s="15">
        <v>55</v>
      </c>
      <c r="N20" s="16">
        <f t="shared" si="0"/>
        <v>17.856997913977974</v>
      </c>
      <c r="O20" s="17" t="str">
        <f t="shared" si="1"/>
        <v>ผอม</v>
      </c>
      <c r="P20" s="18" t="s">
        <v>34</v>
      </c>
      <c r="Q20" s="19">
        <v>3331</v>
      </c>
      <c r="R20" s="19" t="s">
        <v>41</v>
      </c>
      <c r="S20" s="60">
        <v>234477</v>
      </c>
      <c r="T20" s="19"/>
      <c r="U20" s="62" t="s">
        <v>34</v>
      </c>
      <c r="V20" s="62">
        <v>3</v>
      </c>
      <c r="W20" s="19" t="s">
        <v>110</v>
      </c>
    </row>
    <row r="21" spans="1:23" ht="30" customHeight="1" x14ac:dyDescent="0.2">
      <c r="A21" s="15">
        <v>9</v>
      </c>
      <c r="B21" s="22" t="s">
        <v>91</v>
      </c>
      <c r="C21" s="22" t="s">
        <v>100</v>
      </c>
      <c r="D21" s="13" t="s">
        <v>6</v>
      </c>
      <c r="E21" s="14" t="s">
        <v>103</v>
      </c>
      <c r="F21" s="20" t="s">
        <v>105</v>
      </c>
      <c r="G21" s="21" t="s">
        <v>31</v>
      </c>
      <c r="I21" s="56">
        <v>229148</v>
      </c>
      <c r="J21" s="15" t="s">
        <v>7</v>
      </c>
      <c r="K21" s="15" t="s">
        <v>9</v>
      </c>
      <c r="L21" s="15">
        <v>165</v>
      </c>
      <c r="M21" s="15">
        <v>70</v>
      </c>
      <c r="N21" s="16">
        <f t="shared" si="0"/>
        <v>25.711662075298442</v>
      </c>
      <c r="O21" s="17" t="str">
        <f t="shared" si="1"/>
        <v>อ้วนระดับ 2</v>
      </c>
      <c r="P21" s="18" t="s">
        <v>34</v>
      </c>
      <c r="Q21" s="19">
        <v>3331</v>
      </c>
      <c r="R21" s="19" t="s">
        <v>42</v>
      </c>
      <c r="S21" s="60">
        <v>234478</v>
      </c>
      <c r="T21" s="19"/>
      <c r="U21" s="62" t="s">
        <v>34</v>
      </c>
      <c r="V21" s="62" t="s">
        <v>34</v>
      </c>
      <c r="W21" s="19"/>
    </row>
    <row r="22" spans="1:23" ht="30" customHeight="1" x14ac:dyDescent="0.2">
      <c r="A22" s="15">
        <v>10</v>
      </c>
      <c r="B22" s="22" t="s">
        <v>90</v>
      </c>
      <c r="C22" s="22" t="s">
        <v>101</v>
      </c>
      <c r="D22" s="13" t="s">
        <v>6</v>
      </c>
      <c r="E22" s="14" t="s">
        <v>103</v>
      </c>
      <c r="F22" s="20" t="s">
        <v>104</v>
      </c>
      <c r="G22" s="21" t="s">
        <v>31</v>
      </c>
      <c r="I22" s="56">
        <v>229149</v>
      </c>
      <c r="J22" s="15" t="s">
        <v>7</v>
      </c>
      <c r="K22" s="15" t="s">
        <v>9</v>
      </c>
      <c r="L22" s="15">
        <v>170.5</v>
      </c>
      <c r="M22" s="15">
        <v>75</v>
      </c>
      <c r="N22" s="16">
        <f t="shared" si="0"/>
        <v>25.799571727109328</v>
      </c>
      <c r="O22" s="17" t="str">
        <f t="shared" si="1"/>
        <v>อ้วนระดับ 2</v>
      </c>
      <c r="P22" s="18" t="s">
        <v>50</v>
      </c>
      <c r="Q22" s="19">
        <v>3331</v>
      </c>
      <c r="R22" s="19" t="s">
        <v>42</v>
      </c>
      <c r="S22" s="60">
        <v>234479</v>
      </c>
      <c r="T22" s="19" t="s">
        <v>106</v>
      </c>
      <c r="U22" s="62" t="s">
        <v>34</v>
      </c>
      <c r="V22" s="62" t="s">
        <v>34</v>
      </c>
      <c r="W22" s="19"/>
    </row>
    <row r="23" spans="1:23" ht="30" customHeight="1" x14ac:dyDescent="0.2">
      <c r="A23" s="23">
        <v>11</v>
      </c>
      <c r="B23" s="24" t="s">
        <v>67</v>
      </c>
      <c r="C23" s="24" t="s">
        <v>102</v>
      </c>
      <c r="D23" s="25" t="s">
        <v>6</v>
      </c>
      <c r="E23" s="26" t="s">
        <v>107</v>
      </c>
      <c r="F23" s="26" t="s">
        <v>104</v>
      </c>
      <c r="G23" s="23" t="s">
        <v>32</v>
      </c>
      <c r="I23" s="58">
        <v>229150</v>
      </c>
      <c r="J23" s="23" t="s">
        <v>7</v>
      </c>
      <c r="K23" s="23" t="s">
        <v>10</v>
      </c>
      <c r="L23" s="23">
        <v>167</v>
      </c>
      <c r="M23" s="23">
        <v>90</v>
      </c>
      <c r="N23" s="27">
        <f t="shared" si="0"/>
        <v>32.270787765785798</v>
      </c>
      <c r="O23" s="28" t="str">
        <f t="shared" si="1"/>
        <v>อ้วนระดับ 3</v>
      </c>
      <c r="P23" s="29" t="s">
        <v>33</v>
      </c>
      <c r="Q23" s="30">
        <v>3331</v>
      </c>
      <c r="R23" s="30" t="s">
        <v>43</v>
      </c>
      <c r="S23" s="61">
        <v>234480</v>
      </c>
      <c r="T23" s="30"/>
      <c r="U23" s="64" t="s">
        <v>34</v>
      </c>
      <c r="V23" s="64">
        <v>2</v>
      </c>
      <c r="W23" s="30" t="s">
        <v>111</v>
      </c>
    </row>
    <row r="24" spans="1:23" x14ac:dyDescent="0.2">
      <c r="A24" s="31"/>
      <c r="B24" s="31"/>
      <c r="C24" s="32"/>
      <c r="D24" s="32"/>
      <c r="E24" s="33"/>
      <c r="F24" s="33"/>
      <c r="G24" s="33"/>
      <c r="H24" s="31"/>
      <c r="I24" s="31"/>
      <c r="J24" s="31"/>
      <c r="K24" s="31"/>
      <c r="L24" s="31"/>
      <c r="M24" s="8"/>
      <c r="N24" s="34"/>
      <c r="O24" s="31"/>
      <c r="P24" s="32"/>
      <c r="Q24" s="32"/>
    </row>
    <row r="25" spans="1:23" x14ac:dyDescent="0.2">
      <c r="T25" s="35" t="s">
        <v>114</v>
      </c>
    </row>
    <row r="26" spans="1:23" x14ac:dyDescent="0.2">
      <c r="T26" s="35" t="s">
        <v>55</v>
      </c>
    </row>
  </sheetData>
  <sheetProtection sheet="1" objects="1" scenarios="1"/>
  <mergeCells count="24">
    <mergeCell ref="M11:M12"/>
    <mergeCell ref="N11:N12"/>
    <mergeCell ref="A1:W1"/>
    <mergeCell ref="A2:W2"/>
    <mergeCell ref="A3:W3"/>
    <mergeCell ref="A11:A12"/>
    <mergeCell ref="B11:B12"/>
    <mergeCell ref="C11:C12"/>
    <mergeCell ref="D11:D12"/>
    <mergeCell ref="E11:E12"/>
    <mergeCell ref="F11:F12"/>
    <mergeCell ref="G11:G12"/>
    <mergeCell ref="I11:I12"/>
    <mergeCell ref="J11:J12"/>
    <mergeCell ref="K11:K12"/>
    <mergeCell ref="L11:L12"/>
    <mergeCell ref="U11:U12"/>
    <mergeCell ref="V11:W11"/>
    <mergeCell ref="O11:O12"/>
    <mergeCell ref="P11:P12"/>
    <mergeCell ref="Q11:Q12"/>
    <mergeCell ref="R11:R12"/>
    <mergeCell ref="S11:S12"/>
    <mergeCell ref="T11:T12"/>
  </mergeCells>
  <dataValidations count="3">
    <dataValidation type="list" allowBlank="1" showInputMessage="1" showErrorMessage="1" error="กรุณาเลือกตามรายการที่กำหนด" sqref="V1:V8">
      <formula1>"1,2,3"</formula1>
    </dataValidation>
    <dataValidation type="list" allowBlank="1" showInputMessage="1" showErrorMessage="1" error="กรุณาเลือกรายการที่กำหนดเท่านั้น" sqref="K11:K12 K1:K8">
      <formula1>"พุทธ,อิสลาม,คริสต์"</formula1>
    </dataValidation>
    <dataValidation type="list" allowBlank="1" showInputMessage="1" showErrorMessage="1" error="กรุณาเลือกรายการที่กำหนดเท่านั้น" sqref="J11:J12 J1:J8">
      <formula1>"ชาย,หญิง"</formula1>
    </dataValidation>
  </dataValidations>
  <pageMargins left="0.15748031496062992" right="0.19685039370078741" top="0.59055118110236227" bottom="0.19685039370078741" header="0.23622047244094491" footer="0.15748031496062992"/>
  <pageSetup paperSize="14" scale="86" orientation="landscape" r:id="rId1"/>
  <headerFooter>
    <oddHeader>&amp;C&amp;"TH SarabunIT๙,Regular"&amp;16- &amp;P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D31" sqref="D31"/>
    </sheetView>
  </sheetViews>
  <sheetFormatPr defaultColWidth="9.125" defaultRowHeight="24" x14ac:dyDescent="0.2"/>
  <cols>
    <col min="1" max="1" width="5.25" style="37" customWidth="1"/>
    <col min="2" max="2" width="81.875" style="37" customWidth="1"/>
    <col min="3" max="3" width="18.375" style="37" customWidth="1"/>
    <col min="4" max="4" width="15.125" style="37" customWidth="1"/>
    <col min="5" max="5" width="12.875" style="37" customWidth="1"/>
    <col min="6" max="6" width="12.25" style="37" customWidth="1"/>
    <col min="7" max="7" width="9.125" style="37"/>
    <col min="8" max="8" width="18.25" style="37" customWidth="1"/>
    <col min="9" max="9" width="19.125" style="37" customWidth="1"/>
    <col min="10" max="16384" width="9.125" style="37"/>
  </cols>
  <sheetData>
    <row r="1" spans="1:2" ht="20.25" customHeight="1" x14ac:dyDescent="0.2">
      <c r="A1" s="183" t="s">
        <v>69</v>
      </c>
      <c r="B1" s="183"/>
    </row>
    <row r="2" spans="1:2" ht="20.25" customHeight="1" x14ac:dyDescent="0.2">
      <c r="A2" s="183" t="s">
        <v>118</v>
      </c>
      <c r="B2" s="183"/>
    </row>
    <row r="3" spans="1:2" ht="20.25" customHeight="1" x14ac:dyDescent="0.2">
      <c r="A3" s="183" t="s">
        <v>115</v>
      </c>
      <c r="B3" s="183"/>
    </row>
    <row r="4" spans="1:2" ht="20.25" customHeight="1" x14ac:dyDescent="0.2">
      <c r="A4" s="184"/>
      <c r="B4" s="184"/>
    </row>
    <row r="5" spans="1:2" ht="48" x14ac:dyDescent="0.2">
      <c r="A5" s="53">
        <v>1</v>
      </c>
      <c r="B5" s="54" t="s">
        <v>124</v>
      </c>
    </row>
    <row r="6" spans="1:2" ht="72" x14ac:dyDescent="0.2">
      <c r="A6" s="53">
        <v>2</v>
      </c>
      <c r="B6" s="54" t="s">
        <v>125</v>
      </c>
    </row>
    <row r="7" spans="1:2" x14ac:dyDescent="0.2">
      <c r="A7" s="38">
        <v>3</v>
      </c>
      <c r="B7" s="37" t="s">
        <v>82</v>
      </c>
    </row>
    <row r="8" spans="1:2" ht="342" customHeight="1" x14ac:dyDescent="0.2">
      <c r="A8" s="38"/>
    </row>
    <row r="9" spans="1:2" x14ac:dyDescent="0.2">
      <c r="A9" s="53">
        <v>4</v>
      </c>
      <c r="B9" s="54" t="s">
        <v>70</v>
      </c>
    </row>
    <row r="10" spans="1:2" x14ac:dyDescent="0.2">
      <c r="A10" s="53">
        <v>5</v>
      </c>
      <c r="B10" s="54" t="s">
        <v>71</v>
      </c>
    </row>
    <row r="11" spans="1:2" ht="48" x14ac:dyDescent="0.2">
      <c r="A11" s="53">
        <v>6</v>
      </c>
      <c r="B11" s="54" t="s">
        <v>84</v>
      </c>
    </row>
    <row r="12" spans="1:2" x14ac:dyDescent="0.2">
      <c r="A12" s="53">
        <v>7</v>
      </c>
      <c r="B12" s="54" t="s">
        <v>87</v>
      </c>
    </row>
    <row r="13" spans="1:2" x14ac:dyDescent="0.2">
      <c r="A13" s="53">
        <v>8</v>
      </c>
      <c r="B13" s="54" t="s">
        <v>74</v>
      </c>
    </row>
    <row r="14" spans="1:2" ht="48" x14ac:dyDescent="0.2">
      <c r="A14" s="53">
        <v>9</v>
      </c>
      <c r="B14" s="54" t="s">
        <v>85</v>
      </c>
    </row>
    <row r="15" spans="1:2" x14ac:dyDescent="0.2">
      <c r="A15" s="53">
        <v>10</v>
      </c>
      <c r="B15" s="54" t="s">
        <v>83</v>
      </c>
    </row>
    <row r="16" spans="1:2" x14ac:dyDescent="0.2">
      <c r="A16" s="53">
        <v>11</v>
      </c>
      <c r="B16" s="54" t="s">
        <v>127</v>
      </c>
    </row>
    <row r="17" spans="1:2" x14ac:dyDescent="0.2">
      <c r="A17" s="53">
        <v>12</v>
      </c>
      <c r="B17" s="54" t="s">
        <v>128</v>
      </c>
    </row>
    <row r="18" spans="1:2" x14ac:dyDescent="0.2">
      <c r="A18" s="53">
        <v>13</v>
      </c>
      <c r="B18" s="54" t="s">
        <v>72</v>
      </c>
    </row>
    <row r="19" spans="1:2" x14ac:dyDescent="0.2">
      <c r="A19" s="53">
        <v>14</v>
      </c>
      <c r="B19" s="54" t="s">
        <v>129</v>
      </c>
    </row>
    <row r="20" spans="1:2" x14ac:dyDescent="0.2">
      <c r="A20" s="53">
        <v>15</v>
      </c>
      <c r="B20" s="54" t="s">
        <v>75</v>
      </c>
    </row>
    <row r="21" spans="1:2" x14ac:dyDescent="0.2">
      <c r="A21" s="53">
        <v>16</v>
      </c>
      <c r="B21" s="54" t="s">
        <v>76</v>
      </c>
    </row>
    <row r="22" spans="1:2" x14ac:dyDescent="0.2">
      <c r="A22" s="53">
        <v>17</v>
      </c>
      <c r="B22" s="54" t="s">
        <v>130</v>
      </c>
    </row>
    <row r="23" spans="1:2" x14ac:dyDescent="0.2">
      <c r="A23" s="53">
        <v>18</v>
      </c>
      <c r="B23" s="54" t="s">
        <v>126</v>
      </c>
    </row>
    <row r="24" spans="1:2" ht="48" x14ac:dyDescent="0.2">
      <c r="A24" s="53">
        <v>19</v>
      </c>
      <c r="B24" s="54" t="s">
        <v>131</v>
      </c>
    </row>
    <row r="25" spans="1:2" x14ac:dyDescent="0.2">
      <c r="A25" s="53">
        <v>20</v>
      </c>
      <c r="B25" s="54" t="s">
        <v>73</v>
      </c>
    </row>
    <row r="26" spans="1:2" ht="48" x14ac:dyDescent="0.2">
      <c r="A26" s="53">
        <v>21</v>
      </c>
      <c r="B26" s="54" t="s">
        <v>77</v>
      </c>
    </row>
    <row r="27" spans="1:2" x14ac:dyDescent="0.2">
      <c r="A27" s="53">
        <v>22</v>
      </c>
      <c r="B27" s="54" t="s">
        <v>78</v>
      </c>
    </row>
    <row r="28" spans="1:2" ht="72" x14ac:dyDescent="0.2">
      <c r="A28" s="53">
        <v>23</v>
      </c>
      <c r="B28" s="54" t="s">
        <v>132</v>
      </c>
    </row>
    <row r="29" spans="1:2" x14ac:dyDescent="0.2">
      <c r="A29" s="53">
        <v>24</v>
      </c>
      <c r="B29" s="54" t="s">
        <v>133</v>
      </c>
    </row>
    <row r="30" spans="1:2" ht="72" x14ac:dyDescent="0.2">
      <c r="A30" s="55">
        <v>24.1</v>
      </c>
      <c r="B30" s="54" t="s">
        <v>134</v>
      </c>
    </row>
    <row r="31" spans="1:2" ht="48" x14ac:dyDescent="0.2">
      <c r="A31" s="55">
        <v>24.2</v>
      </c>
      <c r="B31" s="54" t="s">
        <v>135</v>
      </c>
    </row>
  </sheetData>
  <mergeCells count="4">
    <mergeCell ref="A1:B1"/>
    <mergeCell ref="A2:B2"/>
    <mergeCell ref="A3:B3"/>
    <mergeCell ref="A4:B4"/>
  </mergeCells>
  <pageMargins left="0.59055118110236227" right="0.39370078740157483" top="0.78740157480314965" bottom="0.39370078740157483" header="0.31496062992125984" footer="0.31496062992125984"/>
  <pageSetup paperSize="9" orientation="portrait" r:id="rId1"/>
  <headerFooter differentFirst="1">
    <oddHeader>&amp;C&amp;"TH Sarabun New,Regular"&amp;16- &amp;P -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B21" sqref="B21"/>
    </sheetView>
  </sheetViews>
  <sheetFormatPr defaultRowHeight="14.25" x14ac:dyDescent="0.2"/>
  <cols>
    <col min="1" max="1" width="33.25" bestFit="1" customWidth="1"/>
  </cols>
  <sheetData>
    <row r="1" spans="1:1" x14ac:dyDescent="0.2">
      <c r="A1" s="36" t="s">
        <v>2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s="36" t="s">
        <v>66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แบบรายชื่อ สนข.</vt:lpstr>
      <vt:lpstr>ตัวอย่างแบบรายชื่อ สนข.</vt:lpstr>
      <vt:lpstr>ตัวอย่างแบบข้อมูล สนท.</vt:lpstr>
      <vt:lpstr>แนวทางการลงข้อมูล</vt:lpstr>
      <vt:lpstr>ref</vt:lpstr>
      <vt:lpstr>'ตัวอย่างแบบรายชื่อ สนข.'!Print_Titles</vt:lpstr>
      <vt:lpstr>'แบบรายชื่อ สนข.'!Print_Titles</vt:lpstr>
      <vt:lpstr>ตำแหน่ง</vt:lpstr>
      <vt:lpstr>แนวทางการลงข้อมูล!ตำแหน่ง1</vt:lpstr>
      <vt:lpstr>แนวทางการลงข้อมูล!ตำแหน่ง2</vt:lpstr>
      <vt:lpstr>แนวทางการลงข้อมูล!ตำแหน่ง3</vt:lpstr>
      <vt:lpstr>ระดับ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</dc:creator>
  <cp:lastModifiedBy>SumettaPC</cp:lastModifiedBy>
  <cp:lastPrinted>2018-07-02T03:08:48Z</cp:lastPrinted>
  <dcterms:created xsi:type="dcterms:W3CDTF">2016-05-16T06:32:57Z</dcterms:created>
  <dcterms:modified xsi:type="dcterms:W3CDTF">2018-07-02T03:25:45Z</dcterms:modified>
</cp:coreProperties>
</file>