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งบประมาณ\งานงบประมาณ (ปัจจุบัน)\ปี 68\แผนการปฏิบัติงานและแผนการใช้จ่ายเงิน 67 (สงม)\"/>
    </mc:Choice>
  </mc:AlternateContent>
  <xr:revisionPtr revIDLastSave="0" documentId="13_ncr:1_{7ED73829-7160-4D56-97F2-1FAC3C014AC0}" xr6:coauthVersionLast="47" xr6:coauthVersionMax="47" xr10:uidLastSave="{00000000-0000-0000-0000-000000000000}"/>
  <bookViews>
    <workbookView xWindow="-120" yWindow="-120" windowWidth="24240" windowHeight="13020" firstSheet="4" activeTab="11" xr2:uid="{00000000-000D-0000-FFFF-FFFF00000000}"/>
  </bookViews>
  <sheets>
    <sheet name="Sheet1" sheetId="36" r:id="rId1"/>
    <sheet name="สงม. 1(ล่าสุด) เขต ส่งสงม" sheetId="37" r:id="rId2"/>
    <sheet name="สงม. 2 งานรายจ่ายบุคลากร" sheetId="33" r:id="rId3"/>
    <sheet name="สงม. 2ปกครอง" sheetId="12" r:id="rId4"/>
    <sheet name="สงม. 2 ทะเบียน" sheetId="13" r:id="rId5"/>
    <sheet name="คลัง" sheetId="14" r:id="rId6"/>
    <sheet name="รายได้ " sheetId="16" r:id="rId7"/>
    <sheet name="รักษา" sheetId="31" r:id="rId8"/>
    <sheet name="เทศกิจ" sheetId="17" r:id="rId9"/>
    <sheet name="โยธา" sheetId="19" r:id="rId10"/>
    <sheet name="พัฒนาฯ" sheetId="20" r:id="rId11"/>
    <sheet name="สิ่งแวดล้อมฯ" sheetId="21" r:id="rId12"/>
    <sheet name="ศึกษา" sheetId="22" r:id="rId13"/>
    <sheet name="แนบท้ายแบบ 1" sheetId="6" r:id="rId14"/>
  </sheets>
  <definedNames>
    <definedName name="_xlnm.Print_Area" localSheetId="5">คลัง!$A$1:$C$41</definedName>
    <definedName name="_xlnm.Print_Area" localSheetId="8">เทศกิจ!$A$1:$C$65</definedName>
    <definedName name="_xlnm.Print_Area" localSheetId="10">พัฒนาฯ!$A$1:$C$109</definedName>
    <definedName name="_xlnm.Print_Area" localSheetId="9">โยธา!$A$1:$C$116</definedName>
    <definedName name="_xlnm.Print_Area" localSheetId="6">'รายได้ '!$A$1:$C$43</definedName>
    <definedName name="_xlnm.Print_Area" localSheetId="12">ศึกษา!$A$1:$C$117</definedName>
    <definedName name="_xlnm.Print_Area" localSheetId="1">'สงม. 1(ล่าสุด) เขต ส่งสงม'!$A$1:$B$62</definedName>
    <definedName name="_xlnm.Print_Area" localSheetId="2">'สงม. 2 งานรายจ่ายบุคลากร'!$A$1:$C$25</definedName>
    <definedName name="_xlnm.Print_Area" localSheetId="4">'สงม. 2 ทะเบียน'!$A$1:$C$41</definedName>
    <definedName name="_xlnm.Print_Area" localSheetId="3">'สงม. 2ปกครอง'!$A$1:$C$79</definedName>
    <definedName name="_xlnm.Print_Area" localSheetId="11">สิ่งแวดล้อมฯ!$A$1:$C$95</definedName>
    <definedName name="_xlnm.Print_Titles" localSheetId="10">พัฒนาฯ!$43:$44</definedName>
    <definedName name="_xlnm.Print_Titles" localSheetId="1">'สงม. 1(ล่าสุด) เขต ส่งสงม'!$1:$5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21" l="1"/>
  <c r="C80" i="21"/>
  <c r="C78" i="21"/>
  <c r="C64" i="19"/>
  <c r="C11" i="13" l="1"/>
  <c r="C70" i="31"/>
  <c r="C102" i="22"/>
  <c r="C95" i="22"/>
  <c r="C88" i="21" l="1"/>
  <c r="B52" i="37" s="1"/>
  <c r="C62" i="21"/>
  <c r="C109" i="31"/>
  <c r="C10" i="31"/>
  <c r="B21" i="37" s="1"/>
  <c r="C10" i="12"/>
  <c r="B10" i="37" s="1"/>
  <c r="B9" i="37" s="1"/>
  <c r="C8" i="31" l="1"/>
  <c r="C87" i="20"/>
  <c r="B44" i="37" s="1"/>
  <c r="C43" i="19"/>
  <c r="B35" i="37" s="1"/>
  <c r="B34" i="37" s="1"/>
  <c r="C37" i="12" l="1"/>
  <c r="B59" i="37"/>
  <c r="B58" i="37"/>
  <c r="C31" i="22"/>
  <c r="B55" i="37" s="1"/>
  <c r="B49" i="37"/>
  <c r="C49" i="20"/>
  <c r="C11" i="17"/>
  <c r="B29" i="37" s="1"/>
  <c r="B28" i="37" s="1"/>
  <c r="C11" i="16"/>
  <c r="B19" i="37" s="1"/>
  <c r="B18" i="37" s="1"/>
  <c r="C72" i="12"/>
  <c r="B13" i="37" s="1"/>
  <c r="C9" i="16" l="1"/>
  <c r="C35" i="12"/>
  <c r="B12" i="37"/>
  <c r="B11" i="37" s="1"/>
  <c r="B20" i="37"/>
  <c r="C6" i="31"/>
  <c r="C30" i="31" s="1"/>
  <c r="C47" i="20"/>
  <c r="B43" i="37"/>
  <c r="B42" i="37" s="1"/>
  <c r="C11" i="14" l="1"/>
  <c r="B17" i="37" s="1"/>
  <c r="B16" i="37" s="1"/>
  <c r="B15" i="37"/>
  <c r="B14" i="37" s="1"/>
  <c r="C41" i="19" l="1"/>
  <c r="C9" i="14"/>
  <c r="C9" i="13"/>
  <c r="C10" i="33"/>
  <c r="C8" i="33" l="1"/>
  <c r="C6" i="33" s="1"/>
  <c r="C21" i="33" s="1"/>
  <c r="B8" i="37"/>
  <c r="B7" i="37" s="1"/>
  <c r="B25" i="37" l="1"/>
  <c r="B24" i="37" s="1"/>
  <c r="C45" i="31"/>
  <c r="B23" i="37" s="1"/>
  <c r="B22" i="37" s="1"/>
  <c r="C68" i="31" l="1"/>
  <c r="C57" i="31"/>
  <c r="C43" i="31"/>
  <c r="C49" i="22"/>
  <c r="B57" i="37" s="1"/>
  <c r="B56" i="37" s="1"/>
  <c r="C62" i="19" l="1"/>
  <c r="B37" i="37"/>
  <c r="B36" i="37" s="1"/>
  <c r="C9" i="17"/>
  <c r="C50" i="21" l="1"/>
  <c r="B48" i="37" s="1"/>
  <c r="B47" i="37" s="1"/>
  <c r="C48" i="21" l="1"/>
  <c r="C8" i="12"/>
  <c r="C66" i="21"/>
  <c r="C82" i="21" l="1"/>
  <c r="C46" i="21"/>
  <c r="C107" i="31" l="1"/>
  <c r="B27" i="37"/>
  <c r="B26" i="37" s="1"/>
  <c r="B51" i="37"/>
  <c r="B50" i="37" s="1"/>
  <c r="C11" i="22" l="1"/>
  <c r="B54" i="37" s="1"/>
  <c r="B53" i="37" s="1"/>
  <c r="C46" i="17"/>
  <c r="B31" i="37" s="1"/>
  <c r="B30" i="37" s="1"/>
  <c r="C10" i="19"/>
  <c r="C10" i="21"/>
  <c r="B46" i="37" s="1"/>
  <c r="B45" i="37" s="1"/>
  <c r="C93" i="19"/>
  <c r="B39" i="37" s="1"/>
  <c r="B38" i="37" s="1"/>
  <c r="C11" i="20"/>
  <c r="B41" i="37" s="1"/>
  <c r="B40" i="37" s="1"/>
  <c r="B33" i="37" l="1"/>
  <c r="B32" i="37" s="1"/>
  <c r="C8" i="19"/>
  <c r="B62" i="37"/>
  <c r="B6" i="37" s="1"/>
  <c r="B60" i="37"/>
  <c r="C91" i="19"/>
  <c r="C6" i="21"/>
  <c r="C8" i="21"/>
  <c r="C9" i="22"/>
  <c r="C44" i="17"/>
  <c r="C33" i="12"/>
  <c r="C76" i="12" s="1"/>
  <c r="C9" i="20"/>
  <c r="C7" i="20" s="1"/>
  <c r="C33" i="20" s="1"/>
  <c r="C105" i="31" l="1"/>
  <c r="C127" i="31" s="1"/>
  <c r="C41" i="31"/>
  <c r="C66" i="31" l="1"/>
  <c r="C96" i="31" s="1"/>
  <c r="C89" i="19" l="1"/>
  <c r="C112" i="19" s="1"/>
  <c r="C47" i="22" l="1"/>
  <c r="C45" i="22" s="1"/>
  <c r="C114" i="22" s="1"/>
  <c r="C42" i="17"/>
  <c r="C61" i="17" s="1"/>
  <c r="C39" i="19" l="1"/>
  <c r="C49" i="19" s="1"/>
  <c r="C6" i="19"/>
  <c r="C27" i="19" s="1"/>
  <c r="C45" i="20"/>
  <c r="C105" i="20" s="1"/>
  <c r="C60" i="19" l="1"/>
  <c r="C79" i="19" s="1"/>
  <c r="C34" i="21"/>
  <c r="C7" i="22"/>
  <c r="C35" i="22" l="1"/>
  <c r="C7" i="17"/>
  <c r="C29" i="17" s="1"/>
  <c r="C7" i="13"/>
  <c r="C37" i="13" s="1"/>
  <c r="C7" i="16" l="1"/>
  <c r="C35" i="16" s="1"/>
  <c r="C6" i="12" l="1"/>
  <c r="C23" i="12" l="1"/>
  <c r="C7" i="14" l="1"/>
  <c r="C31" i="14" s="1"/>
</calcChain>
</file>

<file path=xl/sharedStrings.xml><?xml version="1.0" encoding="utf-8"?>
<sst xmlns="http://schemas.openxmlformats.org/spreadsheetml/2006/main" count="1273" uniqueCount="263">
  <si>
    <t>แผน</t>
  </si>
  <si>
    <t>ผล</t>
  </si>
  <si>
    <t>แผน/</t>
  </si>
  <si>
    <t>รวม</t>
  </si>
  <si>
    <t xml:space="preserve">ตำแหน่ง : </t>
  </si>
  <si>
    <t>ผู้รายงาน : …………………………………...…..</t>
  </si>
  <si>
    <t xml:space="preserve">               (                                )</t>
  </si>
  <si>
    <t>(                                  )</t>
  </si>
  <si>
    <t>ผู้พิจารณา : .............................................</t>
  </si>
  <si>
    <t>หัวหน้าหน่วยงาน  :.............................................</t>
  </si>
  <si>
    <t xml:space="preserve">ผู้ให้ความเห็นชอบ  : .............................................. </t>
  </si>
  <si>
    <t>วัน/เดือน/ปี      :                                                   โทร:</t>
  </si>
  <si>
    <t>วัน/เดือน/ปี   :                                             โทร:</t>
  </si>
  <si>
    <t>วัน/เดือน/ปี      :                                          โทร:</t>
  </si>
  <si>
    <t>วัน/เดือน/ปี      :                                                     โทร:</t>
  </si>
  <si>
    <t>งาน/โครงการตามแผนยุทธศาสตร์/งบรายจ่าย/รายการ</t>
  </si>
  <si>
    <t>หน่วย : บาท</t>
  </si>
  <si>
    <t>งวดที่ 1</t>
  </si>
  <si>
    <t>งบประมาณตามโครงสร้าง</t>
  </si>
  <si>
    <t xml:space="preserve">     </t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</si>
  <si>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</si>
  <si>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</t>
    </r>
    <r>
      <rPr>
        <b/>
        <sz val="15"/>
        <color theme="1"/>
        <rFont val="TH SarabunPSK"/>
        <family val="2"/>
      </rPr>
      <t xml:space="preserve"> </t>
    </r>
  </si>
  <si>
    <r>
      <t xml:space="preserve">     </t>
    </r>
    <r>
      <rPr>
        <b/>
        <u/>
        <sz val="15"/>
        <color theme="1"/>
        <rFont val="TH SarabunPSK"/>
        <family val="2"/>
      </rPr>
      <t>ค่าใช้สอย</t>
    </r>
  </si>
  <si>
    <r>
      <t xml:space="preserve">     </t>
    </r>
    <r>
      <rPr>
        <b/>
        <u/>
        <sz val="15"/>
        <color theme="1"/>
        <rFont val="TH SarabunPSK"/>
        <family val="2"/>
      </rPr>
      <t>ค่าวัสดุ</t>
    </r>
  </si>
  <si>
    <t>ผู้รายงาน.........................................................................................................</t>
  </si>
  <si>
    <t>งาน : ปกครอง</t>
  </si>
  <si>
    <t>งาน : อำนวยการและบริหารสำนักงานเขต</t>
  </si>
  <si>
    <t>งาน : บริหารทั่วไปและบริการทะเบียน</t>
  </si>
  <si>
    <t>งาน :  บริหารทั่วไปและจัดเก็บรายได้</t>
  </si>
  <si>
    <t>3. งบรายจ่ายอื่น</t>
  </si>
  <si>
    <t>งาน : บริหารทั่วไปและสอบสวนดำเนินคดี</t>
  </si>
  <si>
    <t>งาน : ตรวจและบังคับใช้กฎหมาย</t>
  </si>
  <si>
    <t>งาน : บริหารทั่วไปฝ่ายโยธา</t>
  </si>
  <si>
    <t>งาน : อนุญาตก่อสร้าง ควบคุมอาคารและผังเมือง</t>
  </si>
  <si>
    <t>งาน : บำรุงรักษาซ่อมแซม</t>
  </si>
  <si>
    <t>งาน : ระบายน้ำและแก้ไขปัญหาน้ำท่วม</t>
  </si>
  <si>
    <t>งาน : บริหารทั่วไปฝ่ายพัฒนาชุมชน</t>
  </si>
  <si>
    <t>งาน : สุขาภิบาลอาหารและอนามัยสิ่งแวดล้อม</t>
  </si>
  <si>
    <t>งาน : ป้องกันและควบคุมโรค</t>
  </si>
  <si>
    <t>งาน : บริหารทั่วไปฝ่ายการศึกษา</t>
  </si>
  <si>
    <t>งาน : งบประมาณโรงเรียน</t>
  </si>
  <si>
    <t>หน่วยงาน : สำนักงานเขตวังทองหลาง</t>
  </si>
  <si>
    <t xml:space="preserve">      - ค่ารับรอง</t>
  </si>
  <si>
    <t xml:space="preserve">        </t>
  </si>
  <si>
    <t xml:space="preserve">       - ค่าเครื่องแต่งกาย</t>
  </si>
  <si>
    <t xml:space="preserve">        สำนักงานเขตวังทองหลาง</t>
  </si>
  <si>
    <t xml:space="preserve">     - ค่าเบี้ยประชุม</t>
  </si>
  <si>
    <t xml:space="preserve">     - ค่ารับรอง</t>
  </si>
  <si>
    <t xml:space="preserve">  </t>
  </si>
  <si>
    <t xml:space="preserve"> </t>
  </si>
  <si>
    <t xml:space="preserve">    </t>
  </si>
  <si>
    <t>.</t>
  </si>
  <si>
    <t xml:space="preserve">     ค่าตอบแทนใช้สอยและวัสดุ</t>
  </si>
  <si>
    <t xml:space="preserve">       ค่าตอบแทน</t>
  </si>
  <si>
    <t xml:space="preserve">       ค่าใช้สอย</t>
  </si>
  <si>
    <t xml:space="preserve">       ค่าวัสดุ</t>
  </si>
  <si>
    <t xml:space="preserve">     งบประมาณตามโครงสร้างงาน</t>
  </si>
  <si>
    <t>หน่วยงาน  สำนักงานเขตวังทองหลาง</t>
  </si>
  <si>
    <t>แผนการปฏิบัติงานและการใช้จ่ายงบประมาณประจำปีงบประมาณ พ.ศ. 2565</t>
  </si>
  <si>
    <t xml:space="preserve">       เพื่อปฏิบัติงานในโครงการกรุงเทพฯ เมืองอาหารปลอดภัย</t>
  </si>
  <si>
    <t xml:space="preserve">       การบริหารเงินออมครอบครัวและแก้ปัญหาหนี้สิน</t>
  </si>
  <si>
    <t xml:space="preserve">     ค่าใช้สอย</t>
  </si>
  <si>
    <t xml:space="preserve">     - ค่าเครื่องแต่งกาย</t>
  </si>
  <si>
    <t xml:space="preserve">      - ค่าวัสดุยานพาหนะ</t>
  </si>
  <si>
    <t xml:space="preserve">       </t>
  </si>
  <si>
    <t xml:space="preserve">    ค่าตอบแทนใช้สอยและวัสดุ</t>
  </si>
  <si>
    <t xml:space="preserve">      เพื่อปฏิบัติงานในโครงการตรวจสอบหาสารเคมีกำจัด</t>
  </si>
  <si>
    <t xml:space="preserve">      ศัตรูพืชตกค้างในผักสด</t>
  </si>
  <si>
    <t>งบประมาณตามโครงสร้างงาน</t>
  </si>
  <si>
    <t>งาน : พัฒนาชุมชนและบริการสังคม</t>
  </si>
  <si>
    <t>1. งบดำเนินงาน</t>
  </si>
  <si>
    <t>2. งบรายจ่ายอื่น</t>
  </si>
  <si>
    <t>งาน : รายจ่ายบุคลากร</t>
  </si>
  <si>
    <t xml:space="preserve">       งบบุคลากร</t>
  </si>
  <si>
    <r>
      <t xml:space="preserve">  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</si>
  <si>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             </t>
    </r>
    <r>
      <rPr>
        <sz val="16"/>
        <color theme="1"/>
        <rFont val="TH SarabunPSK"/>
        <family val="2"/>
      </rPr>
      <t xml:space="preserve">    งบบุคลากร</t>
    </r>
  </si>
  <si>
    <t>งาน/โครงการคามแผนยุทธสาสตร์/งบรายจ่าย</t>
  </si>
  <si>
    <t xml:space="preserve">             งบดำเนินงาน</t>
  </si>
  <si>
    <t xml:space="preserve">             งบรายจ่ายอื่น</t>
  </si>
  <si>
    <t xml:space="preserve">            งบดำเนินงาน</t>
  </si>
  <si>
    <t xml:space="preserve">            งบรายจ่ายอื่น</t>
  </si>
  <si>
    <t xml:space="preserve">      งบดำเนินงาน</t>
  </si>
  <si>
    <t xml:space="preserve">     งบดำเนินงาน</t>
  </si>
  <si>
    <t xml:space="preserve">     งบดำเนินการ</t>
  </si>
  <si>
    <t xml:space="preserve">    งบดำเนินงาน</t>
  </si>
  <si>
    <t>2. งบอุดหนุน</t>
  </si>
  <si>
    <t xml:space="preserve">           เงินตอบแทนพิเศษของลูกจ้างประจำ</t>
  </si>
  <si>
    <t xml:space="preserve">           เงินสมทบกองทุนประกันสังคม</t>
  </si>
  <si>
    <t xml:space="preserve">           เงินสมทบกองทุนเงินทดแทน</t>
  </si>
  <si>
    <t>งาน : งานบริหารทั่วไปฝ่ายสิ่งแวดล้อมและสุขาภิบาล</t>
  </si>
  <si>
    <t xml:space="preserve">           งานรายจ่ายบุคลากร</t>
  </si>
  <si>
    <t xml:space="preserve">     งานอำนวยการและบริหารสำนักงานเขต</t>
  </si>
  <si>
    <t xml:space="preserve">     งานปกครอง</t>
  </si>
  <si>
    <t xml:space="preserve">     งานบริหารทั่วไปและบริการทะเบียน</t>
  </si>
  <si>
    <t xml:space="preserve">     งานบริหารทั่วไปและบริหารการคลัง</t>
  </si>
  <si>
    <t xml:space="preserve">     งานบริหารทั่วไปและจัดเก็บรายได้</t>
  </si>
  <si>
    <t xml:space="preserve">     งานบริหารทั่วไปฝ่ายรักษาความสะอาด</t>
  </si>
  <si>
    <t xml:space="preserve">     งานกวาดทำความสะอาดที่และทางสาธารณะ</t>
  </si>
  <si>
    <t xml:space="preserve">     งานเก็บขยะมูลฝอยและขนถ่ายสิ่งปฏิกูล</t>
  </si>
  <si>
    <t xml:space="preserve">     งานดูแลสวนและพื้นที่สีเขียว</t>
  </si>
  <si>
    <t xml:space="preserve">    งานบริหารทั่วไปและสอบสวนดำเนินคดี</t>
  </si>
  <si>
    <t xml:space="preserve">     งานตรวจและบังคับใช้กฎหมาย</t>
  </si>
  <si>
    <t xml:space="preserve">     งานอนุญาติก่อสร้าง ควบคุมอาคารและผังเมือง</t>
  </si>
  <si>
    <t xml:space="preserve">     งานบำรุงรักษาซ่อมแซม</t>
  </si>
  <si>
    <t xml:space="preserve">     งานระบายน้ำและแก้ไขปัญหาน้ำท่วม</t>
  </si>
  <si>
    <t xml:space="preserve">     งานบริหารทั่วไปฝ่ายพัฒนาชุมชน</t>
  </si>
  <si>
    <t xml:space="preserve">     งานพัฒนาชุมชนและบริการสังคม</t>
  </si>
  <si>
    <t xml:space="preserve">     งานบริหารทั่วไปฝ่ายสิ่งแวดล้อมและสุขาภิบาล</t>
  </si>
  <si>
    <t xml:space="preserve">     งานสุขาภิบาลอาหารและอนามัยสิ่งแวดล้อม</t>
  </si>
  <si>
    <t xml:space="preserve">     งานป้องกันและควบคุมโรค</t>
  </si>
  <si>
    <t xml:space="preserve">     งานบริหารทั่วไปฝ่ายการศึกษา</t>
  </si>
  <si>
    <t xml:space="preserve">     งานงบประมาณโรงเรียน</t>
  </si>
  <si>
    <t>รวมงบประมาณตามโครงสร้างงาน</t>
  </si>
  <si>
    <t xml:space="preserve">             งบเงินอุดหนุน</t>
  </si>
  <si>
    <t xml:space="preserve">     รวมงบประมาณภารกิจตามแผนยุทธศาสตร์</t>
  </si>
  <si>
    <t xml:space="preserve">     รวมงบประมาณภารกิจประจำพื้นฐาน</t>
  </si>
  <si>
    <t>- ค่าใช้จ่ายโครงการอาสาสมัครกรุงเทพมหานคร</t>
  </si>
  <si>
    <t xml:space="preserve">  ด้านการป้องกันและแก้ไขปัญหายาและสารเสพติด</t>
  </si>
  <si>
    <t xml:space="preserve">     งานบริหารทั่วไปฝ่ายโยธา</t>
  </si>
  <si>
    <t>ผู้รายงาน :</t>
  </si>
  <si>
    <t>ตำแหน่ง</t>
  </si>
  <si>
    <t>โทร :</t>
  </si>
  <si>
    <t>วัน/เดือน/ปี :</t>
  </si>
  <si>
    <t xml:space="preserve">       โทร :</t>
  </si>
  <si>
    <t>ผู้พิจารณา :</t>
  </si>
  <si>
    <t>ผู้ให้ความเห็นชอบ :</t>
  </si>
  <si>
    <t>........................................................................</t>
  </si>
  <si>
    <t xml:space="preserve">หัวหน้าหน่วยงาน : </t>
  </si>
  <si>
    <t>......................................................................</t>
  </si>
  <si>
    <t>(                                      )</t>
  </si>
  <si>
    <t>(                                         )</t>
  </si>
  <si>
    <t xml:space="preserve">       - ค่าจ้างเหมาบริการเป็นรายบุคคล</t>
  </si>
  <si>
    <t xml:space="preserve">      - ค่าซ่อมแซมยานพาหนะ</t>
  </si>
  <si>
    <t xml:space="preserve">      - ค่าซ่อมแซมครุภัณฑ์</t>
  </si>
  <si>
    <t xml:space="preserve">      - ค่าจ้างเหมาดูแลทำความสะอาดอาคาร</t>
  </si>
  <si>
    <t xml:space="preserve">      - ค่าจ้างเหมาเจ้าหน้าที่รักษาความปลอดภัยบริเวณอาคาร</t>
  </si>
  <si>
    <t xml:space="preserve">      - ค่าจ้างเหมาบริการเป็นรายบุคคล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</si>
  <si>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</si>
  <si>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</si>
  <si>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ค่าเช่าที่ดิน</t>
  </si>
  <si>
    <t xml:space="preserve">      - ค่าวัสดุไฟฟ้า ประปา งานบ้าน งานครัว และงานสวน</t>
  </si>
  <si>
    <t xml:space="preserve">      - ค่าวัสดุประชาสัมพันธ์</t>
  </si>
  <si>
    <t xml:space="preserve">     ค่าตอบแทน ใช้สอยและวัสดุ</t>
  </si>
  <si>
    <t xml:space="preserve">     ค่าตอบแทน </t>
  </si>
  <si>
    <t xml:space="preserve">     ค่าวัสดุ</t>
  </si>
  <si>
    <t xml:space="preserve">      - ค่าอาหารทำการนอกเวลา</t>
  </si>
  <si>
    <t xml:space="preserve">      - ค่าเครื่องแต่งกาย</t>
  </si>
  <si>
    <t xml:space="preserve">      - ค่าธรรมเนียมต่างๆ</t>
  </si>
  <si>
    <t>งาน : บริหารทั่วไปฝ่ายรักษาความสะอาด</t>
  </si>
  <si>
    <t xml:space="preserve">         - ค่าอาหารทำการนอกเวลา</t>
  </si>
  <si>
    <t xml:space="preserve">         - ค่าซ่อมแซมยานพาหนะ</t>
  </si>
  <si>
    <t xml:space="preserve">         - ค่าซ่อมแซมครุภัณฑ์</t>
  </si>
  <si>
    <t xml:space="preserve">         - ค่าวัสดุสำนักงาน</t>
  </si>
  <si>
    <t xml:space="preserve">         - ค่าวัสดุอุปกรณ์คอมพิวเตอร์</t>
  </si>
  <si>
    <t xml:space="preserve">         - ค่าเครื่องแต่งกาย</t>
  </si>
  <si>
    <t xml:space="preserve">         - ค่าวัสดุยานพาหนะ</t>
  </si>
  <si>
    <t>งาน : กวาดทำความสะอาดที่และทางสาธารณะ</t>
  </si>
  <si>
    <t xml:space="preserve">         - ค่าวัสดุอุปกรณ์ในการรักษาความสะอาด</t>
  </si>
  <si>
    <t xml:space="preserve">         - ค่าวัสดุป้องกันอุบัติภัย</t>
  </si>
  <si>
    <t xml:space="preserve">         - ค่าเครื่องแบบชุดปฏิบัติงาน</t>
  </si>
  <si>
    <t>งาน : เก็บขยะมูลฝอยและขนถ่ายสิ่งปฏิกูล</t>
  </si>
  <si>
    <t xml:space="preserve">         - ค่าตอบแทนเจ้าหน้าที่เก็บขนมูลฝอย</t>
  </si>
  <si>
    <t xml:space="preserve">         - ค่าตอบแทนเจ้าหน้าที่เก็บขนสิ่งปฏิกูล</t>
  </si>
  <si>
    <t xml:space="preserve">         - ค่าตอบแทนเจ้าหน้าที่เก็บขนสิ่งปฏิกูลประเภทไขมัน</t>
  </si>
  <si>
    <t xml:space="preserve">         - ค่าวัสดุอุปกรณ์ในการขนถ่ายสิ่งปฏิกูล</t>
  </si>
  <si>
    <t xml:space="preserve">         - ค่าตอบแทนอาสาสมัครชักลากมูลฝอยในชุมชน</t>
  </si>
  <si>
    <t>งาน :งานดูแลสวนและพื้นที่สีเขียว</t>
  </si>
  <si>
    <t xml:space="preserve"> งบดำเนินงาน</t>
  </si>
  <si>
    <t xml:space="preserve">         - ค่าวัสดุอุปกรณ์ในการปลูกและบำรุงรักษาต้นไม้</t>
  </si>
  <si>
    <t xml:space="preserve">      - ค่าวัสดุสำนักงาน </t>
  </si>
  <si>
    <t xml:space="preserve">      - ค่าเครื่องแบบชุดปฏิบัติงาน</t>
  </si>
  <si>
    <t xml:space="preserve">       - ค่าวัสดุก่อสร้าง</t>
  </si>
  <si>
    <t xml:space="preserve">     ค่าตอบแทน ใช้สอยและวัสดุ </t>
  </si>
  <si>
    <t xml:space="preserve">       - ค่าซ่อมแซมถนน ตรอก ซอย สะพานและสิ่งสาธารณประโยชน์</t>
  </si>
  <si>
    <t xml:space="preserve">       - ค่าซ่อมแซมไฟฟ้าสาธารณะ</t>
  </si>
  <si>
    <t xml:space="preserve">      - ค่าวัสดุสำหรับหน่วยบริการเร่งด่วนกรุงเทพมหานคร BEST </t>
  </si>
  <si>
    <t xml:space="preserve">      - ค่าจ้างเหมาล้างทำความสะอาดท่อระบายน้ำ</t>
  </si>
  <si>
    <t xml:space="preserve">      - ค่าวัสดุอุปกรณ์ทำความสะอาดท่อระบายน้ำ</t>
  </si>
  <si>
    <t xml:space="preserve">      - ค่าวัสดุป้องกันอุบัติภัย</t>
  </si>
  <si>
    <t xml:space="preserve">      - ค่าวัสดุอุปกรณ์บำรุงรักษาระบบระบายน้ำ</t>
  </si>
  <si>
    <t xml:space="preserve">      - ค่าบำรุงรักษาซ่อมแซมเครื่องปรับอากาศ</t>
  </si>
  <si>
    <t xml:space="preserve">      - ค่าตอบแทนอาสาสมัครผู้ดูแลเด็ก</t>
  </si>
  <si>
    <t xml:space="preserve">      - ค่าตอบแทนอาสาสมัครบ้านหนังสือ</t>
  </si>
  <si>
    <t xml:space="preserve">      - ค่าตอบแทนกรรมการชุมชน</t>
  </si>
  <si>
    <t xml:space="preserve">      - ค่าตอบแทนวิทยาการฝึกอาชีพ</t>
  </si>
  <si>
    <t xml:space="preserve">      - ค่าจ้างเหมาบริการเป็นรายบุคคลเพื่อปฏิบัติงานตามโครงการ</t>
  </si>
  <si>
    <t xml:space="preserve">      - ค่าหนังสือ วารสารฯ บ้านหนังสือ</t>
  </si>
  <si>
    <t xml:space="preserve">      - ค่าวัสดุสำหรับบ้านหนังสือ</t>
  </si>
  <si>
    <t xml:space="preserve">      - ค่าอาหารกลางวันและค่าอาหารเสริม (นม) </t>
  </si>
  <si>
    <t xml:space="preserve">      - ค่าวัสดุสำนักงานและค่าวัสดุฝึกอาชีพ</t>
  </si>
  <si>
    <t xml:space="preserve">      - ค่าใช้จ่ายในการส่งเสริมกิจกรรมสโมสรกีฬาและลานกีฬา</t>
  </si>
  <si>
    <t xml:space="preserve">      - ค่าตอบแทนอาสาสมัครปฏิบัติงานด้านพัฒนาสังคม </t>
  </si>
  <si>
    <t xml:space="preserve">      - ค่าวัสดุอุปกรณ์การเรียนการสอน </t>
  </si>
  <si>
    <t xml:space="preserve">     - ค่าใช้จ่ายในการสนับสนุนการดำเนินงานของคณะกรรมการชุมชน</t>
  </si>
  <si>
    <t xml:space="preserve">     - ค่าใช้จ่ายโครงการรู้ใช้ รู้เก็บ คนกรุงเทพฯ ชีวิตมั่นคง</t>
  </si>
  <si>
    <t xml:space="preserve">      - ค่าใช้จ่ายในการส่งเสริมกิจการสภาเด็กและเยาวชนเขต</t>
  </si>
  <si>
    <t xml:space="preserve">      - ค่าใช้จ่ายในการจัดกิจกรรมครอบครัวรักการอ่าน</t>
  </si>
  <si>
    <t xml:space="preserve">     - ค่าใช้จ่ายในการจ้างงานคนพิการเพื่อปฏิบัติงาน</t>
  </si>
  <si>
    <t xml:space="preserve">      - ค่าซ่อมแซมเครื่องจักรกลและเครื่องทุ่นแรง</t>
  </si>
  <si>
    <t xml:space="preserve">      - ค่าวัสดุเครื่องจักรกลและเครื่องทุ่นแรง</t>
  </si>
  <si>
    <t xml:space="preserve">      - ค่าจ้างเหมาบริการเป็นรายบุคคล โครงการจ้างเจ้าหน้าที่</t>
  </si>
  <si>
    <t xml:space="preserve">      - ค่าจ้างเหมาบริหารเป็นรายบุคคล โครงการจ้างเจ้าหน้าที่</t>
  </si>
  <si>
    <t xml:space="preserve">      - ค่าตัวอย่างอาหาร</t>
  </si>
  <si>
    <t xml:space="preserve">      - ค่าใช้จ่ายโครงการกรุงเทพฯ เมืองอาหารปลอดภัย</t>
  </si>
  <si>
    <t xml:space="preserve">      - ค่าจ้างเหมาบริหารเป็นรายบุคคล</t>
  </si>
  <si>
    <t xml:space="preserve">      - ค่าใช้จ่ายโครงการบูรณาการความร่วมมือในการพัฒนาประสิทธิภาพการแก้ไขปัญหา</t>
  </si>
  <si>
    <t xml:space="preserve">        โรคไข้เลือดออก ในพื้นที่กรุงเทพมหานคร</t>
  </si>
  <si>
    <t xml:space="preserve">      - ค่าใช้จ่ายในการประชุมครู</t>
  </si>
  <si>
    <t xml:space="preserve">      - ค่านิตยภัต</t>
  </si>
  <si>
    <t xml:space="preserve">      - ค่าตอบแทนบุคคลภายนอกช่วยปฏิบัติราชการด้านการสอนภาษาจีน</t>
  </si>
  <si>
    <t xml:space="preserve">      - ค่าตอบแทนบุคคลภายนอกช่วยปฏิบัติราชการด้านการสอน</t>
  </si>
  <si>
    <t xml:space="preserve">        ภาษาอังกฤษเพื่อทักษะชีวิต</t>
  </si>
  <si>
    <t xml:space="preserve">      - ค่าตอบแทนครูผู้สอนศาสนาอิสลามในโรงเรียนสังกัดกรุงเทพมหานคร</t>
  </si>
  <si>
    <t xml:space="preserve">     - ค่าซ่อมแซมเครื่องดนตรีและอุปกรณ์</t>
  </si>
  <si>
    <t xml:space="preserve">      - ค่าซ่อมแซมโรงเรียน</t>
  </si>
  <si>
    <t xml:space="preserve">      - ค่าจ้างเหมายามรักษาความปลอดภัยในโรงเรียนสังกัดกรุงเทพมหานคร</t>
  </si>
  <si>
    <t xml:space="preserve">      - ค่าซ่อมเครื่องคอมพิวเตอร์โรงเรียน</t>
  </si>
  <si>
    <t xml:space="preserve">      - ค่าวัสดุแบบพิมพ์ของโรงเรียนในสังกัดกรุงเทพมหานคร</t>
  </si>
  <si>
    <t xml:space="preserve">      - ค่าวัสดุการสอนวิทยาศาสตร์</t>
  </si>
  <si>
    <t xml:space="preserve">      - ค่าเครื่องหมายวิชาพิเศษลูกเสือ เนตรนารี ยุวกาชาด</t>
  </si>
  <si>
    <t xml:space="preserve">      - ค่าเครื่องหมายสัญลักษณ์ของสถานศึกษาสังกัดกรุงเทพมหานคร</t>
  </si>
  <si>
    <t xml:space="preserve">      - ค่าจ้างเหมาบริการเป็นรายบุคคล เพื่อปฏิบัติงานด้านธุรการในโรงเรียน</t>
  </si>
  <si>
    <t xml:space="preserve">       สังกัดกรุงเทพมหานคร</t>
  </si>
  <si>
    <t xml:space="preserve">      - ค่าสารกรองเครื่องกรองน้ำ</t>
  </si>
  <si>
    <t xml:space="preserve">      - ค่าวัสดุในการผลิตสื่อการเรียนการสอนตามโครงการศูนย์วิชาการเขต</t>
  </si>
  <si>
    <t xml:space="preserve">      - ทุนอาหารกลางวันนักเรียน</t>
  </si>
  <si>
    <t xml:space="preserve">      - ค่าอาหารเช้าของนักเรียนในโรงเรียนสังกัดกรุงเทพมหานคร</t>
  </si>
  <si>
    <t xml:space="preserve">     - ค่าใช้จ่ายในการจัดประชุมสัมมนาคณะกรรมการสถานศึกษาขั้นพื้นฐาน</t>
  </si>
  <si>
    <t xml:space="preserve">     - ค่าใช้จ่ายในการสัมมนาประธานกรรมการเครือข่ายผู้ปกครอง</t>
  </si>
  <si>
    <t xml:space="preserve">       เพื่อพัฒนาโรงเรียนสังกัดกรุงเทพมหานคร</t>
  </si>
  <si>
    <t xml:space="preserve">     - ค่าใช้จ่ายในการส่งเสริมสนับสนุนให้นักเรียนสร้างสรรค์ผลงานเพื่อการเรียนรู้</t>
  </si>
  <si>
    <t xml:space="preserve">     - ค่าใช้จ่ายในการเปิดโลกกว้างสร้างเส้นทางสู่อาชีพ</t>
  </si>
  <si>
    <t>งาน :  บริหารทั่วไปและบริหารการคลัง</t>
  </si>
  <si>
    <t xml:space="preserve">      - ค่าตอบแทนอาสาสมัครป้องกันภัยฝ่ายพลเรือน</t>
  </si>
  <si>
    <t xml:space="preserve">      - ค่าตอบแทนอาสาสมัครปฏิบัติงานด้านเด็ก สตรี ผู้สูงอายุ คนพิการ </t>
  </si>
  <si>
    <t xml:space="preserve">        และผู้ด้อยโอกาส</t>
  </si>
  <si>
    <t xml:space="preserve">     - ค่าใช้จ่ายในการจัดสวัสดิการ การสงเคราะห์ช่วยเหลือเด็ก สตรี </t>
  </si>
  <si>
    <t xml:space="preserve">       ครอบครัว ผู้ด้อยโอกาส ผู้สูงอายุและคนพิการ</t>
  </si>
  <si>
    <t>แผน/ผลการปฏิบัติงานและการใช้จ่ายงบประมาณรายจ่ายประจำปีงบประมาณ พ.ศ. 2568</t>
  </si>
  <si>
    <t>(ต.ค. 67 - ม.ค. 68)</t>
  </si>
  <si>
    <t xml:space="preserve">      - ค่าจ้างเหมาบริการเป็นรายบุคคลโครงการจุดบริการด่วนมหานคร</t>
  </si>
  <si>
    <t xml:space="preserve">      - ค่าบริหารจัดการการใช้สถานที่</t>
  </si>
  <si>
    <t xml:space="preserve">      - ค่าชุดแต่งกายสำหรับเจ้าหน้าที่ที่ปฏิบัติงานประจำศูนย์บริหาร</t>
  </si>
  <si>
    <t xml:space="preserve">       ราชการฉับไวใสสะอาด (Bangkok Fast &amp; Clear : BFC)</t>
  </si>
  <si>
    <t xml:space="preserve">      - ค่าตอบแทนการประชุมของคณะกรรมการชุมชน</t>
  </si>
  <si>
    <t xml:space="preserve">      - ค่าจ้างเหมาบริษัทเอกชนทำความสะอาดโรงเรียนในสังกัดกรุงเทพมหานคร</t>
  </si>
  <si>
    <t xml:space="preserve">     - ค่าใช้จ่ายในการเล่นน้ำได้ ว่ายน้ำเป็น</t>
  </si>
  <si>
    <t xml:space="preserve">     - ค่าชุดลูกเสือ เนตรนารี ยุวกาชาด ชุดนอนอนุบาล ชุดพละ</t>
  </si>
  <si>
    <t>แผนการปฏิบัติงานและการใช้จ่ายงบประมาณรายจ่ายประจำปีงบประมาณ พ.ศ. 2568</t>
  </si>
  <si>
    <t xml:space="preserve">      - ค่าจ้างเหมาบำรุงรักษาซ่อมแซมลิฟต์</t>
  </si>
  <si>
    <t xml:space="preserve">      - ค่าทำความสะอาดเครื่องนอนเวรของเวรรักษาราชการ</t>
  </si>
  <si>
    <t xml:space="preserve">        ประจำสถานที่ราชการ</t>
  </si>
  <si>
    <t xml:space="preserve">      - ค่าซื้อหนังสือ วารสารฯ</t>
  </si>
  <si>
    <t xml:space="preserve">      - ค่าวัสดุอุปกรณ์ สำหรับใช้ในศูนย์ อปพร.</t>
  </si>
  <si>
    <t xml:space="preserve">      - ค่าจ้างเหมาบริการเป็นรายบุคคลเพื่อปฏิบัติงานฝ่ายทะเบียน</t>
  </si>
  <si>
    <t xml:space="preserve">       จ้างเจ้าหน้าที่ปฏิบัติงาน ตามนโนบายการดำเนินงานศูนย์ส่งเสริม</t>
  </si>
  <si>
    <t xml:space="preserve">      - ค่าใช้จ่ายในการจัดงานวันสำคัญ อนุรักษ์สืบสานวัฒนธรรมประเพณี</t>
  </si>
  <si>
    <t xml:space="preserve">      - ค่าจ้างเหมาป้องกันและกำจัดปลวกภายในโรงเรียนสังกัดกรุงเทพมหานคร</t>
  </si>
  <si>
    <t xml:space="preserve">      - ค่าวัสดุ อุปกรณ์ เครื่องใช้ส่วนตัว ของเด็กอนุบาล</t>
  </si>
  <si>
    <t xml:space="preserve">      โรงเรียนสังกัดกรุงเทพมหานคร</t>
  </si>
  <si>
    <t>แผนการปฏิบัติงานและการใช้จ่ายงบประมาณประจำปีงบประมาณ พ.ศ. ๒๕๖๘</t>
  </si>
  <si>
    <t xml:space="preserve">           ค่าตอบแทนบุคลากรด้านการแพทย์</t>
  </si>
  <si>
    <t xml:space="preserve">           และสาธารณสุข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</si>
</sst>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ahoma"/>
      <family val="2"/>
      <charset val="222"/>
      <scheme val="minor"/>
    </font>
    <font>
      <b/>
      <sz val="15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4"/>
    </xf>
    <xf numFmtId="0" fontId="2" fillId="2" borderId="1" xfId="0" applyFont="1" applyFill="1" applyBorder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8" xfId="0" applyNumberFormat="1" applyFont="1" applyBorder="1" applyAlignment="1">
      <alignment vertical="top"/>
    </xf>
    <xf numFmtId="0" fontId="5" fillId="0" borderId="8" xfId="0" applyFont="1" applyBorder="1"/>
    <xf numFmtId="0" fontId="5" fillId="0" borderId="5" xfId="0" applyFont="1" applyBorder="1"/>
    <xf numFmtId="0" fontId="5" fillId="0" borderId="10" xfId="0" applyFont="1" applyBorder="1"/>
    <xf numFmtId="49" fontId="5" fillId="0" borderId="0" xfId="0" applyNumberFormat="1" applyFont="1" applyAlignment="1">
      <alignment vertical="top"/>
    </xf>
    <xf numFmtId="0" fontId="5" fillId="0" borderId="11" xfId="0" applyFont="1" applyBorder="1"/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87" fontId="7" fillId="0" borderId="17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2" borderId="13" xfId="1" applyNumberFormat="1" applyFont="1" applyFill="1" applyBorder="1" applyAlignment="1">
      <alignment horizontal="center" vertical="center"/>
    </xf>
    <xf numFmtId="187" fontId="7" fillId="2" borderId="15" xfId="1" applyNumberFormat="1" applyFont="1" applyFill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187" fontId="7" fillId="0" borderId="0" xfId="1" applyNumberFormat="1" applyFont="1" applyFill="1" applyBorder="1" applyAlignment="1">
      <alignment horizontal="center" vertical="center"/>
    </xf>
    <xf numFmtId="187" fontId="0" fillId="0" borderId="0" xfId="1" applyNumberFormat="1" applyFont="1"/>
    <xf numFmtId="187" fontId="1" fillId="0" borderId="0" xfId="1" applyNumberFormat="1" applyFont="1" applyAlignment="1">
      <alignment horizontal="right" vertical="center"/>
    </xf>
    <xf numFmtId="187" fontId="7" fillId="3" borderId="2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left" vertical="center"/>
    </xf>
    <xf numFmtId="187" fontId="6" fillId="0" borderId="13" xfId="1" applyNumberFormat="1" applyFont="1" applyBorder="1" applyAlignment="1">
      <alignment horizontal="center" vertical="center"/>
    </xf>
    <xf numFmtId="187" fontId="6" fillId="0" borderId="15" xfId="1" applyNumberFormat="1" applyFont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left" vertical="center"/>
    </xf>
    <xf numFmtId="187" fontId="7" fillId="0" borderId="14" xfId="1" applyNumberFormat="1" applyFont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7" fillId="0" borderId="16" xfId="1" applyNumberFormat="1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left" vertical="center"/>
    </xf>
    <xf numFmtId="187" fontId="7" fillId="0" borderId="4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187" fontId="7" fillId="0" borderId="17" xfId="1" applyNumberFormat="1" applyFont="1" applyBorder="1" applyAlignment="1">
      <alignment horizontal="left" vertical="center"/>
    </xf>
    <xf numFmtId="0" fontId="0" fillId="0" borderId="14" xfId="0" applyBorder="1"/>
    <xf numFmtId="187" fontId="7" fillId="3" borderId="7" xfId="1" applyNumberFormat="1" applyFont="1" applyFill="1" applyBorder="1" applyAlignment="1">
      <alignment horizontal="center" vertical="center"/>
    </xf>
    <xf numFmtId="187" fontId="7" fillId="2" borderId="16" xfId="1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left" vertical="center"/>
    </xf>
    <xf numFmtId="187" fontId="7" fillId="4" borderId="15" xfId="1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 wrapText="1" indent="4"/>
    </xf>
    <xf numFmtId="49" fontId="1" fillId="0" borderId="14" xfId="0" applyNumberFormat="1" applyFont="1" applyBorder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/>
    </xf>
    <xf numFmtId="0" fontId="11" fillId="0" borderId="0" xfId="0" applyFont="1"/>
    <xf numFmtId="187" fontId="10" fillId="0" borderId="0" xfId="1" applyNumberFormat="1" applyFont="1"/>
    <xf numFmtId="187" fontId="6" fillId="0" borderId="0" xfId="1" applyNumberFormat="1" applyFont="1" applyAlignment="1">
      <alignment horizontal="left" vertical="center"/>
    </xf>
    <xf numFmtId="187" fontId="7" fillId="0" borderId="0" xfId="1" applyNumberFormat="1" applyFont="1" applyAlignment="1">
      <alignment horizontal="right" vertical="center"/>
    </xf>
    <xf numFmtId="187" fontId="6" fillId="0" borderId="4" xfId="1" applyNumberFormat="1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187" fontId="1" fillId="0" borderId="0" xfId="1" applyNumberFormat="1" applyFont="1" applyAlignment="1">
      <alignment horizontal="center" vertical="center"/>
    </xf>
    <xf numFmtId="187" fontId="2" fillId="4" borderId="1" xfId="1" applyNumberFormat="1" applyFont="1" applyFill="1" applyBorder="1" applyAlignment="1">
      <alignment vertical="center"/>
    </xf>
    <xf numFmtId="187" fontId="2" fillId="2" borderId="1" xfId="1" applyNumberFormat="1" applyFont="1" applyFill="1" applyBorder="1" applyAlignment="1">
      <alignment vertical="center"/>
    </xf>
    <xf numFmtId="187" fontId="1" fillId="0" borderId="1" xfId="1" applyNumberFormat="1" applyFont="1" applyBorder="1" applyAlignment="1">
      <alignment vertical="center"/>
    </xf>
    <xf numFmtId="187" fontId="3" fillId="3" borderId="1" xfId="1" applyNumberFormat="1" applyFont="1" applyFill="1" applyBorder="1" applyAlignment="1">
      <alignment vertical="center"/>
    </xf>
    <xf numFmtId="187" fontId="6" fillId="2" borderId="13" xfId="1" applyNumberFormat="1" applyFont="1" applyFill="1" applyBorder="1" applyAlignment="1">
      <alignment horizontal="right" vertical="center"/>
    </xf>
    <xf numFmtId="187" fontId="6" fillId="0" borderId="13" xfId="1" applyNumberFormat="1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187" fontId="7" fillId="5" borderId="0" xfId="1" applyNumberFormat="1" applyFont="1" applyFill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 shrinkToFit="1"/>
    </xf>
    <xf numFmtId="187" fontId="2" fillId="0" borderId="7" xfId="1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87" fontId="7" fillId="5" borderId="12" xfId="1" applyNumberFormat="1" applyFont="1" applyFill="1" applyBorder="1" applyAlignment="1">
      <alignment horizontal="center" vertical="center"/>
    </xf>
    <xf numFmtId="187" fontId="7" fillId="5" borderId="14" xfId="1" applyNumberFormat="1" applyFont="1" applyFill="1" applyBorder="1" applyAlignment="1">
      <alignment horizontal="center" vertical="center"/>
    </xf>
    <xf numFmtId="0" fontId="0" fillId="5" borderId="0" xfId="0" applyFill="1"/>
    <xf numFmtId="187" fontId="6" fillId="2" borderId="7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187" fontId="7" fillId="5" borderId="16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center" vertical="center"/>
    </xf>
    <xf numFmtId="187" fontId="6" fillId="2" borderId="6" xfId="1" applyNumberFormat="1" applyFont="1" applyFill="1" applyBorder="1" applyAlignment="1">
      <alignment horizontal="center" vertical="center"/>
    </xf>
    <xf numFmtId="187" fontId="6" fillId="2" borderId="20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center" vertical="center"/>
    </xf>
    <xf numFmtId="187" fontId="7" fillId="3" borderId="15" xfId="1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/>
    </xf>
    <xf numFmtId="187" fontId="2" fillId="5" borderId="1" xfId="1" applyNumberFormat="1" applyFont="1" applyFill="1" applyBorder="1" applyAlignment="1">
      <alignment vertical="center"/>
    </xf>
    <xf numFmtId="187" fontId="6" fillId="5" borderId="13" xfId="1" applyNumberFormat="1" applyFont="1" applyFill="1" applyBorder="1" applyAlignment="1">
      <alignment horizontal="center" vertical="center"/>
    </xf>
    <xf numFmtId="187" fontId="7" fillId="4" borderId="13" xfId="1" applyNumberFormat="1" applyFont="1" applyFill="1" applyBorder="1" applyAlignment="1">
      <alignment horizontal="center" vertical="center"/>
    </xf>
    <xf numFmtId="187" fontId="7" fillId="5" borderId="15" xfId="1" applyNumberFormat="1" applyFont="1" applyFill="1" applyBorder="1" applyAlignment="1">
      <alignment horizontal="center" vertical="center"/>
    </xf>
    <xf numFmtId="0" fontId="0" fillId="2" borderId="0" xfId="0" applyFill="1"/>
    <xf numFmtId="0" fontId="2" fillId="5" borderId="0" xfId="0" applyFont="1" applyFill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right" vertical="center"/>
    </xf>
    <xf numFmtId="0" fontId="7" fillId="5" borderId="7" xfId="0" applyFont="1" applyFill="1" applyBorder="1" applyAlignment="1">
      <alignment horizontal="center" vertical="center"/>
    </xf>
    <xf numFmtId="187" fontId="7" fillId="5" borderId="17" xfId="1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87" fontId="6" fillId="4" borderId="12" xfId="1" applyNumberFormat="1" applyFont="1" applyFill="1" applyBorder="1" applyAlignment="1">
      <alignment horizontal="left" vertical="center"/>
    </xf>
    <xf numFmtId="187" fontId="6" fillId="4" borderId="15" xfId="1" applyNumberFormat="1" applyFont="1" applyFill="1" applyBorder="1" applyAlignment="1">
      <alignment horizontal="left" vertical="center"/>
    </xf>
    <xf numFmtId="187" fontId="6" fillId="4" borderId="13" xfId="1" applyNumberFormat="1" applyFont="1" applyFill="1" applyBorder="1" applyAlignment="1">
      <alignment horizontal="left" vertical="center"/>
    </xf>
    <xf numFmtId="187" fontId="7" fillId="2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87" fontId="7" fillId="2" borderId="12" xfId="1" applyNumberFormat="1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7" fillId="5" borderId="2" xfId="1" applyNumberFormat="1" applyFont="1" applyFill="1" applyBorder="1" applyAlignment="1">
      <alignment horizontal="center" vertical="center"/>
    </xf>
    <xf numFmtId="187" fontId="1" fillId="5" borderId="0" xfId="1" applyNumberFormat="1" applyFont="1" applyFill="1" applyAlignment="1">
      <alignment horizontal="right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7" fillId="3" borderId="1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87" fontId="6" fillId="2" borderId="2" xfId="1" applyNumberFormat="1" applyFont="1" applyFill="1" applyBorder="1" applyAlignment="1">
      <alignment horizontal="center" vertical="center"/>
    </xf>
    <xf numFmtId="187" fontId="6" fillId="2" borderId="5" xfId="1" applyNumberFormat="1" applyFont="1" applyFill="1" applyBorder="1" applyAlignment="1">
      <alignment horizontal="center" vertical="center"/>
    </xf>
    <xf numFmtId="187" fontId="6" fillId="2" borderId="22" xfId="1" applyNumberFormat="1" applyFont="1" applyFill="1" applyBorder="1" applyAlignment="1">
      <alignment horizontal="center" vertical="center"/>
    </xf>
    <xf numFmtId="187" fontId="7" fillId="4" borderId="2" xfId="1" applyNumberFormat="1" applyFont="1" applyFill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center" vertical="center"/>
    </xf>
    <xf numFmtId="187" fontId="6" fillId="2" borderId="10" xfId="1" applyNumberFormat="1" applyFont="1" applyFill="1" applyBorder="1" applyAlignment="1">
      <alignment horizontal="center" vertical="center"/>
    </xf>
    <xf numFmtId="187" fontId="7" fillId="2" borderId="17" xfId="1" applyNumberFormat="1" applyFont="1" applyFill="1" applyBorder="1" applyAlignment="1">
      <alignment horizontal="center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23" xfId="0" applyFont="1" applyBorder="1"/>
    <xf numFmtId="0" fontId="1" fillId="0" borderId="19" xfId="0" applyFont="1" applyBorder="1"/>
    <xf numFmtId="187" fontId="6" fillId="3" borderId="2" xfId="1" applyNumberFormat="1" applyFont="1" applyFill="1" applyBorder="1" applyAlignment="1">
      <alignment horizontal="right" vertical="center"/>
    </xf>
    <xf numFmtId="187" fontId="6" fillId="3" borderId="2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187" fontId="7" fillId="3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/>
    <xf numFmtId="187" fontId="7" fillId="0" borderId="14" xfId="1" applyNumberFormat="1" applyFont="1" applyFill="1" applyBorder="1" applyAlignment="1">
      <alignment horizontal="left" vertical="center"/>
    </xf>
    <xf numFmtId="187" fontId="7" fillId="0" borderId="14" xfId="1" applyNumberFormat="1" applyFont="1" applyFill="1" applyBorder="1" applyAlignment="1">
      <alignment horizontal="center" vertical="center"/>
    </xf>
    <xf numFmtId="187" fontId="7" fillId="0" borderId="16" xfId="1" applyNumberFormat="1" applyFont="1" applyFill="1" applyBorder="1" applyAlignment="1">
      <alignment horizontal="left" vertical="center"/>
    </xf>
    <xf numFmtId="187" fontId="6" fillId="0" borderId="16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7" fillId="2" borderId="2" xfId="1" applyNumberFormat="1" applyFont="1" applyFill="1" applyBorder="1" applyAlignment="1">
      <alignment horizontal="center" vertical="center"/>
    </xf>
    <xf numFmtId="187" fontId="7" fillId="2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6" fillId="2" borderId="7" xfId="1" applyNumberFormat="1" applyFont="1" applyFill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6" fillId="0" borderId="15" xfId="1" applyNumberFormat="1" applyFont="1" applyBorder="1" applyAlignment="1">
      <alignment horizontal="left" vertical="center"/>
    </xf>
    <xf numFmtId="187" fontId="6" fillId="0" borderId="13" xfId="1" applyNumberFormat="1" applyFont="1" applyBorder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 indent="6"/>
    </xf>
    <xf numFmtId="0" fontId="5" fillId="0" borderId="0" xfId="0" applyFont="1" applyAlignment="1">
      <alignment horizontal="left" indent="6"/>
    </xf>
    <xf numFmtId="0" fontId="5" fillId="0" borderId="11" xfId="0" applyFont="1" applyBorder="1" applyAlignment="1">
      <alignment horizontal="left" indent="6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0" xfId="0" applyFont="1" applyBorder="1" applyAlignment="1">
      <alignment horizontal="left" indent="7"/>
    </xf>
    <xf numFmtId="0" fontId="5" fillId="0" borderId="0" xfId="0" applyFont="1" applyAlignment="1">
      <alignment horizontal="left" indent="7"/>
    </xf>
    <xf numFmtId="0" fontId="5" fillId="0" borderId="11" xfId="0" applyFont="1" applyBorder="1" applyAlignment="1">
      <alignment horizontal="left" indent="7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Q12" sqref="Q12"/>
    </sheetView>
  </sheetViews>
  <sheetFormatPr defaultRowHeight="24" x14ac:dyDescent="0.55000000000000004"/>
  <cols>
    <col min="1" max="1" width="4.875" style="149" customWidth="1"/>
    <col min="2" max="2" width="11.125" style="149" customWidth="1"/>
    <col min="3" max="4" width="9" style="149"/>
    <col min="5" max="5" width="9" style="149" customWidth="1"/>
    <col min="6" max="6" width="9" style="149"/>
    <col min="7" max="7" width="9.625" style="149" customWidth="1"/>
    <col min="8" max="8" width="3.875" style="149" customWidth="1"/>
    <col min="9" max="9" width="9" style="149"/>
    <col min="10" max="10" width="9" style="149" customWidth="1"/>
    <col min="11" max="13" width="9" style="149"/>
    <col min="14" max="14" width="10.125" style="149" customWidth="1"/>
    <col min="15" max="16384" width="9" style="149"/>
  </cols>
  <sheetData>
    <row r="1" spans="1:14" s="150" customFormat="1" x14ac:dyDescent="0.55000000000000004">
      <c r="A1" s="173" t="s">
        <v>260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3" spans="1:14" x14ac:dyDescent="0.55000000000000004">
      <c r="A3" s="151"/>
      <c r="B3" s="152"/>
      <c r="C3" s="152"/>
      <c r="D3" s="152"/>
      <c r="E3" s="152"/>
      <c r="F3" s="152"/>
      <c r="G3" s="153"/>
      <c r="H3" s="151"/>
      <c r="I3" s="152"/>
      <c r="J3" s="152"/>
      <c r="K3" s="152"/>
      <c r="L3" s="152"/>
      <c r="M3" s="152"/>
      <c r="N3" s="153"/>
    </row>
    <row r="4" spans="1:14" x14ac:dyDescent="0.55000000000000004">
      <c r="A4" s="154"/>
      <c r="B4" s="149" t="s">
        <v>119</v>
      </c>
      <c r="C4" s="174" t="s">
        <v>126</v>
      </c>
      <c r="D4" s="174"/>
      <c r="E4" s="174"/>
      <c r="F4" s="174"/>
      <c r="G4" s="155"/>
      <c r="H4" s="154"/>
      <c r="I4" s="149" t="s">
        <v>127</v>
      </c>
      <c r="K4" s="174" t="s">
        <v>128</v>
      </c>
      <c r="L4" s="174"/>
      <c r="M4" s="174"/>
      <c r="N4" s="155"/>
    </row>
    <row r="5" spans="1:14" x14ac:dyDescent="0.55000000000000004">
      <c r="A5" s="154"/>
      <c r="C5" s="174" t="s">
        <v>130</v>
      </c>
      <c r="D5" s="174"/>
      <c r="E5" s="174"/>
      <c r="F5" s="174"/>
      <c r="G5" s="155"/>
      <c r="H5" s="154"/>
      <c r="K5" s="174" t="s">
        <v>130</v>
      </c>
      <c r="L5" s="174"/>
      <c r="M5" s="174"/>
      <c r="N5" s="155"/>
    </row>
    <row r="6" spans="1:14" x14ac:dyDescent="0.55000000000000004">
      <c r="A6" s="154"/>
      <c r="B6" s="149" t="s">
        <v>120</v>
      </c>
      <c r="G6" s="155"/>
      <c r="H6" s="154"/>
      <c r="I6" s="149" t="s">
        <v>120</v>
      </c>
      <c r="N6" s="155"/>
    </row>
    <row r="7" spans="1:14" x14ac:dyDescent="0.55000000000000004">
      <c r="A7" s="154"/>
      <c r="B7" s="149" t="s">
        <v>122</v>
      </c>
      <c r="E7" s="149" t="s">
        <v>121</v>
      </c>
      <c r="G7" s="155"/>
      <c r="H7" s="154"/>
      <c r="I7" s="149" t="s">
        <v>122</v>
      </c>
      <c r="L7" s="149" t="s">
        <v>123</v>
      </c>
      <c r="N7" s="155"/>
    </row>
    <row r="8" spans="1:14" x14ac:dyDescent="0.55000000000000004">
      <c r="A8" s="156"/>
      <c r="B8" s="157"/>
      <c r="C8" s="157"/>
      <c r="D8" s="157"/>
      <c r="E8" s="157"/>
      <c r="F8" s="157"/>
      <c r="G8" s="158"/>
      <c r="H8" s="156"/>
      <c r="I8" s="157"/>
      <c r="J8" s="157"/>
      <c r="K8" s="157"/>
      <c r="L8" s="157"/>
      <c r="M8" s="157"/>
      <c r="N8" s="158"/>
    </row>
    <row r="9" spans="1:14" x14ac:dyDescent="0.55000000000000004">
      <c r="A9" s="159"/>
      <c r="B9" s="160"/>
      <c r="C9" s="160"/>
      <c r="D9" s="160"/>
      <c r="E9" s="160"/>
      <c r="F9" s="160"/>
      <c r="G9" s="161"/>
      <c r="H9" s="159"/>
      <c r="I9" s="160"/>
      <c r="J9" s="160"/>
      <c r="K9" s="160"/>
      <c r="L9" s="160"/>
      <c r="M9" s="160"/>
      <c r="N9" s="161"/>
    </row>
    <row r="10" spans="1:14" x14ac:dyDescent="0.55000000000000004">
      <c r="A10" s="151"/>
      <c r="B10" s="152"/>
      <c r="C10" s="152"/>
      <c r="D10" s="152"/>
      <c r="E10" s="152"/>
      <c r="F10" s="152"/>
      <c r="G10" s="153"/>
      <c r="H10" s="151"/>
      <c r="I10" s="152"/>
      <c r="J10" s="152"/>
      <c r="K10" s="152"/>
      <c r="L10" s="152"/>
      <c r="M10" s="152"/>
      <c r="N10" s="153"/>
    </row>
    <row r="11" spans="1:14" x14ac:dyDescent="0.55000000000000004">
      <c r="A11" s="154"/>
      <c r="B11" s="149" t="s">
        <v>124</v>
      </c>
      <c r="C11" s="174" t="s">
        <v>126</v>
      </c>
      <c r="D11" s="174"/>
      <c r="E11" s="174"/>
      <c r="F11" s="174"/>
      <c r="G11" s="155"/>
      <c r="H11" s="154"/>
      <c r="I11" s="149" t="s">
        <v>125</v>
      </c>
      <c r="K11" s="174" t="s">
        <v>128</v>
      </c>
      <c r="L11" s="174"/>
      <c r="M11" s="174"/>
      <c r="N11" s="155"/>
    </row>
    <row r="12" spans="1:14" x14ac:dyDescent="0.55000000000000004">
      <c r="A12" s="154"/>
      <c r="C12" s="174" t="s">
        <v>129</v>
      </c>
      <c r="D12" s="174"/>
      <c r="E12" s="174"/>
      <c r="F12" s="174"/>
      <c r="G12" s="155"/>
      <c r="H12" s="154"/>
      <c r="K12" s="174" t="s">
        <v>130</v>
      </c>
      <c r="L12" s="174"/>
      <c r="M12" s="174"/>
      <c r="N12" s="155"/>
    </row>
    <row r="13" spans="1:14" x14ac:dyDescent="0.55000000000000004">
      <c r="A13" s="154"/>
      <c r="B13" s="149" t="s">
        <v>120</v>
      </c>
      <c r="G13" s="155"/>
      <c r="H13" s="154"/>
      <c r="I13" s="149" t="s">
        <v>120</v>
      </c>
      <c r="N13" s="155"/>
    </row>
    <row r="14" spans="1:14" x14ac:dyDescent="0.55000000000000004">
      <c r="A14" s="154"/>
      <c r="B14" s="149" t="s">
        <v>122</v>
      </c>
      <c r="E14" s="149" t="s">
        <v>121</v>
      </c>
      <c r="G14" s="155"/>
      <c r="H14" s="154"/>
      <c r="I14" s="149" t="s">
        <v>122</v>
      </c>
      <c r="L14" s="149" t="s">
        <v>121</v>
      </c>
      <c r="N14" s="155"/>
    </row>
    <row r="15" spans="1:14" x14ac:dyDescent="0.55000000000000004">
      <c r="A15" s="156"/>
      <c r="B15" s="157"/>
      <c r="C15" s="157"/>
      <c r="D15" s="157"/>
      <c r="E15" s="157"/>
      <c r="F15" s="157"/>
      <c r="G15" s="158"/>
      <c r="H15" s="156"/>
      <c r="I15" s="157"/>
      <c r="J15" s="157"/>
      <c r="K15" s="157"/>
      <c r="L15" s="157"/>
      <c r="M15" s="157"/>
      <c r="N15" s="158"/>
    </row>
  </sheetData>
  <mergeCells count="9">
    <mergeCell ref="A1:N1"/>
    <mergeCell ref="C5:F5"/>
    <mergeCell ref="C4:F4"/>
    <mergeCell ref="C11:F11"/>
    <mergeCell ref="C12:F12"/>
    <mergeCell ref="K4:M4"/>
    <mergeCell ref="K5:M5"/>
    <mergeCell ref="K11:M11"/>
    <mergeCell ref="K12:M1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116"/>
  <sheetViews>
    <sheetView view="pageBreakPreview" topLeftCell="A115" zoomScaleNormal="100" zoomScaleSheetLayoutView="100" workbookViewId="0">
      <selection activeCell="C70" sqref="C70"/>
    </sheetView>
  </sheetViews>
  <sheetFormatPr defaultRowHeight="14.25" x14ac:dyDescent="0.2"/>
  <cols>
    <col min="1" max="1" width="59.625" customWidth="1"/>
    <col min="2" max="2" width="14.375" customWidth="1"/>
    <col min="3" max="3" width="50.125" style="41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42" t="s">
        <v>16</v>
      </c>
    </row>
    <row r="4" spans="1:3" ht="23.25" x14ac:dyDescent="0.2">
      <c r="A4" s="179" t="s">
        <v>15</v>
      </c>
      <c r="B4" s="17" t="s">
        <v>2</v>
      </c>
      <c r="C4" s="38" t="s">
        <v>17</v>
      </c>
    </row>
    <row r="5" spans="1:3" ht="23.25" x14ac:dyDescent="0.2">
      <c r="A5" s="180"/>
      <c r="B5" s="18" t="s">
        <v>1</v>
      </c>
      <c r="C5" s="20" t="s">
        <v>239</v>
      </c>
    </row>
    <row r="6" spans="1:3" ht="23.25" x14ac:dyDescent="0.2">
      <c r="A6" s="21" t="s">
        <v>68</v>
      </c>
      <c r="B6" s="130" t="s">
        <v>0</v>
      </c>
      <c r="C6" s="142">
        <f>C8</f>
        <v>446600</v>
      </c>
    </row>
    <row r="7" spans="1:3" ht="23.25" x14ac:dyDescent="0.2">
      <c r="A7" s="21"/>
      <c r="B7" s="30" t="s">
        <v>1</v>
      </c>
      <c r="C7" s="30"/>
    </row>
    <row r="8" spans="1:3" ht="23.25" x14ac:dyDescent="0.2">
      <c r="A8" s="197" t="s">
        <v>32</v>
      </c>
      <c r="B8" s="58" t="s">
        <v>0</v>
      </c>
      <c r="C8" s="48">
        <f>C10</f>
        <v>446600</v>
      </c>
    </row>
    <row r="9" spans="1:3" ht="23.25" x14ac:dyDescent="0.2">
      <c r="A9" s="198"/>
      <c r="B9" s="30" t="s">
        <v>1</v>
      </c>
      <c r="C9" s="30"/>
    </row>
    <row r="10" spans="1:3" ht="23.25" x14ac:dyDescent="0.2">
      <c r="A10" s="193" t="s">
        <v>82</v>
      </c>
      <c r="B10" s="31" t="s">
        <v>0</v>
      </c>
      <c r="C10" s="46">
        <f>SUM(C12:C26)</f>
        <v>446600</v>
      </c>
    </row>
    <row r="11" spans="1:3" ht="23.25" x14ac:dyDescent="0.2">
      <c r="A11" s="194"/>
      <c r="B11" s="32" t="s">
        <v>1</v>
      </c>
      <c r="C11" s="32"/>
    </row>
    <row r="12" spans="1:3" ht="23.25" x14ac:dyDescent="0.2">
      <c r="A12" s="23" t="s">
        <v>142</v>
      </c>
      <c r="B12" s="33"/>
      <c r="C12" s="33"/>
    </row>
    <row r="13" spans="1:3" ht="23.25" x14ac:dyDescent="0.2">
      <c r="A13" s="34"/>
      <c r="B13" s="33"/>
      <c r="C13" s="33"/>
    </row>
    <row r="14" spans="1:3" ht="23.25" x14ac:dyDescent="0.2">
      <c r="A14" s="23" t="s">
        <v>53</v>
      </c>
      <c r="B14" s="28"/>
      <c r="C14" s="28"/>
    </row>
    <row r="15" spans="1:3" ht="23.25" x14ac:dyDescent="0.2">
      <c r="A15" s="22" t="s">
        <v>145</v>
      </c>
      <c r="B15" s="28" t="s">
        <v>0</v>
      </c>
      <c r="C15" s="28">
        <v>326000</v>
      </c>
    </row>
    <row r="16" spans="1:3" ht="23.25" x14ac:dyDescent="0.2">
      <c r="A16" s="22"/>
      <c r="B16" s="28" t="s">
        <v>1</v>
      </c>
      <c r="C16" s="28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133</v>
      </c>
      <c r="B18" s="28" t="s">
        <v>0</v>
      </c>
      <c r="C18" s="28">
        <v>32800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3" t="s">
        <v>144</v>
      </c>
      <c r="B20" s="28"/>
      <c r="C20" s="28"/>
    </row>
    <row r="21" spans="1:3" ht="23.25" x14ac:dyDescent="0.2">
      <c r="A21" s="22" t="s">
        <v>137</v>
      </c>
      <c r="B21" s="28" t="s">
        <v>0</v>
      </c>
      <c r="C21" s="28">
        <v>48000</v>
      </c>
    </row>
    <row r="22" spans="1:3" ht="23.25" x14ac:dyDescent="0.2">
      <c r="A22" s="22"/>
      <c r="B22" s="28" t="s">
        <v>1</v>
      </c>
      <c r="C22" s="28"/>
    </row>
    <row r="23" spans="1:3" ht="23.25" x14ac:dyDescent="0.2">
      <c r="A23" s="22" t="s">
        <v>138</v>
      </c>
      <c r="B23" s="28" t="s">
        <v>0</v>
      </c>
      <c r="C23" s="28">
        <v>20000</v>
      </c>
    </row>
    <row r="24" spans="1:3" ht="23.25" x14ac:dyDescent="0.2">
      <c r="A24" s="22"/>
      <c r="B24" s="28" t="s">
        <v>1</v>
      </c>
      <c r="C24" s="28"/>
    </row>
    <row r="25" spans="1:3" ht="23.25" x14ac:dyDescent="0.2">
      <c r="A25" s="22" t="s">
        <v>146</v>
      </c>
      <c r="B25" s="28" t="s">
        <v>0</v>
      </c>
      <c r="C25" s="28">
        <v>19800</v>
      </c>
    </row>
    <row r="26" spans="1:3" ht="23.25" x14ac:dyDescent="0.2">
      <c r="A26" s="22"/>
      <c r="B26" s="28" t="s">
        <v>1</v>
      </c>
      <c r="C26" s="28"/>
    </row>
    <row r="27" spans="1:3" ht="23.25" x14ac:dyDescent="0.2">
      <c r="A27" s="204" t="s">
        <v>3</v>
      </c>
      <c r="B27" s="141" t="s">
        <v>0</v>
      </c>
      <c r="C27" s="141">
        <f>C6</f>
        <v>446600</v>
      </c>
    </row>
    <row r="28" spans="1:3" ht="23.25" x14ac:dyDescent="0.2">
      <c r="A28" s="205"/>
      <c r="B28" s="60" t="s">
        <v>1</v>
      </c>
      <c r="C28" s="60"/>
    </row>
    <row r="29" spans="1:3" ht="23.25" x14ac:dyDescent="0.2">
      <c r="A29" s="26"/>
      <c r="B29" s="24"/>
      <c r="C29" s="24"/>
    </row>
    <row r="30" spans="1:3" ht="23.25" x14ac:dyDescent="0.2">
      <c r="A30" s="26" t="s">
        <v>24</v>
      </c>
      <c r="B30" s="24"/>
      <c r="C30" s="24"/>
    </row>
    <row r="31" spans="1:3" ht="23.25" x14ac:dyDescent="0.2">
      <c r="A31" s="26"/>
      <c r="B31" s="24"/>
      <c r="C31" s="24"/>
    </row>
    <row r="32" spans="1:3" ht="23.25" x14ac:dyDescent="0.2">
      <c r="A32" s="26"/>
      <c r="B32" s="24"/>
      <c r="C32" s="24"/>
    </row>
    <row r="33" spans="1:3" ht="24" x14ac:dyDescent="0.2">
      <c r="A33" s="175" t="s">
        <v>238</v>
      </c>
      <c r="B33" s="175"/>
      <c r="C33" s="175"/>
    </row>
    <row r="34" spans="1:3" ht="24" x14ac:dyDescent="0.2">
      <c r="A34" s="175" t="s">
        <v>41</v>
      </c>
      <c r="B34" s="175"/>
      <c r="C34" s="175"/>
    </row>
    <row r="35" spans="1:3" ht="24" x14ac:dyDescent="0.2">
      <c r="A35" s="3"/>
      <c r="B35" s="3"/>
      <c r="C35" s="37"/>
    </row>
    <row r="36" spans="1:3" ht="24" x14ac:dyDescent="0.2">
      <c r="A36" s="3"/>
      <c r="B36" s="3"/>
      <c r="C36" s="42" t="s">
        <v>16</v>
      </c>
    </row>
    <row r="37" spans="1:3" ht="23.25" x14ac:dyDescent="0.2">
      <c r="A37" s="179" t="s">
        <v>15</v>
      </c>
      <c r="B37" s="17" t="s">
        <v>2</v>
      </c>
      <c r="C37" s="38" t="s">
        <v>17</v>
      </c>
    </row>
    <row r="38" spans="1:3" ht="23.25" x14ac:dyDescent="0.2">
      <c r="A38" s="180"/>
      <c r="B38" s="18" t="s">
        <v>1</v>
      </c>
      <c r="C38" s="20" t="s">
        <v>239</v>
      </c>
    </row>
    <row r="39" spans="1:3" ht="23.25" x14ac:dyDescent="0.2">
      <c r="A39" s="21" t="s">
        <v>68</v>
      </c>
      <c r="B39" s="29" t="s">
        <v>0</v>
      </c>
      <c r="C39" s="130">
        <f>C41</f>
        <v>125000</v>
      </c>
    </row>
    <row r="40" spans="1:3" ht="23.25" x14ac:dyDescent="0.2">
      <c r="A40" s="21"/>
      <c r="B40" s="30" t="s">
        <v>1</v>
      </c>
      <c r="C40" s="144"/>
    </row>
    <row r="41" spans="1:3" ht="23.25" x14ac:dyDescent="0.2">
      <c r="A41" s="197" t="s">
        <v>33</v>
      </c>
      <c r="B41" s="29" t="s">
        <v>0</v>
      </c>
      <c r="C41" s="44">
        <f>C43</f>
        <v>125000</v>
      </c>
    </row>
    <row r="42" spans="1:3" ht="23.25" x14ac:dyDescent="0.2">
      <c r="A42" s="198"/>
      <c r="B42" s="30" t="s">
        <v>1</v>
      </c>
      <c r="C42" s="30"/>
    </row>
    <row r="43" spans="1:3" ht="23.25" x14ac:dyDescent="0.2">
      <c r="A43" s="137" t="s">
        <v>84</v>
      </c>
      <c r="B43" s="28" t="s">
        <v>0</v>
      </c>
      <c r="C43" s="31">
        <f>SUM(C45:C48)</f>
        <v>125000</v>
      </c>
    </row>
    <row r="44" spans="1:3" ht="23.25" x14ac:dyDescent="0.2">
      <c r="A44" s="136"/>
      <c r="B44" s="32" t="s">
        <v>1</v>
      </c>
      <c r="C44" s="32"/>
    </row>
    <row r="45" spans="1:3" ht="23.25" x14ac:dyDescent="0.2">
      <c r="A45" s="23" t="s">
        <v>65</v>
      </c>
      <c r="B45" s="33"/>
      <c r="C45" s="33"/>
    </row>
    <row r="46" spans="1:3" ht="23.25" x14ac:dyDescent="0.2">
      <c r="A46" s="23" t="s">
        <v>144</v>
      </c>
      <c r="B46" s="28"/>
      <c r="C46" s="28"/>
    </row>
    <row r="47" spans="1:3" ht="23.25" x14ac:dyDescent="0.2">
      <c r="A47" s="22" t="s">
        <v>171</v>
      </c>
      <c r="B47" s="28" t="s">
        <v>0</v>
      </c>
      <c r="C47" s="33">
        <v>125000</v>
      </c>
    </row>
    <row r="48" spans="1:3" ht="23.25" x14ac:dyDescent="0.2">
      <c r="A48" s="22"/>
      <c r="B48" s="28" t="s">
        <v>1</v>
      </c>
      <c r="C48" s="28"/>
    </row>
    <row r="49" spans="1:3" ht="23.25" x14ac:dyDescent="0.2">
      <c r="A49" s="204" t="s">
        <v>3</v>
      </c>
      <c r="B49" s="141" t="s">
        <v>0</v>
      </c>
      <c r="C49" s="141">
        <f>C39</f>
        <v>125000</v>
      </c>
    </row>
    <row r="50" spans="1:3" ht="23.25" x14ac:dyDescent="0.2">
      <c r="A50" s="205"/>
      <c r="B50" s="60" t="s">
        <v>1</v>
      </c>
      <c r="C50" s="60"/>
    </row>
    <row r="51" spans="1:3" s="100" customFormat="1" ht="23.25" x14ac:dyDescent="0.2">
      <c r="A51" s="91"/>
      <c r="B51" s="92"/>
      <c r="C51" s="92"/>
    </row>
    <row r="53" spans="1:3" ht="23.25" x14ac:dyDescent="0.2">
      <c r="A53" s="26" t="s">
        <v>24</v>
      </c>
      <c r="B53" s="24"/>
      <c r="C53" s="24"/>
    </row>
    <row r="55" spans="1:3" ht="24" x14ac:dyDescent="0.2">
      <c r="A55" s="175" t="s">
        <v>238</v>
      </c>
      <c r="B55" s="175"/>
      <c r="C55" s="175"/>
    </row>
    <row r="56" spans="1:3" ht="24" x14ac:dyDescent="0.2">
      <c r="A56" s="175" t="s">
        <v>41</v>
      </c>
      <c r="B56" s="175"/>
      <c r="C56" s="175"/>
    </row>
    <row r="57" spans="1:3" ht="24" x14ac:dyDescent="0.2">
      <c r="A57" s="3"/>
      <c r="B57" s="3"/>
      <c r="C57" s="42" t="s">
        <v>16</v>
      </c>
    </row>
    <row r="58" spans="1:3" ht="23.25" x14ac:dyDescent="0.2">
      <c r="A58" s="179" t="s">
        <v>15</v>
      </c>
      <c r="B58" s="17" t="s">
        <v>2</v>
      </c>
      <c r="C58" s="38" t="s">
        <v>17</v>
      </c>
    </row>
    <row r="59" spans="1:3" ht="23.25" x14ac:dyDescent="0.2">
      <c r="A59" s="180"/>
      <c r="B59" s="18" t="s">
        <v>1</v>
      </c>
      <c r="C59" s="20" t="s">
        <v>239</v>
      </c>
    </row>
    <row r="60" spans="1:3" ht="23.25" x14ac:dyDescent="0.2">
      <c r="A60" s="21" t="s">
        <v>68</v>
      </c>
      <c r="B60" s="143" t="s">
        <v>0</v>
      </c>
      <c r="C60" s="142">
        <f>C62</f>
        <v>6350000</v>
      </c>
    </row>
    <row r="61" spans="1:3" ht="23.25" x14ac:dyDescent="0.2">
      <c r="A61" s="21"/>
      <c r="B61" s="30" t="s">
        <v>1</v>
      </c>
      <c r="C61" s="30"/>
    </row>
    <row r="62" spans="1:3" ht="23.25" x14ac:dyDescent="0.2">
      <c r="A62" s="197" t="s">
        <v>34</v>
      </c>
      <c r="B62" s="29" t="s">
        <v>0</v>
      </c>
      <c r="C62" s="44">
        <f>C64</f>
        <v>6350000</v>
      </c>
    </row>
    <row r="63" spans="1:3" ht="23.25" x14ac:dyDescent="0.2">
      <c r="A63" s="198"/>
      <c r="B63" s="30" t="s">
        <v>1</v>
      </c>
      <c r="C63" s="30"/>
    </row>
    <row r="64" spans="1:3" ht="23.25" x14ac:dyDescent="0.2">
      <c r="A64" s="206" t="s">
        <v>70</v>
      </c>
      <c r="B64" s="31" t="s">
        <v>0</v>
      </c>
      <c r="C64" s="46">
        <f>SUM(C66:C78)</f>
        <v>6350000</v>
      </c>
    </row>
    <row r="65" spans="1:3" ht="23.25" x14ac:dyDescent="0.2">
      <c r="A65" s="194"/>
      <c r="B65" s="32" t="s">
        <v>1</v>
      </c>
      <c r="C65" s="32"/>
    </row>
    <row r="66" spans="1:3" ht="23.25" x14ac:dyDescent="0.2">
      <c r="A66" s="23" t="s">
        <v>172</v>
      </c>
      <c r="B66" s="33"/>
      <c r="C66" s="33"/>
    </row>
    <row r="67" spans="1:3" ht="23.25" x14ac:dyDescent="0.2">
      <c r="A67" s="23" t="s">
        <v>61</v>
      </c>
      <c r="B67" s="28"/>
      <c r="C67" s="28"/>
    </row>
    <row r="68" spans="1:3" ht="23.25" x14ac:dyDescent="0.2">
      <c r="A68" s="22" t="s">
        <v>132</v>
      </c>
      <c r="B68" s="28" t="s">
        <v>0</v>
      </c>
      <c r="C68" s="33">
        <v>0</v>
      </c>
    </row>
    <row r="69" spans="1:3" ht="23.25" x14ac:dyDescent="0.2">
      <c r="A69" s="22"/>
      <c r="B69" s="28" t="s">
        <v>1</v>
      </c>
      <c r="C69" s="33"/>
    </row>
    <row r="70" spans="1:3" ht="23.25" x14ac:dyDescent="0.2">
      <c r="A70" s="22" t="s">
        <v>173</v>
      </c>
      <c r="B70" s="28" t="s">
        <v>0</v>
      </c>
      <c r="C70" s="33">
        <v>2000000</v>
      </c>
    </row>
    <row r="71" spans="1:3" ht="23.25" x14ac:dyDescent="0.2">
      <c r="A71" s="22"/>
      <c r="B71" s="28" t="s">
        <v>1</v>
      </c>
      <c r="C71" s="33"/>
    </row>
    <row r="72" spans="1:3" ht="23.25" x14ac:dyDescent="0.2">
      <c r="A72" s="22" t="s">
        <v>174</v>
      </c>
      <c r="B72" s="28" t="s">
        <v>0</v>
      </c>
      <c r="C72" s="33">
        <v>4000000</v>
      </c>
    </row>
    <row r="73" spans="1:3" ht="23.25" x14ac:dyDescent="0.2">
      <c r="A73" s="34"/>
      <c r="B73" s="28" t="s">
        <v>1</v>
      </c>
      <c r="C73" s="33"/>
    </row>
    <row r="74" spans="1:3" ht="23.25" x14ac:dyDescent="0.2">
      <c r="A74" s="23" t="s">
        <v>144</v>
      </c>
      <c r="B74" s="28"/>
      <c r="C74" s="28"/>
    </row>
    <row r="75" spans="1:3" ht="23.25" x14ac:dyDescent="0.2">
      <c r="A75" s="22" t="s">
        <v>63</v>
      </c>
      <c r="B75" s="28" t="s">
        <v>0</v>
      </c>
      <c r="C75" s="28">
        <v>0</v>
      </c>
    </row>
    <row r="76" spans="1:3" ht="23.25" x14ac:dyDescent="0.2">
      <c r="A76" s="22"/>
      <c r="B76" s="28" t="s">
        <v>1</v>
      </c>
      <c r="C76" s="28"/>
    </row>
    <row r="77" spans="1:3" ht="23.25" x14ac:dyDescent="0.2">
      <c r="A77" s="22" t="s">
        <v>175</v>
      </c>
      <c r="B77" s="28" t="s">
        <v>0</v>
      </c>
      <c r="C77" s="28">
        <v>350000</v>
      </c>
    </row>
    <row r="78" spans="1:3" ht="23.25" x14ac:dyDescent="0.2">
      <c r="A78" s="25"/>
      <c r="B78" s="28" t="s">
        <v>1</v>
      </c>
      <c r="C78" s="33"/>
    </row>
    <row r="79" spans="1:3" ht="23.25" x14ac:dyDescent="0.2">
      <c r="A79" s="204" t="s">
        <v>3</v>
      </c>
      <c r="B79" s="141" t="s">
        <v>0</v>
      </c>
      <c r="C79" s="141">
        <f>C60</f>
        <v>6350000</v>
      </c>
    </row>
    <row r="80" spans="1:3" ht="23.25" x14ac:dyDescent="0.2">
      <c r="A80" s="205"/>
      <c r="B80" s="60" t="s">
        <v>1</v>
      </c>
      <c r="C80" s="60"/>
    </row>
    <row r="81" spans="1:3" ht="32.25" customHeight="1" x14ac:dyDescent="0.2">
      <c r="A81" s="26"/>
    </row>
    <row r="82" spans="1:3" ht="27.6" customHeight="1" x14ac:dyDescent="0.2">
      <c r="A82" s="26" t="s">
        <v>24</v>
      </c>
    </row>
    <row r="83" spans="1:3" ht="24" x14ac:dyDescent="0.2">
      <c r="A83" s="175" t="s">
        <v>238</v>
      </c>
      <c r="B83" s="175"/>
      <c r="C83" s="175"/>
    </row>
    <row r="84" spans="1:3" ht="24" x14ac:dyDescent="0.2">
      <c r="A84" s="175" t="s">
        <v>41</v>
      </c>
      <c r="B84" s="175"/>
      <c r="C84" s="175"/>
    </row>
    <row r="85" spans="1:3" ht="24" x14ac:dyDescent="0.2">
      <c r="A85" s="3"/>
      <c r="B85" s="3"/>
      <c r="C85" s="37"/>
    </row>
    <row r="86" spans="1:3" ht="24" x14ac:dyDescent="0.2">
      <c r="A86" s="3"/>
      <c r="B86" s="3"/>
      <c r="C86" s="42" t="s">
        <v>16</v>
      </c>
    </row>
    <row r="87" spans="1:3" ht="23.25" x14ac:dyDescent="0.2">
      <c r="A87" s="179" t="s">
        <v>15</v>
      </c>
      <c r="B87" s="17" t="s">
        <v>2</v>
      </c>
      <c r="C87" s="38" t="s">
        <v>17</v>
      </c>
    </row>
    <row r="88" spans="1:3" ht="23.25" x14ac:dyDescent="0.2">
      <c r="A88" s="180"/>
      <c r="B88" s="18" t="s">
        <v>1</v>
      </c>
      <c r="C88" s="20" t="s">
        <v>239</v>
      </c>
    </row>
    <row r="89" spans="1:3" ht="23.25" x14ac:dyDescent="0.2">
      <c r="A89" s="21" t="s">
        <v>68</v>
      </c>
      <c r="B89" s="29" t="s">
        <v>0</v>
      </c>
      <c r="C89" s="48">
        <f>C91</f>
        <v>3008200</v>
      </c>
    </row>
    <row r="90" spans="1:3" ht="23.25" x14ac:dyDescent="0.2">
      <c r="A90" s="21"/>
      <c r="B90" s="30" t="s">
        <v>1</v>
      </c>
      <c r="C90" s="30"/>
    </row>
    <row r="91" spans="1:3" ht="23.25" x14ac:dyDescent="0.2">
      <c r="A91" s="197" t="s">
        <v>35</v>
      </c>
      <c r="B91" s="29" t="s">
        <v>0</v>
      </c>
      <c r="C91" s="44">
        <f>C93</f>
        <v>3008200</v>
      </c>
    </row>
    <row r="92" spans="1:3" ht="23.25" x14ac:dyDescent="0.2">
      <c r="A92" s="198"/>
      <c r="B92" s="30" t="s">
        <v>1</v>
      </c>
      <c r="C92" s="30"/>
    </row>
    <row r="93" spans="1:3" ht="23.25" x14ac:dyDescent="0.2">
      <c r="A93" s="193" t="s">
        <v>82</v>
      </c>
      <c r="B93" s="31" t="s">
        <v>0</v>
      </c>
      <c r="C93" s="46">
        <f>SUM(C95:C111)</f>
        <v>3008200</v>
      </c>
    </row>
    <row r="94" spans="1:3" ht="23.25" x14ac:dyDescent="0.2">
      <c r="A94" s="194"/>
      <c r="B94" s="32" t="s">
        <v>1</v>
      </c>
      <c r="C94" s="32"/>
    </row>
    <row r="95" spans="1:3" ht="23.25" x14ac:dyDescent="0.2">
      <c r="A95" s="23" t="s">
        <v>143</v>
      </c>
      <c r="B95" s="33"/>
      <c r="C95" s="28"/>
    </row>
    <row r="96" spans="1:3" ht="23.25" x14ac:dyDescent="0.2">
      <c r="A96" s="22" t="s">
        <v>145</v>
      </c>
      <c r="B96" s="28" t="s">
        <v>0</v>
      </c>
      <c r="C96" s="33">
        <v>319500</v>
      </c>
    </row>
    <row r="97" spans="1:3" ht="23.25" x14ac:dyDescent="0.2">
      <c r="A97" s="22"/>
      <c r="B97" s="28" t="s">
        <v>1</v>
      </c>
      <c r="C97" s="33"/>
    </row>
    <row r="98" spans="1:3" ht="23.25" x14ac:dyDescent="0.2">
      <c r="A98" s="23" t="s">
        <v>61</v>
      </c>
      <c r="B98" s="28"/>
      <c r="C98" s="28"/>
    </row>
    <row r="99" spans="1:3" ht="23.25" x14ac:dyDescent="0.2">
      <c r="A99" s="22" t="s">
        <v>132</v>
      </c>
      <c r="B99" s="28" t="s">
        <v>0</v>
      </c>
      <c r="C99" s="33">
        <v>0</v>
      </c>
    </row>
    <row r="100" spans="1:3" ht="23.25" x14ac:dyDescent="0.2">
      <c r="A100" s="22"/>
      <c r="B100" s="28" t="s">
        <v>1</v>
      </c>
      <c r="C100" s="33"/>
    </row>
    <row r="101" spans="1:3" ht="23.25" x14ac:dyDescent="0.2">
      <c r="A101" s="22" t="s">
        <v>176</v>
      </c>
      <c r="B101" s="28" t="s">
        <v>0</v>
      </c>
      <c r="C101" s="28">
        <v>2578700</v>
      </c>
    </row>
    <row r="102" spans="1:3" ht="23.25" x14ac:dyDescent="0.2">
      <c r="A102" s="22"/>
      <c r="B102" s="28" t="s">
        <v>1</v>
      </c>
      <c r="C102" s="28"/>
    </row>
    <row r="103" spans="1:3" ht="23.25" x14ac:dyDescent="0.2">
      <c r="A103" s="97" t="s">
        <v>144</v>
      </c>
      <c r="B103" s="28"/>
      <c r="C103" s="28"/>
    </row>
    <row r="104" spans="1:3" ht="23.25" x14ac:dyDescent="0.2">
      <c r="A104" s="22" t="s">
        <v>177</v>
      </c>
      <c r="B104" s="28" t="s">
        <v>0</v>
      </c>
      <c r="C104" s="33">
        <v>0</v>
      </c>
    </row>
    <row r="105" spans="1:3" ht="23.25" x14ac:dyDescent="0.2">
      <c r="A105" s="22"/>
      <c r="B105" s="28" t="s">
        <v>1</v>
      </c>
      <c r="C105" s="33"/>
    </row>
    <row r="106" spans="1:3" ht="23.25" x14ac:dyDescent="0.2">
      <c r="A106" s="22" t="s">
        <v>179</v>
      </c>
      <c r="B106" s="28" t="s">
        <v>0</v>
      </c>
      <c r="C106" s="33">
        <v>0</v>
      </c>
    </row>
    <row r="107" spans="1:3" ht="23.25" x14ac:dyDescent="0.2">
      <c r="A107" s="22"/>
      <c r="B107" s="28" t="s">
        <v>1</v>
      </c>
      <c r="C107" s="28"/>
    </row>
    <row r="108" spans="1:3" ht="23.25" x14ac:dyDescent="0.2">
      <c r="A108" s="22" t="s">
        <v>146</v>
      </c>
      <c r="B108" s="28" t="s">
        <v>0</v>
      </c>
      <c r="C108" s="28">
        <v>110000</v>
      </c>
    </row>
    <row r="109" spans="1:3" ht="23.25" x14ac:dyDescent="0.2">
      <c r="A109" s="22"/>
      <c r="B109" s="28" t="s">
        <v>1</v>
      </c>
      <c r="C109" s="33"/>
    </row>
    <row r="110" spans="1:3" ht="23.25" x14ac:dyDescent="0.2">
      <c r="A110" s="22" t="s">
        <v>178</v>
      </c>
      <c r="B110" s="28" t="s">
        <v>0</v>
      </c>
      <c r="C110" s="33">
        <v>0</v>
      </c>
    </row>
    <row r="111" spans="1:3" ht="23.25" x14ac:dyDescent="0.2">
      <c r="A111" s="35"/>
      <c r="B111" s="36" t="s">
        <v>1</v>
      </c>
      <c r="C111" s="36"/>
    </row>
    <row r="112" spans="1:3" ht="23.25" x14ac:dyDescent="0.2">
      <c r="A112" s="195" t="s">
        <v>3</v>
      </c>
      <c r="B112" s="43" t="s">
        <v>0</v>
      </c>
      <c r="C112" s="43">
        <f>C89</f>
        <v>3008200</v>
      </c>
    </row>
    <row r="113" spans="1:3" ht="23.25" x14ac:dyDescent="0.2">
      <c r="A113" s="196"/>
      <c r="B113" s="111" t="s">
        <v>1</v>
      </c>
      <c r="C113" s="111"/>
    </row>
    <row r="116" spans="1:3" ht="23.25" x14ac:dyDescent="0.2">
      <c r="A116" s="26" t="s">
        <v>24</v>
      </c>
    </row>
  </sheetData>
  <mergeCells count="23">
    <mergeCell ref="A49:A50"/>
    <mergeCell ref="A1:C1"/>
    <mergeCell ref="A4:A5"/>
    <mergeCell ref="A8:A9"/>
    <mergeCell ref="A10:A11"/>
    <mergeCell ref="A27:A28"/>
    <mergeCell ref="A33:C33"/>
    <mergeCell ref="A37:A38"/>
    <mergeCell ref="A41:A42"/>
    <mergeCell ref="A2:C2"/>
    <mergeCell ref="A34:C34"/>
    <mergeCell ref="A55:C55"/>
    <mergeCell ref="A58:A59"/>
    <mergeCell ref="A62:A63"/>
    <mergeCell ref="A64:A65"/>
    <mergeCell ref="A79:A80"/>
    <mergeCell ref="A56:C56"/>
    <mergeCell ref="A83:C83"/>
    <mergeCell ref="A87:A88"/>
    <mergeCell ref="A91:A92"/>
    <mergeCell ref="A93:A94"/>
    <mergeCell ref="A112:A113"/>
    <mergeCell ref="A84:C84"/>
  </mergeCells>
  <printOptions horizontalCentered="1"/>
  <pageMargins left="0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32" max="5" man="1"/>
    <brk id="54" max="5" man="1"/>
    <brk id="76" max="5" man="1"/>
    <brk id="82" max="16383" man="1"/>
    <brk id="10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C113"/>
  <sheetViews>
    <sheetView view="pageBreakPreview" topLeftCell="A89" zoomScaleNormal="100" zoomScaleSheetLayoutView="100" workbookViewId="0">
      <selection activeCell="C97" sqref="C97"/>
    </sheetView>
  </sheetViews>
  <sheetFormatPr defaultRowHeight="14.25" x14ac:dyDescent="0.2"/>
  <cols>
    <col min="1" max="1" width="61.75" customWidth="1"/>
    <col min="2" max="2" width="14.875" customWidth="1"/>
    <col min="3" max="3" width="45.25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3.25" x14ac:dyDescent="0.2">
      <c r="A5" s="179" t="s">
        <v>15</v>
      </c>
      <c r="B5" s="17" t="s">
        <v>2</v>
      </c>
      <c r="C5" s="38" t="s">
        <v>17</v>
      </c>
    </row>
    <row r="6" spans="1:3" ht="23.25" x14ac:dyDescent="0.2">
      <c r="A6" s="180"/>
      <c r="B6" s="18" t="s">
        <v>1</v>
      </c>
      <c r="C6" s="20" t="s">
        <v>239</v>
      </c>
    </row>
    <row r="7" spans="1:3" ht="23.25" x14ac:dyDescent="0.2">
      <c r="A7" s="21" t="s">
        <v>68</v>
      </c>
      <c r="B7" s="29" t="s">
        <v>0</v>
      </c>
      <c r="C7" s="48">
        <f>C9</f>
        <v>541300</v>
      </c>
    </row>
    <row r="8" spans="1:3" ht="23.25" x14ac:dyDescent="0.2">
      <c r="A8" s="21"/>
      <c r="B8" s="30" t="s">
        <v>1</v>
      </c>
      <c r="C8" s="45"/>
    </row>
    <row r="9" spans="1:3" ht="23.25" x14ac:dyDescent="0.2">
      <c r="A9" s="197" t="s">
        <v>36</v>
      </c>
      <c r="B9" s="29" t="s">
        <v>0</v>
      </c>
      <c r="C9" s="44">
        <f>C11</f>
        <v>541300</v>
      </c>
    </row>
    <row r="10" spans="1:3" ht="23.25" x14ac:dyDescent="0.2">
      <c r="A10" s="198"/>
      <c r="B10" s="30" t="s">
        <v>1</v>
      </c>
      <c r="C10" s="30"/>
    </row>
    <row r="11" spans="1:3" ht="23.25" x14ac:dyDescent="0.2">
      <c r="A11" s="193" t="s">
        <v>82</v>
      </c>
      <c r="B11" s="31" t="s">
        <v>0</v>
      </c>
      <c r="C11" s="46">
        <f>SUM(C15:C32)</f>
        <v>541300</v>
      </c>
    </row>
    <row r="12" spans="1:3" ht="23.25" x14ac:dyDescent="0.2">
      <c r="A12" s="194"/>
      <c r="B12" s="32" t="s">
        <v>1</v>
      </c>
      <c r="C12" s="32"/>
    </row>
    <row r="13" spans="1:3" ht="23.25" x14ac:dyDescent="0.2">
      <c r="A13" s="23" t="s">
        <v>142</v>
      </c>
      <c r="B13" s="33"/>
      <c r="C13" s="33"/>
    </row>
    <row r="14" spans="1:3" ht="23.25" x14ac:dyDescent="0.2">
      <c r="A14" s="23" t="s">
        <v>143</v>
      </c>
      <c r="B14" s="33"/>
      <c r="C14" s="33"/>
    </row>
    <row r="15" spans="1:3" ht="23.25" x14ac:dyDescent="0.2">
      <c r="A15" s="22" t="s">
        <v>145</v>
      </c>
      <c r="B15" s="28" t="s">
        <v>0</v>
      </c>
      <c r="C15" s="28">
        <v>349300</v>
      </c>
    </row>
    <row r="16" spans="1:3" ht="23.25" x14ac:dyDescent="0.2">
      <c r="A16" s="22"/>
      <c r="B16" s="28" t="s">
        <v>1</v>
      </c>
      <c r="C16" s="28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132</v>
      </c>
      <c r="B18" s="28" t="s">
        <v>0</v>
      </c>
      <c r="C18" s="28">
        <v>31200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2" t="s">
        <v>133</v>
      </c>
      <c r="B20" s="28" t="s">
        <v>0</v>
      </c>
      <c r="C20" s="28">
        <v>12000</v>
      </c>
    </row>
    <row r="21" spans="1:3" ht="23.25" x14ac:dyDescent="0.2">
      <c r="A21" s="22"/>
      <c r="B21" s="28" t="s">
        <v>1</v>
      </c>
      <c r="C21" s="28"/>
    </row>
    <row r="22" spans="1:3" ht="23.25" x14ac:dyDescent="0.2">
      <c r="A22" s="97" t="s">
        <v>144</v>
      </c>
      <c r="B22" s="28"/>
      <c r="C22" s="28"/>
    </row>
    <row r="23" spans="1:3" ht="23.25" x14ac:dyDescent="0.2">
      <c r="A23" s="22" t="s">
        <v>137</v>
      </c>
      <c r="B23" s="28" t="s">
        <v>0</v>
      </c>
      <c r="C23" s="28">
        <v>68000</v>
      </c>
    </row>
    <row r="24" spans="1:3" ht="23.25" x14ac:dyDescent="0.2">
      <c r="A24" s="22"/>
      <c r="B24" s="28" t="s">
        <v>1</v>
      </c>
      <c r="C24" s="28"/>
    </row>
    <row r="25" spans="1:3" ht="23.25" x14ac:dyDescent="0.2">
      <c r="A25" s="22" t="s">
        <v>138</v>
      </c>
      <c r="B25" s="28" t="s">
        <v>0</v>
      </c>
      <c r="C25" s="28">
        <v>57600</v>
      </c>
    </row>
    <row r="26" spans="1:3" ht="23.25" x14ac:dyDescent="0.2">
      <c r="A26" s="22"/>
      <c r="B26" s="28" t="s">
        <v>1</v>
      </c>
      <c r="C26" s="28"/>
    </row>
    <row r="27" spans="1:3" ht="23.25" x14ac:dyDescent="0.2">
      <c r="A27" s="22" t="s">
        <v>63</v>
      </c>
      <c r="B27" s="28" t="s">
        <v>0</v>
      </c>
      <c r="C27" s="28">
        <v>10000</v>
      </c>
    </row>
    <row r="28" spans="1:3" ht="23.25" x14ac:dyDescent="0.2">
      <c r="A28" s="22"/>
      <c r="B28" s="28" t="s">
        <v>1</v>
      </c>
      <c r="C28" s="28"/>
    </row>
    <row r="29" spans="1:3" ht="23.25" x14ac:dyDescent="0.2">
      <c r="A29" s="22" t="s">
        <v>146</v>
      </c>
      <c r="B29" s="28" t="s">
        <v>0</v>
      </c>
      <c r="C29" s="28">
        <v>13200</v>
      </c>
    </row>
    <row r="30" spans="1:3" ht="23.25" x14ac:dyDescent="0.2">
      <c r="A30" s="22"/>
      <c r="B30" s="28" t="s">
        <v>1</v>
      </c>
      <c r="C30" s="28"/>
    </row>
    <row r="31" spans="1:3" ht="23.25" x14ac:dyDescent="0.2">
      <c r="A31" s="22" t="s">
        <v>140</v>
      </c>
      <c r="B31" s="28" t="s">
        <v>0</v>
      </c>
      <c r="C31" s="28">
        <v>0</v>
      </c>
    </row>
    <row r="32" spans="1:3" ht="23.25" x14ac:dyDescent="0.2">
      <c r="A32" s="22"/>
      <c r="B32" s="28" t="s">
        <v>1</v>
      </c>
      <c r="C32" s="28"/>
    </row>
    <row r="33" spans="1:3" ht="23.25" x14ac:dyDescent="0.2">
      <c r="A33" s="195" t="s">
        <v>3</v>
      </c>
      <c r="B33" s="166" t="s">
        <v>0</v>
      </c>
      <c r="C33" s="166">
        <f>C7</f>
        <v>541300</v>
      </c>
    </row>
    <row r="34" spans="1:3" ht="23.25" x14ac:dyDescent="0.2">
      <c r="A34" s="196"/>
      <c r="B34" s="57" t="s">
        <v>1</v>
      </c>
      <c r="C34" s="57"/>
    </row>
    <row r="35" spans="1:3" ht="23.25" x14ac:dyDescent="0.2">
      <c r="A35" s="24"/>
      <c r="B35" s="24"/>
      <c r="C35" s="24"/>
    </row>
    <row r="36" spans="1:3" ht="23.25" x14ac:dyDescent="0.2">
      <c r="A36" s="26" t="s">
        <v>24</v>
      </c>
      <c r="B36" s="24"/>
      <c r="C36" s="24"/>
    </row>
    <row r="37" spans="1:3" ht="23.25" x14ac:dyDescent="0.2">
      <c r="A37" s="24"/>
      <c r="B37" s="24"/>
      <c r="C37" s="24"/>
    </row>
    <row r="38" spans="1:3" ht="23.25" x14ac:dyDescent="0.2">
      <c r="A38" s="24"/>
      <c r="B38" s="24"/>
      <c r="C38" s="24"/>
    </row>
    <row r="39" spans="1:3" ht="24" x14ac:dyDescent="0.2">
      <c r="A39" s="175" t="s">
        <v>238</v>
      </c>
      <c r="B39" s="175"/>
      <c r="C39" s="175"/>
    </row>
    <row r="40" spans="1:3" ht="24" x14ac:dyDescent="0.2">
      <c r="A40" s="175" t="s">
        <v>41</v>
      </c>
      <c r="B40" s="175"/>
      <c r="C40" s="175"/>
    </row>
    <row r="41" spans="1:3" ht="24" x14ac:dyDescent="0.2">
      <c r="A41" s="3"/>
      <c r="B41" s="3"/>
      <c r="C41" s="3"/>
    </row>
    <row r="42" spans="1:3" ht="24" x14ac:dyDescent="0.2">
      <c r="A42" s="3"/>
      <c r="B42" s="3"/>
      <c r="C42" s="2" t="s">
        <v>16</v>
      </c>
    </row>
    <row r="43" spans="1:3" ht="23.25" x14ac:dyDescent="0.2">
      <c r="A43" s="179" t="s">
        <v>15</v>
      </c>
      <c r="B43" s="17" t="s">
        <v>2</v>
      </c>
      <c r="C43" s="38" t="s">
        <v>17</v>
      </c>
    </row>
    <row r="44" spans="1:3" ht="23.25" x14ac:dyDescent="0.2">
      <c r="A44" s="180"/>
      <c r="B44" s="18" t="s">
        <v>1</v>
      </c>
      <c r="C44" s="20" t="s">
        <v>239</v>
      </c>
    </row>
    <row r="45" spans="1:3" ht="23.25" x14ac:dyDescent="0.2">
      <c r="A45" s="21" t="s">
        <v>68</v>
      </c>
      <c r="B45" s="102" t="s">
        <v>0</v>
      </c>
      <c r="C45" s="142">
        <f>C47</f>
        <v>5857330</v>
      </c>
    </row>
    <row r="46" spans="1:3" ht="23.25" x14ac:dyDescent="0.2">
      <c r="A46" s="21"/>
      <c r="B46" s="30" t="s">
        <v>1</v>
      </c>
      <c r="C46" s="30"/>
    </row>
    <row r="47" spans="1:3" ht="23.25" x14ac:dyDescent="0.2">
      <c r="A47" s="197" t="s">
        <v>69</v>
      </c>
      <c r="B47" s="29" t="s">
        <v>0</v>
      </c>
      <c r="C47" s="44">
        <f>C49+C87</f>
        <v>5857330</v>
      </c>
    </row>
    <row r="48" spans="1:3" ht="23.25" x14ac:dyDescent="0.2">
      <c r="A48" s="198"/>
      <c r="B48" s="30" t="s">
        <v>1</v>
      </c>
      <c r="C48" s="30"/>
    </row>
    <row r="49" spans="1:3" ht="23.25" x14ac:dyDescent="0.2">
      <c r="A49" s="193" t="s">
        <v>70</v>
      </c>
      <c r="B49" s="31" t="s">
        <v>0</v>
      </c>
      <c r="C49" s="46">
        <f>SUM(C53:C86)</f>
        <v>4068440</v>
      </c>
    </row>
    <row r="50" spans="1:3" ht="23.25" x14ac:dyDescent="0.2">
      <c r="A50" s="194"/>
      <c r="B50" s="32" t="s">
        <v>1</v>
      </c>
      <c r="C50" s="32"/>
    </row>
    <row r="51" spans="1:3" ht="23.25" x14ac:dyDescent="0.2">
      <c r="A51" s="23" t="s">
        <v>142</v>
      </c>
      <c r="B51" s="33"/>
      <c r="C51" s="33"/>
    </row>
    <row r="52" spans="1:3" ht="23.25" x14ac:dyDescent="0.2">
      <c r="A52" s="23" t="s">
        <v>143</v>
      </c>
      <c r="B52" s="33"/>
      <c r="C52" s="33"/>
    </row>
    <row r="53" spans="1:3" ht="23.25" x14ac:dyDescent="0.2">
      <c r="A53" s="22" t="s">
        <v>234</v>
      </c>
      <c r="B53" s="28" t="s">
        <v>0</v>
      </c>
      <c r="C53" s="28">
        <v>178240</v>
      </c>
    </row>
    <row r="54" spans="1:3" ht="23.25" x14ac:dyDescent="0.2">
      <c r="A54" s="22" t="s">
        <v>235</v>
      </c>
      <c r="B54" s="28" t="s">
        <v>1</v>
      </c>
      <c r="C54" s="28"/>
    </row>
    <row r="55" spans="1:3" ht="23.25" x14ac:dyDescent="0.2">
      <c r="A55" s="22" t="s">
        <v>191</v>
      </c>
      <c r="B55" s="28" t="s">
        <v>0</v>
      </c>
      <c r="C55" s="28">
        <v>201740</v>
      </c>
    </row>
    <row r="56" spans="1:3" ht="23.25" x14ac:dyDescent="0.2">
      <c r="A56" s="22" t="s">
        <v>51</v>
      </c>
      <c r="B56" s="28" t="s">
        <v>1</v>
      </c>
      <c r="C56" s="28"/>
    </row>
    <row r="57" spans="1:3" ht="23.25" x14ac:dyDescent="0.2">
      <c r="A57" s="22" t="s">
        <v>181</v>
      </c>
      <c r="B57" s="28" t="s">
        <v>0</v>
      </c>
      <c r="C57" s="28">
        <v>939980</v>
      </c>
    </row>
    <row r="58" spans="1:3" ht="23.25" x14ac:dyDescent="0.2">
      <c r="A58" s="22"/>
      <c r="B58" s="28" t="s">
        <v>1</v>
      </c>
      <c r="C58" s="28"/>
    </row>
    <row r="59" spans="1:3" ht="23.25" x14ac:dyDescent="0.2">
      <c r="A59" s="22" t="s">
        <v>182</v>
      </c>
      <c r="B59" s="28" t="s">
        <v>0</v>
      </c>
      <c r="C59" s="28">
        <v>200280</v>
      </c>
    </row>
    <row r="60" spans="1:3" ht="23.25" x14ac:dyDescent="0.2">
      <c r="A60" s="22"/>
      <c r="B60" s="28" t="s">
        <v>1</v>
      </c>
      <c r="C60" s="28"/>
    </row>
    <row r="61" spans="1:3" ht="23.25" x14ac:dyDescent="0.2">
      <c r="A61" s="22" t="s">
        <v>183</v>
      </c>
      <c r="B61" s="28" t="s">
        <v>0</v>
      </c>
      <c r="C61" s="28">
        <v>152000</v>
      </c>
    </row>
    <row r="62" spans="1:3" ht="23.25" x14ac:dyDescent="0.2">
      <c r="A62" s="22"/>
      <c r="B62" s="28" t="s">
        <v>1</v>
      </c>
      <c r="C62" s="28"/>
    </row>
    <row r="63" spans="1:3" ht="23.25" x14ac:dyDescent="0.2">
      <c r="A63" s="22" t="s">
        <v>244</v>
      </c>
      <c r="B63" s="28" t="s">
        <v>0</v>
      </c>
      <c r="C63" s="28">
        <v>378000</v>
      </c>
    </row>
    <row r="64" spans="1:3" ht="23.25" x14ac:dyDescent="0.2">
      <c r="A64" s="22"/>
      <c r="B64" s="28" t="s">
        <v>1</v>
      </c>
      <c r="C64" s="28"/>
    </row>
    <row r="65" spans="1:3" ht="23.25" x14ac:dyDescent="0.2">
      <c r="A65" s="22" t="s">
        <v>184</v>
      </c>
      <c r="B65" s="28" t="s">
        <v>0</v>
      </c>
      <c r="C65" s="28">
        <v>731000</v>
      </c>
    </row>
    <row r="66" spans="1:3" ht="23.25" x14ac:dyDescent="0.2">
      <c r="A66" s="34"/>
      <c r="B66" s="28" t="s">
        <v>1</v>
      </c>
      <c r="C66" s="28"/>
    </row>
    <row r="67" spans="1:3" ht="23.25" x14ac:dyDescent="0.2">
      <c r="A67" s="23" t="s">
        <v>61</v>
      </c>
      <c r="B67" s="28"/>
      <c r="C67" s="28"/>
    </row>
    <row r="68" spans="1:3" ht="23.25" x14ac:dyDescent="0.2">
      <c r="A68" s="22" t="s">
        <v>180</v>
      </c>
      <c r="B68" s="28" t="s">
        <v>0</v>
      </c>
      <c r="C68" s="28">
        <v>0</v>
      </c>
    </row>
    <row r="69" spans="1:3" ht="23.25" x14ac:dyDescent="0.2">
      <c r="A69" s="22"/>
      <c r="B69" s="28" t="s">
        <v>1</v>
      </c>
      <c r="C69" s="28"/>
    </row>
    <row r="70" spans="1:3" ht="23.25" x14ac:dyDescent="0.2">
      <c r="A70" s="22" t="s">
        <v>42</v>
      </c>
      <c r="B70" s="28" t="s">
        <v>0</v>
      </c>
      <c r="C70" s="28">
        <v>4000</v>
      </c>
    </row>
    <row r="71" spans="1:3" ht="23.25" x14ac:dyDescent="0.2">
      <c r="A71" s="22"/>
      <c r="B71" s="28" t="s">
        <v>1</v>
      </c>
      <c r="C71" s="28"/>
    </row>
    <row r="72" spans="1:3" ht="23.25" x14ac:dyDescent="0.2">
      <c r="A72" s="22" t="s">
        <v>185</v>
      </c>
      <c r="B72" s="28" t="s">
        <v>0</v>
      </c>
      <c r="C72" s="28">
        <v>432000</v>
      </c>
    </row>
    <row r="73" spans="1:3" ht="23.25" x14ac:dyDescent="0.2">
      <c r="A73" s="34" t="s">
        <v>255</v>
      </c>
      <c r="B73" s="28" t="s">
        <v>1</v>
      </c>
      <c r="C73" s="28"/>
    </row>
    <row r="74" spans="1:3" ht="23.25" x14ac:dyDescent="0.2">
      <c r="A74" s="34" t="s">
        <v>60</v>
      </c>
      <c r="B74" s="28"/>
      <c r="C74" s="28"/>
    </row>
    <row r="75" spans="1:3" ht="23.25" x14ac:dyDescent="0.2">
      <c r="A75" s="22"/>
      <c r="B75" s="28"/>
      <c r="C75" s="28"/>
    </row>
    <row r="76" spans="1:3" ht="23.25" x14ac:dyDescent="0.2">
      <c r="A76" s="23" t="s">
        <v>144</v>
      </c>
      <c r="B76" s="28"/>
      <c r="C76" s="28"/>
    </row>
    <row r="77" spans="1:3" ht="23.25" x14ac:dyDescent="0.2">
      <c r="A77" s="22" t="s">
        <v>186</v>
      </c>
      <c r="B77" s="28" t="s">
        <v>0</v>
      </c>
      <c r="C77" s="28">
        <v>60000</v>
      </c>
    </row>
    <row r="78" spans="1:3" ht="23.25" x14ac:dyDescent="0.2">
      <c r="A78" s="23"/>
      <c r="B78" s="28" t="s">
        <v>1</v>
      </c>
      <c r="C78" s="28"/>
    </row>
    <row r="79" spans="1:3" ht="23.25" x14ac:dyDescent="0.2">
      <c r="A79" s="22" t="s">
        <v>192</v>
      </c>
      <c r="B79" s="28" t="s">
        <v>0</v>
      </c>
      <c r="C79" s="28">
        <v>120000</v>
      </c>
    </row>
    <row r="80" spans="1:3" ht="23.25" x14ac:dyDescent="0.2">
      <c r="A80" s="97"/>
      <c r="B80" s="28" t="s">
        <v>1</v>
      </c>
      <c r="C80" s="28"/>
    </row>
    <row r="81" spans="1:3" ht="23.25" x14ac:dyDescent="0.2">
      <c r="A81" s="22" t="s">
        <v>187</v>
      </c>
      <c r="B81" s="28" t="s">
        <v>0</v>
      </c>
      <c r="C81" s="28">
        <v>17000</v>
      </c>
    </row>
    <row r="82" spans="1:3" ht="23.25" x14ac:dyDescent="0.2">
      <c r="A82" s="23"/>
      <c r="B82" s="28" t="s">
        <v>1</v>
      </c>
      <c r="C82" s="28"/>
    </row>
    <row r="83" spans="1:3" ht="23.25" x14ac:dyDescent="0.2">
      <c r="A83" s="22" t="s">
        <v>188</v>
      </c>
      <c r="B83" s="28" t="s">
        <v>0</v>
      </c>
      <c r="C83" s="28">
        <v>524800</v>
      </c>
    </row>
    <row r="84" spans="1:3" ht="23.25" x14ac:dyDescent="0.2">
      <c r="A84" s="23"/>
      <c r="B84" s="28" t="s">
        <v>1</v>
      </c>
      <c r="C84" s="28"/>
    </row>
    <row r="85" spans="1:3" ht="23.25" x14ac:dyDescent="0.2">
      <c r="A85" s="22" t="s">
        <v>189</v>
      </c>
      <c r="B85" s="28" t="s">
        <v>0</v>
      </c>
      <c r="C85" s="28">
        <v>129400</v>
      </c>
    </row>
    <row r="86" spans="1:3" ht="23.25" x14ac:dyDescent="0.2">
      <c r="A86" s="23"/>
      <c r="B86" s="28" t="s">
        <v>1</v>
      </c>
      <c r="C86" s="28"/>
    </row>
    <row r="87" spans="1:3" ht="23.25" x14ac:dyDescent="0.2">
      <c r="A87" s="206" t="s">
        <v>71</v>
      </c>
      <c r="B87" s="31" t="s">
        <v>0</v>
      </c>
      <c r="C87" s="46">
        <f>SUM(C89:C104)</f>
        <v>1788890</v>
      </c>
    </row>
    <row r="88" spans="1:3" ht="23.25" x14ac:dyDescent="0.2">
      <c r="A88" s="194"/>
      <c r="B88" s="32" t="s">
        <v>1</v>
      </c>
      <c r="C88" s="32"/>
    </row>
    <row r="89" spans="1:3" ht="23.25" x14ac:dyDescent="0.2">
      <c r="A89" s="22" t="s">
        <v>193</v>
      </c>
      <c r="B89" s="28" t="s">
        <v>0</v>
      </c>
      <c r="C89" s="33">
        <v>500000</v>
      </c>
    </row>
    <row r="90" spans="1:3" ht="23.25" x14ac:dyDescent="0.2">
      <c r="A90" s="22"/>
      <c r="B90" s="28" t="s">
        <v>1</v>
      </c>
      <c r="C90" s="33"/>
    </row>
    <row r="91" spans="1:3" ht="23.25" x14ac:dyDescent="0.2">
      <c r="A91" s="22" t="s">
        <v>190</v>
      </c>
      <c r="B91" s="28" t="s">
        <v>0</v>
      </c>
      <c r="C91" s="33">
        <v>493920</v>
      </c>
    </row>
    <row r="92" spans="1:3" ht="23.25" x14ac:dyDescent="0.2">
      <c r="A92" s="22"/>
      <c r="B92" s="28" t="s">
        <v>1</v>
      </c>
      <c r="C92" s="33"/>
    </row>
    <row r="93" spans="1:3" ht="23.25" x14ac:dyDescent="0.2">
      <c r="A93" s="22" t="s">
        <v>195</v>
      </c>
      <c r="B93" s="28" t="s">
        <v>0</v>
      </c>
      <c r="C93" s="33">
        <v>54880</v>
      </c>
    </row>
    <row r="94" spans="1:3" ht="23.25" x14ac:dyDescent="0.2">
      <c r="A94" s="22"/>
      <c r="B94" s="28" t="s">
        <v>1</v>
      </c>
      <c r="C94" s="33"/>
    </row>
    <row r="95" spans="1:3" ht="23.25" x14ac:dyDescent="0.2">
      <c r="A95" s="22" t="s">
        <v>236</v>
      </c>
      <c r="B95" s="33" t="s">
        <v>0</v>
      </c>
      <c r="C95" s="28">
        <v>190000</v>
      </c>
    </row>
    <row r="96" spans="1:3" ht="23.25" x14ac:dyDescent="0.2">
      <c r="A96" s="22" t="s">
        <v>237</v>
      </c>
      <c r="B96" s="28" t="s">
        <v>1</v>
      </c>
      <c r="C96" s="28"/>
    </row>
    <row r="97" spans="1:3" ht="23.25" x14ac:dyDescent="0.2">
      <c r="A97" s="22" t="s">
        <v>256</v>
      </c>
      <c r="B97" s="28" t="s">
        <v>0</v>
      </c>
      <c r="C97" s="33">
        <v>152090</v>
      </c>
    </row>
    <row r="98" spans="1:3" ht="23.25" x14ac:dyDescent="0.2">
      <c r="A98" s="22" t="s">
        <v>64</v>
      </c>
      <c r="B98" s="28" t="s">
        <v>1</v>
      </c>
      <c r="C98" s="33"/>
    </row>
    <row r="99" spans="1:3" ht="23.25" x14ac:dyDescent="0.2">
      <c r="A99" s="34" t="s">
        <v>196</v>
      </c>
      <c r="B99" s="28" t="s">
        <v>0</v>
      </c>
      <c r="C99" s="28">
        <v>0</v>
      </c>
    </row>
    <row r="100" spans="1:3" ht="23.25" x14ac:dyDescent="0.2">
      <c r="A100" s="22"/>
      <c r="B100" s="28" t="s">
        <v>1</v>
      </c>
      <c r="C100" s="28"/>
    </row>
    <row r="101" spans="1:3" ht="23.25" x14ac:dyDescent="0.2">
      <c r="A101" s="22" t="s">
        <v>194</v>
      </c>
      <c r="B101" s="28" t="s">
        <v>0</v>
      </c>
      <c r="C101" s="33">
        <v>20000</v>
      </c>
    </row>
    <row r="102" spans="1:3" ht="23.25" x14ac:dyDescent="0.2">
      <c r="A102" s="22" t="s">
        <v>64</v>
      </c>
      <c r="B102" s="28" t="s">
        <v>1</v>
      </c>
      <c r="C102" s="33"/>
    </row>
    <row r="103" spans="1:3" ht="23.25" x14ac:dyDescent="0.2">
      <c r="A103" s="22" t="s">
        <v>197</v>
      </c>
      <c r="B103" s="33" t="s">
        <v>0</v>
      </c>
      <c r="C103" s="28">
        <v>378000</v>
      </c>
    </row>
    <row r="104" spans="1:3" ht="23.25" x14ac:dyDescent="0.2">
      <c r="A104" s="22"/>
      <c r="B104" s="28" t="s">
        <v>1</v>
      </c>
      <c r="C104" s="28"/>
    </row>
    <row r="105" spans="1:3" ht="23.25" x14ac:dyDescent="0.2">
      <c r="A105" s="204" t="s">
        <v>3</v>
      </c>
      <c r="B105" s="141" t="s">
        <v>0</v>
      </c>
      <c r="C105" s="141">
        <f>C45</f>
        <v>5857330</v>
      </c>
    </row>
    <row r="106" spans="1:3" ht="23.25" x14ac:dyDescent="0.2">
      <c r="A106" s="205"/>
      <c r="B106" s="60" t="s">
        <v>1</v>
      </c>
      <c r="C106" s="60"/>
    </row>
    <row r="107" spans="1:3" ht="23.25" x14ac:dyDescent="0.2">
      <c r="A107" s="24"/>
      <c r="B107" s="24"/>
      <c r="C107" s="24"/>
    </row>
    <row r="108" spans="1:3" ht="23.25" x14ac:dyDescent="0.2">
      <c r="A108" s="26" t="s">
        <v>24</v>
      </c>
      <c r="B108" s="24"/>
      <c r="C108" s="24"/>
    </row>
    <row r="109" spans="1:3" ht="23.25" x14ac:dyDescent="0.2">
      <c r="A109" s="24"/>
      <c r="B109" s="24"/>
      <c r="C109" s="24"/>
    </row>
    <row r="110" spans="1:3" ht="23.25" x14ac:dyDescent="0.2">
      <c r="A110" s="24"/>
      <c r="B110" s="24"/>
      <c r="C110" s="24"/>
    </row>
    <row r="111" spans="1:3" ht="23.25" x14ac:dyDescent="0.2">
      <c r="A111" s="24"/>
      <c r="B111" s="24"/>
      <c r="C111" s="24"/>
    </row>
    <row r="112" spans="1:3" ht="23.25" x14ac:dyDescent="0.2">
      <c r="A112" s="24"/>
      <c r="B112" s="24"/>
      <c r="C112" s="24"/>
    </row>
    <row r="113" spans="1:3" ht="23.25" x14ac:dyDescent="0.2">
      <c r="A113" s="24"/>
      <c r="B113" s="24"/>
      <c r="C113" s="24"/>
    </row>
  </sheetData>
  <mergeCells count="13">
    <mergeCell ref="A49:A50"/>
    <mergeCell ref="A87:A88"/>
    <mergeCell ref="A105:A106"/>
    <mergeCell ref="A1:C1"/>
    <mergeCell ref="A5:A6"/>
    <mergeCell ref="A9:A10"/>
    <mergeCell ref="A11:A12"/>
    <mergeCell ref="A33:A34"/>
    <mergeCell ref="A39:C39"/>
    <mergeCell ref="A43:A44"/>
    <mergeCell ref="A47:A48"/>
    <mergeCell ref="A40:C40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5" man="1"/>
    <brk id="80" max="5" man="1"/>
    <brk id="10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C95"/>
  <sheetViews>
    <sheetView tabSelected="1" view="pageBreakPreview" topLeftCell="A64" zoomScaleNormal="100" zoomScaleSheetLayoutView="100" workbookViewId="0">
      <selection activeCell="C93" sqref="C93"/>
    </sheetView>
  </sheetViews>
  <sheetFormatPr defaultRowHeight="14.25" x14ac:dyDescent="0.2"/>
  <cols>
    <col min="1" max="1" width="69.125" customWidth="1"/>
    <col min="2" max="2" width="14.125" customWidth="1"/>
    <col min="3" max="3" width="43.875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2" t="s">
        <v>16</v>
      </c>
    </row>
    <row r="4" spans="1:3" ht="23.25" x14ac:dyDescent="0.2">
      <c r="A4" s="179" t="s">
        <v>15</v>
      </c>
      <c r="B4" s="17" t="s">
        <v>2</v>
      </c>
      <c r="C4" s="38" t="s">
        <v>17</v>
      </c>
    </row>
    <row r="5" spans="1:3" ht="23.25" x14ac:dyDescent="0.2">
      <c r="A5" s="180"/>
      <c r="B5" s="18" t="s">
        <v>1</v>
      </c>
      <c r="C5" s="20" t="s">
        <v>239</v>
      </c>
    </row>
    <row r="6" spans="1:3" ht="23.25" x14ac:dyDescent="0.2">
      <c r="A6" s="123" t="s">
        <v>68</v>
      </c>
      <c r="B6" s="115" t="s">
        <v>0</v>
      </c>
      <c r="C6" s="145">
        <f>C10</f>
        <v>128500</v>
      </c>
    </row>
    <row r="7" spans="1:3" ht="23.25" x14ac:dyDescent="0.2">
      <c r="A7" s="123"/>
      <c r="B7" s="60" t="s">
        <v>1</v>
      </c>
      <c r="C7" s="146"/>
    </row>
    <row r="8" spans="1:3" ht="23.25" x14ac:dyDescent="0.2">
      <c r="A8" s="191" t="s">
        <v>89</v>
      </c>
      <c r="B8" s="115" t="s">
        <v>0</v>
      </c>
      <c r="C8" s="145">
        <f>C10</f>
        <v>128500</v>
      </c>
    </row>
    <row r="9" spans="1:3" ht="23.25" x14ac:dyDescent="0.2">
      <c r="A9" s="192"/>
      <c r="B9" s="60" t="s">
        <v>1</v>
      </c>
      <c r="C9" s="146"/>
    </row>
    <row r="10" spans="1:3" ht="23.25" x14ac:dyDescent="0.2">
      <c r="A10" s="206" t="s">
        <v>82</v>
      </c>
      <c r="B10" s="31" t="s">
        <v>0</v>
      </c>
      <c r="C10" s="46">
        <f>SUM(C12:C33)</f>
        <v>128500</v>
      </c>
    </row>
    <row r="11" spans="1:3" ht="23.25" x14ac:dyDescent="0.2">
      <c r="A11" s="194"/>
      <c r="B11" s="32" t="s">
        <v>1</v>
      </c>
      <c r="C11" s="32"/>
    </row>
    <row r="12" spans="1:3" ht="23.25" x14ac:dyDescent="0.2">
      <c r="A12" s="23" t="s">
        <v>142</v>
      </c>
      <c r="B12" s="33"/>
      <c r="C12" s="33"/>
    </row>
    <row r="13" spans="1:3" ht="23.25" x14ac:dyDescent="0.2">
      <c r="A13" s="23" t="s">
        <v>143</v>
      </c>
      <c r="B13" s="33"/>
      <c r="C13" s="33"/>
    </row>
    <row r="14" spans="1:3" ht="23.25" x14ac:dyDescent="0.2">
      <c r="A14" s="22" t="s">
        <v>145</v>
      </c>
      <c r="B14" s="28" t="s">
        <v>0</v>
      </c>
      <c r="C14" s="28">
        <v>4700</v>
      </c>
    </row>
    <row r="15" spans="1:3" ht="23.25" x14ac:dyDescent="0.2">
      <c r="A15" s="34"/>
      <c r="B15" s="28" t="s">
        <v>1</v>
      </c>
      <c r="C15" s="28"/>
    </row>
    <row r="16" spans="1:3" ht="23.25" x14ac:dyDescent="0.2">
      <c r="A16" s="23" t="s">
        <v>61</v>
      </c>
      <c r="B16" s="28"/>
      <c r="C16" s="28"/>
    </row>
    <row r="17" spans="1:3" ht="23.25" x14ac:dyDescent="0.2">
      <c r="A17" s="22" t="s">
        <v>132</v>
      </c>
      <c r="B17" s="28" t="s">
        <v>0</v>
      </c>
      <c r="C17" s="28">
        <v>10000</v>
      </c>
    </row>
    <row r="18" spans="1:3" ht="23.25" x14ac:dyDescent="0.2">
      <c r="A18" s="22"/>
      <c r="B18" s="28" t="s">
        <v>1</v>
      </c>
      <c r="C18" s="28"/>
    </row>
    <row r="19" spans="1:3" ht="23.25" x14ac:dyDescent="0.2">
      <c r="A19" s="22" t="s">
        <v>198</v>
      </c>
      <c r="B19" s="28" t="s">
        <v>0</v>
      </c>
      <c r="C19" s="28">
        <v>2000</v>
      </c>
    </row>
    <row r="20" spans="1:3" ht="23.25" x14ac:dyDescent="0.2">
      <c r="A20" s="22"/>
      <c r="B20" s="28" t="s">
        <v>1</v>
      </c>
      <c r="C20" s="28"/>
    </row>
    <row r="21" spans="1:3" ht="23.25" x14ac:dyDescent="0.2">
      <c r="A21" s="22" t="s">
        <v>133</v>
      </c>
      <c r="B21" s="28" t="s">
        <v>0</v>
      </c>
      <c r="C21" s="28">
        <v>4000</v>
      </c>
    </row>
    <row r="22" spans="1:3" ht="23.25" x14ac:dyDescent="0.2">
      <c r="A22" s="22"/>
      <c r="B22" s="28" t="s">
        <v>1</v>
      </c>
      <c r="C22" s="28"/>
    </row>
    <row r="23" spans="1:3" ht="23.25" x14ac:dyDescent="0.2">
      <c r="A23" s="97" t="s">
        <v>144</v>
      </c>
      <c r="B23" s="28"/>
      <c r="C23" s="28"/>
    </row>
    <row r="24" spans="1:3" ht="23.25" x14ac:dyDescent="0.2">
      <c r="A24" s="22" t="s">
        <v>137</v>
      </c>
      <c r="B24" s="28" t="s">
        <v>0</v>
      </c>
      <c r="C24" s="28">
        <v>58000</v>
      </c>
    </row>
    <row r="25" spans="1:3" ht="23.25" x14ac:dyDescent="0.2">
      <c r="A25" s="22"/>
      <c r="B25" s="28" t="s">
        <v>1</v>
      </c>
      <c r="C25" s="28"/>
    </row>
    <row r="26" spans="1:3" ht="23.25" x14ac:dyDescent="0.2">
      <c r="A26" s="22" t="s">
        <v>138</v>
      </c>
      <c r="B26" s="28" t="s">
        <v>0</v>
      </c>
      <c r="C26" s="28">
        <v>30000</v>
      </c>
    </row>
    <row r="27" spans="1:3" ht="23.25" x14ac:dyDescent="0.2">
      <c r="A27" s="22"/>
      <c r="B27" s="28" t="s">
        <v>1</v>
      </c>
      <c r="C27" s="28"/>
    </row>
    <row r="28" spans="1:3" ht="23.25" x14ac:dyDescent="0.2">
      <c r="A28" s="22" t="s">
        <v>63</v>
      </c>
      <c r="B28" s="28" t="s">
        <v>0</v>
      </c>
      <c r="C28" s="28">
        <v>8000</v>
      </c>
    </row>
    <row r="29" spans="1:3" ht="23.25" x14ac:dyDescent="0.2">
      <c r="A29" s="22"/>
      <c r="B29" s="28" t="s">
        <v>1</v>
      </c>
      <c r="C29" s="28"/>
    </row>
    <row r="30" spans="1:3" ht="23.25" x14ac:dyDescent="0.2">
      <c r="A30" s="22" t="s">
        <v>199</v>
      </c>
      <c r="B30" s="28" t="s">
        <v>0</v>
      </c>
      <c r="C30" s="28">
        <v>3000</v>
      </c>
    </row>
    <row r="31" spans="1:3" ht="23.25" x14ac:dyDescent="0.2">
      <c r="A31" s="22"/>
      <c r="B31" s="28" t="s">
        <v>1</v>
      </c>
      <c r="C31" s="28"/>
    </row>
    <row r="32" spans="1:3" ht="23.25" x14ac:dyDescent="0.2">
      <c r="A32" s="22" t="s">
        <v>146</v>
      </c>
      <c r="B32" s="28" t="s">
        <v>0</v>
      </c>
      <c r="C32" s="28">
        <v>8800</v>
      </c>
    </row>
    <row r="33" spans="1:3" ht="23.25" x14ac:dyDescent="0.2">
      <c r="A33" s="22"/>
      <c r="B33" s="28" t="s">
        <v>1</v>
      </c>
      <c r="C33" s="28"/>
    </row>
    <row r="34" spans="1:3" ht="23.25" x14ac:dyDescent="0.2">
      <c r="A34" s="195" t="s">
        <v>3</v>
      </c>
      <c r="B34" s="166"/>
      <c r="C34" s="166">
        <f>C6</f>
        <v>128500</v>
      </c>
    </row>
    <row r="35" spans="1:3" ht="16.5" customHeight="1" x14ac:dyDescent="0.2">
      <c r="A35" s="196"/>
      <c r="B35" s="57"/>
      <c r="C35" s="57"/>
    </row>
    <row r="36" spans="1:3" ht="25.5" customHeight="1" x14ac:dyDescent="0.2">
      <c r="A36" s="26"/>
      <c r="B36" s="24"/>
      <c r="C36" s="24"/>
    </row>
    <row r="37" spans="1:3" ht="23.25" x14ac:dyDescent="0.2">
      <c r="A37" s="26" t="s">
        <v>24</v>
      </c>
      <c r="B37" s="24"/>
      <c r="C37" s="24"/>
    </row>
    <row r="38" spans="1:3" ht="23.25" x14ac:dyDescent="0.2">
      <c r="A38" s="26"/>
      <c r="B38" s="24"/>
      <c r="C38" s="24"/>
    </row>
    <row r="39" spans="1:3" ht="23.25" x14ac:dyDescent="0.2">
      <c r="A39" s="26"/>
      <c r="B39" s="24"/>
      <c r="C39" s="24"/>
    </row>
    <row r="40" spans="1:3" ht="24" x14ac:dyDescent="0.2">
      <c r="A40" s="175" t="s">
        <v>238</v>
      </c>
      <c r="B40" s="175"/>
      <c r="C40" s="175"/>
    </row>
    <row r="41" spans="1:3" ht="24" x14ac:dyDescent="0.2">
      <c r="A41" s="175" t="s">
        <v>41</v>
      </c>
      <c r="B41" s="175"/>
      <c r="C41" s="175"/>
    </row>
    <row r="42" spans="1:3" ht="24" x14ac:dyDescent="0.2">
      <c r="A42" s="3"/>
      <c r="B42" s="3"/>
      <c r="C42" s="3"/>
    </row>
    <row r="43" spans="1:3" ht="24" x14ac:dyDescent="0.2">
      <c r="A43" s="3"/>
      <c r="B43" s="3"/>
      <c r="C43" s="2" t="s">
        <v>16</v>
      </c>
    </row>
    <row r="44" spans="1:3" ht="23.25" x14ac:dyDescent="0.2">
      <c r="A44" s="179" t="s">
        <v>15</v>
      </c>
      <c r="B44" s="17" t="s">
        <v>2</v>
      </c>
      <c r="C44" s="38" t="s">
        <v>17</v>
      </c>
    </row>
    <row r="45" spans="1:3" ht="23.25" x14ac:dyDescent="0.2">
      <c r="A45" s="180"/>
      <c r="B45" s="18" t="s">
        <v>1</v>
      </c>
      <c r="C45" s="20" t="s">
        <v>239</v>
      </c>
    </row>
    <row r="46" spans="1:3" ht="23.25" x14ac:dyDescent="0.2">
      <c r="A46" s="21" t="s">
        <v>68</v>
      </c>
      <c r="B46" s="29" t="s">
        <v>0</v>
      </c>
      <c r="C46" s="48">
        <f>C48</f>
        <v>522000</v>
      </c>
    </row>
    <row r="47" spans="1:3" ht="23.25" x14ac:dyDescent="0.2">
      <c r="A47" s="21"/>
      <c r="B47" s="30" t="s">
        <v>1</v>
      </c>
      <c r="C47" s="45"/>
    </row>
    <row r="48" spans="1:3" ht="23.25" x14ac:dyDescent="0.2">
      <c r="A48" s="197" t="s">
        <v>37</v>
      </c>
      <c r="B48" s="29" t="s">
        <v>0</v>
      </c>
      <c r="C48" s="44">
        <f>C50+C62</f>
        <v>522000</v>
      </c>
    </row>
    <row r="49" spans="1:3" ht="23.25" x14ac:dyDescent="0.2">
      <c r="A49" s="198"/>
      <c r="B49" s="30" t="s">
        <v>1</v>
      </c>
      <c r="C49" s="45"/>
    </row>
    <row r="50" spans="1:3" ht="23.25" x14ac:dyDescent="0.2">
      <c r="A50" s="193" t="s">
        <v>70</v>
      </c>
      <c r="B50" s="31" t="s">
        <v>0</v>
      </c>
      <c r="C50" s="46">
        <f>SUM(C52:C61)</f>
        <v>442000</v>
      </c>
    </row>
    <row r="51" spans="1:3" ht="23.25" x14ac:dyDescent="0.2">
      <c r="A51" s="194"/>
      <c r="B51" s="32" t="s">
        <v>1</v>
      </c>
      <c r="C51" s="32"/>
    </row>
    <row r="52" spans="1:3" ht="23.25" x14ac:dyDescent="0.2">
      <c r="A52" s="23" t="s">
        <v>142</v>
      </c>
      <c r="B52" s="33"/>
      <c r="C52" s="33"/>
    </row>
    <row r="53" spans="1:3" ht="23.25" x14ac:dyDescent="0.2">
      <c r="A53" s="23" t="s">
        <v>61</v>
      </c>
      <c r="B53" s="28"/>
      <c r="C53" s="28"/>
    </row>
    <row r="54" spans="1:3" ht="23.25" x14ac:dyDescent="0.2">
      <c r="A54" s="22" t="s">
        <v>200</v>
      </c>
      <c r="B54" s="28" t="s">
        <v>0</v>
      </c>
      <c r="C54" s="28">
        <v>216000</v>
      </c>
    </row>
    <row r="55" spans="1:3" ht="23.25" x14ac:dyDescent="0.2">
      <c r="A55" s="22" t="s">
        <v>66</v>
      </c>
      <c r="B55" s="28" t="s">
        <v>1</v>
      </c>
      <c r="C55" s="28"/>
    </row>
    <row r="56" spans="1:3" ht="23.25" x14ac:dyDescent="0.2">
      <c r="A56" s="22" t="s">
        <v>67</v>
      </c>
      <c r="B56" s="28"/>
      <c r="C56" s="28"/>
    </row>
    <row r="57" spans="1:3" ht="23.25" x14ac:dyDescent="0.2">
      <c r="A57" s="22" t="s">
        <v>201</v>
      </c>
      <c r="B57" s="28" t="s">
        <v>0</v>
      </c>
      <c r="C57" s="28">
        <v>216000</v>
      </c>
    </row>
    <row r="58" spans="1:3" ht="23.25" x14ac:dyDescent="0.2">
      <c r="A58" s="22" t="s">
        <v>59</v>
      </c>
      <c r="B58" s="28" t="s">
        <v>1</v>
      </c>
      <c r="C58" s="28"/>
    </row>
    <row r="59" spans="1:3" ht="23.25" x14ac:dyDescent="0.2">
      <c r="A59" s="23" t="s">
        <v>144</v>
      </c>
      <c r="B59" s="28"/>
      <c r="C59" s="28"/>
    </row>
    <row r="60" spans="1:3" ht="23.25" x14ac:dyDescent="0.2">
      <c r="A60" s="22" t="s">
        <v>202</v>
      </c>
      <c r="B60" s="28" t="s">
        <v>0</v>
      </c>
      <c r="C60" s="28">
        <v>10000</v>
      </c>
    </row>
    <row r="61" spans="1:3" ht="23.25" x14ac:dyDescent="0.2">
      <c r="A61" s="22"/>
      <c r="B61" s="28" t="s">
        <v>1</v>
      </c>
      <c r="C61" s="28"/>
    </row>
    <row r="62" spans="1:3" ht="23.25" x14ac:dyDescent="0.2">
      <c r="A62" s="193" t="s">
        <v>71</v>
      </c>
      <c r="B62" s="33" t="s">
        <v>0</v>
      </c>
      <c r="C62" s="172">
        <f>C64</f>
        <v>80000</v>
      </c>
    </row>
    <row r="63" spans="1:3" ht="23.25" x14ac:dyDescent="0.2">
      <c r="A63" s="194"/>
      <c r="B63" s="32" t="s">
        <v>1</v>
      </c>
      <c r="C63" s="32"/>
    </row>
    <row r="64" spans="1:3" ht="23.25" x14ac:dyDescent="0.2">
      <c r="A64" s="22" t="s">
        <v>203</v>
      </c>
      <c r="B64" s="28" t="s">
        <v>0</v>
      </c>
      <c r="C64" s="33">
        <v>80000</v>
      </c>
    </row>
    <row r="65" spans="1:3" ht="23.25" x14ac:dyDescent="0.2">
      <c r="A65" s="22" t="s">
        <v>43</v>
      </c>
      <c r="B65" s="28" t="s">
        <v>1</v>
      </c>
      <c r="C65" s="28"/>
    </row>
    <row r="66" spans="1:3" ht="23.25" x14ac:dyDescent="0.2">
      <c r="A66" s="204" t="s">
        <v>3</v>
      </c>
      <c r="B66" s="115" t="s">
        <v>0</v>
      </c>
      <c r="C66" s="141">
        <f>C50+C62</f>
        <v>522000</v>
      </c>
    </row>
    <row r="67" spans="1:3" ht="23.25" x14ac:dyDescent="0.2">
      <c r="A67" s="205"/>
      <c r="B67" s="60" t="s">
        <v>1</v>
      </c>
      <c r="C67" s="60"/>
    </row>
    <row r="68" spans="1:3" s="100" customFormat="1" ht="23.25" x14ac:dyDescent="0.2">
      <c r="A68" s="91"/>
      <c r="B68" s="92"/>
      <c r="C68" s="92"/>
    </row>
    <row r="69" spans="1:3" ht="23.25" x14ac:dyDescent="0.2">
      <c r="A69" s="26" t="s">
        <v>24</v>
      </c>
      <c r="B69" s="24"/>
      <c r="C69" s="24"/>
    </row>
    <row r="70" spans="1:3" ht="23.25" x14ac:dyDescent="0.2">
      <c r="A70" s="26"/>
      <c r="B70" s="24"/>
      <c r="C70" s="24"/>
    </row>
    <row r="71" spans="1:3" ht="23.25" x14ac:dyDescent="0.2">
      <c r="A71" s="26"/>
      <c r="B71" s="24"/>
      <c r="C71" s="24"/>
    </row>
    <row r="72" spans="1:3" ht="23.25" x14ac:dyDescent="0.2">
      <c r="A72" s="26"/>
      <c r="B72" s="24"/>
      <c r="C72" s="24"/>
    </row>
    <row r="73" spans="1:3" ht="24" x14ac:dyDescent="0.2">
      <c r="A73" s="175" t="s">
        <v>238</v>
      </c>
      <c r="B73" s="175"/>
      <c r="C73" s="175"/>
    </row>
    <row r="74" spans="1:3" ht="24" x14ac:dyDescent="0.2">
      <c r="A74" s="175" t="s">
        <v>41</v>
      </c>
      <c r="B74" s="175"/>
      <c r="C74" s="175"/>
    </row>
    <row r="75" spans="1:3" ht="24" x14ac:dyDescent="0.2">
      <c r="A75" s="3"/>
      <c r="B75" s="3"/>
      <c r="C75" s="2" t="s">
        <v>16</v>
      </c>
    </row>
    <row r="76" spans="1:3" ht="23.25" x14ac:dyDescent="0.2">
      <c r="A76" s="179" t="s">
        <v>15</v>
      </c>
      <c r="B76" s="17" t="s">
        <v>2</v>
      </c>
      <c r="C76" s="38" t="s">
        <v>17</v>
      </c>
    </row>
    <row r="77" spans="1:3" ht="23.25" x14ac:dyDescent="0.2">
      <c r="A77" s="180"/>
      <c r="B77" s="18" t="s">
        <v>1</v>
      </c>
      <c r="C77" s="20" t="s">
        <v>239</v>
      </c>
    </row>
    <row r="78" spans="1:3" ht="23.25" x14ac:dyDescent="0.2">
      <c r="A78" s="21" t="s">
        <v>68</v>
      </c>
      <c r="B78" s="29" t="s">
        <v>0</v>
      </c>
      <c r="C78" s="48">
        <f>C80</f>
        <v>242800</v>
      </c>
    </row>
    <row r="79" spans="1:3" ht="23.25" x14ac:dyDescent="0.2">
      <c r="A79" s="21"/>
      <c r="B79" s="30" t="s">
        <v>1</v>
      </c>
      <c r="C79" s="45"/>
    </row>
    <row r="80" spans="1:3" ht="23.25" x14ac:dyDescent="0.2">
      <c r="A80" s="197" t="s">
        <v>38</v>
      </c>
      <c r="B80" s="29" t="s">
        <v>0</v>
      </c>
      <c r="C80" s="44">
        <f>C82+C88</f>
        <v>242800</v>
      </c>
    </row>
    <row r="81" spans="1:3" ht="23.25" x14ac:dyDescent="0.2">
      <c r="A81" s="198"/>
      <c r="B81" s="30" t="s">
        <v>1</v>
      </c>
      <c r="C81" s="30"/>
    </row>
    <row r="82" spans="1:3" ht="23.25" x14ac:dyDescent="0.2">
      <c r="A82" s="193" t="s">
        <v>70</v>
      </c>
      <c r="B82" s="31" t="s">
        <v>0</v>
      </c>
      <c r="C82" s="46">
        <f>C86</f>
        <v>172800</v>
      </c>
    </row>
    <row r="83" spans="1:3" ht="23.25" x14ac:dyDescent="0.2">
      <c r="A83" s="194"/>
      <c r="B83" s="32" t="s">
        <v>1</v>
      </c>
      <c r="C83" s="32"/>
    </row>
    <row r="84" spans="1:3" ht="23.25" x14ac:dyDescent="0.2">
      <c r="A84" s="23" t="s">
        <v>142</v>
      </c>
      <c r="B84" s="33"/>
      <c r="C84" s="33"/>
    </row>
    <row r="85" spans="1:3" ht="23.25" x14ac:dyDescent="0.2">
      <c r="A85" s="23" t="s">
        <v>61</v>
      </c>
      <c r="B85" s="28"/>
      <c r="C85" s="28"/>
    </row>
    <row r="86" spans="1:3" ht="23.25" x14ac:dyDescent="0.2">
      <c r="A86" s="22" t="s">
        <v>204</v>
      </c>
      <c r="B86" s="28" t="s">
        <v>0</v>
      </c>
      <c r="C86" s="28">
        <v>172800</v>
      </c>
    </row>
    <row r="87" spans="1:3" ht="23.25" x14ac:dyDescent="0.2">
      <c r="A87" s="147"/>
      <c r="B87" s="28" t="s">
        <v>1</v>
      </c>
      <c r="C87" s="28"/>
    </row>
    <row r="88" spans="1:3" ht="23.25" x14ac:dyDescent="0.2">
      <c r="A88" s="193" t="s">
        <v>71</v>
      </c>
      <c r="B88" s="31" t="s">
        <v>0</v>
      </c>
      <c r="C88" s="46">
        <f>C90</f>
        <v>70000</v>
      </c>
    </row>
    <row r="89" spans="1:3" ht="23.25" x14ac:dyDescent="0.2">
      <c r="A89" s="194"/>
      <c r="B89" s="32" t="s">
        <v>1</v>
      </c>
      <c r="C89" s="32"/>
    </row>
    <row r="90" spans="1:3" ht="23.25" x14ac:dyDescent="0.2">
      <c r="A90" s="34" t="s">
        <v>205</v>
      </c>
      <c r="B90" s="170" t="s">
        <v>0</v>
      </c>
      <c r="C90" s="170">
        <v>70000</v>
      </c>
    </row>
    <row r="91" spans="1:3" ht="23.25" x14ac:dyDescent="0.2">
      <c r="A91" s="22" t="s">
        <v>206</v>
      </c>
      <c r="B91" s="170" t="s">
        <v>1</v>
      </c>
      <c r="C91" s="170"/>
    </row>
    <row r="92" spans="1:3" ht="23.25" x14ac:dyDescent="0.2">
      <c r="A92" s="204" t="s">
        <v>3</v>
      </c>
      <c r="B92" s="141" t="s">
        <v>0</v>
      </c>
      <c r="C92" s="141">
        <f>C78</f>
        <v>242800</v>
      </c>
    </row>
    <row r="93" spans="1:3" ht="23.25" x14ac:dyDescent="0.2">
      <c r="A93" s="205"/>
      <c r="B93" s="60" t="s">
        <v>1</v>
      </c>
      <c r="C93" s="60"/>
    </row>
    <row r="95" spans="1:3" ht="23.25" x14ac:dyDescent="0.2">
      <c r="A95" s="26" t="s">
        <v>24</v>
      </c>
      <c r="B95" s="24"/>
      <c r="C95" s="24"/>
    </row>
  </sheetData>
  <mergeCells count="20">
    <mergeCell ref="A34:A35"/>
    <mergeCell ref="A1:C1"/>
    <mergeCell ref="A4:A5"/>
    <mergeCell ref="A10:A11"/>
    <mergeCell ref="A2:C2"/>
    <mergeCell ref="A8:A9"/>
    <mergeCell ref="A92:A93"/>
    <mergeCell ref="A62:A63"/>
    <mergeCell ref="A66:A67"/>
    <mergeCell ref="A40:C40"/>
    <mergeCell ref="A44:A45"/>
    <mergeCell ref="A48:A49"/>
    <mergeCell ref="A82:A83"/>
    <mergeCell ref="A50:A51"/>
    <mergeCell ref="A73:C73"/>
    <mergeCell ref="A76:A77"/>
    <mergeCell ref="A80:A81"/>
    <mergeCell ref="A41:C41"/>
    <mergeCell ref="A74:C74"/>
    <mergeCell ref="A88:A89"/>
  </mergeCells>
  <printOptions horizontalCentered="1"/>
  <pageMargins left="0.39370078740157483" right="0.19685039370078741" top="0.98425196850393704" bottom="0.15748031496062992" header="0.31496062992125984" footer="0.31496062992125984"/>
  <pageSetup paperSize="9" scale="90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2" max="5" man="1"/>
    <brk id="39" max="5" man="1"/>
    <brk id="61" max="5" man="1"/>
    <brk id="7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C117"/>
  <sheetViews>
    <sheetView view="pageBreakPreview" topLeftCell="A11" zoomScaleNormal="100" zoomScaleSheetLayoutView="100" workbookViewId="0">
      <selection activeCell="A107" sqref="A107"/>
    </sheetView>
  </sheetViews>
  <sheetFormatPr defaultRowHeight="14.25" x14ac:dyDescent="0.2"/>
  <cols>
    <col min="1" max="1" width="63.625" customWidth="1"/>
    <col min="2" max="2" width="14.25" customWidth="1"/>
    <col min="3" max="3" width="43.25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3.25" x14ac:dyDescent="0.2">
      <c r="A5" s="179" t="s">
        <v>15</v>
      </c>
      <c r="B5" s="17" t="s">
        <v>2</v>
      </c>
      <c r="C5" s="38" t="s">
        <v>17</v>
      </c>
    </row>
    <row r="6" spans="1:3" ht="23.25" x14ac:dyDescent="0.2">
      <c r="A6" s="180"/>
      <c r="B6" s="18" t="s">
        <v>1</v>
      </c>
      <c r="C6" s="20" t="s">
        <v>239</v>
      </c>
    </row>
    <row r="7" spans="1:3" ht="23.25" x14ac:dyDescent="0.2">
      <c r="A7" s="21" t="s">
        <v>68</v>
      </c>
      <c r="B7" s="127" t="s">
        <v>0</v>
      </c>
      <c r="C7" s="48">
        <f>C9</f>
        <v>170300</v>
      </c>
    </row>
    <row r="8" spans="1:3" ht="23.25" x14ac:dyDescent="0.2">
      <c r="A8" s="21"/>
      <c r="B8" s="30" t="s">
        <v>1</v>
      </c>
      <c r="C8" s="45"/>
    </row>
    <row r="9" spans="1:3" ht="23.25" x14ac:dyDescent="0.2">
      <c r="A9" s="197" t="s">
        <v>39</v>
      </c>
      <c r="B9" s="29" t="s">
        <v>0</v>
      </c>
      <c r="C9" s="44">
        <f>C11+C31</f>
        <v>170300</v>
      </c>
    </row>
    <row r="10" spans="1:3" ht="23.25" x14ac:dyDescent="0.2">
      <c r="A10" s="198"/>
      <c r="B10" s="30" t="s">
        <v>1</v>
      </c>
      <c r="C10" s="30"/>
    </row>
    <row r="11" spans="1:3" ht="23.25" x14ac:dyDescent="0.2">
      <c r="A11" s="193" t="s">
        <v>70</v>
      </c>
      <c r="B11" s="31" t="s">
        <v>0</v>
      </c>
      <c r="C11" s="46">
        <f>SUM(C13:C30)</f>
        <v>170300</v>
      </c>
    </row>
    <row r="12" spans="1:3" ht="23.25" x14ac:dyDescent="0.2">
      <c r="A12" s="194"/>
      <c r="B12" s="32" t="s">
        <v>1</v>
      </c>
      <c r="C12" s="32"/>
    </row>
    <row r="13" spans="1:3" ht="23.25" x14ac:dyDescent="0.2">
      <c r="A13" s="23" t="s">
        <v>142</v>
      </c>
      <c r="B13" s="33"/>
      <c r="C13" s="33"/>
    </row>
    <row r="14" spans="1:3" ht="23.25" x14ac:dyDescent="0.2">
      <c r="A14" s="23" t="s">
        <v>143</v>
      </c>
      <c r="B14" s="33"/>
      <c r="C14" s="33"/>
    </row>
    <row r="15" spans="1:3" ht="23.25" x14ac:dyDescent="0.2">
      <c r="A15" s="22" t="s">
        <v>145</v>
      </c>
      <c r="B15" s="28" t="s">
        <v>0</v>
      </c>
      <c r="C15" s="28">
        <v>79000</v>
      </c>
    </row>
    <row r="16" spans="1:3" ht="23.25" x14ac:dyDescent="0.2">
      <c r="A16" s="22"/>
      <c r="B16" s="28" t="s">
        <v>1</v>
      </c>
      <c r="C16" s="56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132</v>
      </c>
      <c r="B18" s="28" t="s">
        <v>0</v>
      </c>
      <c r="C18" s="28">
        <v>5500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2" t="s">
        <v>133</v>
      </c>
      <c r="B20" s="28" t="s">
        <v>0</v>
      </c>
      <c r="C20" s="28">
        <v>12000</v>
      </c>
    </row>
    <row r="21" spans="1:3" ht="23.25" x14ac:dyDescent="0.2">
      <c r="A21" s="22"/>
      <c r="B21" s="28" t="s">
        <v>1</v>
      </c>
      <c r="C21" s="28"/>
    </row>
    <row r="22" spans="1:3" ht="23.25" x14ac:dyDescent="0.2">
      <c r="A22" s="97" t="s">
        <v>144</v>
      </c>
      <c r="B22" s="28"/>
      <c r="C22" s="28"/>
    </row>
    <row r="23" spans="1:3" ht="23.25" x14ac:dyDescent="0.2">
      <c r="A23" s="22" t="s">
        <v>137</v>
      </c>
      <c r="B23" s="28" t="s">
        <v>0</v>
      </c>
      <c r="C23" s="28">
        <v>48000</v>
      </c>
    </row>
    <row r="24" spans="1:3" ht="23.25" x14ac:dyDescent="0.2">
      <c r="A24" s="23"/>
      <c r="B24" s="28" t="s">
        <v>1</v>
      </c>
      <c r="C24" s="28"/>
    </row>
    <row r="25" spans="1:3" ht="23.25" x14ac:dyDescent="0.2">
      <c r="A25" s="22" t="s">
        <v>138</v>
      </c>
      <c r="B25" s="28" t="s">
        <v>0</v>
      </c>
      <c r="C25" s="28">
        <v>20000</v>
      </c>
    </row>
    <row r="26" spans="1:3" ht="23.25" x14ac:dyDescent="0.2">
      <c r="A26" s="22"/>
      <c r="B26" s="28" t="s">
        <v>1</v>
      </c>
      <c r="C26" s="28"/>
    </row>
    <row r="27" spans="1:3" ht="23.25" x14ac:dyDescent="0.2">
      <c r="A27" s="22" t="s">
        <v>63</v>
      </c>
      <c r="B27" s="28" t="s">
        <v>0</v>
      </c>
      <c r="C27" s="28">
        <v>3600</v>
      </c>
    </row>
    <row r="28" spans="1:3" ht="23.25" x14ac:dyDescent="0.2">
      <c r="A28" s="22"/>
      <c r="B28" s="28" t="s">
        <v>1</v>
      </c>
      <c r="C28" s="28"/>
    </row>
    <row r="29" spans="1:3" ht="23.25" x14ac:dyDescent="0.2">
      <c r="A29" s="22" t="s">
        <v>62</v>
      </c>
      <c r="B29" s="28" t="s">
        <v>0</v>
      </c>
      <c r="C29" s="28">
        <v>2200</v>
      </c>
    </row>
    <row r="30" spans="1:3" ht="23.25" x14ac:dyDescent="0.2">
      <c r="A30" s="22" t="s">
        <v>49</v>
      </c>
      <c r="B30" s="28" t="s">
        <v>1</v>
      </c>
      <c r="C30" s="28"/>
    </row>
    <row r="31" spans="1:3" ht="23.25" x14ac:dyDescent="0.2">
      <c r="A31" s="206" t="s">
        <v>71</v>
      </c>
      <c r="B31" s="31" t="s">
        <v>0</v>
      </c>
      <c r="C31" s="46">
        <f>SUM(C33:C34)</f>
        <v>0</v>
      </c>
    </row>
    <row r="32" spans="1:3" ht="23.25" x14ac:dyDescent="0.2">
      <c r="A32" s="194"/>
      <c r="B32" s="32" t="s">
        <v>1</v>
      </c>
      <c r="C32" s="32"/>
    </row>
    <row r="33" spans="1:3" ht="23.25" x14ac:dyDescent="0.2">
      <c r="A33" s="22" t="s">
        <v>207</v>
      </c>
      <c r="B33" s="28" t="s">
        <v>0</v>
      </c>
      <c r="C33" s="33">
        <v>0</v>
      </c>
    </row>
    <row r="34" spans="1:3" ht="23.25" x14ac:dyDescent="0.2">
      <c r="A34" s="22"/>
      <c r="B34" s="28" t="s">
        <v>1</v>
      </c>
      <c r="C34" s="33"/>
    </row>
    <row r="35" spans="1:3" ht="23.25" x14ac:dyDescent="0.2">
      <c r="A35" s="204" t="s">
        <v>3</v>
      </c>
      <c r="B35" s="141" t="s">
        <v>0</v>
      </c>
      <c r="C35" s="141">
        <f>C7</f>
        <v>170300</v>
      </c>
    </row>
    <row r="36" spans="1:3" ht="23.25" x14ac:dyDescent="0.2">
      <c r="A36" s="205"/>
      <c r="B36" s="60" t="s">
        <v>1</v>
      </c>
      <c r="C36" s="60"/>
    </row>
    <row r="37" spans="1:3" ht="23.25" x14ac:dyDescent="0.2">
      <c r="A37" s="24"/>
      <c r="B37" s="24"/>
      <c r="C37" s="24"/>
    </row>
    <row r="38" spans="1:3" ht="23.25" x14ac:dyDescent="0.2">
      <c r="A38" s="26" t="s">
        <v>24</v>
      </c>
      <c r="B38" s="24"/>
      <c r="C38" s="24"/>
    </row>
    <row r="39" spans="1:3" ht="24" x14ac:dyDescent="0.2">
      <c r="A39" s="175" t="s">
        <v>238</v>
      </c>
      <c r="B39" s="175"/>
      <c r="C39" s="175"/>
    </row>
    <row r="40" spans="1:3" ht="24" x14ac:dyDescent="0.2">
      <c r="A40" s="175" t="s">
        <v>41</v>
      </c>
      <c r="B40" s="175"/>
      <c r="C40" s="175"/>
    </row>
    <row r="41" spans="1:3" ht="24" x14ac:dyDescent="0.2">
      <c r="A41" s="3"/>
      <c r="B41" s="3"/>
      <c r="C41" s="3"/>
    </row>
    <row r="42" spans="1:3" ht="24" x14ac:dyDescent="0.2">
      <c r="A42" s="3"/>
      <c r="B42" s="3"/>
      <c r="C42" s="2" t="s">
        <v>16</v>
      </c>
    </row>
    <row r="43" spans="1:3" ht="23.25" x14ac:dyDescent="0.2">
      <c r="A43" s="179" t="s">
        <v>15</v>
      </c>
      <c r="B43" s="17" t="s">
        <v>2</v>
      </c>
      <c r="C43" s="38" t="s">
        <v>17</v>
      </c>
    </row>
    <row r="44" spans="1:3" ht="23.25" x14ac:dyDescent="0.2">
      <c r="A44" s="180"/>
      <c r="B44" s="18" t="s">
        <v>1</v>
      </c>
      <c r="C44" s="20" t="s">
        <v>239</v>
      </c>
    </row>
    <row r="45" spans="1:3" ht="23.25" x14ac:dyDescent="0.2">
      <c r="A45" s="21" t="s">
        <v>68</v>
      </c>
      <c r="B45" s="127" t="s">
        <v>0</v>
      </c>
      <c r="C45" s="48">
        <f>C47</f>
        <v>9611900</v>
      </c>
    </row>
    <row r="46" spans="1:3" ht="23.25" x14ac:dyDescent="0.2">
      <c r="A46" s="21"/>
      <c r="B46" s="30" t="s">
        <v>1</v>
      </c>
      <c r="C46" s="45"/>
    </row>
    <row r="47" spans="1:3" ht="23.25" x14ac:dyDescent="0.2">
      <c r="A47" s="197" t="s">
        <v>40</v>
      </c>
      <c r="B47" s="29" t="s">
        <v>0</v>
      </c>
      <c r="C47" s="44">
        <f>+C49+C95+C102</f>
        <v>9611900</v>
      </c>
    </row>
    <row r="48" spans="1:3" ht="23.25" x14ac:dyDescent="0.2">
      <c r="A48" s="198"/>
      <c r="B48" s="30" t="s">
        <v>1</v>
      </c>
      <c r="C48" s="30"/>
    </row>
    <row r="49" spans="1:3" ht="23.25" x14ac:dyDescent="0.2">
      <c r="A49" s="193" t="s">
        <v>70</v>
      </c>
      <c r="B49" s="31" t="s">
        <v>0</v>
      </c>
      <c r="C49" s="46">
        <f>SUM(C51:C94)</f>
        <v>5975700</v>
      </c>
    </row>
    <row r="50" spans="1:3" ht="23.25" x14ac:dyDescent="0.2">
      <c r="A50" s="194"/>
      <c r="B50" s="32" t="s">
        <v>1</v>
      </c>
      <c r="C50" s="32"/>
    </row>
    <row r="51" spans="1:3" ht="23.25" x14ac:dyDescent="0.2">
      <c r="A51" s="23" t="s">
        <v>142</v>
      </c>
      <c r="B51" s="33"/>
      <c r="C51" s="33"/>
    </row>
    <row r="52" spans="1:3" ht="23.25" x14ac:dyDescent="0.2">
      <c r="A52" s="23" t="s">
        <v>143</v>
      </c>
      <c r="B52" s="33"/>
      <c r="C52" s="33"/>
    </row>
    <row r="53" spans="1:3" ht="23.25" x14ac:dyDescent="0.2">
      <c r="A53" s="22" t="s">
        <v>212</v>
      </c>
      <c r="B53" s="28" t="s">
        <v>0</v>
      </c>
      <c r="C53" s="28">
        <v>102400</v>
      </c>
    </row>
    <row r="54" spans="1:3" ht="23.25" x14ac:dyDescent="0.2">
      <c r="A54" s="34"/>
      <c r="B54" s="28" t="s">
        <v>1</v>
      </c>
      <c r="C54" s="28"/>
    </row>
    <row r="55" spans="1:3" ht="23.25" x14ac:dyDescent="0.2">
      <c r="A55" s="22" t="s">
        <v>208</v>
      </c>
      <c r="B55" s="28" t="s">
        <v>0</v>
      </c>
      <c r="C55" s="28">
        <v>64000</v>
      </c>
    </row>
    <row r="56" spans="1:3" ht="23.25" x14ac:dyDescent="0.2">
      <c r="A56" s="22" t="s">
        <v>64</v>
      </c>
      <c r="B56" s="28" t="s">
        <v>1</v>
      </c>
      <c r="C56" s="28"/>
    </row>
    <row r="57" spans="1:3" ht="23.25" x14ac:dyDescent="0.2">
      <c r="A57" s="22" t="s">
        <v>209</v>
      </c>
      <c r="B57" s="28" t="s">
        <v>0</v>
      </c>
      <c r="C57" s="28">
        <v>110000</v>
      </c>
    </row>
    <row r="58" spans="1:3" ht="23.25" x14ac:dyDescent="0.2">
      <c r="A58" s="34"/>
      <c r="B58" s="28" t="s">
        <v>1</v>
      </c>
      <c r="C58" s="28"/>
    </row>
    <row r="59" spans="1:3" ht="23.25" x14ac:dyDescent="0.2">
      <c r="A59" s="22" t="s">
        <v>210</v>
      </c>
      <c r="B59" s="28" t="s">
        <v>0</v>
      </c>
      <c r="C59" s="28">
        <v>281000</v>
      </c>
    </row>
    <row r="60" spans="1:3" ht="23.25" x14ac:dyDescent="0.2">
      <c r="A60" s="22" t="s">
        <v>211</v>
      </c>
      <c r="B60" s="28" t="s">
        <v>1</v>
      </c>
      <c r="C60" s="28"/>
    </row>
    <row r="61" spans="1:3" ht="23.25" x14ac:dyDescent="0.2">
      <c r="A61" s="97" t="s">
        <v>61</v>
      </c>
      <c r="B61" s="28"/>
      <c r="C61" s="28"/>
    </row>
    <row r="62" spans="1:3" ht="23.25" x14ac:dyDescent="0.2">
      <c r="A62" s="34" t="s">
        <v>213</v>
      </c>
      <c r="B62" s="28" t="s">
        <v>0</v>
      </c>
      <c r="C62" s="28">
        <v>60000</v>
      </c>
    </row>
    <row r="63" spans="1:3" ht="23.25" x14ac:dyDescent="0.2">
      <c r="A63" s="34"/>
      <c r="B63" s="28" t="s">
        <v>1</v>
      </c>
      <c r="C63" s="28"/>
    </row>
    <row r="64" spans="1:3" ht="23.25" x14ac:dyDescent="0.2">
      <c r="A64" s="22" t="s">
        <v>214</v>
      </c>
      <c r="B64" s="28" t="s">
        <v>0</v>
      </c>
      <c r="C64" s="28">
        <v>1500000</v>
      </c>
    </row>
    <row r="65" spans="1:3" ht="23.25" x14ac:dyDescent="0.2">
      <c r="A65" s="22"/>
      <c r="B65" s="28" t="s">
        <v>1</v>
      </c>
      <c r="C65" s="28"/>
    </row>
    <row r="66" spans="1:3" ht="23.25" x14ac:dyDescent="0.2">
      <c r="A66" s="22" t="s">
        <v>133</v>
      </c>
      <c r="B66" s="28" t="s">
        <v>0</v>
      </c>
      <c r="C66" s="28">
        <v>30000</v>
      </c>
    </row>
    <row r="67" spans="1:3" ht="23.25" x14ac:dyDescent="0.2">
      <c r="A67" s="22"/>
      <c r="B67" s="28" t="s">
        <v>1</v>
      </c>
      <c r="C67" s="28"/>
    </row>
    <row r="68" spans="1:3" ht="23.25" x14ac:dyDescent="0.2">
      <c r="A68" s="22" t="s">
        <v>245</v>
      </c>
      <c r="B68" s="28" t="s">
        <v>0</v>
      </c>
      <c r="C68" s="28">
        <v>482400</v>
      </c>
    </row>
    <row r="69" spans="1:3" ht="23.25" x14ac:dyDescent="0.2">
      <c r="A69" s="22" t="s">
        <v>49</v>
      </c>
      <c r="B69" s="28" t="s">
        <v>1</v>
      </c>
      <c r="C69" s="28"/>
    </row>
    <row r="70" spans="1:3" ht="23.25" x14ac:dyDescent="0.2">
      <c r="A70" s="22" t="s">
        <v>215</v>
      </c>
      <c r="B70" s="28" t="s">
        <v>0</v>
      </c>
      <c r="C70" s="28">
        <v>2430000</v>
      </c>
    </row>
    <row r="71" spans="1:3" ht="23.25" x14ac:dyDescent="0.2">
      <c r="A71" s="22" t="s">
        <v>49</v>
      </c>
      <c r="B71" s="28" t="s">
        <v>1</v>
      </c>
      <c r="C71" s="28"/>
    </row>
    <row r="72" spans="1:3" ht="23.25" x14ac:dyDescent="0.2">
      <c r="A72" s="22" t="s">
        <v>216</v>
      </c>
      <c r="B72" s="28" t="s">
        <v>0</v>
      </c>
      <c r="C72" s="28">
        <v>113000</v>
      </c>
    </row>
    <row r="73" spans="1:3" ht="23.25" x14ac:dyDescent="0.2">
      <c r="A73" s="22"/>
      <c r="B73" s="28" t="s">
        <v>1</v>
      </c>
      <c r="C73" s="28"/>
    </row>
    <row r="74" spans="1:3" ht="23.25" x14ac:dyDescent="0.2">
      <c r="A74" s="22" t="s">
        <v>221</v>
      </c>
      <c r="B74" s="28" t="s">
        <v>0</v>
      </c>
      <c r="C74" s="28">
        <v>583200</v>
      </c>
    </row>
    <row r="75" spans="1:3" ht="23.25" x14ac:dyDescent="0.2">
      <c r="A75" s="22" t="s">
        <v>222</v>
      </c>
      <c r="B75" s="28" t="s">
        <v>1</v>
      </c>
      <c r="C75" s="28"/>
    </row>
    <row r="76" spans="1:3" ht="23.25" x14ac:dyDescent="0.2">
      <c r="A76" s="22" t="s">
        <v>257</v>
      </c>
      <c r="B76" s="28" t="s">
        <v>0</v>
      </c>
      <c r="C76" s="28">
        <v>117800</v>
      </c>
    </row>
    <row r="77" spans="1:3" ht="23.25" x14ac:dyDescent="0.2">
      <c r="A77" s="22"/>
      <c r="B77" s="28" t="s">
        <v>1</v>
      </c>
      <c r="C77" s="28"/>
    </row>
    <row r="78" spans="1:3" ht="23.25" x14ac:dyDescent="0.2">
      <c r="A78" s="23" t="s">
        <v>144</v>
      </c>
      <c r="B78" s="28"/>
      <c r="C78" s="28"/>
    </row>
    <row r="79" spans="1:3" ht="23.25" x14ac:dyDescent="0.2">
      <c r="A79" s="34" t="s">
        <v>217</v>
      </c>
      <c r="B79" s="28" t="s">
        <v>0</v>
      </c>
      <c r="C79" s="28">
        <v>7000</v>
      </c>
    </row>
    <row r="80" spans="1:3" ht="23.25" x14ac:dyDescent="0.2">
      <c r="A80" s="34"/>
      <c r="B80" s="28" t="s">
        <v>1</v>
      </c>
      <c r="C80" s="28"/>
    </row>
    <row r="81" spans="1:3" ht="23.25" x14ac:dyDescent="0.2">
      <c r="A81" s="22" t="s">
        <v>218</v>
      </c>
      <c r="B81" s="28" t="s">
        <v>0</v>
      </c>
      <c r="C81" s="28">
        <v>6000</v>
      </c>
    </row>
    <row r="82" spans="1:3" ht="23.25" x14ac:dyDescent="0.2">
      <c r="A82" s="22"/>
      <c r="B82" s="28" t="s">
        <v>1</v>
      </c>
      <c r="C82" s="28"/>
    </row>
    <row r="83" spans="1:3" ht="23.25" x14ac:dyDescent="0.2">
      <c r="A83" s="22" t="s">
        <v>258</v>
      </c>
      <c r="B83" s="28" t="s">
        <v>0</v>
      </c>
      <c r="C83" s="28">
        <v>61200</v>
      </c>
    </row>
    <row r="84" spans="1:3" ht="23.25" x14ac:dyDescent="0.2">
      <c r="A84" s="22"/>
      <c r="B84" s="28" t="s">
        <v>1</v>
      </c>
      <c r="C84" s="28"/>
    </row>
    <row r="85" spans="1:3" ht="23.25" x14ac:dyDescent="0.2">
      <c r="A85" s="22" t="s">
        <v>223</v>
      </c>
      <c r="B85" s="28" t="s">
        <v>0</v>
      </c>
      <c r="C85" s="28">
        <v>14400</v>
      </c>
    </row>
    <row r="86" spans="1:3" ht="23.25" x14ac:dyDescent="0.2">
      <c r="A86" s="22"/>
      <c r="B86" s="28" t="s">
        <v>1</v>
      </c>
      <c r="C86" s="28"/>
    </row>
    <row r="87" spans="1:3" ht="23.25" x14ac:dyDescent="0.2">
      <c r="A87" s="22" t="s">
        <v>219</v>
      </c>
      <c r="B87" s="28" t="s">
        <v>0</v>
      </c>
      <c r="C87" s="28">
        <v>4300</v>
      </c>
    </row>
    <row r="88" spans="1:3" ht="23.25" x14ac:dyDescent="0.2">
      <c r="A88" s="22"/>
      <c r="B88" s="28" t="s">
        <v>1</v>
      </c>
      <c r="C88" s="28"/>
    </row>
    <row r="89" spans="1:3" ht="23.25" x14ac:dyDescent="0.2">
      <c r="A89" s="22" t="s">
        <v>224</v>
      </c>
      <c r="B89" s="28" t="s">
        <v>0</v>
      </c>
      <c r="C89" s="28">
        <v>9000</v>
      </c>
    </row>
    <row r="90" spans="1:3" ht="23.25" x14ac:dyDescent="0.2">
      <c r="A90" s="22"/>
      <c r="B90" s="28" t="s">
        <v>1</v>
      </c>
      <c r="C90" s="28"/>
    </row>
    <row r="91" spans="1:3" ht="23.25" x14ac:dyDescent="0.2">
      <c r="A91" s="22" t="s">
        <v>220</v>
      </c>
      <c r="B91" s="28" t="s">
        <v>0</v>
      </c>
      <c r="C91" s="28">
        <v>0</v>
      </c>
    </row>
    <row r="92" spans="1:3" ht="23.25" x14ac:dyDescent="0.2">
      <c r="A92" s="34"/>
      <c r="B92" s="28" t="s">
        <v>1</v>
      </c>
      <c r="C92" s="33"/>
    </row>
    <row r="93" spans="1:3" s="100" customFormat="1" ht="23.25" x14ac:dyDescent="0.2">
      <c r="A93" s="103" t="s">
        <v>247</v>
      </c>
      <c r="B93" s="99" t="s">
        <v>0</v>
      </c>
      <c r="C93" s="104">
        <v>0</v>
      </c>
    </row>
    <row r="94" spans="1:3" s="100" customFormat="1" ht="23.25" x14ac:dyDescent="0.2">
      <c r="A94" s="103"/>
      <c r="B94" s="99" t="s">
        <v>1</v>
      </c>
      <c r="C94" s="104"/>
    </row>
    <row r="95" spans="1:3" ht="23.25" x14ac:dyDescent="0.2">
      <c r="A95" s="206" t="s">
        <v>85</v>
      </c>
      <c r="B95" s="31" t="s">
        <v>0</v>
      </c>
      <c r="C95" s="46">
        <f>C97+C99</f>
        <v>3279600</v>
      </c>
    </row>
    <row r="96" spans="1:3" ht="23.25" x14ac:dyDescent="0.2">
      <c r="A96" s="194"/>
      <c r="B96" s="32" t="s">
        <v>1</v>
      </c>
      <c r="C96" s="32"/>
    </row>
    <row r="97" spans="1:3" ht="23.25" x14ac:dyDescent="0.2">
      <c r="A97" s="34" t="s">
        <v>225</v>
      </c>
      <c r="B97" s="33" t="s">
        <v>0</v>
      </c>
      <c r="C97" s="33">
        <v>546600</v>
      </c>
    </row>
    <row r="98" spans="1:3" ht="23.25" x14ac:dyDescent="0.2">
      <c r="A98" s="56"/>
      <c r="B98" s="28" t="s">
        <v>1</v>
      </c>
      <c r="C98" s="33"/>
    </row>
    <row r="99" spans="1:3" ht="23.25" x14ac:dyDescent="0.2">
      <c r="A99" s="22" t="s">
        <v>226</v>
      </c>
      <c r="B99" s="28" t="s">
        <v>0</v>
      </c>
      <c r="C99" s="33">
        <v>2733000</v>
      </c>
    </row>
    <row r="100" spans="1:3" ht="23.25" x14ac:dyDescent="0.2">
      <c r="A100" s="22"/>
      <c r="B100" s="28" t="s">
        <v>1</v>
      </c>
      <c r="C100" s="28"/>
    </row>
    <row r="101" spans="1:3" ht="23.25" x14ac:dyDescent="0.2">
      <c r="A101" s="147"/>
      <c r="B101" s="32"/>
      <c r="C101" s="32"/>
    </row>
    <row r="102" spans="1:3" ht="23.25" x14ac:dyDescent="0.2">
      <c r="A102" s="206" t="s">
        <v>29</v>
      </c>
      <c r="B102" s="31" t="s">
        <v>0</v>
      </c>
      <c r="C102" s="46">
        <f>C104+C106+C108+C110+C112</f>
        <v>356600</v>
      </c>
    </row>
    <row r="103" spans="1:3" ht="23.25" x14ac:dyDescent="0.2">
      <c r="A103" s="194"/>
      <c r="B103" s="32" t="s">
        <v>1</v>
      </c>
      <c r="C103" s="32"/>
    </row>
    <row r="104" spans="1:3" ht="23.25" x14ac:dyDescent="0.2">
      <c r="A104" s="22" t="s">
        <v>227</v>
      </c>
      <c r="B104" s="28" t="s">
        <v>0</v>
      </c>
      <c r="C104" s="33">
        <v>19800</v>
      </c>
    </row>
    <row r="105" spans="1:3" ht="23.25" x14ac:dyDescent="0.2">
      <c r="A105" s="22" t="s">
        <v>259</v>
      </c>
      <c r="B105" s="28" t="s">
        <v>1</v>
      </c>
      <c r="C105" s="33"/>
    </row>
    <row r="106" spans="1:3" ht="23.25" x14ac:dyDescent="0.2">
      <c r="A106" s="22" t="s">
        <v>228</v>
      </c>
      <c r="B106" s="28" t="s">
        <v>0</v>
      </c>
      <c r="C106" s="33">
        <v>6700</v>
      </c>
    </row>
    <row r="107" spans="1:3" ht="23.25" x14ac:dyDescent="0.2">
      <c r="A107" s="22" t="s">
        <v>229</v>
      </c>
      <c r="B107" s="28" t="s">
        <v>1</v>
      </c>
      <c r="C107" s="33"/>
    </row>
    <row r="108" spans="1:3" ht="23.25" x14ac:dyDescent="0.2">
      <c r="A108" s="22" t="s">
        <v>230</v>
      </c>
      <c r="B108" s="28" t="s">
        <v>0</v>
      </c>
      <c r="C108" s="33">
        <v>35300</v>
      </c>
    </row>
    <row r="109" spans="1:3" ht="23.25" x14ac:dyDescent="0.2">
      <c r="A109" s="22"/>
      <c r="B109" s="28" t="s">
        <v>1</v>
      </c>
      <c r="C109" s="33"/>
    </row>
    <row r="110" spans="1:3" ht="23.25" x14ac:dyDescent="0.2">
      <c r="A110" s="22" t="s">
        <v>246</v>
      </c>
      <c r="B110" s="28" t="s">
        <v>0</v>
      </c>
      <c r="C110" s="28">
        <v>264800</v>
      </c>
    </row>
    <row r="111" spans="1:3" ht="23.25" x14ac:dyDescent="0.2">
      <c r="A111" s="22"/>
      <c r="B111" s="28" t="s">
        <v>1</v>
      </c>
      <c r="C111" s="33"/>
    </row>
    <row r="112" spans="1:3" ht="23.25" x14ac:dyDescent="0.2">
      <c r="A112" s="22" t="s">
        <v>231</v>
      </c>
      <c r="B112" s="28" t="s">
        <v>0</v>
      </c>
      <c r="C112" s="33">
        <v>30000</v>
      </c>
    </row>
    <row r="113" spans="1:3" ht="23.25" x14ac:dyDescent="0.2">
      <c r="A113" s="25"/>
      <c r="B113" s="28" t="s">
        <v>1</v>
      </c>
      <c r="C113" s="33"/>
    </row>
    <row r="114" spans="1:3" ht="23.25" x14ac:dyDescent="0.2">
      <c r="A114" s="207" t="s">
        <v>3</v>
      </c>
      <c r="B114" s="115" t="s">
        <v>0</v>
      </c>
      <c r="C114" s="115">
        <f>C45</f>
        <v>9611900</v>
      </c>
    </row>
    <row r="115" spans="1:3" ht="23.25" x14ac:dyDescent="0.2">
      <c r="A115" s="208"/>
      <c r="B115" s="60" t="s">
        <v>1</v>
      </c>
      <c r="C115" s="60"/>
    </row>
    <row r="116" spans="1:3" ht="23.25" x14ac:dyDescent="0.2">
      <c r="A116" s="24"/>
      <c r="B116" s="24"/>
      <c r="C116" s="24"/>
    </row>
    <row r="117" spans="1:3" ht="23.25" x14ac:dyDescent="0.2">
      <c r="A117" s="26" t="s">
        <v>24</v>
      </c>
      <c r="B117" s="24"/>
      <c r="C117" s="24"/>
    </row>
  </sheetData>
  <mergeCells count="15">
    <mergeCell ref="A114:A115"/>
    <mergeCell ref="A1:C1"/>
    <mergeCell ref="A5:A6"/>
    <mergeCell ref="A9:A10"/>
    <mergeCell ref="A11:A12"/>
    <mergeCell ref="A2:C2"/>
    <mergeCell ref="A102:A103"/>
    <mergeCell ref="A31:A32"/>
    <mergeCell ref="A39:C39"/>
    <mergeCell ref="A43:A44"/>
    <mergeCell ref="A47:A48"/>
    <mergeCell ref="A49:A50"/>
    <mergeCell ref="A95:A96"/>
    <mergeCell ref="A35:A36"/>
    <mergeCell ref="A40:C40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2" man="1"/>
    <brk id="82" max="2" man="1"/>
    <brk id="101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3"/>
  <sheetViews>
    <sheetView zoomScale="70" zoomScaleNormal="70" workbookViewId="0">
      <selection activeCell="B113" sqref="B113"/>
    </sheetView>
  </sheetViews>
  <sheetFormatPr defaultRowHeight="24" x14ac:dyDescent="0.55000000000000004"/>
  <cols>
    <col min="1" max="1" width="33.75" style="6" customWidth="1"/>
    <col min="2" max="2" width="1.125" style="13" customWidth="1"/>
    <col min="3" max="3" width="7.375" style="6" customWidth="1"/>
    <col min="4" max="4" width="6.375" style="6" customWidth="1"/>
    <col min="5" max="7" width="10.25" style="6" customWidth="1"/>
    <col min="8" max="8" width="2.125" style="6" customWidth="1"/>
    <col min="9" max="9" width="3.75" style="6" hidden="1" customWidth="1"/>
    <col min="10" max="10" width="12.875" style="6" customWidth="1"/>
    <col min="11" max="11" width="1.875" style="6" customWidth="1"/>
    <col min="12" max="12" width="6.625" style="6" customWidth="1"/>
    <col min="13" max="13" width="8.75" style="6" customWidth="1"/>
    <col min="14" max="14" width="6.625" style="7" customWidth="1"/>
    <col min="15" max="15" width="4.875" style="6" customWidth="1"/>
    <col min="16" max="256" width="9" style="6"/>
    <col min="257" max="257" width="47.375" style="6" customWidth="1"/>
    <col min="258" max="258" width="11.125" style="6" customWidth="1"/>
    <col min="259" max="259" width="12.875" style="6" customWidth="1"/>
    <col min="260" max="260" width="11.125" style="6" customWidth="1"/>
    <col min="261" max="265" width="10.25" style="6" customWidth="1"/>
    <col min="266" max="266" width="12.875" style="6" customWidth="1"/>
    <col min="267" max="268" width="10.25" style="6" customWidth="1"/>
    <col min="269" max="271" width="0" style="6" hidden="1" customWidth="1"/>
    <col min="272" max="512" width="9" style="6"/>
    <col min="513" max="513" width="47.375" style="6" customWidth="1"/>
    <col min="514" max="514" width="11.125" style="6" customWidth="1"/>
    <col min="515" max="515" width="12.875" style="6" customWidth="1"/>
    <col min="516" max="516" width="11.125" style="6" customWidth="1"/>
    <col min="517" max="521" width="10.25" style="6" customWidth="1"/>
    <col min="522" max="522" width="12.875" style="6" customWidth="1"/>
    <col min="523" max="524" width="10.25" style="6" customWidth="1"/>
    <col min="525" max="527" width="0" style="6" hidden="1" customWidth="1"/>
    <col min="528" max="768" width="9" style="6"/>
    <col min="769" max="769" width="47.375" style="6" customWidth="1"/>
    <col min="770" max="770" width="11.125" style="6" customWidth="1"/>
    <col min="771" max="771" width="12.875" style="6" customWidth="1"/>
    <col min="772" max="772" width="11.125" style="6" customWidth="1"/>
    <col min="773" max="777" width="10.25" style="6" customWidth="1"/>
    <col min="778" max="778" width="12.875" style="6" customWidth="1"/>
    <col min="779" max="780" width="10.25" style="6" customWidth="1"/>
    <col min="781" max="783" width="0" style="6" hidden="1" customWidth="1"/>
    <col min="784" max="1024" width="9" style="6"/>
    <col min="1025" max="1025" width="47.375" style="6" customWidth="1"/>
    <col min="1026" max="1026" width="11.125" style="6" customWidth="1"/>
    <col min="1027" max="1027" width="12.875" style="6" customWidth="1"/>
    <col min="1028" max="1028" width="11.125" style="6" customWidth="1"/>
    <col min="1029" max="1033" width="10.25" style="6" customWidth="1"/>
    <col min="1034" max="1034" width="12.875" style="6" customWidth="1"/>
    <col min="1035" max="1036" width="10.25" style="6" customWidth="1"/>
    <col min="1037" max="1039" width="0" style="6" hidden="1" customWidth="1"/>
    <col min="1040" max="1280" width="9" style="6"/>
    <col min="1281" max="1281" width="47.375" style="6" customWidth="1"/>
    <col min="1282" max="1282" width="11.125" style="6" customWidth="1"/>
    <col min="1283" max="1283" width="12.875" style="6" customWidth="1"/>
    <col min="1284" max="1284" width="11.125" style="6" customWidth="1"/>
    <col min="1285" max="1289" width="10.25" style="6" customWidth="1"/>
    <col min="1290" max="1290" width="12.875" style="6" customWidth="1"/>
    <col min="1291" max="1292" width="10.25" style="6" customWidth="1"/>
    <col min="1293" max="1295" width="0" style="6" hidden="1" customWidth="1"/>
    <col min="1296" max="1536" width="9" style="6"/>
    <col min="1537" max="1537" width="47.375" style="6" customWidth="1"/>
    <col min="1538" max="1538" width="11.125" style="6" customWidth="1"/>
    <col min="1539" max="1539" width="12.875" style="6" customWidth="1"/>
    <col min="1540" max="1540" width="11.125" style="6" customWidth="1"/>
    <col min="1541" max="1545" width="10.25" style="6" customWidth="1"/>
    <col min="1546" max="1546" width="12.875" style="6" customWidth="1"/>
    <col min="1547" max="1548" width="10.25" style="6" customWidth="1"/>
    <col min="1549" max="1551" width="0" style="6" hidden="1" customWidth="1"/>
    <col min="1552" max="1792" width="9" style="6"/>
    <col min="1793" max="1793" width="47.375" style="6" customWidth="1"/>
    <col min="1794" max="1794" width="11.125" style="6" customWidth="1"/>
    <col min="1795" max="1795" width="12.875" style="6" customWidth="1"/>
    <col min="1796" max="1796" width="11.125" style="6" customWidth="1"/>
    <col min="1797" max="1801" width="10.25" style="6" customWidth="1"/>
    <col min="1802" max="1802" width="12.875" style="6" customWidth="1"/>
    <col min="1803" max="1804" width="10.25" style="6" customWidth="1"/>
    <col min="1805" max="1807" width="0" style="6" hidden="1" customWidth="1"/>
    <col min="1808" max="2048" width="9" style="6"/>
    <col min="2049" max="2049" width="47.375" style="6" customWidth="1"/>
    <col min="2050" max="2050" width="11.125" style="6" customWidth="1"/>
    <col min="2051" max="2051" width="12.875" style="6" customWidth="1"/>
    <col min="2052" max="2052" width="11.125" style="6" customWidth="1"/>
    <col min="2053" max="2057" width="10.25" style="6" customWidth="1"/>
    <col min="2058" max="2058" width="12.875" style="6" customWidth="1"/>
    <col min="2059" max="2060" width="10.25" style="6" customWidth="1"/>
    <col min="2061" max="2063" width="0" style="6" hidden="1" customWidth="1"/>
    <col min="2064" max="2304" width="9" style="6"/>
    <col min="2305" max="2305" width="47.375" style="6" customWidth="1"/>
    <col min="2306" max="2306" width="11.125" style="6" customWidth="1"/>
    <col min="2307" max="2307" width="12.875" style="6" customWidth="1"/>
    <col min="2308" max="2308" width="11.125" style="6" customWidth="1"/>
    <col min="2309" max="2313" width="10.25" style="6" customWidth="1"/>
    <col min="2314" max="2314" width="12.875" style="6" customWidth="1"/>
    <col min="2315" max="2316" width="10.25" style="6" customWidth="1"/>
    <col min="2317" max="2319" width="0" style="6" hidden="1" customWidth="1"/>
    <col min="2320" max="2560" width="9" style="6"/>
    <col min="2561" max="2561" width="47.375" style="6" customWidth="1"/>
    <col min="2562" max="2562" width="11.125" style="6" customWidth="1"/>
    <col min="2563" max="2563" width="12.875" style="6" customWidth="1"/>
    <col min="2564" max="2564" width="11.125" style="6" customWidth="1"/>
    <col min="2565" max="2569" width="10.25" style="6" customWidth="1"/>
    <col min="2570" max="2570" width="12.875" style="6" customWidth="1"/>
    <col min="2571" max="2572" width="10.25" style="6" customWidth="1"/>
    <col min="2573" max="2575" width="0" style="6" hidden="1" customWidth="1"/>
    <col min="2576" max="2816" width="9" style="6"/>
    <col min="2817" max="2817" width="47.375" style="6" customWidth="1"/>
    <col min="2818" max="2818" width="11.125" style="6" customWidth="1"/>
    <col min="2819" max="2819" width="12.875" style="6" customWidth="1"/>
    <col min="2820" max="2820" width="11.125" style="6" customWidth="1"/>
    <col min="2821" max="2825" width="10.25" style="6" customWidth="1"/>
    <col min="2826" max="2826" width="12.875" style="6" customWidth="1"/>
    <col min="2827" max="2828" width="10.25" style="6" customWidth="1"/>
    <col min="2829" max="2831" width="0" style="6" hidden="1" customWidth="1"/>
    <col min="2832" max="3072" width="9" style="6"/>
    <col min="3073" max="3073" width="47.375" style="6" customWidth="1"/>
    <col min="3074" max="3074" width="11.125" style="6" customWidth="1"/>
    <col min="3075" max="3075" width="12.875" style="6" customWidth="1"/>
    <col min="3076" max="3076" width="11.125" style="6" customWidth="1"/>
    <col min="3077" max="3081" width="10.25" style="6" customWidth="1"/>
    <col min="3082" max="3082" width="12.875" style="6" customWidth="1"/>
    <col min="3083" max="3084" width="10.25" style="6" customWidth="1"/>
    <col min="3085" max="3087" width="0" style="6" hidden="1" customWidth="1"/>
    <col min="3088" max="3328" width="9" style="6"/>
    <col min="3329" max="3329" width="47.375" style="6" customWidth="1"/>
    <col min="3330" max="3330" width="11.125" style="6" customWidth="1"/>
    <col min="3331" max="3331" width="12.875" style="6" customWidth="1"/>
    <col min="3332" max="3332" width="11.125" style="6" customWidth="1"/>
    <col min="3333" max="3337" width="10.25" style="6" customWidth="1"/>
    <col min="3338" max="3338" width="12.875" style="6" customWidth="1"/>
    <col min="3339" max="3340" width="10.25" style="6" customWidth="1"/>
    <col min="3341" max="3343" width="0" style="6" hidden="1" customWidth="1"/>
    <col min="3344" max="3584" width="9" style="6"/>
    <col min="3585" max="3585" width="47.375" style="6" customWidth="1"/>
    <col min="3586" max="3586" width="11.125" style="6" customWidth="1"/>
    <col min="3587" max="3587" width="12.875" style="6" customWidth="1"/>
    <col min="3588" max="3588" width="11.125" style="6" customWidth="1"/>
    <col min="3589" max="3593" width="10.25" style="6" customWidth="1"/>
    <col min="3594" max="3594" width="12.875" style="6" customWidth="1"/>
    <col min="3595" max="3596" width="10.25" style="6" customWidth="1"/>
    <col min="3597" max="3599" width="0" style="6" hidden="1" customWidth="1"/>
    <col min="3600" max="3840" width="9" style="6"/>
    <col min="3841" max="3841" width="47.375" style="6" customWidth="1"/>
    <col min="3842" max="3842" width="11.125" style="6" customWidth="1"/>
    <col min="3843" max="3843" width="12.875" style="6" customWidth="1"/>
    <col min="3844" max="3844" width="11.125" style="6" customWidth="1"/>
    <col min="3845" max="3849" width="10.25" style="6" customWidth="1"/>
    <col min="3850" max="3850" width="12.875" style="6" customWidth="1"/>
    <col min="3851" max="3852" width="10.25" style="6" customWidth="1"/>
    <col min="3853" max="3855" width="0" style="6" hidden="1" customWidth="1"/>
    <col min="3856" max="4096" width="9" style="6"/>
    <col min="4097" max="4097" width="47.375" style="6" customWidth="1"/>
    <col min="4098" max="4098" width="11.125" style="6" customWidth="1"/>
    <col min="4099" max="4099" width="12.875" style="6" customWidth="1"/>
    <col min="4100" max="4100" width="11.125" style="6" customWidth="1"/>
    <col min="4101" max="4105" width="10.25" style="6" customWidth="1"/>
    <col min="4106" max="4106" width="12.875" style="6" customWidth="1"/>
    <col min="4107" max="4108" width="10.25" style="6" customWidth="1"/>
    <col min="4109" max="4111" width="0" style="6" hidden="1" customWidth="1"/>
    <col min="4112" max="4352" width="9" style="6"/>
    <col min="4353" max="4353" width="47.375" style="6" customWidth="1"/>
    <col min="4354" max="4354" width="11.125" style="6" customWidth="1"/>
    <col min="4355" max="4355" width="12.875" style="6" customWidth="1"/>
    <col min="4356" max="4356" width="11.125" style="6" customWidth="1"/>
    <col min="4357" max="4361" width="10.25" style="6" customWidth="1"/>
    <col min="4362" max="4362" width="12.875" style="6" customWidth="1"/>
    <col min="4363" max="4364" width="10.25" style="6" customWidth="1"/>
    <col min="4365" max="4367" width="0" style="6" hidden="1" customWidth="1"/>
    <col min="4368" max="4608" width="9" style="6"/>
    <col min="4609" max="4609" width="47.375" style="6" customWidth="1"/>
    <col min="4610" max="4610" width="11.125" style="6" customWidth="1"/>
    <col min="4611" max="4611" width="12.875" style="6" customWidth="1"/>
    <col min="4612" max="4612" width="11.125" style="6" customWidth="1"/>
    <col min="4613" max="4617" width="10.25" style="6" customWidth="1"/>
    <col min="4618" max="4618" width="12.875" style="6" customWidth="1"/>
    <col min="4619" max="4620" width="10.25" style="6" customWidth="1"/>
    <col min="4621" max="4623" width="0" style="6" hidden="1" customWidth="1"/>
    <col min="4624" max="4864" width="9" style="6"/>
    <col min="4865" max="4865" width="47.375" style="6" customWidth="1"/>
    <col min="4866" max="4866" width="11.125" style="6" customWidth="1"/>
    <col min="4867" max="4867" width="12.875" style="6" customWidth="1"/>
    <col min="4868" max="4868" width="11.125" style="6" customWidth="1"/>
    <col min="4869" max="4873" width="10.25" style="6" customWidth="1"/>
    <col min="4874" max="4874" width="12.875" style="6" customWidth="1"/>
    <col min="4875" max="4876" width="10.25" style="6" customWidth="1"/>
    <col min="4877" max="4879" width="0" style="6" hidden="1" customWidth="1"/>
    <col min="4880" max="5120" width="9" style="6"/>
    <col min="5121" max="5121" width="47.375" style="6" customWidth="1"/>
    <col min="5122" max="5122" width="11.125" style="6" customWidth="1"/>
    <col min="5123" max="5123" width="12.875" style="6" customWidth="1"/>
    <col min="5124" max="5124" width="11.125" style="6" customWidth="1"/>
    <col min="5125" max="5129" width="10.25" style="6" customWidth="1"/>
    <col min="5130" max="5130" width="12.875" style="6" customWidth="1"/>
    <col min="5131" max="5132" width="10.25" style="6" customWidth="1"/>
    <col min="5133" max="5135" width="0" style="6" hidden="1" customWidth="1"/>
    <col min="5136" max="5376" width="9" style="6"/>
    <col min="5377" max="5377" width="47.375" style="6" customWidth="1"/>
    <col min="5378" max="5378" width="11.125" style="6" customWidth="1"/>
    <col min="5379" max="5379" width="12.875" style="6" customWidth="1"/>
    <col min="5380" max="5380" width="11.125" style="6" customWidth="1"/>
    <col min="5381" max="5385" width="10.25" style="6" customWidth="1"/>
    <col min="5386" max="5386" width="12.875" style="6" customWidth="1"/>
    <col min="5387" max="5388" width="10.25" style="6" customWidth="1"/>
    <col min="5389" max="5391" width="0" style="6" hidden="1" customWidth="1"/>
    <col min="5392" max="5632" width="9" style="6"/>
    <col min="5633" max="5633" width="47.375" style="6" customWidth="1"/>
    <col min="5634" max="5634" width="11.125" style="6" customWidth="1"/>
    <col min="5635" max="5635" width="12.875" style="6" customWidth="1"/>
    <col min="5636" max="5636" width="11.125" style="6" customWidth="1"/>
    <col min="5637" max="5641" width="10.25" style="6" customWidth="1"/>
    <col min="5642" max="5642" width="12.875" style="6" customWidth="1"/>
    <col min="5643" max="5644" width="10.25" style="6" customWidth="1"/>
    <col min="5645" max="5647" width="0" style="6" hidden="1" customWidth="1"/>
    <col min="5648" max="5888" width="9" style="6"/>
    <col min="5889" max="5889" width="47.375" style="6" customWidth="1"/>
    <col min="5890" max="5890" width="11.125" style="6" customWidth="1"/>
    <col min="5891" max="5891" width="12.875" style="6" customWidth="1"/>
    <col min="5892" max="5892" width="11.125" style="6" customWidth="1"/>
    <col min="5893" max="5897" width="10.25" style="6" customWidth="1"/>
    <col min="5898" max="5898" width="12.875" style="6" customWidth="1"/>
    <col min="5899" max="5900" width="10.25" style="6" customWidth="1"/>
    <col min="5901" max="5903" width="0" style="6" hidden="1" customWidth="1"/>
    <col min="5904" max="6144" width="9" style="6"/>
    <col min="6145" max="6145" width="47.375" style="6" customWidth="1"/>
    <col min="6146" max="6146" width="11.125" style="6" customWidth="1"/>
    <col min="6147" max="6147" width="12.875" style="6" customWidth="1"/>
    <col min="6148" max="6148" width="11.125" style="6" customWidth="1"/>
    <col min="6149" max="6153" width="10.25" style="6" customWidth="1"/>
    <col min="6154" max="6154" width="12.875" style="6" customWidth="1"/>
    <col min="6155" max="6156" width="10.25" style="6" customWidth="1"/>
    <col min="6157" max="6159" width="0" style="6" hidden="1" customWidth="1"/>
    <col min="6160" max="6400" width="9" style="6"/>
    <col min="6401" max="6401" width="47.375" style="6" customWidth="1"/>
    <col min="6402" max="6402" width="11.125" style="6" customWidth="1"/>
    <col min="6403" max="6403" width="12.875" style="6" customWidth="1"/>
    <col min="6404" max="6404" width="11.125" style="6" customWidth="1"/>
    <col min="6405" max="6409" width="10.25" style="6" customWidth="1"/>
    <col min="6410" max="6410" width="12.875" style="6" customWidth="1"/>
    <col min="6411" max="6412" width="10.25" style="6" customWidth="1"/>
    <col min="6413" max="6415" width="0" style="6" hidden="1" customWidth="1"/>
    <col min="6416" max="6656" width="9" style="6"/>
    <col min="6657" max="6657" width="47.375" style="6" customWidth="1"/>
    <col min="6658" max="6658" width="11.125" style="6" customWidth="1"/>
    <col min="6659" max="6659" width="12.875" style="6" customWidth="1"/>
    <col min="6660" max="6660" width="11.125" style="6" customWidth="1"/>
    <col min="6661" max="6665" width="10.25" style="6" customWidth="1"/>
    <col min="6666" max="6666" width="12.875" style="6" customWidth="1"/>
    <col min="6667" max="6668" width="10.25" style="6" customWidth="1"/>
    <col min="6669" max="6671" width="0" style="6" hidden="1" customWidth="1"/>
    <col min="6672" max="6912" width="9" style="6"/>
    <col min="6913" max="6913" width="47.375" style="6" customWidth="1"/>
    <col min="6914" max="6914" width="11.125" style="6" customWidth="1"/>
    <col min="6915" max="6915" width="12.875" style="6" customWidth="1"/>
    <col min="6916" max="6916" width="11.125" style="6" customWidth="1"/>
    <col min="6917" max="6921" width="10.25" style="6" customWidth="1"/>
    <col min="6922" max="6922" width="12.875" style="6" customWidth="1"/>
    <col min="6923" max="6924" width="10.25" style="6" customWidth="1"/>
    <col min="6925" max="6927" width="0" style="6" hidden="1" customWidth="1"/>
    <col min="6928" max="7168" width="9" style="6"/>
    <col min="7169" max="7169" width="47.375" style="6" customWidth="1"/>
    <col min="7170" max="7170" width="11.125" style="6" customWidth="1"/>
    <col min="7171" max="7171" width="12.875" style="6" customWidth="1"/>
    <col min="7172" max="7172" width="11.125" style="6" customWidth="1"/>
    <col min="7173" max="7177" width="10.25" style="6" customWidth="1"/>
    <col min="7178" max="7178" width="12.875" style="6" customWidth="1"/>
    <col min="7179" max="7180" width="10.25" style="6" customWidth="1"/>
    <col min="7181" max="7183" width="0" style="6" hidden="1" customWidth="1"/>
    <col min="7184" max="7424" width="9" style="6"/>
    <col min="7425" max="7425" width="47.375" style="6" customWidth="1"/>
    <col min="7426" max="7426" width="11.125" style="6" customWidth="1"/>
    <col min="7427" max="7427" width="12.875" style="6" customWidth="1"/>
    <col min="7428" max="7428" width="11.125" style="6" customWidth="1"/>
    <col min="7429" max="7433" width="10.25" style="6" customWidth="1"/>
    <col min="7434" max="7434" width="12.875" style="6" customWidth="1"/>
    <col min="7435" max="7436" width="10.25" style="6" customWidth="1"/>
    <col min="7437" max="7439" width="0" style="6" hidden="1" customWidth="1"/>
    <col min="7440" max="7680" width="9" style="6"/>
    <col min="7681" max="7681" width="47.375" style="6" customWidth="1"/>
    <col min="7682" max="7682" width="11.125" style="6" customWidth="1"/>
    <col min="7683" max="7683" width="12.875" style="6" customWidth="1"/>
    <col min="7684" max="7684" width="11.125" style="6" customWidth="1"/>
    <col min="7685" max="7689" width="10.25" style="6" customWidth="1"/>
    <col min="7690" max="7690" width="12.875" style="6" customWidth="1"/>
    <col min="7691" max="7692" width="10.25" style="6" customWidth="1"/>
    <col min="7693" max="7695" width="0" style="6" hidden="1" customWidth="1"/>
    <col min="7696" max="7936" width="9" style="6"/>
    <col min="7937" max="7937" width="47.375" style="6" customWidth="1"/>
    <col min="7938" max="7938" width="11.125" style="6" customWidth="1"/>
    <col min="7939" max="7939" width="12.875" style="6" customWidth="1"/>
    <col min="7940" max="7940" width="11.125" style="6" customWidth="1"/>
    <col min="7941" max="7945" width="10.25" style="6" customWidth="1"/>
    <col min="7946" max="7946" width="12.875" style="6" customWidth="1"/>
    <col min="7947" max="7948" width="10.25" style="6" customWidth="1"/>
    <col min="7949" max="7951" width="0" style="6" hidden="1" customWidth="1"/>
    <col min="7952" max="8192" width="9" style="6"/>
    <col min="8193" max="8193" width="47.375" style="6" customWidth="1"/>
    <col min="8194" max="8194" width="11.125" style="6" customWidth="1"/>
    <col min="8195" max="8195" width="12.875" style="6" customWidth="1"/>
    <col min="8196" max="8196" width="11.125" style="6" customWidth="1"/>
    <col min="8197" max="8201" width="10.25" style="6" customWidth="1"/>
    <col min="8202" max="8202" width="12.875" style="6" customWidth="1"/>
    <col min="8203" max="8204" width="10.25" style="6" customWidth="1"/>
    <col min="8205" max="8207" width="0" style="6" hidden="1" customWidth="1"/>
    <col min="8208" max="8448" width="9" style="6"/>
    <col min="8449" max="8449" width="47.375" style="6" customWidth="1"/>
    <col min="8450" max="8450" width="11.125" style="6" customWidth="1"/>
    <col min="8451" max="8451" width="12.875" style="6" customWidth="1"/>
    <col min="8452" max="8452" width="11.125" style="6" customWidth="1"/>
    <col min="8453" max="8457" width="10.25" style="6" customWidth="1"/>
    <col min="8458" max="8458" width="12.875" style="6" customWidth="1"/>
    <col min="8459" max="8460" width="10.25" style="6" customWidth="1"/>
    <col min="8461" max="8463" width="0" style="6" hidden="1" customWidth="1"/>
    <col min="8464" max="8704" width="9" style="6"/>
    <col min="8705" max="8705" width="47.375" style="6" customWidth="1"/>
    <col min="8706" max="8706" width="11.125" style="6" customWidth="1"/>
    <col min="8707" max="8707" width="12.875" style="6" customWidth="1"/>
    <col min="8708" max="8708" width="11.125" style="6" customWidth="1"/>
    <col min="8709" max="8713" width="10.25" style="6" customWidth="1"/>
    <col min="8714" max="8714" width="12.875" style="6" customWidth="1"/>
    <col min="8715" max="8716" width="10.25" style="6" customWidth="1"/>
    <col min="8717" max="8719" width="0" style="6" hidden="1" customWidth="1"/>
    <col min="8720" max="8960" width="9" style="6"/>
    <col min="8961" max="8961" width="47.375" style="6" customWidth="1"/>
    <col min="8962" max="8962" width="11.125" style="6" customWidth="1"/>
    <col min="8963" max="8963" width="12.875" style="6" customWidth="1"/>
    <col min="8964" max="8964" width="11.125" style="6" customWidth="1"/>
    <col min="8965" max="8969" width="10.25" style="6" customWidth="1"/>
    <col min="8970" max="8970" width="12.875" style="6" customWidth="1"/>
    <col min="8971" max="8972" width="10.25" style="6" customWidth="1"/>
    <col min="8973" max="8975" width="0" style="6" hidden="1" customWidth="1"/>
    <col min="8976" max="9216" width="9" style="6"/>
    <col min="9217" max="9217" width="47.375" style="6" customWidth="1"/>
    <col min="9218" max="9218" width="11.125" style="6" customWidth="1"/>
    <col min="9219" max="9219" width="12.875" style="6" customWidth="1"/>
    <col min="9220" max="9220" width="11.125" style="6" customWidth="1"/>
    <col min="9221" max="9225" width="10.25" style="6" customWidth="1"/>
    <col min="9226" max="9226" width="12.875" style="6" customWidth="1"/>
    <col min="9227" max="9228" width="10.25" style="6" customWidth="1"/>
    <col min="9229" max="9231" width="0" style="6" hidden="1" customWidth="1"/>
    <col min="9232" max="9472" width="9" style="6"/>
    <col min="9473" max="9473" width="47.375" style="6" customWidth="1"/>
    <col min="9474" max="9474" width="11.125" style="6" customWidth="1"/>
    <col min="9475" max="9475" width="12.875" style="6" customWidth="1"/>
    <col min="9476" max="9476" width="11.125" style="6" customWidth="1"/>
    <col min="9477" max="9481" width="10.25" style="6" customWidth="1"/>
    <col min="9482" max="9482" width="12.875" style="6" customWidth="1"/>
    <col min="9483" max="9484" width="10.25" style="6" customWidth="1"/>
    <col min="9485" max="9487" width="0" style="6" hidden="1" customWidth="1"/>
    <col min="9488" max="9728" width="9" style="6"/>
    <col min="9729" max="9729" width="47.375" style="6" customWidth="1"/>
    <col min="9730" max="9730" width="11.125" style="6" customWidth="1"/>
    <col min="9731" max="9731" width="12.875" style="6" customWidth="1"/>
    <col min="9732" max="9732" width="11.125" style="6" customWidth="1"/>
    <col min="9733" max="9737" width="10.25" style="6" customWidth="1"/>
    <col min="9738" max="9738" width="12.875" style="6" customWidth="1"/>
    <col min="9739" max="9740" width="10.25" style="6" customWidth="1"/>
    <col min="9741" max="9743" width="0" style="6" hidden="1" customWidth="1"/>
    <col min="9744" max="9984" width="9" style="6"/>
    <col min="9985" max="9985" width="47.375" style="6" customWidth="1"/>
    <col min="9986" max="9986" width="11.125" style="6" customWidth="1"/>
    <col min="9987" max="9987" width="12.875" style="6" customWidth="1"/>
    <col min="9988" max="9988" width="11.125" style="6" customWidth="1"/>
    <col min="9989" max="9993" width="10.25" style="6" customWidth="1"/>
    <col min="9994" max="9994" width="12.875" style="6" customWidth="1"/>
    <col min="9995" max="9996" width="10.25" style="6" customWidth="1"/>
    <col min="9997" max="9999" width="0" style="6" hidden="1" customWidth="1"/>
    <col min="10000" max="10240" width="9" style="6"/>
    <col min="10241" max="10241" width="47.375" style="6" customWidth="1"/>
    <col min="10242" max="10242" width="11.125" style="6" customWidth="1"/>
    <col min="10243" max="10243" width="12.875" style="6" customWidth="1"/>
    <col min="10244" max="10244" width="11.125" style="6" customWidth="1"/>
    <col min="10245" max="10249" width="10.25" style="6" customWidth="1"/>
    <col min="10250" max="10250" width="12.875" style="6" customWidth="1"/>
    <col min="10251" max="10252" width="10.25" style="6" customWidth="1"/>
    <col min="10253" max="10255" width="0" style="6" hidden="1" customWidth="1"/>
    <col min="10256" max="10496" width="9" style="6"/>
    <col min="10497" max="10497" width="47.375" style="6" customWidth="1"/>
    <col min="10498" max="10498" width="11.125" style="6" customWidth="1"/>
    <col min="10499" max="10499" width="12.875" style="6" customWidth="1"/>
    <col min="10500" max="10500" width="11.125" style="6" customWidth="1"/>
    <col min="10501" max="10505" width="10.25" style="6" customWidth="1"/>
    <col min="10506" max="10506" width="12.875" style="6" customWidth="1"/>
    <col min="10507" max="10508" width="10.25" style="6" customWidth="1"/>
    <col min="10509" max="10511" width="0" style="6" hidden="1" customWidth="1"/>
    <col min="10512" max="10752" width="9" style="6"/>
    <col min="10753" max="10753" width="47.375" style="6" customWidth="1"/>
    <col min="10754" max="10754" width="11.125" style="6" customWidth="1"/>
    <col min="10755" max="10755" width="12.875" style="6" customWidth="1"/>
    <col min="10756" max="10756" width="11.125" style="6" customWidth="1"/>
    <col min="10757" max="10761" width="10.25" style="6" customWidth="1"/>
    <col min="10762" max="10762" width="12.875" style="6" customWidth="1"/>
    <col min="10763" max="10764" width="10.25" style="6" customWidth="1"/>
    <col min="10765" max="10767" width="0" style="6" hidden="1" customWidth="1"/>
    <col min="10768" max="11008" width="9" style="6"/>
    <col min="11009" max="11009" width="47.375" style="6" customWidth="1"/>
    <col min="11010" max="11010" width="11.125" style="6" customWidth="1"/>
    <col min="11011" max="11011" width="12.875" style="6" customWidth="1"/>
    <col min="11012" max="11012" width="11.125" style="6" customWidth="1"/>
    <col min="11013" max="11017" width="10.25" style="6" customWidth="1"/>
    <col min="11018" max="11018" width="12.875" style="6" customWidth="1"/>
    <col min="11019" max="11020" width="10.25" style="6" customWidth="1"/>
    <col min="11021" max="11023" width="0" style="6" hidden="1" customWidth="1"/>
    <col min="11024" max="11264" width="9" style="6"/>
    <col min="11265" max="11265" width="47.375" style="6" customWidth="1"/>
    <col min="11266" max="11266" width="11.125" style="6" customWidth="1"/>
    <col min="11267" max="11267" width="12.875" style="6" customWidth="1"/>
    <col min="11268" max="11268" width="11.125" style="6" customWidth="1"/>
    <col min="11269" max="11273" width="10.25" style="6" customWidth="1"/>
    <col min="11274" max="11274" width="12.875" style="6" customWidth="1"/>
    <col min="11275" max="11276" width="10.25" style="6" customWidth="1"/>
    <col min="11277" max="11279" width="0" style="6" hidden="1" customWidth="1"/>
    <col min="11280" max="11520" width="9" style="6"/>
    <col min="11521" max="11521" width="47.375" style="6" customWidth="1"/>
    <col min="11522" max="11522" width="11.125" style="6" customWidth="1"/>
    <col min="11523" max="11523" width="12.875" style="6" customWidth="1"/>
    <col min="11524" max="11524" width="11.125" style="6" customWidth="1"/>
    <col min="11525" max="11529" width="10.25" style="6" customWidth="1"/>
    <col min="11530" max="11530" width="12.875" style="6" customWidth="1"/>
    <col min="11531" max="11532" width="10.25" style="6" customWidth="1"/>
    <col min="11533" max="11535" width="0" style="6" hidden="1" customWidth="1"/>
    <col min="11536" max="11776" width="9" style="6"/>
    <col min="11777" max="11777" width="47.375" style="6" customWidth="1"/>
    <col min="11778" max="11778" width="11.125" style="6" customWidth="1"/>
    <col min="11779" max="11779" width="12.875" style="6" customWidth="1"/>
    <col min="11780" max="11780" width="11.125" style="6" customWidth="1"/>
    <col min="11781" max="11785" width="10.25" style="6" customWidth="1"/>
    <col min="11786" max="11786" width="12.875" style="6" customWidth="1"/>
    <col min="11787" max="11788" width="10.25" style="6" customWidth="1"/>
    <col min="11789" max="11791" width="0" style="6" hidden="1" customWidth="1"/>
    <col min="11792" max="12032" width="9" style="6"/>
    <col min="12033" max="12033" width="47.375" style="6" customWidth="1"/>
    <col min="12034" max="12034" width="11.125" style="6" customWidth="1"/>
    <col min="12035" max="12035" width="12.875" style="6" customWidth="1"/>
    <col min="12036" max="12036" width="11.125" style="6" customWidth="1"/>
    <col min="12037" max="12041" width="10.25" style="6" customWidth="1"/>
    <col min="12042" max="12042" width="12.875" style="6" customWidth="1"/>
    <col min="12043" max="12044" width="10.25" style="6" customWidth="1"/>
    <col min="12045" max="12047" width="0" style="6" hidden="1" customWidth="1"/>
    <col min="12048" max="12288" width="9" style="6"/>
    <col min="12289" max="12289" width="47.375" style="6" customWidth="1"/>
    <col min="12290" max="12290" width="11.125" style="6" customWidth="1"/>
    <col min="12291" max="12291" width="12.875" style="6" customWidth="1"/>
    <col min="12292" max="12292" width="11.125" style="6" customWidth="1"/>
    <col min="12293" max="12297" width="10.25" style="6" customWidth="1"/>
    <col min="12298" max="12298" width="12.875" style="6" customWidth="1"/>
    <col min="12299" max="12300" width="10.25" style="6" customWidth="1"/>
    <col min="12301" max="12303" width="0" style="6" hidden="1" customWidth="1"/>
    <col min="12304" max="12544" width="9" style="6"/>
    <col min="12545" max="12545" width="47.375" style="6" customWidth="1"/>
    <col min="12546" max="12546" width="11.125" style="6" customWidth="1"/>
    <col min="12547" max="12547" width="12.875" style="6" customWidth="1"/>
    <col min="12548" max="12548" width="11.125" style="6" customWidth="1"/>
    <col min="12549" max="12553" width="10.25" style="6" customWidth="1"/>
    <col min="12554" max="12554" width="12.875" style="6" customWidth="1"/>
    <col min="12555" max="12556" width="10.25" style="6" customWidth="1"/>
    <col min="12557" max="12559" width="0" style="6" hidden="1" customWidth="1"/>
    <col min="12560" max="12800" width="9" style="6"/>
    <col min="12801" max="12801" width="47.375" style="6" customWidth="1"/>
    <col min="12802" max="12802" width="11.125" style="6" customWidth="1"/>
    <col min="12803" max="12803" width="12.875" style="6" customWidth="1"/>
    <col min="12804" max="12804" width="11.125" style="6" customWidth="1"/>
    <col min="12805" max="12809" width="10.25" style="6" customWidth="1"/>
    <col min="12810" max="12810" width="12.875" style="6" customWidth="1"/>
    <col min="12811" max="12812" width="10.25" style="6" customWidth="1"/>
    <col min="12813" max="12815" width="0" style="6" hidden="1" customWidth="1"/>
    <col min="12816" max="13056" width="9" style="6"/>
    <col min="13057" max="13057" width="47.375" style="6" customWidth="1"/>
    <col min="13058" max="13058" width="11.125" style="6" customWidth="1"/>
    <col min="13059" max="13059" width="12.875" style="6" customWidth="1"/>
    <col min="13060" max="13060" width="11.125" style="6" customWidth="1"/>
    <col min="13061" max="13065" width="10.25" style="6" customWidth="1"/>
    <col min="13066" max="13066" width="12.875" style="6" customWidth="1"/>
    <col min="13067" max="13068" width="10.25" style="6" customWidth="1"/>
    <col min="13069" max="13071" width="0" style="6" hidden="1" customWidth="1"/>
    <col min="13072" max="13312" width="9" style="6"/>
    <col min="13313" max="13313" width="47.375" style="6" customWidth="1"/>
    <col min="13314" max="13314" width="11.125" style="6" customWidth="1"/>
    <col min="13315" max="13315" width="12.875" style="6" customWidth="1"/>
    <col min="13316" max="13316" width="11.125" style="6" customWidth="1"/>
    <col min="13317" max="13321" width="10.25" style="6" customWidth="1"/>
    <col min="13322" max="13322" width="12.875" style="6" customWidth="1"/>
    <col min="13323" max="13324" width="10.25" style="6" customWidth="1"/>
    <col min="13325" max="13327" width="0" style="6" hidden="1" customWidth="1"/>
    <col min="13328" max="13568" width="9" style="6"/>
    <col min="13569" max="13569" width="47.375" style="6" customWidth="1"/>
    <col min="13570" max="13570" width="11.125" style="6" customWidth="1"/>
    <col min="13571" max="13571" width="12.875" style="6" customWidth="1"/>
    <col min="13572" max="13572" width="11.125" style="6" customWidth="1"/>
    <col min="13573" max="13577" width="10.25" style="6" customWidth="1"/>
    <col min="13578" max="13578" width="12.875" style="6" customWidth="1"/>
    <col min="13579" max="13580" width="10.25" style="6" customWidth="1"/>
    <col min="13581" max="13583" width="0" style="6" hidden="1" customWidth="1"/>
    <col min="13584" max="13824" width="9" style="6"/>
    <col min="13825" max="13825" width="47.375" style="6" customWidth="1"/>
    <col min="13826" max="13826" width="11.125" style="6" customWidth="1"/>
    <col min="13827" max="13827" width="12.875" style="6" customWidth="1"/>
    <col min="13828" max="13828" width="11.125" style="6" customWidth="1"/>
    <col min="13829" max="13833" width="10.25" style="6" customWidth="1"/>
    <col min="13834" max="13834" width="12.875" style="6" customWidth="1"/>
    <col min="13835" max="13836" width="10.25" style="6" customWidth="1"/>
    <col min="13837" max="13839" width="0" style="6" hidden="1" customWidth="1"/>
    <col min="13840" max="14080" width="9" style="6"/>
    <col min="14081" max="14081" width="47.375" style="6" customWidth="1"/>
    <col min="14082" max="14082" width="11.125" style="6" customWidth="1"/>
    <col min="14083" max="14083" width="12.875" style="6" customWidth="1"/>
    <col min="14084" max="14084" width="11.125" style="6" customWidth="1"/>
    <col min="14085" max="14089" width="10.25" style="6" customWidth="1"/>
    <col min="14090" max="14090" width="12.875" style="6" customWidth="1"/>
    <col min="14091" max="14092" width="10.25" style="6" customWidth="1"/>
    <col min="14093" max="14095" width="0" style="6" hidden="1" customWidth="1"/>
    <col min="14096" max="14336" width="9" style="6"/>
    <col min="14337" max="14337" width="47.375" style="6" customWidth="1"/>
    <col min="14338" max="14338" width="11.125" style="6" customWidth="1"/>
    <col min="14339" max="14339" width="12.875" style="6" customWidth="1"/>
    <col min="14340" max="14340" width="11.125" style="6" customWidth="1"/>
    <col min="14341" max="14345" width="10.25" style="6" customWidth="1"/>
    <col min="14346" max="14346" width="12.875" style="6" customWidth="1"/>
    <col min="14347" max="14348" width="10.25" style="6" customWidth="1"/>
    <col min="14349" max="14351" width="0" style="6" hidden="1" customWidth="1"/>
    <col min="14352" max="14592" width="9" style="6"/>
    <col min="14593" max="14593" width="47.375" style="6" customWidth="1"/>
    <col min="14594" max="14594" width="11.125" style="6" customWidth="1"/>
    <col min="14595" max="14595" width="12.875" style="6" customWidth="1"/>
    <col min="14596" max="14596" width="11.125" style="6" customWidth="1"/>
    <col min="14597" max="14601" width="10.25" style="6" customWidth="1"/>
    <col min="14602" max="14602" width="12.875" style="6" customWidth="1"/>
    <col min="14603" max="14604" width="10.25" style="6" customWidth="1"/>
    <col min="14605" max="14607" width="0" style="6" hidden="1" customWidth="1"/>
    <col min="14608" max="14848" width="9" style="6"/>
    <col min="14849" max="14849" width="47.375" style="6" customWidth="1"/>
    <col min="14850" max="14850" width="11.125" style="6" customWidth="1"/>
    <col min="14851" max="14851" width="12.875" style="6" customWidth="1"/>
    <col min="14852" max="14852" width="11.125" style="6" customWidth="1"/>
    <col min="14853" max="14857" width="10.25" style="6" customWidth="1"/>
    <col min="14858" max="14858" width="12.875" style="6" customWidth="1"/>
    <col min="14859" max="14860" width="10.25" style="6" customWidth="1"/>
    <col min="14861" max="14863" width="0" style="6" hidden="1" customWidth="1"/>
    <col min="14864" max="15104" width="9" style="6"/>
    <col min="15105" max="15105" width="47.375" style="6" customWidth="1"/>
    <col min="15106" max="15106" width="11.125" style="6" customWidth="1"/>
    <col min="15107" max="15107" width="12.875" style="6" customWidth="1"/>
    <col min="15108" max="15108" width="11.125" style="6" customWidth="1"/>
    <col min="15109" max="15113" width="10.25" style="6" customWidth="1"/>
    <col min="15114" max="15114" width="12.875" style="6" customWidth="1"/>
    <col min="15115" max="15116" width="10.25" style="6" customWidth="1"/>
    <col min="15117" max="15119" width="0" style="6" hidden="1" customWidth="1"/>
    <col min="15120" max="15360" width="9" style="6"/>
    <col min="15361" max="15361" width="47.375" style="6" customWidth="1"/>
    <col min="15362" max="15362" width="11.125" style="6" customWidth="1"/>
    <col min="15363" max="15363" width="12.875" style="6" customWidth="1"/>
    <col min="15364" max="15364" width="11.125" style="6" customWidth="1"/>
    <col min="15365" max="15369" width="10.25" style="6" customWidth="1"/>
    <col min="15370" max="15370" width="12.875" style="6" customWidth="1"/>
    <col min="15371" max="15372" width="10.25" style="6" customWidth="1"/>
    <col min="15373" max="15375" width="0" style="6" hidden="1" customWidth="1"/>
    <col min="15376" max="15616" width="9" style="6"/>
    <col min="15617" max="15617" width="47.375" style="6" customWidth="1"/>
    <col min="15618" max="15618" width="11.125" style="6" customWidth="1"/>
    <col min="15619" max="15619" width="12.875" style="6" customWidth="1"/>
    <col min="15620" max="15620" width="11.125" style="6" customWidth="1"/>
    <col min="15621" max="15625" width="10.25" style="6" customWidth="1"/>
    <col min="15626" max="15626" width="12.875" style="6" customWidth="1"/>
    <col min="15627" max="15628" width="10.25" style="6" customWidth="1"/>
    <col min="15629" max="15631" width="0" style="6" hidden="1" customWidth="1"/>
    <col min="15632" max="15872" width="9" style="6"/>
    <col min="15873" max="15873" width="47.375" style="6" customWidth="1"/>
    <col min="15874" max="15874" width="11.125" style="6" customWidth="1"/>
    <col min="15875" max="15875" width="12.875" style="6" customWidth="1"/>
    <col min="15876" max="15876" width="11.125" style="6" customWidth="1"/>
    <col min="15877" max="15881" width="10.25" style="6" customWidth="1"/>
    <col min="15882" max="15882" width="12.875" style="6" customWidth="1"/>
    <col min="15883" max="15884" width="10.25" style="6" customWidth="1"/>
    <col min="15885" max="15887" width="0" style="6" hidden="1" customWidth="1"/>
    <col min="15888" max="16128" width="9" style="6"/>
    <col min="16129" max="16129" width="47.375" style="6" customWidth="1"/>
    <col min="16130" max="16130" width="11.125" style="6" customWidth="1"/>
    <col min="16131" max="16131" width="12.875" style="6" customWidth="1"/>
    <col min="16132" max="16132" width="11.125" style="6" customWidth="1"/>
    <col min="16133" max="16137" width="10.25" style="6" customWidth="1"/>
    <col min="16138" max="16138" width="12.875" style="6" customWidth="1"/>
    <col min="16139" max="16140" width="10.25" style="6" customWidth="1"/>
    <col min="16141" max="16143" width="0" style="6" hidden="1" customWidth="1"/>
    <col min="16144" max="16384" width="9" style="6"/>
  </cols>
  <sheetData>
    <row r="1" spans="1:12" x14ac:dyDescent="0.55000000000000004">
      <c r="A1" s="212" t="s">
        <v>58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x14ac:dyDescent="0.5500000000000000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4.75" customHeight="1" x14ac:dyDescent="0.55000000000000004">
      <c r="A3" s="209" t="s">
        <v>5</v>
      </c>
      <c r="B3" s="210"/>
      <c r="C3" s="210"/>
      <c r="D3" s="211"/>
      <c r="E3" s="209" t="s">
        <v>9</v>
      </c>
      <c r="F3" s="210"/>
      <c r="G3" s="210"/>
      <c r="H3" s="210"/>
      <c r="I3" s="210"/>
      <c r="J3" s="210"/>
      <c r="K3" s="210"/>
      <c r="L3" s="211"/>
    </row>
    <row r="4" spans="1:12" x14ac:dyDescent="0.55000000000000004">
      <c r="A4" s="213" t="s">
        <v>6</v>
      </c>
      <c r="B4" s="214"/>
      <c r="C4" s="214"/>
      <c r="D4" s="215"/>
      <c r="E4" s="216" t="s">
        <v>7</v>
      </c>
      <c r="F4" s="217"/>
      <c r="G4" s="217"/>
      <c r="H4" s="217"/>
      <c r="I4" s="217"/>
      <c r="J4" s="217"/>
      <c r="K4" s="217"/>
      <c r="L4" s="218"/>
    </row>
    <row r="5" spans="1:12" ht="88.5" customHeight="1" x14ac:dyDescent="0.55000000000000004">
      <c r="A5" s="219" t="s">
        <v>4</v>
      </c>
      <c r="B5" s="220"/>
      <c r="C5" s="220"/>
      <c r="D5" s="221"/>
      <c r="E5" s="213" t="s">
        <v>4</v>
      </c>
      <c r="F5" s="214"/>
      <c r="G5" s="214"/>
      <c r="H5" s="214"/>
      <c r="I5" s="214"/>
      <c r="J5" s="214"/>
      <c r="K5" s="214"/>
      <c r="L5" s="215"/>
    </row>
    <row r="6" spans="1:12" x14ac:dyDescent="0.55000000000000004">
      <c r="A6" s="222" t="s">
        <v>12</v>
      </c>
      <c r="B6" s="223"/>
      <c r="C6" s="223"/>
      <c r="D6" s="224"/>
      <c r="E6" s="222" t="s">
        <v>11</v>
      </c>
      <c r="F6" s="223"/>
      <c r="G6" s="223"/>
      <c r="H6" s="223"/>
      <c r="I6" s="223"/>
      <c r="J6" s="223"/>
      <c r="K6" s="223"/>
      <c r="L6" s="224"/>
    </row>
    <row r="7" spans="1:12" x14ac:dyDescent="0.55000000000000004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55000000000000004">
      <c r="A8" s="12"/>
      <c r="L8" s="14"/>
    </row>
    <row r="9" spans="1:12" x14ac:dyDescent="0.55000000000000004">
      <c r="A9" s="225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7"/>
    </row>
    <row r="10" spans="1:12" ht="54.75" customHeight="1" x14ac:dyDescent="0.55000000000000004">
      <c r="A10" s="209" t="s">
        <v>8</v>
      </c>
      <c r="B10" s="210"/>
      <c r="C10" s="210"/>
      <c r="D10" s="211"/>
      <c r="E10" s="209" t="s">
        <v>10</v>
      </c>
      <c r="F10" s="210"/>
      <c r="G10" s="210"/>
      <c r="H10" s="210"/>
      <c r="I10" s="210"/>
      <c r="J10" s="210"/>
      <c r="K10" s="210"/>
      <c r="L10" s="211"/>
    </row>
    <row r="11" spans="1:12" x14ac:dyDescent="0.55000000000000004">
      <c r="A11" s="213" t="s">
        <v>6</v>
      </c>
      <c r="B11" s="214"/>
      <c r="C11" s="214"/>
      <c r="D11" s="215"/>
      <c r="E11" s="228" t="s">
        <v>7</v>
      </c>
      <c r="F11" s="229"/>
      <c r="G11" s="229"/>
      <c r="H11" s="229"/>
      <c r="I11" s="229"/>
      <c r="J11" s="229"/>
      <c r="K11" s="229"/>
      <c r="L11" s="230"/>
    </row>
    <row r="12" spans="1:12" ht="88.5" customHeight="1" x14ac:dyDescent="0.55000000000000004">
      <c r="A12" s="219" t="s">
        <v>4</v>
      </c>
      <c r="B12" s="220"/>
      <c r="C12" s="220"/>
      <c r="D12" s="221"/>
      <c r="E12" s="219" t="s">
        <v>4</v>
      </c>
      <c r="F12" s="220"/>
      <c r="G12" s="220"/>
      <c r="H12" s="220"/>
      <c r="I12" s="220"/>
      <c r="J12" s="220"/>
      <c r="K12" s="220"/>
      <c r="L12" s="221"/>
    </row>
    <row r="13" spans="1:12" x14ac:dyDescent="0.55000000000000004">
      <c r="A13" s="222" t="s">
        <v>13</v>
      </c>
      <c r="B13" s="223"/>
      <c r="C13" s="223"/>
      <c r="D13" s="224"/>
      <c r="E13" s="222" t="s">
        <v>14</v>
      </c>
      <c r="F13" s="223"/>
      <c r="G13" s="223"/>
      <c r="H13" s="223"/>
      <c r="I13" s="223"/>
      <c r="J13" s="223"/>
      <c r="K13" s="223"/>
      <c r="L13" s="224"/>
    </row>
  </sheetData>
  <mergeCells count="18">
    <mergeCell ref="A12:D12"/>
    <mergeCell ref="E12:L12"/>
    <mergeCell ref="A13:D13"/>
    <mergeCell ref="E13:L13"/>
    <mergeCell ref="A11:D11"/>
    <mergeCell ref="E11:L11"/>
    <mergeCell ref="A10:D10"/>
    <mergeCell ref="E10:L10"/>
    <mergeCell ref="A1:L1"/>
    <mergeCell ref="A3:D3"/>
    <mergeCell ref="E3:L3"/>
    <mergeCell ref="A4:D4"/>
    <mergeCell ref="E4:L4"/>
    <mergeCell ref="A5:D5"/>
    <mergeCell ref="E5:L5"/>
    <mergeCell ref="A6:D6"/>
    <mergeCell ref="E6:L6"/>
    <mergeCell ref="A9:L9"/>
  </mergeCells>
  <pageMargins left="0.47244094488188981" right="0.47244094488188981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1CB7-0721-49A7-847E-1C4C4268514D}">
  <dimension ref="A1:F62"/>
  <sheetViews>
    <sheetView view="pageBreakPreview" zoomScale="90" zoomScaleNormal="100" zoomScaleSheetLayoutView="90" workbookViewId="0">
      <selection activeCell="A12" sqref="A12"/>
    </sheetView>
  </sheetViews>
  <sheetFormatPr defaultColWidth="9" defaultRowHeight="24" outlineLevelRow="1" x14ac:dyDescent="0.2"/>
  <cols>
    <col min="1" max="1" width="72.75" style="1" customWidth="1"/>
    <col min="2" max="2" width="70.875" style="84" customWidth="1"/>
    <col min="3" max="3" width="11.875" style="1" bestFit="1" customWidth="1"/>
    <col min="4" max="5" width="11.125" style="1" bestFit="1" customWidth="1"/>
    <col min="6" max="16384" width="9" style="1"/>
  </cols>
  <sheetData>
    <row r="1" spans="1:6" x14ac:dyDescent="0.2">
      <c r="A1" s="175" t="s">
        <v>248</v>
      </c>
      <c r="B1" s="175"/>
      <c r="C1" s="167"/>
    </row>
    <row r="2" spans="1:6" x14ac:dyDescent="0.2">
      <c r="A2" s="175" t="s">
        <v>57</v>
      </c>
      <c r="B2" s="175"/>
      <c r="C2" s="167"/>
    </row>
    <row r="3" spans="1:6" ht="19.5" customHeight="1" x14ac:dyDescent="0.2">
      <c r="B3" s="42"/>
      <c r="C3" s="42"/>
    </row>
    <row r="4" spans="1:6" x14ac:dyDescent="0.2">
      <c r="A4" s="176" t="s">
        <v>76</v>
      </c>
      <c r="B4" s="93" t="s">
        <v>17</v>
      </c>
    </row>
    <row r="5" spans="1:6" x14ac:dyDescent="0.2">
      <c r="A5" s="176"/>
      <c r="B5" s="94" t="s">
        <v>239</v>
      </c>
      <c r="F5" s="84"/>
    </row>
    <row r="6" spans="1:6" s="63" customFormat="1" x14ac:dyDescent="0.2">
      <c r="A6" s="59" t="s">
        <v>56</v>
      </c>
      <c r="B6" s="85">
        <f t="shared" ref="B6" si="0">B62</f>
        <v>51377600</v>
      </c>
    </row>
    <row r="7" spans="1:6" s="63" customFormat="1" x14ac:dyDescent="0.2">
      <c r="A7" s="59" t="s">
        <v>90</v>
      </c>
      <c r="B7" s="85">
        <f t="shared" ref="B7" si="1">B8</f>
        <v>3488200</v>
      </c>
    </row>
    <row r="8" spans="1:6" s="64" customFormat="1" x14ac:dyDescent="0.2">
      <c r="A8" s="112" t="s">
        <v>75</v>
      </c>
      <c r="B8" s="113">
        <f>'สงม. 2 งานรายจ่ายบุคลากร'!C10</f>
        <v>3488200</v>
      </c>
    </row>
    <row r="9" spans="1:6" s="63" customFormat="1" x14ac:dyDescent="0.2">
      <c r="A9" s="5" t="s">
        <v>91</v>
      </c>
      <c r="B9" s="86">
        <f>SUM(B10:B10)</f>
        <v>1256900</v>
      </c>
      <c r="D9" s="165"/>
      <c r="E9" s="165"/>
    </row>
    <row r="10" spans="1:6" outlineLevel="1" x14ac:dyDescent="0.2">
      <c r="A10" s="4" t="s">
        <v>79</v>
      </c>
      <c r="B10" s="87">
        <f>'สงม. 2ปกครอง'!C10</f>
        <v>1256900</v>
      </c>
    </row>
    <row r="11" spans="1:6" s="63" customFormat="1" x14ac:dyDescent="0.2">
      <c r="A11" s="5" t="s">
        <v>92</v>
      </c>
      <c r="B11" s="86">
        <f>SUM(B12:B13)</f>
        <v>6618100</v>
      </c>
    </row>
    <row r="12" spans="1:6" outlineLevel="1" x14ac:dyDescent="0.2">
      <c r="A12" s="4" t="s">
        <v>79</v>
      </c>
      <c r="B12" s="87">
        <f>'สงม. 2ปกครอง'!C37</f>
        <v>6588100</v>
      </c>
    </row>
    <row r="13" spans="1:6" outlineLevel="1" x14ac:dyDescent="0.2">
      <c r="A13" s="4" t="s">
        <v>80</v>
      </c>
      <c r="B13" s="87">
        <f>'สงม. 2ปกครอง'!C72</f>
        <v>30000</v>
      </c>
    </row>
    <row r="14" spans="1:6" s="63" customFormat="1" x14ac:dyDescent="0.2">
      <c r="A14" s="5" t="s">
        <v>93</v>
      </c>
      <c r="B14" s="86">
        <f>SUM(B15:B15)</f>
        <v>1750150</v>
      </c>
    </row>
    <row r="15" spans="1:6" outlineLevel="1" x14ac:dyDescent="0.2">
      <c r="A15" s="4" t="s">
        <v>79</v>
      </c>
      <c r="B15" s="87">
        <f>'สงม. 2 ทะเบียน'!C11</f>
        <v>1750150</v>
      </c>
    </row>
    <row r="16" spans="1:6" s="63" customFormat="1" x14ac:dyDescent="0.2">
      <c r="A16" s="5" t="s">
        <v>94</v>
      </c>
      <c r="B16" s="86">
        <f>B17</f>
        <v>202000</v>
      </c>
    </row>
    <row r="17" spans="1:2" outlineLevel="1" x14ac:dyDescent="0.2">
      <c r="A17" s="4" t="s">
        <v>79</v>
      </c>
      <c r="B17" s="87">
        <f>คลัง!C11</f>
        <v>202000</v>
      </c>
    </row>
    <row r="18" spans="1:2" s="63" customFormat="1" x14ac:dyDescent="0.2">
      <c r="A18" s="5" t="s">
        <v>95</v>
      </c>
      <c r="B18" s="86">
        <f t="shared" ref="B18" si="2">B19</f>
        <v>803100</v>
      </c>
    </row>
    <row r="19" spans="1:2" outlineLevel="1" x14ac:dyDescent="0.2">
      <c r="A19" s="4" t="s">
        <v>79</v>
      </c>
      <c r="B19" s="87">
        <f>'รายได้ '!C11</f>
        <v>803100</v>
      </c>
    </row>
    <row r="20" spans="1:2" s="63" customFormat="1" x14ac:dyDescent="0.2">
      <c r="A20" s="5" t="s">
        <v>96</v>
      </c>
      <c r="B20" s="86">
        <f>SUM(B21:B21)</f>
        <v>4519400</v>
      </c>
    </row>
    <row r="21" spans="1:2" outlineLevel="1" x14ac:dyDescent="0.2">
      <c r="A21" s="4" t="s">
        <v>79</v>
      </c>
      <c r="B21" s="87">
        <f>รักษา!C10</f>
        <v>4519400</v>
      </c>
    </row>
    <row r="22" spans="1:2" s="63" customFormat="1" x14ac:dyDescent="0.2">
      <c r="A22" s="5" t="s">
        <v>97</v>
      </c>
      <c r="B22" s="86">
        <f>B23</f>
        <v>695700</v>
      </c>
    </row>
    <row r="23" spans="1:2" outlineLevel="1" x14ac:dyDescent="0.2">
      <c r="A23" s="4" t="s">
        <v>79</v>
      </c>
      <c r="B23" s="87">
        <f>รักษา!C45</f>
        <v>695700</v>
      </c>
    </row>
    <row r="24" spans="1:2" s="63" customFormat="1" x14ac:dyDescent="0.2">
      <c r="A24" s="5" t="s">
        <v>98</v>
      </c>
      <c r="B24" s="86">
        <f>SUM(B25:B25)</f>
        <v>2773800</v>
      </c>
    </row>
    <row r="25" spans="1:2" outlineLevel="1" x14ac:dyDescent="0.2">
      <c r="A25" s="4" t="s">
        <v>79</v>
      </c>
      <c r="B25" s="87">
        <f>รักษา!C70</f>
        <v>2773800</v>
      </c>
    </row>
    <row r="26" spans="1:2" s="63" customFormat="1" x14ac:dyDescent="0.2">
      <c r="A26" s="5" t="s">
        <v>99</v>
      </c>
      <c r="B26" s="86">
        <f>SUM(B27:B27)</f>
        <v>1062400</v>
      </c>
    </row>
    <row r="27" spans="1:2" outlineLevel="1" x14ac:dyDescent="0.2">
      <c r="A27" s="4" t="s">
        <v>79</v>
      </c>
      <c r="B27" s="87">
        <f>รักษา!C109</f>
        <v>1062400</v>
      </c>
    </row>
    <row r="28" spans="1:2" s="63" customFormat="1" x14ac:dyDescent="0.2">
      <c r="A28" s="5" t="s">
        <v>100</v>
      </c>
      <c r="B28" s="86">
        <f>SUM(B29:B29)</f>
        <v>1070720</v>
      </c>
    </row>
    <row r="29" spans="1:2" outlineLevel="1" x14ac:dyDescent="0.2">
      <c r="A29" s="4" t="s">
        <v>79</v>
      </c>
      <c r="B29" s="87">
        <f>เทศกิจ!C11</f>
        <v>1070720</v>
      </c>
    </row>
    <row r="30" spans="1:2" s="63" customFormat="1" x14ac:dyDescent="0.2">
      <c r="A30" s="5" t="s">
        <v>101</v>
      </c>
      <c r="B30" s="86">
        <f>SUM(B31:B31)</f>
        <v>133200</v>
      </c>
    </row>
    <row r="31" spans="1:2" outlineLevel="1" x14ac:dyDescent="0.2">
      <c r="A31" s="4" t="s">
        <v>79</v>
      </c>
      <c r="B31" s="87">
        <f>เทศกิจ!C46</f>
        <v>133200</v>
      </c>
    </row>
    <row r="32" spans="1:2" s="63" customFormat="1" x14ac:dyDescent="0.2">
      <c r="A32" s="5" t="s">
        <v>118</v>
      </c>
      <c r="B32" s="86">
        <f>SUM(B33:B33)</f>
        <v>446600</v>
      </c>
    </row>
    <row r="33" spans="1:2" outlineLevel="1" x14ac:dyDescent="0.2">
      <c r="A33" s="4" t="s">
        <v>79</v>
      </c>
      <c r="B33" s="87">
        <f>โยธา!C10</f>
        <v>446600</v>
      </c>
    </row>
    <row r="34" spans="1:2" s="63" customFormat="1" x14ac:dyDescent="0.2">
      <c r="A34" s="5" t="s">
        <v>102</v>
      </c>
      <c r="B34" s="86">
        <f>SUM(B35:B35)</f>
        <v>125000</v>
      </c>
    </row>
    <row r="35" spans="1:2" outlineLevel="1" x14ac:dyDescent="0.2">
      <c r="A35" s="4" t="s">
        <v>77</v>
      </c>
      <c r="B35" s="87">
        <f>โยธา!C43</f>
        <v>125000</v>
      </c>
    </row>
    <row r="36" spans="1:2" s="63" customFormat="1" x14ac:dyDescent="0.2">
      <c r="A36" s="5" t="s">
        <v>103</v>
      </c>
      <c r="B36" s="86">
        <f>SUM(B37:B37)</f>
        <v>6350000</v>
      </c>
    </row>
    <row r="37" spans="1:2" outlineLevel="1" x14ac:dyDescent="0.2">
      <c r="A37" s="4" t="s">
        <v>77</v>
      </c>
      <c r="B37" s="87">
        <f>โยธา!C64</f>
        <v>6350000</v>
      </c>
    </row>
    <row r="38" spans="1:2" s="63" customFormat="1" x14ac:dyDescent="0.2">
      <c r="A38" s="5" t="s">
        <v>104</v>
      </c>
      <c r="B38" s="86">
        <f>SUM(B39:B39)</f>
        <v>3008200</v>
      </c>
    </row>
    <row r="39" spans="1:2" outlineLevel="1" x14ac:dyDescent="0.2">
      <c r="A39" s="4" t="s">
        <v>77</v>
      </c>
      <c r="B39" s="87">
        <f>โยธา!C93</f>
        <v>3008200</v>
      </c>
    </row>
    <row r="40" spans="1:2" s="63" customFormat="1" x14ac:dyDescent="0.2">
      <c r="A40" s="5" t="s">
        <v>105</v>
      </c>
      <c r="B40" s="86">
        <f>B41</f>
        <v>541300</v>
      </c>
    </row>
    <row r="41" spans="1:2" outlineLevel="1" x14ac:dyDescent="0.2">
      <c r="A41" s="4" t="s">
        <v>77</v>
      </c>
      <c r="B41" s="87">
        <f>พัฒนาฯ!C11</f>
        <v>541300</v>
      </c>
    </row>
    <row r="42" spans="1:2" s="63" customFormat="1" x14ac:dyDescent="0.2">
      <c r="A42" s="5" t="s">
        <v>106</v>
      </c>
      <c r="B42" s="86">
        <f>SUM(B43:B44)</f>
        <v>5857330</v>
      </c>
    </row>
    <row r="43" spans="1:2" outlineLevel="1" x14ac:dyDescent="0.2">
      <c r="A43" s="4" t="s">
        <v>77</v>
      </c>
      <c r="B43" s="87">
        <f>พัฒนาฯ!C49</f>
        <v>4068440</v>
      </c>
    </row>
    <row r="44" spans="1:2" outlineLevel="1" x14ac:dyDescent="0.2">
      <c r="A44" s="4" t="s">
        <v>78</v>
      </c>
      <c r="B44" s="87">
        <f>พัฒนาฯ!C87</f>
        <v>1788890</v>
      </c>
    </row>
    <row r="45" spans="1:2" s="63" customFormat="1" x14ac:dyDescent="0.2">
      <c r="A45" s="5" t="s">
        <v>107</v>
      </c>
      <c r="B45" s="86">
        <f>SUM(B46:B46)</f>
        <v>128500</v>
      </c>
    </row>
    <row r="46" spans="1:2" outlineLevel="1" x14ac:dyDescent="0.2">
      <c r="A46" s="4" t="s">
        <v>77</v>
      </c>
      <c r="B46" s="87">
        <f>สิ่งแวดล้อมฯ!C10</f>
        <v>128500</v>
      </c>
    </row>
    <row r="47" spans="1:2" s="63" customFormat="1" x14ac:dyDescent="0.2">
      <c r="A47" s="5" t="s">
        <v>108</v>
      </c>
      <c r="B47" s="86">
        <f>SUM(B48:B49)</f>
        <v>522000</v>
      </c>
    </row>
    <row r="48" spans="1:2" outlineLevel="1" x14ac:dyDescent="0.2">
      <c r="A48" s="4" t="s">
        <v>77</v>
      </c>
      <c r="B48" s="87">
        <f>สิ่งแวดล้อมฯ!C50</f>
        <v>442000</v>
      </c>
    </row>
    <row r="49" spans="1:2" outlineLevel="1" x14ac:dyDescent="0.2">
      <c r="A49" s="4" t="s">
        <v>78</v>
      </c>
      <c r="B49" s="87">
        <f>สิ่งแวดล้อมฯ!C62</f>
        <v>80000</v>
      </c>
    </row>
    <row r="50" spans="1:2" s="63" customFormat="1" x14ac:dyDescent="0.2">
      <c r="A50" s="5" t="s">
        <v>109</v>
      </c>
      <c r="B50" s="86">
        <f t="shared" ref="B50" si="3">SUM(B51:B52)</f>
        <v>242800</v>
      </c>
    </row>
    <row r="51" spans="1:2" outlineLevel="1" x14ac:dyDescent="0.2">
      <c r="A51" s="4" t="s">
        <v>77</v>
      </c>
      <c r="B51" s="87">
        <f>สิ่งแวดล้อมฯ!C82</f>
        <v>172800</v>
      </c>
    </row>
    <row r="52" spans="1:2" outlineLevel="1" x14ac:dyDescent="0.2">
      <c r="A52" s="4" t="s">
        <v>78</v>
      </c>
      <c r="B52" s="87">
        <f>สิ่งแวดล้อมฯ!C88</f>
        <v>70000</v>
      </c>
    </row>
    <row r="53" spans="1:2" s="63" customFormat="1" x14ac:dyDescent="0.2">
      <c r="A53" s="5" t="s">
        <v>110</v>
      </c>
      <c r="B53" s="86">
        <f>SUM(B54:B55)</f>
        <v>170300</v>
      </c>
    </row>
    <row r="54" spans="1:2" outlineLevel="1" x14ac:dyDescent="0.2">
      <c r="A54" s="4" t="s">
        <v>77</v>
      </c>
      <c r="B54" s="87">
        <f>ศึกษา!C11</f>
        <v>170300</v>
      </c>
    </row>
    <row r="55" spans="1:2" outlineLevel="1" x14ac:dyDescent="0.2">
      <c r="A55" s="4" t="s">
        <v>78</v>
      </c>
      <c r="B55" s="87">
        <f>ศึกษา!C31</f>
        <v>0</v>
      </c>
    </row>
    <row r="56" spans="1:2" s="63" customFormat="1" x14ac:dyDescent="0.2">
      <c r="A56" s="5" t="s">
        <v>111</v>
      </c>
      <c r="B56" s="86">
        <f>SUM(B57:B59)</f>
        <v>9611900</v>
      </c>
    </row>
    <row r="57" spans="1:2" outlineLevel="1" x14ac:dyDescent="0.2">
      <c r="A57" s="4" t="s">
        <v>77</v>
      </c>
      <c r="B57" s="87">
        <f>ศึกษา!C49</f>
        <v>5975700</v>
      </c>
    </row>
    <row r="58" spans="1:2" outlineLevel="1" x14ac:dyDescent="0.2">
      <c r="A58" s="4" t="s">
        <v>113</v>
      </c>
      <c r="B58" s="87">
        <f>ศึกษา!C95</f>
        <v>3279600</v>
      </c>
    </row>
    <row r="59" spans="1:2" outlineLevel="1" x14ac:dyDescent="0.2">
      <c r="A59" s="4" t="s">
        <v>78</v>
      </c>
      <c r="B59" s="87">
        <f>ศึกษา!C102</f>
        <v>356600</v>
      </c>
    </row>
    <row r="60" spans="1:2" outlineLevel="1" x14ac:dyDescent="0.2">
      <c r="A60" s="148" t="s">
        <v>115</v>
      </c>
      <c r="B60" s="87">
        <f>B7+B9+B11+B14+B16+B18+B20+B22+B24+B26+B28+B30+B32+B34+B36+B38+B40+B42+B45+B47+B50+B53+B56</f>
        <v>51377600</v>
      </c>
    </row>
    <row r="61" spans="1:2" outlineLevel="1" x14ac:dyDescent="0.2">
      <c r="A61" s="148" t="s">
        <v>114</v>
      </c>
      <c r="B61" s="87">
        <v>0</v>
      </c>
    </row>
    <row r="62" spans="1:2" ht="27.75" x14ac:dyDescent="0.2">
      <c r="A62" s="16" t="s">
        <v>112</v>
      </c>
      <c r="B62" s="88">
        <f t="shared" ref="B62" si="4">B7+B9+B11+B14+B16+B18+B20+B22+B24+B26+B28+B30+B32+B34+B36+B38+B40+B42+B45+B47+B50+B53+B56</f>
        <v>51377600</v>
      </c>
    </row>
  </sheetData>
  <mergeCells count="3">
    <mergeCell ref="A1:B1"/>
    <mergeCell ref="A2:B2"/>
    <mergeCell ref="A4:A5"/>
  </mergeCells>
  <printOptions horizontalCentered="1"/>
  <pageMargins left="0.39370078740157483" right="0.23622047244094491" top="0.55118110236220474" bottom="0.15748031496062992" header="0.31496062992125984" footer="0.31496062992125984"/>
  <pageSetup paperSize="9" scale="85" orientation="landscape" r:id="rId1"/>
  <headerFooter>
    <oddHeader xml:space="preserve">&amp;R&amp;"TH SarabunPSK,ธรรมดา"&amp;16แบบ สงม.1 
(สำนักงานเขต) 
หน่วย : บาท &amp;"-,ธรรมดา"&amp;11
</oddHeader>
  </headerFooter>
  <rowBreaks count="2" manualBreakCount="2">
    <brk id="25" max="4" man="1"/>
    <brk id="4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view="pageBreakPreview" topLeftCell="A3" zoomScale="80" zoomScaleNormal="90" zoomScaleSheetLayoutView="80" workbookViewId="0">
      <selection activeCell="A17" sqref="A17"/>
    </sheetView>
  </sheetViews>
  <sheetFormatPr defaultRowHeight="14.25" x14ac:dyDescent="0.2"/>
  <cols>
    <col min="1" max="1" width="52.625" customWidth="1"/>
    <col min="2" max="2" width="15.625" customWidth="1"/>
    <col min="3" max="3" width="46.5" style="100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120" t="s">
        <v>16</v>
      </c>
    </row>
    <row r="4" spans="1:3" ht="23.25" x14ac:dyDescent="0.2">
      <c r="A4" s="179" t="s">
        <v>15</v>
      </c>
      <c r="B4" s="17" t="s">
        <v>2</v>
      </c>
      <c r="C4" s="119" t="s">
        <v>17</v>
      </c>
    </row>
    <row r="5" spans="1:3" ht="23.25" x14ac:dyDescent="0.2">
      <c r="A5" s="180"/>
      <c r="B5" s="18" t="s">
        <v>1</v>
      </c>
      <c r="C5" s="121" t="s">
        <v>239</v>
      </c>
    </row>
    <row r="6" spans="1:3" ht="23.25" x14ac:dyDescent="0.2">
      <c r="A6" s="48" t="s">
        <v>68</v>
      </c>
      <c r="B6" s="29" t="s">
        <v>0</v>
      </c>
      <c r="C6" s="48">
        <f>C8</f>
        <v>3488200</v>
      </c>
    </row>
    <row r="7" spans="1:3" ht="23.25" x14ac:dyDescent="0.2">
      <c r="A7" s="48"/>
      <c r="B7" s="30" t="s">
        <v>1</v>
      </c>
      <c r="C7" s="45"/>
    </row>
    <row r="8" spans="1:3" ht="23.25" x14ac:dyDescent="0.2">
      <c r="A8" s="181" t="s">
        <v>72</v>
      </c>
      <c r="B8" s="29" t="s">
        <v>0</v>
      </c>
      <c r="C8" s="44">
        <f>C10</f>
        <v>3488200</v>
      </c>
    </row>
    <row r="9" spans="1:3" ht="23.25" x14ac:dyDescent="0.2">
      <c r="A9" s="182"/>
      <c r="B9" s="30" t="s">
        <v>1</v>
      </c>
      <c r="C9" s="30"/>
    </row>
    <row r="10" spans="1:3" ht="23.25" x14ac:dyDescent="0.2">
      <c r="A10" s="183" t="s">
        <v>73</v>
      </c>
      <c r="B10" s="31" t="s">
        <v>0</v>
      </c>
      <c r="C10" s="114">
        <f>C13+C15+C17+C19</f>
        <v>3488200</v>
      </c>
    </row>
    <row r="11" spans="1:3" ht="23.25" x14ac:dyDescent="0.2">
      <c r="A11" s="184"/>
      <c r="B11" s="32" t="s">
        <v>1</v>
      </c>
      <c r="C11" s="116"/>
    </row>
    <row r="12" spans="1:3" ht="23.25" x14ac:dyDescent="0.2">
      <c r="A12" s="50" t="s">
        <v>74</v>
      </c>
      <c r="B12" s="33"/>
      <c r="C12" s="104"/>
    </row>
    <row r="13" spans="1:3" ht="23.25" x14ac:dyDescent="0.2">
      <c r="A13" s="51" t="s">
        <v>261</v>
      </c>
      <c r="B13" s="28" t="s">
        <v>0</v>
      </c>
      <c r="C13" s="104">
        <v>133200</v>
      </c>
    </row>
    <row r="14" spans="1:3" ht="23.25" x14ac:dyDescent="0.2">
      <c r="A14" s="51" t="s">
        <v>262</v>
      </c>
      <c r="B14" s="28" t="s">
        <v>1</v>
      </c>
      <c r="C14" s="104"/>
    </row>
    <row r="15" spans="1:3" ht="23.25" x14ac:dyDescent="0.2">
      <c r="A15" s="49" t="s">
        <v>86</v>
      </c>
      <c r="B15" s="28" t="s">
        <v>0</v>
      </c>
      <c r="C15" s="99">
        <v>1450600</v>
      </c>
    </row>
    <row r="16" spans="1:3" ht="23.25" x14ac:dyDescent="0.2">
      <c r="A16" s="49"/>
      <c r="B16" s="28" t="s">
        <v>1</v>
      </c>
      <c r="C16" s="99"/>
    </row>
    <row r="17" spans="1:3" ht="23.25" x14ac:dyDescent="0.2">
      <c r="A17" s="49" t="s">
        <v>87</v>
      </c>
      <c r="B17" s="28" t="s">
        <v>0</v>
      </c>
      <c r="C17" s="99">
        <v>1825200</v>
      </c>
    </row>
    <row r="18" spans="1:3" ht="23.25" x14ac:dyDescent="0.2">
      <c r="A18" s="49"/>
      <c r="B18" s="28" t="s">
        <v>1</v>
      </c>
      <c r="C18" s="99"/>
    </row>
    <row r="19" spans="1:3" ht="23.25" x14ac:dyDescent="0.2">
      <c r="A19" s="49" t="s">
        <v>88</v>
      </c>
      <c r="B19" s="28" t="s">
        <v>0</v>
      </c>
      <c r="C19" s="99">
        <v>79200</v>
      </c>
    </row>
    <row r="20" spans="1:3" ht="23.25" x14ac:dyDescent="0.2">
      <c r="A20" s="51"/>
      <c r="B20" s="28" t="s">
        <v>1</v>
      </c>
      <c r="C20" s="99"/>
    </row>
    <row r="21" spans="1:3" ht="23.25" x14ac:dyDescent="0.2">
      <c r="A21" s="177" t="s">
        <v>3</v>
      </c>
      <c r="B21" s="127" t="s">
        <v>0</v>
      </c>
      <c r="C21" s="127">
        <f>C6</f>
        <v>3488200</v>
      </c>
    </row>
    <row r="22" spans="1:3" ht="23.25" x14ac:dyDescent="0.2">
      <c r="A22" s="178"/>
      <c r="B22" s="30" t="s">
        <v>1</v>
      </c>
      <c r="C22" s="30"/>
    </row>
    <row r="23" spans="1:3" ht="23.25" x14ac:dyDescent="0.2">
      <c r="A23" s="40"/>
      <c r="B23" s="40"/>
      <c r="C23" s="92"/>
    </row>
    <row r="24" spans="1:3" ht="23.25" x14ac:dyDescent="0.2">
      <c r="A24" s="26" t="s">
        <v>24</v>
      </c>
      <c r="B24" s="40"/>
      <c r="C24" s="92"/>
    </row>
    <row r="25" spans="1:3" ht="23.25" x14ac:dyDescent="0.2">
      <c r="B25" s="40"/>
      <c r="C25" s="92"/>
    </row>
    <row r="26" spans="1:3" ht="23.25" x14ac:dyDescent="0.2">
      <c r="A26" s="40"/>
      <c r="B26" s="40"/>
      <c r="C26" s="92"/>
    </row>
    <row r="27" spans="1:3" ht="23.25" x14ac:dyDescent="0.2">
      <c r="A27" s="40"/>
      <c r="B27" s="40"/>
      <c r="C27" s="92"/>
    </row>
    <row r="28" spans="1:3" ht="23.25" x14ac:dyDescent="0.2">
      <c r="A28" s="40"/>
      <c r="B28" s="40"/>
      <c r="C28" s="92"/>
    </row>
    <row r="29" spans="1:3" ht="23.25" x14ac:dyDescent="0.2">
      <c r="A29" s="40"/>
      <c r="B29" s="40"/>
      <c r="C29" s="92"/>
    </row>
    <row r="30" spans="1:3" ht="23.25" x14ac:dyDescent="0.2">
      <c r="A30" s="40"/>
      <c r="B30" s="40"/>
      <c r="C30" s="92"/>
    </row>
    <row r="31" spans="1:3" ht="23.25" x14ac:dyDescent="0.2">
      <c r="A31" s="40"/>
      <c r="B31" s="40"/>
      <c r="C31" s="92"/>
    </row>
    <row r="32" spans="1:3" ht="23.25" x14ac:dyDescent="0.2">
      <c r="A32" s="40"/>
      <c r="B32" s="40"/>
      <c r="C32" s="92"/>
    </row>
    <row r="33" spans="1:3" ht="23.25" x14ac:dyDescent="0.2">
      <c r="A33" s="40"/>
      <c r="B33" s="40"/>
      <c r="C33" s="92"/>
    </row>
    <row r="34" spans="1:3" ht="23.25" x14ac:dyDescent="0.2">
      <c r="A34" s="40"/>
      <c r="B34" s="40"/>
      <c r="C34" s="92"/>
    </row>
    <row r="35" spans="1:3" ht="23.25" x14ac:dyDescent="0.2">
      <c r="A35" s="40"/>
      <c r="B35" s="40"/>
      <c r="C35" s="92"/>
    </row>
    <row r="36" spans="1:3" ht="23.25" x14ac:dyDescent="0.2">
      <c r="A36" s="40"/>
      <c r="B36" s="40"/>
      <c r="C36" s="92"/>
    </row>
    <row r="37" spans="1:3" ht="23.25" x14ac:dyDescent="0.2">
      <c r="A37" s="40"/>
      <c r="B37" s="40"/>
      <c r="C37" s="92"/>
    </row>
    <row r="38" spans="1:3" ht="23.25" x14ac:dyDescent="0.2">
      <c r="A38" s="40"/>
      <c r="B38" s="40"/>
      <c r="C38" s="92"/>
    </row>
    <row r="39" spans="1:3" ht="23.25" x14ac:dyDescent="0.2">
      <c r="A39" s="40"/>
      <c r="B39" s="40"/>
      <c r="C39" s="92"/>
    </row>
    <row r="40" spans="1:3" ht="23.25" x14ac:dyDescent="0.2">
      <c r="A40" s="40"/>
      <c r="B40" s="40"/>
      <c r="C40" s="92"/>
    </row>
    <row r="41" spans="1:3" ht="23.25" x14ac:dyDescent="0.2">
      <c r="A41" s="40"/>
      <c r="B41" s="40"/>
      <c r="C41" s="92"/>
    </row>
    <row r="42" spans="1:3" ht="23.25" x14ac:dyDescent="0.2">
      <c r="A42" s="40"/>
      <c r="B42" s="40"/>
      <c r="C42" s="92"/>
    </row>
    <row r="43" spans="1:3" ht="23.25" x14ac:dyDescent="0.2">
      <c r="A43" s="40"/>
      <c r="B43" s="40"/>
      <c r="C43" s="92"/>
    </row>
    <row r="44" spans="1:3" ht="23.25" x14ac:dyDescent="0.2">
      <c r="A44" s="40"/>
      <c r="B44" s="40"/>
      <c r="C44" s="92"/>
    </row>
    <row r="45" spans="1:3" ht="23.25" x14ac:dyDescent="0.2">
      <c r="A45" s="40"/>
      <c r="B45" s="40"/>
      <c r="C45" s="92"/>
    </row>
    <row r="46" spans="1:3" ht="23.25" x14ac:dyDescent="0.2">
      <c r="A46" s="40"/>
      <c r="B46" s="40"/>
      <c r="C46" s="92"/>
    </row>
    <row r="47" spans="1:3" ht="23.25" x14ac:dyDescent="0.2">
      <c r="A47" s="40"/>
      <c r="B47" s="40"/>
      <c r="C47" s="92"/>
    </row>
    <row r="48" spans="1:3" ht="23.25" x14ac:dyDescent="0.2">
      <c r="A48" s="40"/>
      <c r="B48" s="40"/>
      <c r="C48" s="92"/>
    </row>
    <row r="49" spans="1:3" ht="23.25" x14ac:dyDescent="0.2">
      <c r="A49" s="40"/>
      <c r="B49" s="40"/>
      <c r="C49" s="92"/>
    </row>
    <row r="50" spans="1:3" ht="23.25" x14ac:dyDescent="0.2">
      <c r="A50" s="40"/>
      <c r="B50" s="40"/>
      <c r="C50" s="92"/>
    </row>
    <row r="51" spans="1:3" ht="23.25" x14ac:dyDescent="0.2">
      <c r="A51" s="40"/>
      <c r="B51" s="40"/>
      <c r="C51" s="92"/>
    </row>
  </sheetData>
  <mergeCells count="6">
    <mergeCell ref="A21:A22"/>
    <mergeCell ref="A2:C2"/>
    <mergeCell ref="A1:C1"/>
    <mergeCell ref="A4:A5"/>
    <mergeCell ref="A8:A9"/>
    <mergeCell ref="A10:A11"/>
  </mergeCells>
  <pageMargins left="0.9055118110236221" right="0.51181102362204722" top="0.98425196850393704" bottom="0.74803149606299213" header="0.31496062992125984" footer="0.31496062992125984"/>
  <pageSetup paperSize="9" orientation="landscape" r:id="rId1"/>
  <headerFooter>
    <oddHeader>&amp;R&amp;"TH SarabunPSK,ธรรมดา"&amp;16แบบ สงม. 2
(สำนักงานเขต)</oddHeader>
  </headerFooter>
  <rowBreaks count="1" manualBreakCount="1">
    <brk id="1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79"/>
  <sheetViews>
    <sheetView view="pageBreakPreview" topLeftCell="A68" zoomScaleNormal="100" zoomScaleSheetLayoutView="100" workbookViewId="0">
      <selection activeCell="C70" sqref="C70"/>
    </sheetView>
  </sheetViews>
  <sheetFormatPr defaultRowHeight="14.25" x14ac:dyDescent="0.2"/>
  <cols>
    <col min="1" max="1" width="62.5" customWidth="1"/>
    <col min="2" max="2" width="11" customWidth="1"/>
    <col min="3" max="3" width="48.5" style="100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120" t="s">
        <v>16</v>
      </c>
    </row>
    <row r="4" spans="1:3" ht="23.25" x14ac:dyDescent="0.2">
      <c r="A4" s="179" t="s">
        <v>15</v>
      </c>
      <c r="B4" s="17" t="s">
        <v>2</v>
      </c>
      <c r="C4" s="119" t="s">
        <v>17</v>
      </c>
    </row>
    <row r="5" spans="1:3" ht="23.25" x14ac:dyDescent="0.2">
      <c r="A5" s="180"/>
      <c r="B5" s="18" t="s">
        <v>1</v>
      </c>
      <c r="C5" s="121" t="s">
        <v>239</v>
      </c>
    </row>
    <row r="6" spans="1:3" ht="23.25" x14ac:dyDescent="0.2">
      <c r="A6" s="48" t="s">
        <v>68</v>
      </c>
      <c r="B6" s="29" t="s">
        <v>0</v>
      </c>
      <c r="C6" s="48">
        <f>C8</f>
        <v>1256900</v>
      </c>
    </row>
    <row r="7" spans="1:3" ht="23.25" x14ac:dyDescent="0.2">
      <c r="A7" s="48"/>
      <c r="B7" s="30" t="s">
        <v>1</v>
      </c>
      <c r="C7" s="45"/>
    </row>
    <row r="8" spans="1:3" ht="23.25" x14ac:dyDescent="0.2">
      <c r="A8" s="181" t="s">
        <v>26</v>
      </c>
      <c r="B8" s="29" t="s">
        <v>0</v>
      </c>
      <c r="C8" s="44">
        <f>C10</f>
        <v>1256900</v>
      </c>
    </row>
    <row r="9" spans="1:3" ht="23.25" x14ac:dyDescent="0.2">
      <c r="A9" s="182"/>
      <c r="B9" s="30" t="s">
        <v>1</v>
      </c>
      <c r="C9" s="30"/>
    </row>
    <row r="10" spans="1:3" ht="23.25" x14ac:dyDescent="0.2">
      <c r="A10" s="183" t="s">
        <v>81</v>
      </c>
      <c r="B10" s="31" t="s">
        <v>0</v>
      </c>
      <c r="C10" s="114">
        <f>C14+C19+C21+C16</f>
        <v>1256900</v>
      </c>
    </row>
    <row r="11" spans="1:3" ht="23.25" x14ac:dyDescent="0.2">
      <c r="A11" s="184"/>
      <c r="B11" s="32" t="s">
        <v>1</v>
      </c>
      <c r="C11" s="116"/>
    </row>
    <row r="12" spans="1:3" ht="23.25" x14ac:dyDescent="0.2">
      <c r="A12" s="50" t="s">
        <v>20</v>
      </c>
      <c r="B12" s="33"/>
      <c r="C12" s="104"/>
    </row>
    <row r="13" spans="1:3" ht="23.25" x14ac:dyDescent="0.2">
      <c r="A13" s="50" t="s">
        <v>21</v>
      </c>
      <c r="B13" s="33"/>
      <c r="C13" s="104"/>
    </row>
    <row r="14" spans="1:3" ht="23.25" x14ac:dyDescent="0.2">
      <c r="A14" s="49" t="s">
        <v>145</v>
      </c>
      <c r="B14" s="28" t="s">
        <v>0</v>
      </c>
      <c r="C14" s="99">
        <v>133000</v>
      </c>
    </row>
    <row r="15" spans="1:3" ht="23.25" x14ac:dyDescent="0.2">
      <c r="A15" s="51"/>
      <c r="B15" s="28" t="s">
        <v>1</v>
      </c>
      <c r="C15" s="99"/>
    </row>
    <row r="16" spans="1:3" ht="23.25" x14ac:dyDescent="0.2">
      <c r="A16" s="49" t="s">
        <v>233</v>
      </c>
      <c r="B16" s="28" t="s">
        <v>0</v>
      </c>
      <c r="C16" s="99">
        <v>98400</v>
      </c>
    </row>
    <row r="17" spans="1:3" ht="23.25" x14ac:dyDescent="0.2">
      <c r="A17" s="51"/>
      <c r="B17" s="28" t="s">
        <v>1</v>
      </c>
      <c r="C17" s="99"/>
    </row>
    <row r="18" spans="1:3" ht="23.25" x14ac:dyDescent="0.2">
      <c r="A18" s="50" t="s">
        <v>61</v>
      </c>
      <c r="B18" s="28"/>
      <c r="C18" s="99"/>
    </row>
    <row r="19" spans="1:3" ht="23.25" x14ac:dyDescent="0.2">
      <c r="A19" s="49" t="s">
        <v>180</v>
      </c>
      <c r="B19" s="28" t="s">
        <v>0</v>
      </c>
      <c r="C19" s="99">
        <v>200000</v>
      </c>
    </row>
    <row r="20" spans="1:3" ht="23.25" x14ac:dyDescent="0.2">
      <c r="A20" s="51"/>
      <c r="B20" s="28" t="s">
        <v>1</v>
      </c>
      <c r="C20" s="99"/>
    </row>
    <row r="21" spans="1:3" ht="23.25" x14ac:dyDescent="0.2">
      <c r="A21" s="169" t="s">
        <v>249</v>
      </c>
      <c r="B21" s="170" t="s">
        <v>0</v>
      </c>
      <c r="C21" s="170">
        <v>825500</v>
      </c>
    </row>
    <row r="22" spans="1:3" ht="23.25" x14ac:dyDescent="0.2">
      <c r="A22" s="171"/>
      <c r="B22" s="170" t="s">
        <v>1</v>
      </c>
      <c r="C22" s="170"/>
    </row>
    <row r="23" spans="1:3" ht="23.25" x14ac:dyDescent="0.2">
      <c r="A23" s="177" t="s">
        <v>3</v>
      </c>
      <c r="B23" s="127" t="s">
        <v>0</v>
      </c>
      <c r="C23" s="127">
        <f>C6</f>
        <v>1256900</v>
      </c>
    </row>
    <row r="24" spans="1:3" ht="23.25" x14ac:dyDescent="0.2">
      <c r="A24" s="178"/>
      <c r="B24" s="30" t="s">
        <v>1</v>
      </c>
      <c r="C24" s="30"/>
    </row>
    <row r="25" spans="1:3" ht="23.25" x14ac:dyDescent="0.2">
      <c r="A25" s="40"/>
      <c r="B25" s="40"/>
      <c r="C25" s="92"/>
    </row>
    <row r="26" spans="1:3" ht="23.25" x14ac:dyDescent="0.2">
      <c r="A26" s="26" t="s">
        <v>24</v>
      </c>
      <c r="B26" s="40"/>
      <c r="C26" s="92"/>
    </row>
    <row r="27" spans="1:3" ht="23.25" x14ac:dyDescent="0.2">
      <c r="A27" s="40"/>
      <c r="B27" s="40"/>
      <c r="C27" s="92"/>
    </row>
    <row r="28" spans="1:3" ht="24" x14ac:dyDescent="0.2">
      <c r="A28" s="186" t="s">
        <v>238</v>
      </c>
      <c r="B28" s="186"/>
      <c r="C28" s="186"/>
    </row>
    <row r="29" spans="1:3" ht="24" x14ac:dyDescent="0.2">
      <c r="A29" s="186" t="s">
        <v>41</v>
      </c>
      <c r="B29" s="186"/>
      <c r="C29" s="186"/>
    </row>
    <row r="30" spans="1:3" ht="24" x14ac:dyDescent="0.2">
      <c r="A30" s="37"/>
      <c r="B30" s="37"/>
      <c r="C30" s="133" t="s">
        <v>16</v>
      </c>
    </row>
    <row r="31" spans="1:3" ht="23.25" x14ac:dyDescent="0.2">
      <c r="A31" s="187" t="s">
        <v>15</v>
      </c>
      <c r="B31" s="53" t="s">
        <v>2</v>
      </c>
      <c r="C31" s="132" t="s">
        <v>17</v>
      </c>
    </row>
    <row r="32" spans="1:3" ht="23.25" x14ac:dyDescent="0.2">
      <c r="A32" s="188"/>
      <c r="B32" s="54" t="s">
        <v>1</v>
      </c>
      <c r="C32" s="121" t="s">
        <v>239</v>
      </c>
    </row>
    <row r="33" spans="1:3" ht="23.25" x14ac:dyDescent="0.2">
      <c r="A33" s="48" t="s">
        <v>68</v>
      </c>
      <c r="B33" s="29" t="s">
        <v>0</v>
      </c>
      <c r="C33" s="142">
        <f>C35</f>
        <v>6618100</v>
      </c>
    </row>
    <row r="34" spans="1:3" ht="23.25" x14ac:dyDescent="0.2">
      <c r="A34" s="48"/>
      <c r="B34" s="30" t="s">
        <v>1</v>
      </c>
      <c r="C34" s="30"/>
    </row>
    <row r="35" spans="1:3" ht="23.25" x14ac:dyDescent="0.2">
      <c r="A35" s="181" t="s">
        <v>25</v>
      </c>
      <c r="B35" s="29" t="s">
        <v>0</v>
      </c>
      <c r="C35" s="44">
        <f>C37+C72</f>
        <v>6618100</v>
      </c>
    </row>
    <row r="36" spans="1:3" ht="23.25" x14ac:dyDescent="0.2">
      <c r="A36" s="182"/>
      <c r="B36" s="30" t="s">
        <v>1</v>
      </c>
      <c r="C36" s="30"/>
    </row>
    <row r="37" spans="1:3" ht="23.25" x14ac:dyDescent="0.2">
      <c r="A37" s="183" t="s">
        <v>70</v>
      </c>
      <c r="B37" s="31" t="s">
        <v>0</v>
      </c>
      <c r="C37" s="114">
        <f>SUM(C41:C71)</f>
        <v>6588100</v>
      </c>
    </row>
    <row r="38" spans="1:3" ht="23.25" x14ac:dyDescent="0.2">
      <c r="A38" s="184"/>
      <c r="B38" s="32" t="s">
        <v>1</v>
      </c>
      <c r="C38" s="116"/>
    </row>
    <row r="39" spans="1:3" ht="23.25" x14ac:dyDescent="0.2">
      <c r="A39" s="50" t="s">
        <v>20</v>
      </c>
      <c r="B39" s="33"/>
      <c r="C39" s="104"/>
    </row>
    <row r="40" spans="1:3" ht="23.25" x14ac:dyDescent="0.2">
      <c r="A40" s="50" t="s">
        <v>22</v>
      </c>
      <c r="B40" s="28"/>
      <c r="C40" s="99"/>
    </row>
    <row r="41" spans="1:3" ht="23.25" x14ac:dyDescent="0.2">
      <c r="A41" s="49" t="s">
        <v>132</v>
      </c>
      <c r="B41" s="28" t="s">
        <v>0</v>
      </c>
      <c r="C41" s="99">
        <v>40000</v>
      </c>
    </row>
    <row r="42" spans="1:3" ht="23.25" x14ac:dyDescent="0.2">
      <c r="A42" s="49"/>
      <c r="B42" s="28" t="s">
        <v>1</v>
      </c>
      <c r="C42" s="99"/>
    </row>
    <row r="43" spans="1:3" ht="23.25" x14ac:dyDescent="0.2">
      <c r="A43" s="49" t="s">
        <v>250</v>
      </c>
      <c r="B43" s="28" t="s">
        <v>0</v>
      </c>
      <c r="C43" s="99">
        <v>4800</v>
      </c>
    </row>
    <row r="44" spans="1:3" ht="23.25" x14ac:dyDescent="0.2">
      <c r="A44" s="49" t="s">
        <v>251</v>
      </c>
      <c r="B44" s="28" t="s">
        <v>1</v>
      </c>
      <c r="C44" s="99"/>
    </row>
    <row r="45" spans="1:3" ht="23.25" x14ac:dyDescent="0.2">
      <c r="A45" s="49" t="s">
        <v>133</v>
      </c>
      <c r="B45" s="28" t="s">
        <v>0</v>
      </c>
      <c r="C45" s="99">
        <v>30000</v>
      </c>
    </row>
    <row r="46" spans="1:3" ht="23.25" x14ac:dyDescent="0.2">
      <c r="A46" s="49"/>
      <c r="B46" s="28" t="s">
        <v>1</v>
      </c>
      <c r="C46" s="99"/>
    </row>
    <row r="47" spans="1:3" ht="23.25" x14ac:dyDescent="0.2">
      <c r="A47" s="49" t="s">
        <v>134</v>
      </c>
      <c r="B47" s="28" t="s">
        <v>0</v>
      </c>
      <c r="C47" s="99">
        <v>2412000</v>
      </c>
    </row>
    <row r="48" spans="1:3" ht="23.25" x14ac:dyDescent="0.2">
      <c r="A48" s="49" t="s">
        <v>45</v>
      </c>
      <c r="B48" s="28" t="s">
        <v>1</v>
      </c>
      <c r="C48" s="99"/>
    </row>
    <row r="49" spans="1:3" ht="23.25" x14ac:dyDescent="0.2">
      <c r="A49" s="49" t="s">
        <v>135</v>
      </c>
      <c r="B49" s="28" t="s">
        <v>0</v>
      </c>
      <c r="C49" s="99">
        <v>2160000</v>
      </c>
    </row>
    <row r="50" spans="1:3" ht="23.25" x14ac:dyDescent="0.2">
      <c r="A50" s="49" t="s">
        <v>45</v>
      </c>
      <c r="B50" s="28" t="s">
        <v>1</v>
      </c>
      <c r="C50" s="99"/>
    </row>
    <row r="51" spans="1:3" ht="23.25" x14ac:dyDescent="0.2">
      <c r="A51" s="49" t="s">
        <v>139</v>
      </c>
      <c r="B51" s="28" t="s">
        <v>0</v>
      </c>
      <c r="C51" s="99">
        <v>824600</v>
      </c>
    </row>
    <row r="52" spans="1:3" ht="23.25" x14ac:dyDescent="0.2">
      <c r="A52" s="51"/>
      <c r="B52" s="28" t="s">
        <v>1</v>
      </c>
      <c r="C52" s="99"/>
    </row>
    <row r="53" spans="1:3" ht="23.25" x14ac:dyDescent="0.2">
      <c r="A53" s="51" t="s">
        <v>131</v>
      </c>
      <c r="B53" s="28" t="s">
        <v>0</v>
      </c>
      <c r="C53" s="99">
        <v>892800</v>
      </c>
    </row>
    <row r="54" spans="1:3" ht="23.25" x14ac:dyDescent="0.2">
      <c r="A54" s="51"/>
      <c r="B54" s="28" t="s">
        <v>1</v>
      </c>
      <c r="C54" s="99"/>
    </row>
    <row r="55" spans="1:3" ht="23.25" x14ac:dyDescent="0.2">
      <c r="A55" s="164" t="s">
        <v>23</v>
      </c>
      <c r="B55" s="28"/>
      <c r="C55" s="99"/>
    </row>
    <row r="56" spans="1:3" ht="23.25" x14ac:dyDescent="0.2">
      <c r="A56" s="49" t="s">
        <v>137</v>
      </c>
      <c r="B56" s="28" t="s">
        <v>0</v>
      </c>
      <c r="C56" s="99">
        <v>70000</v>
      </c>
    </row>
    <row r="57" spans="1:3" ht="23.25" x14ac:dyDescent="0.2">
      <c r="A57" s="49"/>
      <c r="B57" s="28" t="s">
        <v>1</v>
      </c>
      <c r="C57" s="99"/>
    </row>
    <row r="58" spans="1:3" ht="23.25" x14ac:dyDescent="0.2">
      <c r="A58" s="49" t="s">
        <v>138</v>
      </c>
      <c r="B58" s="28" t="s">
        <v>0</v>
      </c>
      <c r="C58" s="99">
        <v>30000</v>
      </c>
    </row>
    <row r="59" spans="1:3" ht="23.25" x14ac:dyDescent="0.2">
      <c r="A59" s="49"/>
      <c r="B59" s="28" t="s">
        <v>1</v>
      </c>
      <c r="C59" s="99"/>
    </row>
    <row r="60" spans="1:3" ht="23.25" x14ac:dyDescent="0.2">
      <c r="A60" s="49" t="s">
        <v>63</v>
      </c>
      <c r="B60" s="28" t="s">
        <v>0</v>
      </c>
      <c r="C60" s="99">
        <v>30000</v>
      </c>
    </row>
    <row r="61" spans="1:3" ht="23.25" x14ac:dyDescent="0.2">
      <c r="A61" s="49"/>
      <c r="B61" s="28" t="s">
        <v>1</v>
      </c>
      <c r="C61" s="99"/>
    </row>
    <row r="62" spans="1:3" ht="23.25" x14ac:dyDescent="0.2">
      <c r="A62" s="49" t="s">
        <v>44</v>
      </c>
      <c r="B62" s="27" t="s">
        <v>0</v>
      </c>
      <c r="C62" s="122">
        <v>13200</v>
      </c>
    </row>
    <row r="63" spans="1:3" ht="23.25" x14ac:dyDescent="0.2">
      <c r="A63" s="55" t="s">
        <v>43</v>
      </c>
      <c r="B63" s="27" t="s">
        <v>1</v>
      </c>
      <c r="C63" s="122"/>
    </row>
    <row r="64" spans="1:3" ht="23.25" x14ac:dyDescent="0.2">
      <c r="A64" s="49" t="s">
        <v>140</v>
      </c>
      <c r="B64" s="28" t="s">
        <v>0</v>
      </c>
      <c r="C64" s="99">
        <v>50000</v>
      </c>
    </row>
    <row r="65" spans="1:3" ht="23.25" x14ac:dyDescent="0.2">
      <c r="A65" s="49"/>
      <c r="B65" s="28" t="s">
        <v>1</v>
      </c>
      <c r="C65" s="99"/>
    </row>
    <row r="66" spans="1:3" ht="23.25" x14ac:dyDescent="0.2">
      <c r="A66" s="169" t="s">
        <v>252</v>
      </c>
      <c r="B66" s="170" t="s">
        <v>0</v>
      </c>
      <c r="C66" s="170">
        <v>7200</v>
      </c>
    </row>
    <row r="67" spans="1:3" ht="23.25" x14ac:dyDescent="0.2">
      <c r="A67" s="49"/>
      <c r="B67" s="28" t="s">
        <v>1</v>
      </c>
      <c r="C67" s="99"/>
    </row>
    <row r="68" spans="1:3" ht="20.25" customHeight="1" x14ac:dyDescent="0.2">
      <c r="A68" s="49" t="s">
        <v>141</v>
      </c>
      <c r="B68" s="28" t="s">
        <v>0</v>
      </c>
      <c r="C68" s="99">
        <v>3500</v>
      </c>
    </row>
    <row r="69" spans="1:3" ht="23.25" x14ac:dyDescent="0.2">
      <c r="A69" s="49"/>
      <c r="B69" s="28" t="s">
        <v>1</v>
      </c>
      <c r="C69" s="99"/>
    </row>
    <row r="70" spans="1:3" ht="20.25" customHeight="1" x14ac:dyDescent="0.2">
      <c r="A70" s="169" t="s">
        <v>253</v>
      </c>
      <c r="B70" s="170" t="s">
        <v>0</v>
      </c>
      <c r="C70" s="170">
        <v>20000</v>
      </c>
    </row>
    <row r="71" spans="1:3" ht="23.25" x14ac:dyDescent="0.2">
      <c r="A71" s="52"/>
      <c r="B71" s="36" t="s">
        <v>1</v>
      </c>
      <c r="C71" s="98"/>
    </row>
    <row r="72" spans="1:3" ht="23.25" x14ac:dyDescent="0.2">
      <c r="A72" s="185" t="s">
        <v>71</v>
      </c>
      <c r="B72" s="46" t="s">
        <v>0</v>
      </c>
      <c r="C72" s="114">
        <f>C74</f>
        <v>30000</v>
      </c>
    </row>
    <row r="73" spans="1:3" ht="23.25" x14ac:dyDescent="0.2">
      <c r="A73" s="184"/>
      <c r="B73" s="47" t="s">
        <v>1</v>
      </c>
      <c r="C73" s="134"/>
    </row>
    <row r="74" spans="1:3" ht="24" x14ac:dyDescent="0.2">
      <c r="A74" s="61" t="s">
        <v>116</v>
      </c>
      <c r="B74" s="28" t="s">
        <v>0</v>
      </c>
      <c r="C74" s="104">
        <v>30000</v>
      </c>
    </row>
    <row r="75" spans="1:3" ht="24" x14ac:dyDescent="0.2">
      <c r="A75" s="62" t="s">
        <v>117</v>
      </c>
      <c r="B75" s="28" t="s">
        <v>1</v>
      </c>
      <c r="C75" s="99"/>
    </row>
    <row r="76" spans="1:3" ht="24" x14ac:dyDescent="0.2">
      <c r="A76" s="128" t="s">
        <v>3</v>
      </c>
      <c r="B76" s="115" t="s">
        <v>0</v>
      </c>
      <c r="C76" s="115">
        <f>C33</f>
        <v>6618100</v>
      </c>
    </row>
    <row r="77" spans="1:3" ht="24" x14ac:dyDescent="0.2">
      <c r="A77" s="129"/>
      <c r="B77" s="60" t="s">
        <v>1</v>
      </c>
      <c r="C77" s="60"/>
    </row>
    <row r="78" spans="1:3" ht="17.25" customHeight="1" x14ac:dyDescent="0.2"/>
    <row r="79" spans="1:3" ht="39" customHeight="1" x14ac:dyDescent="0.55000000000000004">
      <c r="A79" s="168" t="s">
        <v>24</v>
      </c>
    </row>
  </sheetData>
  <mergeCells count="12">
    <mergeCell ref="A23:A24"/>
    <mergeCell ref="A1:C1"/>
    <mergeCell ref="A4:A5"/>
    <mergeCell ref="A8:A9"/>
    <mergeCell ref="A10:A11"/>
    <mergeCell ref="A2:C2"/>
    <mergeCell ref="A72:A73"/>
    <mergeCell ref="A28:C28"/>
    <mergeCell ref="A31:A32"/>
    <mergeCell ref="A35:A36"/>
    <mergeCell ref="A37:A38"/>
    <mergeCell ref="A29:C29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0" max="2" man="1"/>
    <brk id="27" max="5" man="1"/>
    <brk id="48" max="5" man="1"/>
    <brk id="6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50"/>
  <sheetViews>
    <sheetView view="pageBreakPreview" topLeftCell="A32" zoomScaleNormal="100" zoomScaleSheetLayoutView="100" workbookViewId="0">
      <selection activeCell="C35" sqref="C35"/>
    </sheetView>
  </sheetViews>
  <sheetFormatPr defaultRowHeight="14.25" x14ac:dyDescent="0.2"/>
  <cols>
    <col min="1" max="1" width="63.625" customWidth="1"/>
    <col min="2" max="2" width="12.625" customWidth="1"/>
    <col min="3" max="3" width="48.625" style="100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118"/>
    </row>
    <row r="4" spans="1:3" ht="24" x14ac:dyDescent="0.2">
      <c r="A4" s="3"/>
      <c r="B4" s="3"/>
      <c r="C4" s="120" t="s">
        <v>16</v>
      </c>
    </row>
    <row r="5" spans="1:3" ht="23.25" x14ac:dyDescent="0.2">
      <c r="A5" s="179" t="s">
        <v>15</v>
      </c>
      <c r="B5" s="17" t="s">
        <v>2</v>
      </c>
      <c r="C5" s="119" t="s">
        <v>17</v>
      </c>
    </row>
    <row r="6" spans="1:3" ht="23.25" x14ac:dyDescent="0.2">
      <c r="A6" s="180"/>
      <c r="B6" s="18" t="s">
        <v>1</v>
      </c>
      <c r="C6" s="121" t="s">
        <v>239</v>
      </c>
    </row>
    <row r="7" spans="1:3" ht="23.25" x14ac:dyDescent="0.2">
      <c r="A7" s="123" t="s">
        <v>68</v>
      </c>
      <c r="B7" s="115" t="s">
        <v>0</v>
      </c>
      <c r="C7" s="124">
        <f>C9</f>
        <v>1750150</v>
      </c>
    </row>
    <row r="8" spans="1:3" ht="23.25" x14ac:dyDescent="0.2">
      <c r="A8" s="124"/>
      <c r="B8" s="60" t="s">
        <v>1</v>
      </c>
      <c r="C8" s="125"/>
    </row>
    <row r="9" spans="1:3" ht="23.25" x14ac:dyDescent="0.2">
      <c r="A9" s="191" t="s">
        <v>27</v>
      </c>
      <c r="B9" s="115" t="s">
        <v>0</v>
      </c>
      <c r="C9" s="126">
        <f>C11</f>
        <v>1750150</v>
      </c>
    </row>
    <row r="10" spans="1:3" ht="23.25" x14ac:dyDescent="0.2">
      <c r="A10" s="192"/>
      <c r="B10" s="60" t="s">
        <v>1</v>
      </c>
      <c r="C10" s="60"/>
    </row>
    <row r="11" spans="1:3" ht="23.25" x14ac:dyDescent="0.2">
      <c r="A11" s="193" t="s">
        <v>82</v>
      </c>
      <c r="B11" s="31" t="s">
        <v>0</v>
      </c>
      <c r="C11" s="114">
        <f>C15+C18+C20+C22+C29+C31+C33+C24+C26+C35</f>
        <v>1750150</v>
      </c>
    </row>
    <row r="12" spans="1:3" ht="23.25" x14ac:dyDescent="0.2">
      <c r="A12" s="194"/>
      <c r="B12" s="32" t="s">
        <v>1</v>
      </c>
      <c r="C12" s="116"/>
    </row>
    <row r="13" spans="1:3" ht="23.25" x14ac:dyDescent="0.2">
      <c r="A13" s="23" t="s">
        <v>142</v>
      </c>
      <c r="B13" s="33"/>
      <c r="C13" s="104"/>
    </row>
    <row r="14" spans="1:3" ht="23.25" x14ac:dyDescent="0.2">
      <c r="A14" s="23" t="s">
        <v>143</v>
      </c>
      <c r="B14" s="33"/>
      <c r="C14" s="104"/>
    </row>
    <row r="15" spans="1:3" ht="23.25" x14ac:dyDescent="0.2">
      <c r="A15" s="22" t="s">
        <v>145</v>
      </c>
      <c r="B15" s="28" t="s">
        <v>0</v>
      </c>
      <c r="C15" s="99">
        <v>143000</v>
      </c>
    </row>
    <row r="16" spans="1:3" ht="23.25" x14ac:dyDescent="0.2">
      <c r="A16" s="34"/>
      <c r="B16" s="28" t="s">
        <v>1</v>
      </c>
      <c r="C16" s="99"/>
    </row>
    <row r="17" spans="1:3" ht="23.25" x14ac:dyDescent="0.2">
      <c r="A17" s="23" t="s">
        <v>61</v>
      </c>
      <c r="B17" s="28"/>
      <c r="C17" s="99"/>
    </row>
    <row r="18" spans="1:3" ht="23.25" x14ac:dyDescent="0.2">
      <c r="A18" s="22" t="s">
        <v>132</v>
      </c>
      <c r="B18" s="28" t="s">
        <v>0</v>
      </c>
      <c r="C18" s="99">
        <v>10000</v>
      </c>
    </row>
    <row r="19" spans="1:3" ht="23.25" x14ac:dyDescent="0.2">
      <c r="A19" s="22"/>
      <c r="B19" s="28" t="s">
        <v>1</v>
      </c>
      <c r="C19" s="99"/>
    </row>
    <row r="20" spans="1:3" ht="23.25" x14ac:dyDescent="0.2">
      <c r="A20" s="22" t="s">
        <v>133</v>
      </c>
      <c r="B20" s="28" t="s">
        <v>0</v>
      </c>
      <c r="C20" s="99">
        <v>22000</v>
      </c>
    </row>
    <row r="21" spans="1:3" ht="23.25" x14ac:dyDescent="0.2">
      <c r="A21" s="22"/>
      <c r="B21" s="28" t="s">
        <v>1</v>
      </c>
      <c r="C21" s="99"/>
    </row>
    <row r="22" spans="1:3" ht="23.25" x14ac:dyDescent="0.2">
      <c r="A22" s="22" t="s">
        <v>254</v>
      </c>
      <c r="B22" s="28" t="s">
        <v>0</v>
      </c>
      <c r="C22" s="99">
        <v>561600</v>
      </c>
    </row>
    <row r="23" spans="1:3" ht="23.25" x14ac:dyDescent="0.2">
      <c r="A23" s="22" t="s">
        <v>64</v>
      </c>
      <c r="B23" s="28" t="s">
        <v>1</v>
      </c>
      <c r="C23" s="99"/>
    </row>
    <row r="24" spans="1:3" ht="23.25" x14ac:dyDescent="0.2">
      <c r="A24" s="22" t="s">
        <v>240</v>
      </c>
      <c r="B24" s="28" t="s">
        <v>0</v>
      </c>
      <c r="C24" s="99">
        <v>648000</v>
      </c>
    </row>
    <row r="25" spans="1:3" ht="23.25" x14ac:dyDescent="0.2">
      <c r="A25" s="22"/>
      <c r="B25" s="28" t="s">
        <v>1</v>
      </c>
      <c r="C25" s="99"/>
    </row>
    <row r="26" spans="1:3" ht="23.25" x14ac:dyDescent="0.2">
      <c r="A26" s="22" t="s">
        <v>241</v>
      </c>
      <c r="B26" s="28" t="s">
        <v>0</v>
      </c>
      <c r="C26" s="99">
        <v>84000</v>
      </c>
    </row>
    <row r="27" spans="1:3" ht="23.25" x14ac:dyDescent="0.2">
      <c r="A27" s="22"/>
      <c r="B27" s="28" t="s">
        <v>1</v>
      </c>
      <c r="C27" s="99"/>
    </row>
    <row r="28" spans="1:3" ht="23.25" x14ac:dyDescent="0.2">
      <c r="A28" s="97" t="s">
        <v>144</v>
      </c>
      <c r="B28" s="28"/>
      <c r="C28" s="99"/>
    </row>
    <row r="29" spans="1:3" ht="23.25" x14ac:dyDescent="0.2">
      <c r="A29" s="22" t="s">
        <v>137</v>
      </c>
      <c r="B29" s="28" t="s">
        <v>0</v>
      </c>
      <c r="C29" s="99">
        <v>94750</v>
      </c>
    </row>
    <row r="30" spans="1:3" ht="23.25" x14ac:dyDescent="0.2">
      <c r="A30" s="22" t="s">
        <v>50</v>
      </c>
      <c r="B30" s="28" t="s">
        <v>1</v>
      </c>
      <c r="C30" s="99"/>
    </row>
    <row r="31" spans="1:3" ht="23.25" x14ac:dyDescent="0.2">
      <c r="A31" s="22" t="s">
        <v>63</v>
      </c>
      <c r="B31" s="28" t="s">
        <v>0</v>
      </c>
      <c r="C31" s="99">
        <v>12000</v>
      </c>
    </row>
    <row r="32" spans="1:3" ht="23.25" x14ac:dyDescent="0.2">
      <c r="A32" s="22"/>
      <c r="B32" s="28" t="s">
        <v>1</v>
      </c>
      <c r="C32" s="99"/>
    </row>
    <row r="33" spans="1:3" ht="23.25" x14ac:dyDescent="0.2">
      <c r="A33" s="22" t="s">
        <v>146</v>
      </c>
      <c r="B33" s="28" t="s">
        <v>0</v>
      </c>
      <c r="C33" s="99">
        <v>2200</v>
      </c>
    </row>
    <row r="34" spans="1:3" ht="23.25" x14ac:dyDescent="0.2">
      <c r="A34" s="22"/>
      <c r="B34" s="27" t="s">
        <v>1</v>
      </c>
      <c r="C34" s="122"/>
    </row>
    <row r="35" spans="1:3" ht="23.25" x14ac:dyDescent="0.2">
      <c r="A35" s="22" t="s">
        <v>242</v>
      </c>
      <c r="B35" s="28" t="s">
        <v>0</v>
      </c>
      <c r="C35" s="99">
        <v>172600</v>
      </c>
    </row>
    <row r="36" spans="1:3" ht="23.25" x14ac:dyDescent="0.2">
      <c r="A36" s="22" t="s">
        <v>243</v>
      </c>
      <c r="B36" s="27" t="s">
        <v>1</v>
      </c>
      <c r="C36" s="122"/>
    </row>
    <row r="37" spans="1:3" ht="23.25" x14ac:dyDescent="0.2">
      <c r="A37" s="189" t="s">
        <v>3</v>
      </c>
      <c r="B37" s="127" t="s">
        <v>0</v>
      </c>
      <c r="C37" s="138">
        <f>C7</f>
        <v>1750150</v>
      </c>
    </row>
    <row r="38" spans="1:3" ht="23.25" x14ac:dyDescent="0.2">
      <c r="A38" s="190"/>
      <c r="B38" s="30" t="s">
        <v>1</v>
      </c>
      <c r="C38" s="30"/>
    </row>
    <row r="39" spans="1:3" ht="23.25" x14ac:dyDescent="0.2">
      <c r="A39" s="24"/>
      <c r="B39" s="24"/>
      <c r="C39" s="91"/>
    </row>
    <row r="40" spans="1:3" ht="23.25" x14ac:dyDescent="0.2">
      <c r="A40" s="24"/>
      <c r="B40" s="24"/>
      <c r="C40" s="91"/>
    </row>
    <row r="41" spans="1:3" ht="23.25" x14ac:dyDescent="0.2">
      <c r="A41" s="26" t="s">
        <v>24</v>
      </c>
      <c r="B41" s="24"/>
      <c r="C41" s="91"/>
    </row>
    <row r="42" spans="1:3" ht="23.25" x14ac:dyDescent="0.2">
      <c r="A42" s="24"/>
      <c r="B42" s="24"/>
      <c r="C42" s="91"/>
    </row>
    <row r="43" spans="1:3" ht="23.25" x14ac:dyDescent="0.2">
      <c r="A43" s="24"/>
      <c r="B43" s="24"/>
      <c r="C43" s="91"/>
    </row>
    <row r="44" spans="1:3" ht="23.25" x14ac:dyDescent="0.2">
      <c r="A44" s="24"/>
      <c r="B44" s="24"/>
      <c r="C44" s="91"/>
    </row>
    <row r="45" spans="1:3" ht="23.25" x14ac:dyDescent="0.2">
      <c r="A45" s="24"/>
      <c r="B45" s="24"/>
      <c r="C45" s="91"/>
    </row>
    <row r="46" spans="1:3" ht="23.25" x14ac:dyDescent="0.2">
      <c r="A46" s="24"/>
      <c r="B46" s="24"/>
      <c r="C46" s="91"/>
    </row>
    <row r="47" spans="1:3" ht="23.25" x14ac:dyDescent="0.2">
      <c r="A47" s="24"/>
      <c r="B47" s="24"/>
      <c r="C47" s="91"/>
    </row>
    <row r="48" spans="1:3" ht="23.25" x14ac:dyDescent="0.2">
      <c r="A48" s="24"/>
      <c r="B48" s="24"/>
      <c r="C48" s="91"/>
    </row>
    <row r="49" spans="1:3" ht="23.25" x14ac:dyDescent="0.2">
      <c r="A49" s="24"/>
      <c r="B49" s="24"/>
      <c r="C49" s="91"/>
    </row>
    <row r="50" spans="1:3" ht="23.25" x14ac:dyDescent="0.2">
      <c r="A50" s="24"/>
      <c r="B50" s="24"/>
      <c r="C50" s="91"/>
    </row>
  </sheetData>
  <mergeCells count="6">
    <mergeCell ref="A37:A38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44"/>
  <sheetViews>
    <sheetView view="pageBreakPreview" zoomScaleNormal="100" zoomScaleSheetLayoutView="100" workbookViewId="0">
      <selection activeCell="C33" sqref="C33"/>
    </sheetView>
  </sheetViews>
  <sheetFormatPr defaultRowHeight="14.25" x14ac:dyDescent="0.2"/>
  <cols>
    <col min="1" max="1" width="63" customWidth="1"/>
    <col min="2" max="2" width="13.125" style="41" customWidth="1"/>
    <col min="3" max="3" width="42.375" style="41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7"/>
      <c r="C3" s="42" t="s">
        <v>16</v>
      </c>
    </row>
    <row r="4" spans="1:3" ht="24" x14ac:dyDescent="0.2">
      <c r="A4" s="3"/>
      <c r="B4" s="37"/>
      <c r="C4" s="37"/>
    </row>
    <row r="5" spans="1:3" ht="23.25" x14ac:dyDescent="0.2">
      <c r="A5" s="179" t="s">
        <v>15</v>
      </c>
      <c r="B5" s="53" t="s">
        <v>2</v>
      </c>
      <c r="C5" s="38" t="s">
        <v>17</v>
      </c>
    </row>
    <row r="6" spans="1:3" ht="23.25" x14ac:dyDescent="0.2">
      <c r="A6" s="180"/>
      <c r="B6" s="54" t="s">
        <v>1</v>
      </c>
      <c r="C6" s="39" t="s">
        <v>239</v>
      </c>
    </row>
    <row r="7" spans="1:3" ht="23.25" x14ac:dyDescent="0.2">
      <c r="A7" s="21" t="s">
        <v>68</v>
      </c>
      <c r="B7" s="29" t="s">
        <v>0</v>
      </c>
      <c r="C7" s="138">
        <f>C9</f>
        <v>202000</v>
      </c>
    </row>
    <row r="8" spans="1:3" s="117" customFormat="1" ht="23.25" x14ac:dyDescent="0.2">
      <c r="A8" s="48"/>
      <c r="B8" s="30" t="s">
        <v>1</v>
      </c>
      <c r="C8" s="45"/>
    </row>
    <row r="9" spans="1:3" ht="23.25" x14ac:dyDescent="0.2">
      <c r="A9" s="197" t="s">
        <v>232</v>
      </c>
      <c r="B9" s="29" t="s">
        <v>0</v>
      </c>
      <c r="C9" s="89">
        <f>C11</f>
        <v>202000</v>
      </c>
    </row>
    <row r="10" spans="1:3" ht="23.25" x14ac:dyDescent="0.2">
      <c r="A10" s="198"/>
      <c r="B10" s="30" t="s">
        <v>1</v>
      </c>
      <c r="C10" s="30"/>
    </row>
    <row r="11" spans="1:3" ht="23.25" x14ac:dyDescent="0.2">
      <c r="A11" s="193" t="s">
        <v>83</v>
      </c>
      <c r="B11" s="31" t="s">
        <v>0</v>
      </c>
      <c r="C11" s="90">
        <f>SUM(C15:C30)</f>
        <v>202000</v>
      </c>
    </row>
    <row r="12" spans="1:3" ht="23.25" x14ac:dyDescent="0.2">
      <c r="A12" s="194"/>
      <c r="B12" s="32" t="s">
        <v>1</v>
      </c>
      <c r="C12" s="32"/>
    </row>
    <row r="13" spans="1:3" ht="23.25" x14ac:dyDescent="0.2">
      <c r="A13" s="23" t="s">
        <v>142</v>
      </c>
      <c r="B13" s="33"/>
      <c r="C13" s="33"/>
    </row>
    <row r="14" spans="1:3" ht="23.25" x14ac:dyDescent="0.2">
      <c r="A14" s="23" t="s">
        <v>143</v>
      </c>
      <c r="B14" s="33"/>
      <c r="C14" s="33"/>
    </row>
    <row r="15" spans="1:3" ht="23.25" x14ac:dyDescent="0.2">
      <c r="A15" s="22" t="s">
        <v>145</v>
      </c>
      <c r="B15" s="28" t="s">
        <v>0</v>
      </c>
      <c r="C15" s="28">
        <v>84000</v>
      </c>
    </row>
    <row r="16" spans="1:3" ht="23.25" x14ac:dyDescent="0.2">
      <c r="A16" s="34"/>
      <c r="B16" s="28" t="s">
        <v>1</v>
      </c>
      <c r="C16" s="28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132</v>
      </c>
      <c r="B18" s="28" t="s">
        <v>0</v>
      </c>
      <c r="C18" s="28">
        <v>10900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2" t="s">
        <v>133</v>
      </c>
      <c r="B20" s="28" t="s">
        <v>0</v>
      </c>
      <c r="C20" s="28">
        <v>10000</v>
      </c>
    </row>
    <row r="21" spans="1:3" ht="23.25" x14ac:dyDescent="0.2">
      <c r="A21" s="22"/>
      <c r="B21" s="28" t="s">
        <v>1</v>
      </c>
      <c r="C21" s="28"/>
    </row>
    <row r="22" spans="1:3" ht="23.25" x14ac:dyDescent="0.2">
      <c r="A22" s="97" t="s">
        <v>144</v>
      </c>
      <c r="B22" s="28"/>
      <c r="C22" s="28"/>
    </row>
    <row r="23" spans="1:3" ht="23.25" x14ac:dyDescent="0.2">
      <c r="A23" s="22" t="s">
        <v>137</v>
      </c>
      <c r="B23" s="28" t="s">
        <v>0</v>
      </c>
      <c r="C23" s="28">
        <v>50000</v>
      </c>
    </row>
    <row r="24" spans="1:3" ht="23.25" x14ac:dyDescent="0.2">
      <c r="A24" s="22"/>
      <c r="B24" s="28" t="s">
        <v>1</v>
      </c>
      <c r="C24" s="28"/>
    </row>
    <row r="25" spans="1:3" ht="23.25" x14ac:dyDescent="0.2">
      <c r="A25" s="22" t="s">
        <v>138</v>
      </c>
      <c r="B25" s="28" t="s">
        <v>0</v>
      </c>
      <c r="C25" s="28">
        <v>38000</v>
      </c>
    </row>
    <row r="26" spans="1:3" ht="23.25" x14ac:dyDescent="0.2">
      <c r="A26" s="22"/>
      <c r="B26" s="28" t="s">
        <v>1</v>
      </c>
      <c r="C26" s="28"/>
    </row>
    <row r="27" spans="1:3" ht="23.25" x14ac:dyDescent="0.2">
      <c r="A27" s="22" t="s">
        <v>63</v>
      </c>
      <c r="B27" s="28" t="s">
        <v>0</v>
      </c>
      <c r="C27" s="28">
        <v>6900</v>
      </c>
    </row>
    <row r="28" spans="1:3" ht="23.25" x14ac:dyDescent="0.2">
      <c r="A28" s="22"/>
      <c r="B28" s="28" t="s">
        <v>1</v>
      </c>
      <c r="C28" s="28"/>
    </row>
    <row r="29" spans="1:3" ht="23.25" x14ac:dyDescent="0.2">
      <c r="A29" s="22" t="s">
        <v>146</v>
      </c>
      <c r="B29" s="28" t="s">
        <v>0</v>
      </c>
      <c r="C29" s="27">
        <v>2200</v>
      </c>
    </row>
    <row r="30" spans="1:3" ht="23.25" x14ac:dyDescent="0.2">
      <c r="A30" s="95" t="s">
        <v>19</v>
      </c>
      <c r="B30" s="32" t="s">
        <v>1</v>
      </c>
      <c r="C30" s="32"/>
    </row>
    <row r="31" spans="1:3" ht="23.25" x14ac:dyDescent="0.2">
      <c r="A31" s="195" t="s">
        <v>3</v>
      </c>
      <c r="B31" s="135" t="s">
        <v>0</v>
      </c>
      <c r="C31" s="162">
        <f>C7</f>
        <v>202000</v>
      </c>
    </row>
    <row r="32" spans="1:3" ht="23.25" x14ac:dyDescent="0.2">
      <c r="A32" s="196"/>
      <c r="B32" s="111" t="s">
        <v>1</v>
      </c>
      <c r="C32" s="111"/>
    </row>
    <row r="33" spans="1:3" ht="23.25" x14ac:dyDescent="0.2">
      <c r="A33" s="24"/>
      <c r="B33" s="40"/>
      <c r="C33" s="40"/>
    </row>
    <row r="34" spans="1:3" ht="23.25" x14ac:dyDescent="0.2">
      <c r="A34" s="24"/>
      <c r="B34" s="40"/>
      <c r="C34" s="40"/>
    </row>
    <row r="35" spans="1:3" ht="23.25" x14ac:dyDescent="0.2">
      <c r="A35" s="26" t="s">
        <v>24</v>
      </c>
      <c r="B35" s="40"/>
      <c r="C35" s="40"/>
    </row>
    <row r="36" spans="1:3" ht="23.25" x14ac:dyDescent="0.2">
      <c r="A36" s="24"/>
      <c r="B36" s="40"/>
      <c r="C36" s="40"/>
    </row>
    <row r="37" spans="1:3" ht="23.25" x14ac:dyDescent="0.2">
      <c r="A37" s="24"/>
      <c r="B37" s="40"/>
      <c r="C37" s="40"/>
    </row>
    <row r="38" spans="1:3" ht="23.25" x14ac:dyDescent="0.2">
      <c r="A38" s="24"/>
      <c r="B38" s="40"/>
      <c r="C38" s="40"/>
    </row>
    <row r="39" spans="1:3" ht="23.25" x14ac:dyDescent="0.2">
      <c r="A39" s="24"/>
      <c r="B39" s="40"/>
      <c r="C39" s="40"/>
    </row>
    <row r="40" spans="1:3" ht="23.25" x14ac:dyDescent="0.2">
      <c r="A40" s="24"/>
      <c r="B40" s="40"/>
      <c r="C40" s="40"/>
    </row>
    <row r="41" spans="1:3" ht="23.25" x14ac:dyDescent="0.2">
      <c r="A41" s="24"/>
      <c r="B41" s="40"/>
      <c r="C41" s="40"/>
    </row>
    <row r="42" spans="1:3" ht="23.25" x14ac:dyDescent="0.2">
      <c r="A42" s="24"/>
      <c r="B42" s="40"/>
      <c r="C42" s="40"/>
    </row>
    <row r="43" spans="1:3" ht="23.25" x14ac:dyDescent="0.2">
      <c r="A43" s="24"/>
      <c r="B43" s="40"/>
      <c r="C43" s="40"/>
    </row>
    <row r="44" spans="1:3" ht="23.25" x14ac:dyDescent="0.2">
      <c r="A44" s="24"/>
      <c r="B44" s="40"/>
      <c r="C44" s="40"/>
    </row>
  </sheetData>
  <mergeCells count="6">
    <mergeCell ref="A31:A32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48"/>
  <sheetViews>
    <sheetView view="pageBreakPreview" topLeftCell="A21" zoomScaleNormal="100" zoomScaleSheetLayoutView="100" workbookViewId="0">
      <selection activeCell="F6" sqref="F6"/>
    </sheetView>
  </sheetViews>
  <sheetFormatPr defaultRowHeight="14.25" x14ac:dyDescent="0.2"/>
  <cols>
    <col min="1" max="1" width="57.625" customWidth="1"/>
    <col min="2" max="2" width="13.125" customWidth="1"/>
    <col min="3" max="3" width="48.12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3.25" x14ac:dyDescent="0.2">
      <c r="A5" s="179" t="s">
        <v>15</v>
      </c>
      <c r="B5" s="17" t="s">
        <v>2</v>
      </c>
      <c r="C5" s="19" t="s">
        <v>17</v>
      </c>
    </row>
    <row r="6" spans="1:3" ht="23.25" x14ac:dyDescent="0.2">
      <c r="A6" s="180"/>
      <c r="B6" s="18" t="s">
        <v>1</v>
      </c>
      <c r="C6" s="20" t="s">
        <v>239</v>
      </c>
    </row>
    <row r="7" spans="1:3" ht="23.25" x14ac:dyDescent="0.2">
      <c r="A7" s="21" t="s">
        <v>68</v>
      </c>
      <c r="B7" s="58" t="s">
        <v>0</v>
      </c>
      <c r="C7" s="131">
        <f>C9</f>
        <v>803100</v>
      </c>
    </row>
    <row r="8" spans="1:3" s="117" customFormat="1" ht="23.25" x14ac:dyDescent="0.2">
      <c r="A8" s="48"/>
      <c r="B8" s="30" t="s">
        <v>1</v>
      </c>
      <c r="C8" s="45"/>
    </row>
    <row r="9" spans="1:3" ht="23.25" x14ac:dyDescent="0.2">
      <c r="A9" s="197" t="s">
        <v>28</v>
      </c>
      <c r="B9" s="130" t="s">
        <v>0</v>
      </c>
      <c r="C9" s="48">
        <f>C11</f>
        <v>803100</v>
      </c>
    </row>
    <row r="10" spans="1:3" ht="23.25" x14ac:dyDescent="0.2">
      <c r="A10" s="198"/>
      <c r="B10" s="30" t="s">
        <v>1</v>
      </c>
      <c r="C10" s="30"/>
    </row>
    <row r="11" spans="1:3" ht="23.25" x14ac:dyDescent="0.2">
      <c r="A11" s="193" t="s">
        <v>82</v>
      </c>
      <c r="B11" s="31" t="s">
        <v>0</v>
      </c>
      <c r="C11" s="46">
        <f>C15+C18+C22+C20+C31+C24+C27+C29+C33</f>
        <v>803100</v>
      </c>
    </row>
    <row r="12" spans="1:3" ht="23.25" x14ac:dyDescent="0.2">
      <c r="A12" s="194"/>
      <c r="B12" s="32" t="s">
        <v>1</v>
      </c>
      <c r="C12" s="32"/>
    </row>
    <row r="13" spans="1:3" ht="23.25" x14ac:dyDescent="0.2">
      <c r="A13" s="23" t="s">
        <v>142</v>
      </c>
      <c r="B13" s="33"/>
      <c r="C13" s="33"/>
    </row>
    <row r="14" spans="1:3" ht="23.25" x14ac:dyDescent="0.2">
      <c r="A14" s="23" t="s">
        <v>143</v>
      </c>
      <c r="B14" s="33"/>
      <c r="C14" s="33"/>
    </row>
    <row r="15" spans="1:3" ht="23.25" x14ac:dyDescent="0.2">
      <c r="A15" s="22" t="s">
        <v>145</v>
      </c>
      <c r="B15" s="28" t="s">
        <v>0</v>
      </c>
      <c r="C15" s="28">
        <v>126000</v>
      </c>
    </row>
    <row r="16" spans="1:3" ht="23.25" x14ac:dyDescent="0.2">
      <c r="A16" s="34"/>
      <c r="B16" s="28" t="s">
        <v>1</v>
      </c>
      <c r="C16" s="28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132</v>
      </c>
      <c r="B18" s="28" t="s">
        <v>0</v>
      </c>
      <c r="C18" s="28">
        <v>16300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2" t="s">
        <v>147</v>
      </c>
      <c r="B20" s="28" t="s">
        <v>0</v>
      </c>
      <c r="C20" s="28">
        <v>6400</v>
      </c>
    </row>
    <row r="21" spans="1:3" ht="23.25" x14ac:dyDescent="0.2">
      <c r="A21" s="34"/>
      <c r="B21" s="28" t="s">
        <v>1</v>
      </c>
      <c r="C21" s="28"/>
    </row>
    <row r="22" spans="1:3" ht="23.25" x14ac:dyDescent="0.2">
      <c r="A22" s="22" t="s">
        <v>133</v>
      </c>
      <c r="B22" s="28" t="s">
        <v>0</v>
      </c>
      <c r="C22" s="28">
        <v>6600</v>
      </c>
    </row>
    <row r="23" spans="1:3" ht="23.25" x14ac:dyDescent="0.2">
      <c r="A23" s="22"/>
      <c r="B23" s="28" t="s">
        <v>1</v>
      </c>
      <c r="C23" s="28"/>
    </row>
    <row r="24" spans="1:3" ht="23.25" x14ac:dyDescent="0.2">
      <c r="A24" s="22" t="s">
        <v>136</v>
      </c>
      <c r="B24" s="28" t="s">
        <v>0</v>
      </c>
      <c r="C24" s="28">
        <v>604800</v>
      </c>
    </row>
    <row r="25" spans="1:3" ht="23.25" x14ac:dyDescent="0.2">
      <c r="A25" s="22"/>
      <c r="B25" s="28" t="s">
        <v>1</v>
      </c>
      <c r="C25" s="28"/>
    </row>
    <row r="26" spans="1:3" ht="23.25" x14ac:dyDescent="0.2">
      <c r="A26" s="97" t="s">
        <v>144</v>
      </c>
      <c r="B26" s="28"/>
      <c r="C26" s="28"/>
    </row>
    <row r="27" spans="1:3" ht="23.25" x14ac:dyDescent="0.2">
      <c r="A27" s="22" t="s">
        <v>137</v>
      </c>
      <c r="B27" s="28" t="s">
        <v>0</v>
      </c>
      <c r="C27" s="28">
        <v>19500</v>
      </c>
    </row>
    <row r="28" spans="1:3" ht="23.25" x14ac:dyDescent="0.2">
      <c r="A28" s="22"/>
      <c r="B28" s="28" t="s">
        <v>1</v>
      </c>
      <c r="C28" s="28"/>
    </row>
    <row r="29" spans="1:3" ht="23.25" x14ac:dyDescent="0.2">
      <c r="A29" s="22" t="s">
        <v>138</v>
      </c>
      <c r="B29" s="28" t="s">
        <v>0</v>
      </c>
      <c r="C29" s="28">
        <v>10500</v>
      </c>
    </row>
    <row r="30" spans="1:3" ht="23.25" x14ac:dyDescent="0.2">
      <c r="A30" s="22"/>
      <c r="B30" s="28" t="s">
        <v>1</v>
      </c>
      <c r="C30" s="28"/>
    </row>
    <row r="31" spans="1:3" ht="23.25" x14ac:dyDescent="0.2">
      <c r="A31" s="22" t="s">
        <v>63</v>
      </c>
      <c r="B31" s="28" t="s">
        <v>0</v>
      </c>
      <c r="C31" s="28">
        <v>10800</v>
      </c>
    </row>
    <row r="32" spans="1:3" ht="23.25" x14ac:dyDescent="0.2">
      <c r="A32" s="22"/>
      <c r="B32" s="28" t="s">
        <v>1</v>
      </c>
      <c r="C32" s="28"/>
    </row>
    <row r="33" spans="1:3" ht="23.25" x14ac:dyDescent="0.2">
      <c r="A33" s="22" t="s">
        <v>146</v>
      </c>
      <c r="B33" s="28" t="s">
        <v>0</v>
      </c>
      <c r="C33" s="28">
        <v>2200</v>
      </c>
    </row>
    <row r="34" spans="1:3" ht="23.25" x14ac:dyDescent="0.2">
      <c r="A34" s="35"/>
      <c r="B34" s="36" t="s">
        <v>1</v>
      </c>
      <c r="C34" s="36"/>
    </row>
    <row r="35" spans="1:3" ht="23.25" x14ac:dyDescent="0.2">
      <c r="A35" s="195" t="s">
        <v>3</v>
      </c>
      <c r="B35" s="43" t="s">
        <v>0</v>
      </c>
      <c r="C35" s="163">
        <f>C7</f>
        <v>803100</v>
      </c>
    </row>
    <row r="36" spans="1:3" ht="23.25" x14ac:dyDescent="0.2">
      <c r="A36" s="196"/>
      <c r="B36" s="111" t="s">
        <v>1</v>
      </c>
      <c r="C36" s="111"/>
    </row>
    <row r="37" spans="1:3" ht="23.25" x14ac:dyDescent="0.2">
      <c r="A37" s="24"/>
      <c r="B37" s="24"/>
      <c r="C37" s="24"/>
    </row>
    <row r="38" spans="1:3" ht="23.25" x14ac:dyDescent="0.2">
      <c r="A38" s="24"/>
      <c r="B38" s="24"/>
      <c r="C38" s="24"/>
    </row>
    <row r="39" spans="1:3" ht="23.25" x14ac:dyDescent="0.2">
      <c r="A39" s="26" t="s">
        <v>24</v>
      </c>
      <c r="B39" s="24"/>
      <c r="C39" s="24"/>
    </row>
    <row r="40" spans="1:3" ht="23.25" x14ac:dyDescent="0.2">
      <c r="A40" s="24"/>
      <c r="B40" s="24"/>
      <c r="C40" s="24"/>
    </row>
    <row r="41" spans="1:3" ht="23.25" x14ac:dyDescent="0.2">
      <c r="A41" s="24"/>
      <c r="B41" s="24"/>
      <c r="C41" s="24"/>
    </row>
    <row r="42" spans="1:3" ht="23.25" x14ac:dyDescent="0.2">
      <c r="A42" s="24"/>
      <c r="B42" s="24"/>
      <c r="C42" s="24"/>
    </row>
    <row r="43" spans="1:3" ht="23.25" x14ac:dyDescent="0.2">
      <c r="A43" s="24"/>
      <c r="B43" s="24"/>
      <c r="C43" s="24"/>
    </row>
    <row r="44" spans="1:3" ht="23.25" x14ac:dyDescent="0.2">
      <c r="A44" s="24"/>
      <c r="B44" s="24"/>
      <c r="C44" s="24"/>
    </row>
    <row r="45" spans="1:3" ht="23.25" x14ac:dyDescent="0.2">
      <c r="A45" s="24"/>
      <c r="B45" s="24"/>
      <c r="C45" s="24"/>
    </row>
    <row r="46" spans="1:3" ht="23.25" x14ac:dyDescent="0.2">
      <c r="A46" s="24"/>
      <c r="B46" s="24"/>
      <c r="C46" s="24"/>
    </row>
    <row r="47" spans="1:3" ht="23.25" x14ac:dyDescent="0.2">
      <c r="A47" s="24"/>
      <c r="B47" s="24"/>
      <c r="C47" s="24"/>
    </row>
    <row r="48" spans="1:3" ht="23.25" x14ac:dyDescent="0.2">
      <c r="A48" s="24"/>
      <c r="B48" s="24"/>
      <c r="C48" s="24"/>
    </row>
  </sheetData>
  <mergeCells count="6">
    <mergeCell ref="A35:A36"/>
    <mergeCell ref="A1:C1"/>
    <mergeCell ref="A5:A6"/>
    <mergeCell ref="A9:A10"/>
    <mergeCell ref="A11:A12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47"/>
  <sheetViews>
    <sheetView view="pageBreakPreview" zoomScaleNormal="100" zoomScaleSheetLayoutView="100" workbookViewId="0">
      <selection activeCell="C126" sqref="C126"/>
    </sheetView>
  </sheetViews>
  <sheetFormatPr defaultColWidth="16.25" defaultRowHeight="18.75" x14ac:dyDescent="0.25"/>
  <cols>
    <col min="1" max="1" width="55.875" style="65" customWidth="1"/>
    <col min="2" max="2" width="13" style="65" customWidth="1"/>
    <col min="3" max="3" width="49.75" style="65" customWidth="1"/>
    <col min="4" max="16384" width="16.25" style="65"/>
  </cols>
  <sheetData>
    <row r="1" spans="1:3" ht="23.25" customHeight="1" x14ac:dyDescent="0.25">
      <c r="A1" s="201" t="s">
        <v>238</v>
      </c>
      <c r="B1" s="201"/>
      <c r="C1" s="201"/>
    </row>
    <row r="2" spans="1:3" ht="23.25" customHeight="1" x14ac:dyDescent="0.25">
      <c r="A2" s="201" t="s">
        <v>41</v>
      </c>
      <c r="B2" s="201"/>
      <c r="C2" s="201"/>
    </row>
    <row r="3" spans="1:3" ht="20.25" customHeight="1" x14ac:dyDescent="0.25">
      <c r="A3" s="66"/>
      <c r="B3" s="66"/>
      <c r="C3" s="67" t="s">
        <v>16</v>
      </c>
    </row>
    <row r="4" spans="1:3" ht="21.75" customHeight="1" x14ac:dyDescent="0.25">
      <c r="A4" s="202" t="s">
        <v>15</v>
      </c>
      <c r="B4" s="68" t="s">
        <v>2</v>
      </c>
      <c r="C4" s="69" t="s">
        <v>17</v>
      </c>
    </row>
    <row r="5" spans="1:3" ht="21" customHeight="1" x14ac:dyDescent="0.25">
      <c r="A5" s="203"/>
      <c r="B5" s="70" t="s">
        <v>1</v>
      </c>
      <c r="C5" s="121" t="s">
        <v>239</v>
      </c>
    </row>
    <row r="6" spans="1:3" ht="21.75" customHeight="1" x14ac:dyDescent="0.25">
      <c r="A6" s="71" t="s">
        <v>68</v>
      </c>
      <c r="B6" s="107" t="s">
        <v>0</v>
      </c>
      <c r="C6" s="102">
        <f>C8</f>
        <v>4519400</v>
      </c>
    </row>
    <row r="7" spans="1:3" ht="21.75" customHeight="1" x14ac:dyDescent="0.25">
      <c r="A7" s="72"/>
      <c r="B7" s="106" t="s">
        <v>1</v>
      </c>
      <c r="C7" s="101"/>
    </row>
    <row r="8" spans="1:3" ht="23.25" x14ac:dyDescent="0.25">
      <c r="A8" s="73" t="s">
        <v>148</v>
      </c>
      <c r="B8" s="107" t="s">
        <v>0</v>
      </c>
      <c r="C8" s="102">
        <f>C10</f>
        <v>4519400</v>
      </c>
    </row>
    <row r="9" spans="1:3" ht="18.75" customHeight="1" x14ac:dyDescent="0.25">
      <c r="A9" s="74"/>
      <c r="B9" s="106" t="s">
        <v>1</v>
      </c>
      <c r="C9" s="101"/>
    </row>
    <row r="10" spans="1:3" ht="19.5" customHeight="1" x14ac:dyDescent="0.25">
      <c r="A10" s="137" t="s">
        <v>82</v>
      </c>
      <c r="B10" s="38" t="s">
        <v>0</v>
      </c>
      <c r="C10" s="38">
        <f>SUM(C12:C29)</f>
        <v>4519400</v>
      </c>
    </row>
    <row r="11" spans="1:3" ht="19.5" customHeight="1" x14ac:dyDescent="0.25">
      <c r="A11" s="136"/>
      <c r="B11" s="32" t="s">
        <v>1</v>
      </c>
      <c r="C11" s="32"/>
    </row>
    <row r="12" spans="1:3" ht="23.25" x14ac:dyDescent="0.25">
      <c r="A12" s="75" t="s">
        <v>52</v>
      </c>
      <c r="B12" s="36"/>
      <c r="C12" s="36"/>
    </row>
    <row r="13" spans="1:3" ht="23.25" x14ac:dyDescent="0.25">
      <c r="A13" s="97" t="s">
        <v>53</v>
      </c>
      <c r="B13" s="28"/>
      <c r="C13" s="28"/>
    </row>
    <row r="14" spans="1:3" ht="23.25" x14ac:dyDescent="0.25">
      <c r="A14" s="22" t="s">
        <v>149</v>
      </c>
      <c r="B14" s="28" t="s">
        <v>0</v>
      </c>
      <c r="C14" s="28">
        <v>4270000</v>
      </c>
    </row>
    <row r="15" spans="1:3" ht="23.25" x14ac:dyDescent="0.25">
      <c r="A15" s="22"/>
      <c r="B15" s="28" t="s">
        <v>1</v>
      </c>
      <c r="C15" s="28"/>
    </row>
    <row r="16" spans="1:3" s="76" customFormat="1" ht="23.25" x14ac:dyDescent="0.25">
      <c r="A16" s="97" t="s">
        <v>54</v>
      </c>
      <c r="B16" s="105"/>
      <c r="C16" s="105"/>
    </row>
    <row r="17" spans="1:3" s="76" customFormat="1" ht="23.25" x14ac:dyDescent="0.25">
      <c r="A17" s="22" t="s">
        <v>150</v>
      </c>
      <c r="B17" s="28" t="s">
        <v>0</v>
      </c>
      <c r="C17" s="28">
        <v>44600</v>
      </c>
    </row>
    <row r="18" spans="1:3" s="76" customFormat="1" ht="23.25" x14ac:dyDescent="0.25">
      <c r="A18" s="22"/>
      <c r="B18" s="28" t="s">
        <v>1</v>
      </c>
      <c r="C18" s="28"/>
    </row>
    <row r="19" spans="1:3" s="76" customFormat="1" ht="23.25" x14ac:dyDescent="0.25">
      <c r="A19" s="22" t="s">
        <v>151</v>
      </c>
      <c r="B19" s="28" t="s">
        <v>0</v>
      </c>
      <c r="C19" s="28">
        <v>12000</v>
      </c>
    </row>
    <row r="20" spans="1:3" s="76" customFormat="1" ht="23.25" x14ac:dyDescent="0.25">
      <c r="A20" s="22"/>
      <c r="B20" s="28" t="s">
        <v>1</v>
      </c>
      <c r="C20" s="28"/>
    </row>
    <row r="21" spans="1:3" s="76" customFormat="1" ht="23.25" x14ac:dyDescent="0.25">
      <c r="A21" s="97" t="s">
        <v>55</v>
      </c>
      <c r="B21" s="28"/>
      <c r="C21" s="28"/>
    </row>
    <row r="22" spans="1:3" s="76" customFormat="1" ht="23.25" x14ac:dyDescent="0.25">
      <c r="A22" s="22" t="s">
        <v>152</v>
      </c>
      <c r="B22" s="28" t="s">
        <v>0</v>
      </c>
      <c r="C22" s="28">
        <v>128700</v>
      </c>
    </row>
    <row r="23" spans="1:3" s="76" customFormat="1" ht="23.25" x14ac:dyDescent="0.25">
      <c r="A23" s="22"/>
      <c r="B23" s="28" t="s">
        <v>1</v>
      </c>
      <c r="C23" s="28"/>
    </row>
    <row r="24" spans="1:3" s="76" customFormat="1" ht="23.25" x14ac:dyDescent="0.25">
      <c r="A24" s="22" t="s">
        <v>153</v>
      </c>
      <c r="B24" s="28" t="s">
        <v>0</v>
      </c>
      <c r="C24" s="28">
        <v>30000</v>
      </c>
    </row>
    <row r="25" spans="1:3" s="76" customFormat="1" ht="23.25" x14ac:dyDescent="0.25">
      <c r="A25" s="22"/>
      <c r="B25" s="28" t="s">
        <v>1</v>
      </c>
      <c r="C25" s="28"/>
    </row>
    <row r="26" spans="1:3" s="76" customFormat="1" ht="23.25" x14ac:dyDescent="0.25">
      <c r="A26" s="22" t="s">
        <v>155</v>
      </c>
      <c r="B26" s="28" t="s">
        <v>0</v>
      </c>
      <c r="C26" s="28">
        <v>29700</v>
      </c>
    </row>
    <row r="27" spans="1:3" s="76" customFormat="1" ht="23.25" x14ac:dyDescent="0.25">
      <c r="A27" s="22"/>
      <c r="B27" s="28" t="s">
        <v>1</v>
      </c>
      <c r="C27" s="28"/>
    </row>
    <row r="28" spans="1:3" s="76" customFormat="1" ht="23.25" x14ac:dyDescent="0.25">
      <c r="A28" s="22" t="s">
        <v>154</v>
      </c>
      <c r="B28" s="28" t="s">
        <v>0</v>
      </c>
      <c r="C28" s="28">
        <v>4400</v>
      </c>
    </row>
    <row r="29" spans="1:3" s="76" customFormat="1" ht="23.25" x14ac:dyDescent="0.25">
      <c r="A29" s="35"/>
      <c r="B29" s="39" t="s">
        <v>1</v>
      </c>
      <c r="C29" s="39"/>
    </row>
    <row r="30" spans="1:3" ht="23.25" x14ac:dyDescent="0.25">
      <c r="A30" s="199" t="s">
        <v>3</v>
      </c>
      <c r="B30" s="107" t="s">
        <v>0</v>
      </c>
      <c r="C30" s="102">
        <f>C6</f>
        <v>4519400</v>
      </c>
    </row>
    <row r="31" spans="1:3" ht="21.75" customHeight="1" x14ac:dyDescent="0.25">
      <c r="A31" s="200"/>
      <c r="B31" s="106" t="s">
        <v>1</v>
      </c>
      <c r="C31" s="101"/>
    </row>
    <row r="32" spans="1:3" x14ac:dyDescent="0.25">
      <c r="B32" s="77"/>
      <c r="C32" s="77"/>
    </row>
    <row r="33" spans="1:3" customFormat="1" ht="23.25" x14ac:dyDescent="0.2">
      <c r="A33" s="26" t="s">
        <v>24</v>
      </c>
      <c r="B33" s="24"/>
      <c r="C33" s="24"/>
    </row>
    <row r="34" spans="1:3" x14ac:dyDescent="0.25">
      <c r="B34" s="77"/>
      <c r="C34" s="77"/>
    </row>
    <row r="35" spans="1:3" x14ac:dyDescent="0.25">
      <c r="B35" s="77"/>
      <c r="C35" s="77"/>
    </row>
    <row r="36" spans="1:3" ht="21" customHeight="1" x14ac:dyDescent="0.25">
      <c r="A36" s="201" t="s">
        <v>238</v>
      </c>
      <c r="B36" s="201"/>
      <c r="C36" s="201"/>
    </row>
    <row r="37" spans="1:3" ht="21" customHeight="1" x14ac:dyDescent="0.25">
      <c r="A37" s="201" t="s">
        <v>41</v>
      </c>
      <c r="B37" s="201"/>
      <c r="C37" s="201"/>
    </row>
    <row r="38" spans="1:3" ht="21" customHeight="1" x14ac:dyDescent="0.25">
      <c r="A38" s="66"/>
      <c r="B38" s="78"/>
      <c r="C38" s="79" t="s">
        <v>16</v>
      </c>
    </row>
    <row r="39" spans="1:3" ht="21" customHeight="1" x14ac:dyDescent="0.25">
      <c r="A39" s="202" t="s">
        <v>15</v>
      </c>
      <c r="B39" s="80" t="s">
        <v>2</v>
      </c>
      <c r="C39" s="81" t="s">
        <v>17</v>
      </c>
    </row>
    <row r="40" spans="1:3" ht="21" customHeight="1" x14ac:dyDescent="0.25">
      <c r="A40" s="203"/>
      <c r="B40" s="82" t="s">
        <v>1</v>
      </c>
      <c r="C40" s="83" t="s">
        <v>239</v>
      </c>
    </row>
    <row r="41" spans="1:3" ht="21" customHeight="1" x14ac:dyDescent="0.25">
      <c r="A41" s="71" t="s">
        <v>68</v>
      </c>
      <c r="B41" s="107" t="s">
        <v>0</v>
      </c>
      <c r="C41" s="102">
        <f>C43</f>
        <v>695700</v>
      </c>
    </row>
    <row r="42" spans="1:3" ht="21" customHeight="1" x14ac:dyDescent="0.25">
      <c r="A42" s="72"/>
      <c r="B42" s="106" t="s">
        <v>1</v>
      </c>
      <c r="C42" s="101"/>
    </row>
    <row r="43" spans="1:3" ht="21" customHeight="1" x14ac:dyDescent="0.25">
      <c r="A43" s="73" t="s">
        <v>156</v>
      </c>
      <c r="B43" s="107" t="s">
        <v>0</v>
      </c>
      <c r="C43" s="102">
        <f>C45</f>
        <v>695700</v>
      </c>
    </row>
    <row r="44" spans="1:3" ht="21" customHeight="1" x14ac:dyDescent="0.25">
      <c r="A44" s="74"/>
      <c r="B44" s="106" t="s">
        <v>1</v>
      </c>
      <c r="C44" s="101"/>
    </row>
    <row r="45" spans="1:3" ht="19.5" customHeight="1" x14ac:dyDescent="0.25">
      <c r="A45" s="137" t="s">
        <v>82</v>
      </c>
      <c r="B45" s="38" t="s">
        <v>0</v>
      </c>
      <c r="C45" s="38">
        <f>SUM(C47:C56)</f>
        <v>695700</v>
      </c>
    </row>
    <row r="46" spans="1:3" ht="19.5" customHeight="1" x14ac:dyDescent="0.25">
      <c r="A46" s="136"/>
      <c r="B46" s="32" t="s">
        <v>1</v>
      </c>
      <c r="C46" s="32"/>
    </row>
    <row r="47" spans="1:3" ht="23.25" x14ac:dyDescent="0.25">
      <c r="A47" s="75" t="s">
        <v>52</v>
      </c>
      <c r="B47" s="36"/>
      <c r="C47" s="36"/>
    </row>
    <row r="48" spans="1:3" s="76" customFormat="1" ht="21" customHeight="1" x14ac:dyDescent="0.25">
      <c r="A48" s="97" t="s">
        <v>55</v>
      </c>
      <c r="B48" s="28"/>
      <c r="C48" s="28"/>
    </row>
    <row r="49" spans="1:3" s="76" customFormat="1" ht="21" customHeight="1" x14ac:dyDescent="0.25">
      <c r="A49" s="22" t="s">
        <v>157</v>
      </c>
      <c r="B49" s="28" t="s">
        <v>0</v>
      </c>
      <c r="C49" s="28">
        <v>294000</v>
      </c>
    </row>
    <row r="50" spans="1:3" s="76" customFormat="1" ht="21" customHeight="1" x14ac:dyDescent="0.25">
      <c r="A50" s="22"/>
      <c r="B50" s="28" t="s">
        <v>1</v>
      </c>
      <c r="C50" s="28"/>
    </row>
    <row r="51" spans="1:3" s="76" customFormat="1" ht="21" customHeight="1" x14ac:dyDescent="0.25">
      <c r="A51" s="22" t="s">
        <v>154</v>
      </c>
      <c r="B51" s="28" t="s">
        <v>0</v>
      </c>
      <c r="C51" s="28">
        <v>17600</v>
      </c>
    </row>
    <row r="52" spans="1:3" s="76" customFormat="1" ht="21" customHeight="1" x14ac:dyDescent="0.25">
      <c r="A52" s="22"/>
      <c r="B52" s="28" t="s">
        <v>1</v>
      </c>
      <c r="C52" s="28"/>
    </row>
    <row r="53" spans="1:3" s="76" customFormat="1" ht="21" customHeight="1" x14ac:dyDescent="0.25">
      <c r="A53" s="22" t="s">
        <v>158</v>
      </c>
      <c r="B53" s="28" t="s">
        <v>0</v>
      </c>
      <c r="C53" s="28">
        <v>0</v>
      </c>
    </row>
    <row r="54" spans="1:3" s="76" customFormat="1" ht="21" customHeight="1" x14ac:dyDescent="0.25">
      <c r="A54" s="22"/>
      <c r="B54" s="28" t="s">
        <v>1</v>
      </c>
      <c r="C54" s="28"/>
    </row>
    <row r="55" spans="1:3" s="76" customFormat="1" ht="21" customHeight="1" x14ac:dyDescent="0.25">
      <c r="A55" s="22" t="s">
        <v>159</v>
      </c>
      <c r="B55" s="28" t="s">
        <v>0</v>
      </c>
      <c r="C55" s="28">
        <v>384100</v>
      </c>
    </row>
    <row r="56" spans="1:3" s="76" customFormat="1" ht="21" customHeight="1" x14ac:dyDescent="0.25">
      <c r="A56" s="35"/>
      <c r="B56" s="39" t="s">
        <v>1</v>
      </c>
      <c r="C56" s="39"/>
    </row>
    <row r="57" spans="1:3" ht="21" customHeight="1" x14ac:dyDescent="0.25">
      <c r="A57" s="199" t="s">
        <v>3</v>
      </c>
      <c r="B57" s="107" t="s">
        <v>0</v>
      </c>
      <c r="C57" s="102">
        <f>C45</f>
        <v>695700</v>
      </c>
    </row>
    <row r="58" spans="1:3" ht="21" customHeight="1" x14ac:dyDescent="0.25">
      <c r="A58" s="200"/>
      <c r="B58" s="106" t="s">
        <v>1</v>
      </c>
      <c r="C58" s="101"/>
    </row>
    <row r="59" spans="1:3" x14ac:dyDescent="0.25">
      <c r="B59" s="77"/>
      <c r="C59" s="77"/>
    </row>
    <row r="60" spans="1:3" customFormat="1" ht="23.25" x14ac:dyDescent="0.2">
      <c r="A60" s="26" t="s">
        <v>24</v>
      </c>
      <c r="B60" s="24"/>
      <c r="C60" s="24"/>
    </row>
    <row r="61" spans="1:3" ht="21" customHeight="1" x14ac:dyDescent="0.25">
      <c r="A61" s="201" t="s">
        <v>238</v>
      </c>
      <c r="B61" s="201"/>
      <c r="C61" s="201"/>
    </row>
    <row r="62" spans="1:3" ht="21" customHeight="1" x14ac:dyDescent="0.25">
      <c r="A62" s="201" t="s">
        <v>41</v>
      </c>
      <c r="B62" s="201"/>
      <c r="C62" s="201"/>
    </row>
    <row r="63" spans="1:3" ht="21" customHeight="1" x14ac:dyDescent="0.25">
      <c r="A63" s="66"/>
      <c r="B63" s="78"/>
      <c r="C63" s="79" t="s">
        <v>16</v>
      </c>
    </row>
    <row r="64" spans="1:3" ht="21" customHeight="1" x14ac:dyDescent="0.25">
      <c r="A64" s="202" t="s">
        <v>15</v>
      </c>
      <c r="B64" s="80" t="s">
        <v>2</v>
      </c>
      <c r="C64" s="81" t="s">
        <v>17</v>
      </c>
    </row>
    <row r="65" spans="1:3" ht="21" customHeight="1" x14ac:dyDescent="0.25">
      <c r="A65" s="203"/>
      <c r="B65" s="82" t="s">
        <v>1</v>
      </c>
      <c r="C65" s="83" t="s">
        <v>239</v>
      </c>
    </row>
    <row r="66" spans="1:3" ht="21" customHeight="1" x14ac:dyDescent="0.25">
      <c r="A66" s="71" t="s">
        <v>68</v>
      </c>
      <c r="B66" s="139" t="s">
        <v>0</v>
      </c>
      <c r="C66" s="138">
        <f>C68</f>
        <v>2773800</v>
      </c>
    </row>
    <row r="67" spans="1:3" ht="21" customHeight="1" x14ac:dyDescent="0.25">
      <c r="A67" s="72"/>
      <c r="B67" s="140" t="s">
        <v>1</v>
      </c>
      <c r="C67" s="110"/>
    </row>
    <row r="68" spans="1:3" ht="21" customHeight="1" x14ac:dyDescent="0.25">
      <c r="A68" s="73" t="s">
        <v>160</v>
      </c>
      <c r="B68" s="107" t="s">
        <v>0</v>
      </c>
      <c r="C68" s="102">
        <f>C70</f>
        <v>2773800</v>
      </c>
    </row>
    <row r="69" spans="1:3" ht="21" customHeight="1" x14ac:dyDescent="0.25">
      <c r="A69" s="74"/>
      <c r="B69" s="106" t="s">
        <v>1</v>
      </c>
      <c r="C69" s="101"/>
    </row>
    <row r="70" spans="1:3" ht="21" customHeight="1" x14ac:dyDescent="0.25">
      <c r="A70" s="137" t="s">
        <v>81</v>
      </c>
      <c r="B70" s="38" t="s">
        <v>0</v>
      </c>
      <c r="C70" s="38">
        <f>SUM(C74:C94)</f>
        <v>2773800</v>
      </c>
    </row>
    <row r="71" spans="1:3" ht="19.5" customHeight="1" x14ac:dyDescent="0.25">
      <c r="A71" s="136"/>
      <c r="B71" s="32" t="s">
        <v>1</v>
      </c>
      <c r="C71" s="32"/>
    </row>
    <row r="72" spans="1:3" ht="21" customHeight="1" x14ac:dyDescent="0.25">
      <c r="A72" s="75" t="s">
        <v>52</v>
      </c>
      <c r="B72" s="38"/>
      <c r="C72" s="38"/>
    </row>
    <row r="73" spans="1:3" ht="21" customHeight="1" x14ac:dyDescent="0.25">
      <c r="A73" s="109" t="s">
        <v>53</v>
      </c>
      <c r="B73" s="28"/>
      <c r="C73" s="28"/>
    </row>
    <row r="74" spans="1:3" ht="21" customHeight="1" x14ac:dyDescent="0.25">
      <c r="A74" s="108" t="s">
        <v>165</v>
      </c>
      <c r="B74" s="28" t="s">
        <v>0</v>
      </c>
      <c r="C74" s="28">
        <v>56700</v>
      </c>
    </row>
    <row r="75" spans="1:3" ht="21" customHeight="1" x14ac:dyDescent="0.25">
      <c r="A75" s="108"/>
      <c r="B75" s="28" t="s">
        <v>1</v>
      </c>
      <c r="C75" s="28"/>
    </row>
    <row r="76" spans="1:3" ht="21" customHeight="1" x14ac:dyDescent="0.25">
      <c r="A76" s="108" t="s">
        <v>161</v>
      </c>
      <c r="B76" s="28" t="s">
        <v>0</v>
      </c>
      <c r="C76" s="28">
        <v>1220000</v>
      </c>
    </row>
    <row r="77" spans="1:3" ht="21" customHeight="1" x14ac:dyDescent="0.25">
      <c r="A77" s="108"/>
      <c r="B77" s="28" t="s">
        <v>1</v>
      </c>
      <c r="C77" s="28"/>
    </row>
    <row r="78" spans="1:3" ht="21" customHeight="1" x14ac:dyDescent="0.25">
      <c r="A78" s="108" t="s">
        <v>162</v>
      </c>
      <c r="B78" s="28" t="s">
        <v>0</v>
      </c>
      <c r="C78" s="28">
        <v>80000</v>
      </c>
    </row>
    <row r="79" spans="1:3" ht="21" customHeight="1" x14ac:dyDescent="0.25">
      <c r="A79" s="108"/>
      <c r="B79" s="28" t="s">
        <v>1</v>
      </c>
      <c r="C79" s="28"/>
    </row>
    <row r="80" spans="1:3" ht="21" customHeight="1" x14ac:dyDescent="0.25">
      <c r="A80" s="108" t="s">
        <v>163</v>
      </c>
      <c r="B80" s="28" t="s">
        <v>0</v>
      </c>
      <c r="C80" s="28">
        <v>20000</v>
      </c>
    </row>
    <row r="81" spans="1:3" ht="21" customHeight="1" x14ac:dyDescent="0.25">
      <c r="A81" s="108"/>
      <c r="B81" s="28" t="s">
        <v>1</v>
      </c>
      <c r="C81" s="28"/>
    </row>
    <row r="82" spans="1:3" s="76" customFormat="1" ht="21" customHeight="1" x14ac:dyDescent="0.25">
      <c r="A82" s="109" t="s">
        <v>54</v>
      </c>
      <c r="B82" s="28"/>
      <c r="C82" s="105"/>
    </row>
    <row r="83" spans="1:3" s="76" customFormat="1" ht="21" customHeight="1" x14ac:dyDescent="0.25">
      <c r="A83" s="108" t="s">
        <v>150</v>
      </c>
      <c r="B83" s="28" t="s">
        <v>0</v>
      </c>
      <c r="C83" s="28">
        <v>612100</v>
      </c>
    </row>
    <row r="84" spans="1:3" s="76" customFormat="1" ht="21" customHeight="1" x14ac:dyDescent="0.25">
      <c r="A84" s="108"/>
      <c r="B84" s="28" t="s">
        <v>1</v>
      </c>
      <c r="C84" s="28"/>
    </row>
    <row r="85" spans="1:3" s="76" customFormat="1" ht="21" customHeight="1" x14ac:dyDescent="0.25">
      <c r="A85" s="109" t="s">
        <v>55</v>
      </c>
      <c r="B85" s="28"/>
      <c r="C85" s="28"/>
    </row>
    <row r="86" spans="1:3" s="76" customFormat="1" ht="21" customHeight="1" x14ac:dyDescent="0.25">
      <c r="A86" s="108" t="s">
        <v>157</v>
      </c>
      <c r="B86" s="28" t="s">
        <v>0</v>
      </c>
      <c r="C86" s="28">
        <v>367200</v>
      </c>
    </row>
    <row r="87" spans="1:3" s="76" customFormat="1" ht="21" customHeight="1" x14ac:dyDescent="0.25">
      <c r="A87" s="108"/>
      <c r="B87" s="28" t="s">
        <v>1</v>
      </c>
      <c r="C87" s="28"/>
    </row>
    <row r="88" spans="1:3" s="76" customFormat="1" ht="21" customHeight="1" x14ac:dyDescent="0.25">
      <c r="A88" s="108" t="s">
        <v>154</v>
      </c>
      <c r="B88" s="28" t="s">
        <v>0</v>
      </c>
      <c r="C88" s="28">
        <v>165000</v>
      </c>
    </row>
    <row r="89" spans="1:3" s="76" customFormat="1" ht="21" customHeight="1" x14ac:dyDescent="0.25">
      <c r="A89" s="108"/>
      <c r="B89" s="28" t="s">
        <v>1</v>
      </c>
      <c r="C89" s="28"/>
    </row>
    <row r="90" spans="1:3" s="76" customFormat="1" ht="21" customHeight="1" x14ac:dyDescent="0.25">
      <c r="A90" s="108" t="s">
        <v>158</v>
      </c>
      <c r="B90" s="28" t="s">
        <v>0</v>
      </c>
      <c r="C90" s="28">
        <v>0</v>
      </c>
    </row>
    <row r="91" spans="1:3" s="76" customFormat="1" ht="21" customHeight="1" x14ac:dyDescent="0.25">
      <c r="A91" s="108"/>
      <c r="B91" s="28" t="s">
        <v>1</v>
      </c>
      <c r="C91" s="28"/>
    </row>
    <row r="92" spans="1:3" s="76" customFormat="1" ht="21" customHeight="1" x14ac:dyDescent="0.25">
      <c r="A92" s="108" t="s">
        <v>164</v>
      </c>
      <c r="B92" s="28" t="s">
        <v>0</v>
      </c>
      <c r="C92" s="28">
        <v>0</v>
      </c>
    </row>
    <row r="93" spans="1:3" s="76" customFormat="1" ht="21" customHeight="1" x14ac:dyDescent="0.25">
      <c r="A93" s="108"/>
      <c r="B93" s="28" t="s">
        <v>1</v>
      </c>
      <c r="C93" s="28"/>
    </row>
    <row r="94" spans="1:3" s="76" customFormat="1" ht="21" customHeight="1" x14ac:dyDescent="0.25">
      <c r="A94" s="22" t="s">
        <v>159</v>
      </c>
      <c r="B94" s="28" t="s">
        <v>0</v>
      </c>
      <c r="C94" s="28">
        <v>252800</v>
      </c>
    </row>
    <row r="95" spans="1:3" s="76" customFormat="1" ht="21" customHeight="1" x14ac:dyDescent="0.25">
      <c r="A95" s="96"/>
      <c r="B95" s="39" t="s">
        <v>1</v>
      </c>
      <c r="C95" s="39"/>
    </row>
    <row r="96" spans="1:3" ht="21" customHeight="1" x14ac:dyDescent="0.25">
      <c r="A96" s="199" t="s">
        <v>3</v>
      </c>
      <c r="B96" s="107" t="s">
        <v>0</v>
      </c>
      <c r="C96" s="102">
        <f>C66</f>
        <v>2773800</v>
      </c>
    </row>
    <row r="97" spans="1:3" ht="21" customHeight="1" x14ac:dyDescent="0.25">
      <c r="A97" s="200"/>
      <c r="B97" s="106" t="s">
        <v>1</v>
      </c>
      <c r="C97" s="101"/>
    </row>
    <row r="98" spans="1:3" x14ac:dyDescent="0.25">
      <c r="B98" s="77"/>
      <c r="C98" s="77"/>
    </row>
    <row r="99" spans="1:3" customFormat="1" ht="23.25" x14ac:dyDescent="0.2">
      <c r="A99" s="26" t="s">
        <v>24</v>
      </c>
      <c r="B99" s="24"/>
      <c r="C99" s="24"/>
    </row>
    <row r="100" spans="1:3" ht="21" customHeight="1" x14ac:dyDescent="0.25">
      <c r="A100" s="201" t="s">
        <v>238</v>
      </c>
      <c r="B100" s="201"/>
      <c r="C100" s="201"/>
    </row>
    <row r="101" spans="1:3" ht="21" customHeight="1" x14ac:dyDescent="0.25">
      <c r="A101" s="201" t="s">
        <v>41</v>
      </c>
      <c r="B101" s="201"/>
      <c r="C101" s="201"/>
    </row>
    <row r="102" spans="1:3" ht="21" customHeight="1" x14ac:dyDescent="0.25">
      <c r="A102" s="66"/>
      <c r="B102" s="78"/>
      <c r="C102" s="79" t="s">
        <v>16</v>
      </c>
    </row>
    <row r="103" spans="1:3" ht="21" customHeight="1" x14ac:dyDescent="0.25">
      <c r="A103" s="202" t="s">
        <v>15</v>
      </c>
      <c r="B103" s="80" t="s">
        <v>2</v>
      </c>
      <c r="C103" s="81" t="s">
        <v>17</v>
      </c>
    </row>
    <row r="104" spans="1:3" ht="21" customHeight="1" x14ac:dyDescent="0.25">
      <c r="A104" s="203"/>
      <c r="B104" s="82" t="s">
        <v>1</v>
      </c>
      <c r="C104" s="83" t="s">
        <v>239</v>
      </c>
    </row>
    <row r="105" spans="1:3" ht="21" customHeight="1" x14ac:dyDescent="0.25">
      <c r="A105" s="71" t="s">
        <v>68</v>
      </c>
      <c r="B105" s="107" t="s">
        <v>0</v>
      </c>
      <c r="C105" s="102">
        <f>C107</f>
        <v>1062400</v>
      </c>
    </row>
    <row r="106" spans="1:3" ht="21" customHeight="1" x14ac:dyDescent="0.25">
      <c r="A106" s="72"/>
      <c r="B106" s="106" t="s">
        <v>1</v>
      </c>
      <c r="C106" s="101"/>
    </row>
    <row r="107" spans="1:3" ht="21" customHeight="1" x14ac:dyDescent="0.25">
      <c r="A107" s="73" t="s">
        <v>166</v>
      </c>
      <c r="B107" s="107" t="s">
        <v>0</v>
      </c>
      <c r="C107" s="102">
        <f>C109</f>
        <v>1062400</v>
      </c>
    </row>
    <row r="108" spans="1:3" ht="21" customHeight="1" x14ac:dyDescent="0.25">
      <c r="A108" s="74"/>
      <c r="B108" s="106" t="s">
        <v>1</v>
      </c>
      <c r="C108" s="101"/>
    </row>
    <row r="109" spans="1:3" ht="21" customHeight="1" x14ac:dyDescent="0.25">
      <c r="A109" s="137" t="s">
        <v>167</v>
      </c>
      <c r="B109" s="28" t="s">
        <v>0</v>
      </c>
      <c r="C109" s="38">
        <f>C113+C116+C119+C121+C123+C125</f>
        <v>1062400</v>
      </c>
    </row>
    <row r="110" spans="1:3" ht="21" customHeight="1" x14ac:dyDescent="0.25">
      <c r="A110" s="136"/>
      <c r="B110" s="32" t="s">
        <v>1</v>
      </c>
      <c r="C110" s="32"/>
    </row>
    <row r="111" spans="1:3" ht="21" customHeight="1" x14ac:dyDescent="0.25">
      <c r="A111" s="75" t="s">
        <v>52</v>
      </c>
      <c r="B111" s="36"/>
      <c r="C111" s="36"/>
    </row>
    <row r="112" spans="1:3" ht="21" customHeight="1" x14ac:dyDescent="0.25">
      <c r="A112" s="109" t="s">
        <v>53</v>
      </c>
      <c r="B112" s="28"/>
      <c r="C112" s="28"/>
    </row>
    <row r="113" spans="1:3" ht="21" customHeight="1" x14ac:dyDescent="0.25">
      <c r="A113" s="108" t="s">
        <v>149</v>
      </c>
      <c r="B113" s="28" t="s">
        <v>0</v>
      </c>
      <c r="C113" s="28">
        <v>280000</v>
      </c>
    </row>
    <row r="114" spans="1:3" ht="21" customHeight="1" x14ac:dyDescent="0.25">
      <c r="A114" s="108"/>
      <c r="B114" s="28" t="s">
        <v>1</v>
      </c>
      <c r="C114" s="28"/>
    </row>
    <row r="115" spans="1:3" s="76" customFormat="1" ht="21" customHeight="1" x14ac:dyDescent="0.25">
      <c r="A115" s="109" t="s">
        <v>54</v>
      </c>
      <c r="B115" s="105"/>
      <c r="C115" s="105"/>
    </row>
    <row r="116" spans="1:3" s="76" customFormat="1" ht="21" customHeight="1" x14ac:dyDescent="0.25">
      <c r="A116" s="108" t="s">
        <v>150</v>
      </c>
      <c r="B116" s="28" t="s">
        <v>0</v>
      </c>
      <c r="C116" s="28">
        <v>248800</v>
      </c>
    </row>
    <row r="117" spans="1:3" s="76" customFormat="1" ht="21" customHeight="1" x14ac:dyDescent="0.25">
      <c r="A117" s="108"/>
      <c r="B117" s="28" t="s">
        <v>1</v>
      </c>
      <c r="C117" s="28"/>
    </row>
    <row r="118" spans="1:3" s="76" customFormat="1" ht="21" customHeight="1" x14ac:dyDescent="0.25">
      <c r="A118" s="109" t="s">
        <v>55</v>
      </c>
      <c r="B118" s="28"/>
      <c r="C118" s="28"/>
    </row>
    <row r="119" spans="1:3" s="76" customFormat="1" ht="21" customHeight="1" x14ac:dyDescent="0.25">
      <c r="A119" s="108" t="s">
        <v>168</v>
      </c>
      <c r="B119" s="28" t="s">
        <v>0</v>
      </c>
      <c r="C119" s="28">
        <v>400000</v>
      </c>
    </row>
    <row r="120" spans="1:3" s="76" customFormat="1" ht="21" customHeight="1" x14ac:dyDescent="0.25">
      <c r="A120" s="108"/>
      <c r="B120" s="28" t="s">
        <v>1</v>
      </c>
      <c r="C120" s="28"/>
    </row>
    <row r="121" spans="1:3" s="76" customFormat="1" ht="21" customHeight="1" x14ac:dyDescent="0.25">
      <c r="A121" s="108" t="s">
        <v>154</v>
      </c>
      <c r="B121" s="28" t="s">
        <v>0</v>
      </c>
      <c r="C121" s="28">
        <v>44000</v>
      </c>
    </row>
    <row r="122" spans="1:3" s="76" customFormat="1" ht="21" customHeight="1" x14ac:dyDescent="0.25">
      <c r="A122" s="108"/>
      <c r="B122" s="28" t="s">
        <v>1</v>
      </c>
      <c r="C122" s="28"/>
    </row>
    <row r="123" spans="1:3" s="76" customFormat="1" ht="21" customHeight="1" x14ac:dyDescent="0.25">
      <c r="A123" s="108" t="s">
        <v>158</v>
      </c>
      <c r="B123" s="28" t="s">
        <v>0</v>
      </c>
      <c r="C123" s="28">
        <v>0</v>
      </c>
    </row>
    <row r="124" spans="1:3" s="76" customFormat="1" ht="21" customHeight="1" x14ac:dyDescent="0.25">
      <c r="A124" s="108"/>
      <c r="B124" s="28" t="s">
        <v>1</v>
      </c>
      <c r="C124" s="28"/>
    </row>
    <row r="125" spans="1:3" s="76" customFormat="1" ht="21" customHeight="1" x14ac:dyDescent="0.25">
      <c r="A125" s="108" t="s">
        <v>159</v>
      </c>
      <c r="B125" s="28" t="s">
        <v>0</v>
      </c>
      <c r="C125" s="28">
        <v>89600</v>
      </c>
    </row>
    <row r="126" spans="1:3" s="76" customFormat="1" ht="21" customHeight="1" x14ac:dyDescent="0.25">
      <c r="A126" s="35"/>
      <c r="B126" s="36" t="s">
        <v>1</v>
      </c>
      <c r="C126" s="39"/>
    </row>
    <row r="127" spans="1:3" ht="21" customHeight="1" x14ac:dyDescent="0.25">
      <c r="A127" s="199" t="s">
        <v>3</v>
      </c>
      <c r="B127" s="102" t="s">
        <v>0</v>
      </c>
      <c r="C127" s="102">
        <f>C105</f>
        <v>1062400</v>
      </c>
    </row>
    <row r="128" spans="1:3" ht="21" customHeight="1" x14ac:dyDescent="0.25">
      <c r="A128" s="200"/>
      <c r="B128" s="110" t="s">
        <v>1</v>
      </c>
      <c r="C128" s="110"/>
    </row>
    <row r="129" spans="1:3" ht="29.25" customHeight="1" x14ac:dyDescent="0.25">
      <c r="B129" s="77"/>
      <c r="C129" s="77"/>
    </row>
    <row r="130" spans="1:3" customFormat="1" ht="23.25" x14ac:dyDescent="0.2">
      <c r="A130" s="26" t="s">
        <v>24</v>
      </c>
      <c r="B130" s="24"/>
      <c r="C130" s="24"/>
    </row>
    <row r="131" spans="1:3" x14ac:dyDescent="0.25">
      <c r="B131" s="77"/>
      <c r="C131" s="77"/>
    </row>
    <row r="132" spans="1:3" x14ac:dyDescent="0.25">
      <c r="B132" s="77"/>
      <c r="C132" s="77"/>
    </row>
    <row r="133" spans="1:3" x14ac:dyDescent="0.25">
      <c r="B133" s="77"/>
      <c r="C133" s="77"/>
    </row>
    <row r="134" spans="1:3" x14ac:dyDescent="0.25">
      <c r="B134" s="77"/>
      <c r="C134" s="77"/>
    </row>
    <row r="135" spans="1:3" x14ac:dyDescent="0.25">
      <c r="B135" s="77"/>
      <c r="C135" s="77"/>
    </row>
    <row r="136" spans="1:3" x14ac:dyDescent="0.25">
      <c r="B136" s="77"/>
      <c r="C136" s="77"/>
    </row>
    <row r="137" spans="1:3" x14ac:dyDescent="0.25">
      <c r="B137" s="77"/>
      <c r="C137" s="77"/>
    </row>
    <row r="138" spans="1:3" x14ac:dyDescent="0.25">
      <c r="B138" s="77"/>
      <c r="C138" s="77"/>
    </row>
    <row r="139" spans="1:3" x14ac:dyDescent="0.25">
      <c r="B139" s="77"/>
      <c r="C139" s="77"/>
    </row>
    <row r="140" spans="1:3" x14ac:dyDescent="0.25">
      <c r="B140" s="77"/>
      <c r="C140" s="77"/>
    </row>
    <row r="141" spans="1:3" x14ac:dyDescent="0.25">
      <c r="B141" s="77"/>
      <c r="C141" s="77"/>
    </row>
    <row r="142" spans="1:3" x14ac:dyDescent="0.25">
      <c r="B142" s="77"/>
      <c r="C142" s="77"/>
    </row>
    <row r="143" spans="1:3" x14ac:dyDescent="0.25">
      <c r="B143" s="77"/>
      <c r="C143" s="77"/>
    </row>
    <row r="144" spans="1:3" x14ac:dyDescent="0.25">
      <c r="B144" s="77"/>
      <c r="C144" s="77"/>
    </row>
    <row r="145" spans="2:3" x14ac:dyDescent="0.25">
      <c r="B145" s="77"/>
      <c r="C145" s="77"/>
    </row>
    <row r="146" spans="2:3" x14ac:dyDescent="0.25">
      <c r="B146" s="77"/>
      <c r="C146" s="77"/>
    </row>
    <row r="147" spans="2:3" x14ac:dyDescent="0.25">
      <c r="B147" s="77"/>
      <c r="C147" s="77"/>
    </row>
    <row r="148" spans="2:3" x14ac:dyDescent="0.25">
      <c r="B148" s="77"/>
      <c r="C148" s="77"/>
    </row>
    <row r="149" spans="2:3" x14ac:dyDescent="0.25">
      <c r="B149" s="77"/>
      <c r="C149" s="77"/>
    </row>
    <row r="150" spans="2:3" x14ac:dyDescent="0.25">
      <c r="B150" s="77"/>
      <c r="C150" s="77"/>
    </row>
    <row r="151" spans="2:3" x14ac:dyDescent="0.25">
      <c r="B151" s="77"/>
      <c r="C151" s="77"/>
    </row>
    <row r="152" spans="2:3" x14ac:dyDescent="0.25">
      <c r="B152" s="77"/>
      <c r="C152" s="77"/>
    </row>
    <row r="153" spans="2:3" x14ac:dyDescent="0.25">
      <c r="B153" s="77"/>
      <c r="C153" s="77"/>
    </row>
    <row r="154" spans="2:3" x14ac:dyDescent="0.25">
      <c r="B154" s="77"/>
      <c r="C154" s="77"/>
    </row>
    <row r="155" spans="2:3" x14ac:dyDescent="0.25">
      <c r="B155" s="77"/>
      <c r="C155" s="77"/>
    </row>
    <row r="156" spans="2:3" x14ac:dyDescent="0.25">
      <c r="B156" s="77"/>
      <c r="C156" s="77"/>
    </row>
    <row r="157" spans="2:3" x14ac:dyDescent="0.25">
      <c r="B157" s="77"/>
      <c r="C157" s="77"/>
    </row>
    <row r="158" spans="2:3" x14ac:dyDescent="0.25">
      <c r="B158" s="77"/>
      <c r="C158" s="77"/>
    </row>
    <row r="159" spans="2:3" x14ac:dyDescent="0.25">
      <c r="B159" s="77"/>
      <c r="C159" s="77"/>
    </row>
    <row r="160" spans="2:3" x14ac:dyDescent="0.25">
      <c r="B160" s="77"/>
      <c r="C160" s="77"/>
    </row>
    <row r="161" spans="2:3" x14ac:dyDescent="0.25">
      <c r="B161" s="77"/>
      <c r="C161" s="77"/>
    </row>
    <row r="162" spans="2:3" x14ac:dyDescent="0.25">
      <c r="B162" s="77"/>
      <c r="C162" s="77"/>
    </row>
    <row r="163" spans="2:3" x14ac:dyDescent="0.25">
      <c r="B163" s="77"/>
      <c r="C163" s="77"/>
    </row>
    <row r="164" spans="2:3" x14ac:dyDescent="0.25">
      <c r="B164" s="77"/>
      <c r="C164" s="77"/>
    </row>
    <row r="165" spans="2:3" x14ac:dyDescent="0.25">
      <c r="B165" s="77"/>
      <c r="C165" s="77"/>
    </row>
    <row r="166" spans="2:3" x14ac:dyDescent="0.25">
      <c r="B166" s="77"/>
      <c r="C166" s="77"/>
    </row>
    <row r="167" spans="2:3" x14ac:dyDescent="0.25">
      <c r="B167" s="77"/>
      <c r="C167" s="77"/>
    </row>
    <row r="168" spans="2:3" x14ac:dyDescent="0.25">
      <c r="B168" s="77"/>
      <c r="C168" s="77"/>
    </row>
    <row r="169" spans="2:3" x14ac:dyDescent="0.25">
      <c r="B169" s="77"/>
      <c r="C169" s="77"/>
    </row>
    <row r="170" spans="2:3" x14ac:dyDescent="0.25">
      <c r="B170" s="77"/>
      <c r="C170" s="77"/>
    </row>
    <row r="171" spans="2:3" x14ac:dyDescent="0.25">
      <c r="B171" s="77"/>
      <c r="C171" s="77"/>
    </row>
    <row r="172" spans="2:3" x14ac:dyDescent="0.25">
      <c r="B172" s="77"/>
      <c r="C172" s="77"/>
    </row>
    <row r="173" spans="2:3" x14ac:dyDescent="0.25">
      <c r="B173" s="77"/>
      <c r="C173" s="77"/>
    </row>
    <row r="174" spans="2:3" x14ac:dyDescent="0.25">
      <c r="B174" s="77"/>
      <c r="C174" s="77"/>
    </row>
    <row r="175" spans="2:3" x14ac:dyDescent="0.25">
      <c r="B175" s="77"/>
      <c r="C175" s="77"/>
    </row>
    <row r="176" spans="2:3" x14ac:dyDescent="0.25">
      <c r="B176" s="77"/>
      <c r="C176" s="77"/>
    </row>
    <row r="177" spans="2:3" x14ac:dyDescent="0.25">
      <c r="B177" s="77"/>
      <c r="C177" s="77"/>
    </row>
    <row r="178" spans="2:3" x14ac:dyDescent="0.25">
      <c r="B178" s="77"/>
      <c r="C178" s="77"/>
    </row>
    <row r="179" spans="2:3" x14ac:dyDescent="0.25">
      <c r="B179" s="77"/>
      <c r="C179" s="77"/>
    </row>
    <row r="180" spans="2:3" x14ac:dyDescent="0.25">
      <c r="B180" s="77"/>
      <c r="C180" s="77"/>
    </row>
    <row r="181" spans="2:3" x14ac:dyDescent="0.25">
      <c r="B181" s="77"/>
      <c r="C181" s="77"/>
    </row>
    <row r="182" spans="2:3" x14ac:dyDescent="0.25">
      <c r="B182" s="77"/>
      <c r="C182" s="77"/>
    </row>
    <row r="183" spans="2:3" x14ac:dyDescent="0.25">
      <c r="B183" s="77"/>
      <c r="C183" s="77"/>
    </row>
    <row r="184" spans="2:3" x14ac:dyDescent="0.25">
      <c r="B184" s="77"/>
      <c r="C184" s="77"/>
    </row>
    <row r="185" spans="2:3" x14ac:dyDescent="0.25">
      <c r="B185" s="77"/>
      <c r="C185" s="77"/>
    </row>
    <row r="186" spans="2:3" x14ac:dyDescent="0.25">
      <c r="B186" s="77"/>
      <c r="C186" s="77"/>
    </row>
    <row r="187" spans="2:3" x14ac:dyDescent="0.25">
      <c r="B187" s="77"/>
      <c r="C187" s="77"/>
    </row>
    <row r="188" spans="2:3" x14ac:dyDescent="0.25">
      <c r="B188" s="77"/>
      <c r="C188" s="77"/>
    </row>
    <row r="189" spans="2:3" x14ac:dyDescent="0.25">
      <c r="B189" s="77"/>
      <c r="C189" s="77"/>
    </row>
    <row r="190" spans="2:3" x14ac:dyDescent="0.25">
      <c r="B190" s="77"/>
      <c r="C190" s="77"/>
    </row>
    <row r="191" spans="2:3" x14ac:dyDescent="0.25">
      <c r="B191" s="77"/>
      <c r="C191" s="77"/>
    </row>
    <row r="192" spans="2:3" x14ac:dyDescent="0.25">
      <c r="B192" s="77"/>
      <c r="C192" s="77"/>
    </row>
    <row r="193" spans="2:3" x14ac:dyDescent="0.25">
      <c r="B193" s="77"/>
      <c r="C193" s="77"/>
    </row>
    <row r="194" spans="2:3" x14ac:dyDescent="0.25">
      <c r="B194" s="77"/>
      <c r="C194" s="77"/>
    </row>
    <row r="195" spans="2:3" x14ac:dyDescent="0.25">
      <c r="B195" s="77"/>
      <c r="C195" s="77"/>
    </row>
    <row r="196" spans="2:3" x14ac:dyDescent="0.25">
      <c r="B196" s="77"/>
      <c r="C196" s="77"/>
    </row>
    <row r="197" spans="2:3" x14ac:dyDescent="0.25">
      <c r="B197" s="77"/>
      <c r="C197" s="77"/>
    </row>
    <row r="198" spans="2:3" x14ac:dyDescent="0.25">
      <c r="B198" s="77"/>
      <c r="C198" s="77"/>
    </row>
    <row r="199" spans="2:3" x14ac:dyDescent="0.25">
      <c r="B199" s="77"/>
      <c r="C199" s="77"/>
    </row>
    <row r="200" spans="2:3" x14ac:dyDescent="0.25">
      <c r="B200" s="77"/>
      <c r="C200" s="77"/>
    </row>
    <row r="201" spans="2:3" x14ac:dyDescent="0.25">
      <c r="B201" s="77"/>
      <c r="C201" s="77"/>
    </row>
    <row r="202" spans="2:3" x14ac:dyDescent="0.25">
      <c r="B202" s="77"/>
      <c r="C202" s="77"/>
    </row>
    <row r="203" spans="2:3" x14ac:dyDescent="0.25">
      <c r="B203" s="77"/>
      <c r="C203" s="77"/>
    </row>
    <row r="204" spans="2:3" x14ac:dyDescent="0.25">
      <c r="B204" s="77"/>
      <c r="C204" s="77"/>
    </row>
    <row r="205" spans="2:3" x14ac:dyDescent="0.25">
      <c r="B205" s="77"/>
      <c r="C205" s="77"/>
    </row>
    <row r="206" spans="2:3" x14ac:dyDescent="0.25">
      <c r="B206" s="77"/>
      <c r="C206" s="77"/>
    </row>
    <row r="207" spans="2:3" x14ac:dyDescent="0.25">
      <c r="B207" s="77"/>
      <c r="C207" s="77"/>
    </row>
    <row r="208" spans="2:3" x14ac:dyDescent="0.25">
      <c r="B208" s="77"/>
      <c r="C208" s="77"/>
    </row>
    <row r="209" spans="2:3" x14ac:dyDescent="0.25">
      <c r="B209" s="77"/>
      <c r="C209" s="77"/>
    </row>
    <row r="210" spans="2:3" x14ac:dyDescent="0.25">
      <c r="B210" s="77"/>
      <c r="C210" s="77"/>
    </row>
    <row r="211" spans="2:3" x14ac:dyDescent="0.25">
      <c r="B211" s="77"/>
      <c r="C211" s="77"/>
    </row>
    <row r="212" spans="2:3" x14ac:dyDescent="0.25">
      <c r="B212" s="77"/>
      <c r="C212" s="77"/>
    </row>
    <row r="213" spans="2:3" x14ac:dyDescent="0.25">
      <c r="B213" s="77"/>
      <c r="C213" s="77"/>
    </row>
    <row r="214" spans="2:3" x14ac:dyDescent="0.25">
      <c r="B214" s="77"/>
      <c r="C214" s="77"/>
    </row>
    <row r="215" spans="2:3" x14ac:dyDescent="0.25">
      <c r="B215" s="77"/>
      <c r="C215" s="77"/>
    </row>
    <row r="216" spans="2:3" x14ac:dyDescent="0.25">
      <c r="B216" s="77"/>
      <c r="C216" s="77"/>
    </row>
    <row r="217" spans="2:3" x14ac:dyDescent="0.25">
      <c r="B217" s="77"/>
      <c r="C217" s="77"/>
    </row>
    <row r="218" spans="2:3" x14ac:dyDescent="0.25">
      <c r="B218" s="77"/>
      <c r="C218" s="77"/>
    </row>
    <row r="219" spans="2:3" x14ac:dyDescent="0.25">
      <c r="B219" s="77"/>
      <c r="C219" s="77"/>
    </row>
    <row r="220" spans="2:3" x14ac:dyDescent="0.25">
      <c r="B220" s="77"/>
      <c r="C220" s="77"/>
    </row>
    <row r="221" spans="2:3" x14ac:dyDescent="0.25">
      <c r="B221" s="77"/>
      <c r="C221" s="77"/>
    </row>
    <row r="222" spans="2:3" x14ac:dyDescent="0.25">
      <c r="B222" s="77"/>
      <c r="C222" s="77"/>
    </row>
    <row r="223" spans="2:3" x14ac:dyDescent="0.25">
      <c r="B223" s="77"/>
      <c r="C223" s="77"/>
    </row>
    <row r="224" spans="2:3" x14ac:dyDescent="0.25">
      <c r="B224" s="77"/>
      <c r="C224" s="77"/>
    </row>
    <row r="225" spans="2:3" x14ac:dyDescent="0.25">
      <c r="B225" s="77"/>
      <c r="C225" s="77"/>
    </row>
    <row r="226" spans="2:3" x14ac:dyDescent="0.25">
      <c r="B226" s="77"/>
      <c r="C226" s="77"/>
    </row>
    <row r="227" spans="2:3" x14ac:dyDescent="0.25">
      <c r="B227" s="77"/>
      <c r="C227" s="77"/>
    </row>
    <row r="228" spans="2:3" x14ac:dyDescent="0.25">
      <c r="B228" s="77"/>
      <c r="C228" s="77"/>
    </row>
    <row r="229" spans="2:3" x14ac:dyDescent="0.25">
      <c r="B229" s="77"/>
      <c r="C229" s="77"/>
    </row>
    <row r="230" spans="2:3" x14ac:dyDescent="0.25">
      <c r="B230" s="77"/>
      <c r="C230" s="77"/>
    </row>
    <row r="231" spans="2:3" x14ac:dyDescent="0.25">
      <c r="B231" s="77"/>
      <c r="C231" s="77"/>
    </row>
    <row r="232" spans="2:3" x14ac:dyDescent="0.25">
      <c r="B232" s="77"/>
      <c r="C232" s="77"/>
    </row>
    <row r="233" spans="2:3" x14ac:dyDescent="0.25">
      <c r="B233" s="77"/>
      <c r="C233" s="77"/>
    </row>
    <row r="234" spans="2:3" x14ac:dyDescent="0.25">
      <c r="B234" s="77"/>
      <c r="C234" s="77"/>
    </row>
    <row r="235" spans="2:3" x14ac:dyDescent="0.25">
      <c r="B235" s="77"/>
      <c r="C235" s="77"/>
    </row>
    <row r="236" spans="2:3" x14ac:dyDescent="0.25">
      <c r="B236" s="77"/>
      <c r="C236" s="77"/>
    </row>
    <row r="237" spans="2:3" x14ac:dyDescent="0.25">
      <c r="B237" s="77"/>
      <c r="C237" s="77"/>
    </row>
    <row r="238" spans="2:3" x14ac:dyDescent="0.25">
      <c r="B238" s="77"/>
      <c r="C238" s="77"/>
    </row>
    <row r="239" spans="2:3" x14ac:dyDescent="0.25">
      <c r="B239" s="77"/>
      <c r="C239" s="77"/>
    </row>
    <row r="240" spans="2:3" x14ac:dyDescent="0.25">
      <c r="B240" s="77"/>
      <c r="C240" s="77"/>
    </row>
    <row r="241" spans="2:3" x14ac:dyDescent="0.25">
      <c r="B241" s="77"/>
      <c r="C241" s="77"/>
    </row>
    <row r="242" spans="2:3" x14ac:dyDescent="0.25">
      <c r="B242" s="77"/>
      <c r="C242" s="77"/>
    </row>
    <row r="243" spans="2:3" x14ac:dyDescent="0.25">
      <c r="B243" s="77"/>
      <c r="C243" s="77"/>
    </row>
    <row r="244" spans="2:3" x14ac:dyDescent="0.25">
      <c r="B244" s="77"/>
      <c r="C244" s="77"/>
    </row>
    <row r="245" spans="2:3" x14ac:dyDescent="0.25">
      <c r="B245" s="77"/>
      <c r="C245" s="77"/>
    </row>
    <row r="246" spans="2:3" x14ac:dyDescent="0.25">
      <c r="B246" s="77"/>
      <c r="C246" s="77"/>
    </row>
    <row r="247" spans="2:3" x14ac:dyDescent="0.25">
      <c r="B247" s="77"/>
      <c r="C247" s="77"/>
    </row>
    <row r="248" spans="2:3" x14ac:dyDescent="0.25">
      <c r="B248" s="77"/>
      <c r="C248" s="77"/>
    </row>
    <row r="249" spans="2:3" x14ac:dyDescent="0.25">
      <c r="B249" s="77"/>
      <c r="C249" s="77"/>
    </row>
    <row r="250" spans="2:3" x14ac:dyDescent="0.25">
      <c r="B250" s="77"/>
      <c r="C250" s="77"/>
    </row>
    <row r="251" spans="2:3" x14ac:dyDescent="0.25">
      <c r="B251" s="77"/>
      <c r="C251" s="77"/>
    </row>
    <row r="252" spans="2:3" x14ac:dyDescent="0.25">
      <c r="B252" s="77"/>
      <c r="C252" s="77"/>
    </row>
    <row r="253" spans="2:3" x14ac:dyDescent="0.25">
      <c r="B253" s="77"/>
      <c r="C253" s="77"/>
    </row>
    <row r="254" spans="2:3" x14ac:dyDescent="0.25">
      <c r="B254" s="77"/>
      <c r="C254" s="77"/>
    </row>
    <row r="255" spans="2:3" x14ac:dyDescent="0.25">
      <c r="B255" s="77"/>
      <c r="C255" s="77"/>
    </row>
    <row r="256" spans="2:3" x14ac:dyDescent="0.25">
      <c r="B256" s="77"/>
      <c r="C256" s="77"/>
    </row>
    <row r="257" spans="2:3" x14ac:dyDescent="0.25">
      <c r="B257" s="77"/>
      <c r="C257" s="77"/>
    </row>
    <row r="258" spans="2:3" x14ac:dyDescent="0.25">
      <c r="B258" s="77"/>
      <c r="C258" s="77"/>
    </row>
    <row r="259" spans="2:3" x14ac:dyDescent="0.25">
      <c r="B259" s="77"/>
      <c r="C259" s="77"/>
    </row>
    <row r="260" spans="2:3" x14ac:dyDescent="0.25">
      <c r="B260" s="77"/>
      <c r="C260" s="77"/>
    </row>
    <row r="261" spans="2:3" x14ac:dyDescent="0.25">
      <c r="B261" s="77"/>
      <c r="C261" s="77"/>
    </row>
    <row r="262" spans="2:3" x14ac:dyDescent="0.25">
      <c r="B262" s="77"/>
      <c r="C262" s="77"/>
    </row>
    <row r="263" spans="2:3" x14ac:dyDescent="0.25">
      <c r="B263" s="77"/>
      <c r="C263" s="77"/>
    </row>
    <row r="264" spans="2:3" x14ac:dyDescent="0.25">
      <c r="B264" s="77"/>
      <c r="C264" s="77"/>
    </row>
    <row r="265" spans="2:3" x14ac:dyDescent="0.25">
      <c r="B265" s="77"/>
      <c r="C265" s="77"/>
    </row>
    <row r="266" spans="2:3" x14ac:dyDescent="0.25">
      <c r="B266" s="77"/>
      <c r="C266" s="77"/>
    </row>
    <row r="267" spans="2:3" x14ac:dyDescent="0.25">
      <c r="B267" s="77"/>
      <c r="C267" s="77"/>
    </row>
    <row r="268" spans="2:3" x14ac:dyDescent="0.25">
      <c r="B268" s="77"/>
      <c r="C268" s="77"/>
    </row>
    <row r="269" spans="2:3" x14ac:dyDescent="0.25">
      <c r="B269" s="77"/>
      <c r="C269" s="77"/>
    </row>
    <row r="270" spans="2:3" x14ac:dyDescent="0.25">
      <c r="B270" s="77"/>
      <c r="C270" s="77"/>
    </row>
    <row r="271" spans="2:3" x14ac:dyDescent="0.25">
      <c r="B271" s="77"/>
      <c r="C271" s="77"/>
    </row>
    <row r="272" spans="2:3" x14ac:dyDescent="0.25">
      <c r="B272" s="77"/>
      <c r="C272" s="77"/>
    </row>
    <row r="273" spans="2:3" x14ac:dyDescent="0.25">
      <c r="B273" s="77"/>
      <c r="C273" s="77"/>
    </row>
    <row r="274" spans="2:3" x14ac:dyDescent="0.25">
      <c r="B274" s="77"/>
      <c r="C274" s="77"/>
    </row>
    <row r="275" spans="2:3" x14ac:dyDescent="0.25">
      <c r="B275" s="77"/>
      <c r="C275" s="77"/>
    </row>
    <row r="276" spans="2:3" x14ac:dyDescent="0.25">
      <c r="B276" s="77"/>
      <c r="C276" s="77"/>
    </row>
    <row r="277" spans="2:3" x14ac:dyDescent="0.25">
      <c r="B277" s="77"/>
      <c r="C277" s="77"/>
    </row>
    <row r="278" spans="2:3" x14ac:dyDescent="0.25">
      <c r="B278" s="77"/>
      <c r="C278" s="77"/>
    </row>
    <row r="279" spans="2:3" x14ac:dyDescent="0.25">
      <c r="B279" s="77"/>
      <c r="C279" s="77"/>
    </row>
    <row r="280" spans="2:3" x14ac:dyDescent="0.25">
      <c r="B280" s="77"/>
      <c r="C280" s="77"/>
    </row>
    <row r="281" spans="2:3" x14ac:dyDescent="0.25">
      <c r="B281" s="77"/>
      <c r="C281" s="77"/>
    </row>
    <row r="282" spans="2:3" x14ac:dyDescent="0.25">
      <c r="B282" s="77"/>
      <c r="C282" s="77"/>
    </row>
    <row r="283" spans="2:3" x14ac:dyDescent="0.25">
      <c r="B283" s="77"/>
      <c r="C283" s="77"/>
    </row>
    <row r="284" spans="2:3" x14ac:dyDescent="0.25">
      <c r="B284" s="77"/>
      <c r="C284" s="77"/>
    </row>
    <row r="285" spans="2:3" x14ac:dyDescent="0.25">
      <c r="B285" s="77"/>
      <c r="C285" s="77"/>
    </row>
    <row r="286" spans="2:3" x14ac:dyDescent="0.25">
      <c r="B286" s="77"/>
      <c r="C286" s="77"/>
    </row>
    <row r="287" spans="2:3" x14ac:dyDescent="0.25">
      <c r="B287" s="77"/>
      <c r="C287" s="77"/>
    </row>
    <row r="288" spans="2:3" x14ac:dyDescent="0.25">
      <c r="B288" s="77"/>
      <c r="C288" s="77"/>
    </row>
    <row r="289" spans="2:3" x14ac:dyDescent="0.25">
      <c r="B289" s="77"/>
      <c r="C289" s="77"/>
    </row>
    <row r="290" spans="2:3" x14ac:dyDescent="0.25">
      <c r="B290" s="77"/>
      <c r="C290" s="77"/>
    </row>
    <row r="291" spans="2:3" x14ac:dyDescent="0.25">
      <c r="B291" s="77"/>
      <c r="C291" s="77"/>
    </row>
    <row r="292" spans="2:3" x14ac:dyDescent="0.25">
      <c r="B292" s="77"/>
      <c r="C292" s="77"/>
    </row>
    <row r="293" spans="2:3" x14ac:dyDescent="0.25">
      <c r="B293" s="77"/>
      <c r="C293" s="77"/>
    </row>
    <row r="294" spans="2:3" x14ac:dyDescent="0.25">
      <c r="B294" s="77"/>
      <c r="C294" s="77"/>
    </row>
    <row r="295" spans="2:3" x14ac:dyDescent="0.25">
      <c r="B295" s="77"/>
      <c r="C295" s="77"/>
    </row>
    <row r="296" spans="2:3" x14ac:dyDescent="0.25">
      <c r="B296" s="77"/>
      <c r="C296" s="77"/>
    </row>
    <row r="297" spans="2:3" x14ac:dyDescent="0.25">
      <c r="B297" s="77"/>
      <c r="C297" s="77"/>
    </row>
    <row r="298" spans="2:3" x14ac:dyDescent="0.25">
      <c r="B298" s="77"/>
      <c r="C298" s="77"/>
    </row>
    <row r="299" spans="2:3" x14ac:dyDescent="0.25">
      <c r="B299" s="77"/>
      <c r="C299" s="77"/>
    </row>
    <row r="300" spans="2:3" x14ac:dyDescent="0.25">
      <c r="B300" s="77"/>
      <c r="C300" s="77"/>
    </row>
    <row r="301" spans="2:3" x14ac:dyDescent="0.25">
      <c r="B301" s="77"/>
      <c r="C301" s="77"/>
    </row>
    <row r="302" spans="2:3" x14ac:dyDescent="0.25">
      <c r="B302" s="77"/>
      <c r="C302" s="77"/>
    </row>
    <row r="303" spans="2:3" x14ac:dyDescent="0.25">
      <c r="B303" s="77"/>
      <c r="C303" s="77"/>
    </row>
    <row r="304" spans="2:3" x14ac:dyDescent="0.25">
      <c r="B304" s="77"/>
      <c r="C304" s="77"/>
    </row>
    <row r="305" spans="2:3" x14ac:dyDescent="0.25">
      <c r="B305" s="77"/>
      <c r="C305" s="77"/>
    </row>
    <row r="306" spans="2:3" x14ac:dyDescent="0.25">
      <c r="B306" s="77"/>
      <c r="C306" s="77"/>
    </row>
    <row r="307" spans="2:3" x14ac:dyDescent="0.25">
      <c r="B307" s="77"/>
      <c r="C307" s="77"/>
    </row>
    <row r="308" spans="2:3" x14ac:dyDescent="0.25">
      <c r="B308" s="77"/>
      <c r="C308" s="77"/>
    </row>
    <row r="309" spans="2:3" x14ac:dyDescent="0.25">
      <c r="B309" s="77"/>
      <c r="C309" s="77"/>
    </row>
    <row r="310" spans="2:3" x14ac:dyDescent="0.25">
      <c r="B310" s="77"/>
      <c r="C310" s="77"/>
    </row>
    <row r="311" spans="2:3" x14ac:dyDescent="0.25">
      <c r="B311" s="77"/>
      <c r="C311" s="77"/>
    </row>
    <row r="312" spans="2:3" x14ac:dyDescent="0.25">
      <c r="B312" s="77"/>
      <c r="C312" s="77"/>
    </row>
    <row r="313" spans="2:3" x14ac:dyDescent="0.25">
      <c r="B313" s="77"/>
      <c r="C313" s="77"/>
    </row>
    <row r="314" spans="2:3" x14ac:dyDescent="0.25">
      <c r="B314" s="77"/>
      <c r="C314" s="77"/>
    </row>
    <row r="315" spans="2:3" x14ac:dyDescent="0.25">
      <c r="B315" s="77"/>
      <c r="C315" s="77"/>
    </row>
    <row r="316" spans="2:3" x14ac:dyDescent="0.25">
      <c r="B316" s="77"/>
      <c r="C316" s="77"/>
    </row>
    <row r="317" spans="2:3" x14ac:dyDescent="0.25">
      <c r="B317" s="77"/>
      <c r="C317" s="77"/>
    </row>
    <row r="318" spans="2:3" x14ac:dyDescent="0.25">
      <c r="B318" s="77"/>
      <c r="C318" s="77"/>
    </row>
    <row r="319" spans="2:3" x14ac:dyDescent="0.25">
      <c r="B319" s="77"/>
      <c r="C319" s="77"/>
    </row>
    <row r="320" spans="2:3" x14ac:dyDescent="0.25">
      <c r="B320" s="77"/>
      <c r="C320" s="77"/>
    </row>
    <row r="321" spans="2:3" x14ac:dyDescent="0.25">
      <c r="B321" s="77"/>
      <c r="C321" s="77"/>
    </row>
    <row r="322" spans="2:3" x14ac:dyDescent="0.25">
      <c r="B322" s="77"/>
      <c r="C322" s="77"/>
    </row>
    <row r="323" spans="2:3" x14ac:dyDescent="0.25">
      <c r="B323" s="77"/>
      <c r="C323" s="77"/>
    </row>
    <row r="324" spans="2:3" x14ac:dyDescent="0.25">
      <c r="B324" s="77"/>
      <c r="C324" s="77"/>
    </row>
    <row r="325" spans="2:3" x14ac:dyDescent="0.25">
      <c r="B325" s="77"/>
      <c r="C325" s="77"/>
    </row>
    <row r="326" spans="2:3" x14ac:dyDescent="0.25">
      <c r="B326" s="77"/>
      <c r="C326" s="77"/>
    </row>
    <row r="327" spans="2:3" x14ac:dyDescent="0.25">
      <c r="B327" s="77"/>
      <c r="C327" s="77"/>
    </row>
    <row r="328" spans="2:3" x14ac:dyDescent="0.25">
      <c r="B328" s="77"/>
      <c r="C328" s="77"/>
    </row>
    <row r="329" spans="2:3" x14ac:dyDescent="0.25">
      <c r="B329" s="77"/>
      <c r="C329" s="77"/>
    </row>
    <row r="330" spans="2:3" x14ac:dyDescent="0.25">
      <c r="B330" s="77"/>
      <c r="C330" s="77"/>
    </row>
    <row r="331" spans="2:3" x14ac:dyDescent="0.25">
      <c r="B331" s="77"/>
      <c r="C331" s="77"/>
    </row>
    <row r="332" spans="2:3" x14ac:dyDescent="0.25">
      <c r="B332" s="77"/>
      <c r="C332" s="77"/>
    </row>
    <row r="333" spans="2:3" x14ac:dyDescent="0.25">
      <c r="B333" s="77"/>
      <c r="C333" s="77"/>
    </row>
    <row r="334" spans="2:3" x14ac:dyDescent="0.25">
      <c r="B334" s="77"/>
      <c r="C334" s="77"/>
    </row>
    <row r="335" spans="2:3" x14ac:dyDescent="0.25">
      <c r="B335" s="77"/>
      <c r="C335" s="77"/>
    </row>
    <row r="336" spans="2:3" x14ac:dyDescent="0.25">
      <c r="B336" s="77"/>
      <c r="C336" s="77"/>
    </row>
    <row r="337" spans="2:3" x14ac:dyDescent="0.25">
      <c r="B337" s="77"/>
      <c r="C337" s="77"/>
    </row>
    <row r="338" spans="2:3" x14ac:dyDescent="0.25">
      <c r="B338" s="77"/>
      <c r="C338" s="77"/>
    </row>
    <row r="339" spans="2:3" x14ac:dyDescent="0.25">
      <c r="B339" s="77"/>
      <c r="C339" s="77"/>
    </row>
    <row r="340" spans="2:3" x14ac:dyDescent="0.25">
      <c r="B340" s="77"/>
      <c r="C340" s="77"/>
    </row>
    <row r="341" spans="2:3" x14ac:dyDescent="0.25">
      <c r="B341" s="77"/>
      <c r="C341" s="77"/>
    </row>
    <row r="342" spans="2:3" x14ac:dyDescent="0.25">
      <c r="B342" s="77"/>
      <c r="C342" s="77"/>
    </row>
    <row r="343" spans="2:3" x14ac:dyDescent="0.25">
      <c r="B343" s="77"/>
      <c r="C343" s="77"/>
    </row>
    <row r="344" spans="2:3" x14ac:dyDescent="0.25">
      <c r="B344" s="77"/>
      <c r="C344" s="77"/>
    </row>
    <row r="345" spans="2:3" x14ac:dyDescent="0.25">
      <c r="B345" s="77"/>
      <c r="C345" s="77"/>
    </row>
    <row r="346" spans="2:3" x14ac:dyDescent="0.25">
      <c r="B346" s="77"/>
      <c r="C346" s="77"/>
    </row>
    <row r="347" spans="2:3" x14ac:dyDescent="0.25">
      <c r="B347" s="77"/>
      <c r="C347" s="77"/>
    </row>
    <row r="348" spans="2:3" x14ac:dyDescent="0.25">
      <c r="B348" s="77"/>
      <c r="C348" s="77"/>
    </row>
    <row r="349" spans="2:3" x14ac:dyDescent="0.25">
      <c r="B349" s="77"/>
      <c r="C349" s="77"/>
    </row>
    <row r="350" spans="2:3" x14ac:dyDescent="0.25">
      <c r="B350" s="77"/>
      <c r="C350" s="77"/>
    </row>
    <row r="351" spans="2:3" x14ac:dyDescent="0.25">
      <c r="B351" s="77"/>
      <c r="C351" s="77"/>
    </row>
    <row r="352" spans="2:3" x14ac:dyDescent="0.25">
      <c r="B352" s="77"/>
      <c r="C352" s="77"/>
    </row>
    <row r="353" spans="2:3" x14ac:dyDescent="0.25">
      <c r="B353" s="77"/>
      <c r="C353" s="77"/>
    </row>
    <row r="354" spans="2:3" x14ac:dyDescent="0.25">
      <c r="B354" s="77"/>
      <c r="C354" s="77"/>
    </row>
    <row r="355" spans="2:3" x14ac:dyDescent="0.25">
      <c r="B355" s="77"/>
      <c r="C355" s="77"/>
    </row>
    <row r="356" spans="2:3" x14ac:dyDescent="0.25">
      <c r="B356" s="77"/>
      <c r="C356" s="77"/>
    </row>
    <row r="357" spans="2:3" x14ac:dyDescent="0.25">
      <c r="B357" s="77"/>
      <c r="C357" s="77"/>
    </row>
    <row r="358" spans="2:3" x14ac:dyDescent="0.25">
      <c r="B358" s="77"/>
      <c r="C358" s="77"/>
    </row>
    <row r="359" spans="2:3" x14ac:dyDescent="0.25">
      <c r="B359" s="77"/>
      <c r="C359" s="77"/>
    </row>
    <row r="360" spans="2:3" x14ac:dyDescent="0.25">
      <c r="B360" s="77"/>
      <c r="C360" s="77"/>
    </row>
    <row r="361" spans="2:3" x14ac:dyDescent="0.25">
      <c r="B361" s="77"/>
      <c r="C361" s="77"/>
    </row>
    <row r="362" spans="2:3" x14ac:dyDescent="0.25">
      <c r="B362" s="77"/>
      <c r="C362" s="77"/>
    </row>
    <row r="363" spans="2:3" x14ac:dyDescent="0.25">
      <c r="B363" s="77"/>
      <c r="C363" s="77"/>
    </row>
    <row r="364" spans="2:3" x14ac:dyDescent="0.25">
      <c r="B364" s="77"/>
      <c r="C364" s="77"/>
    </row>
    <row r="365" spans="2:3" x14ac:dyDescent="0.25">
      <c r="B365" s="77"/>
      <c r="C365" s="77"/>
    </row>
    <row r="366" spans="2:3" x14ac:dyDescent="0.25">
      <c r="B366" s="77"/>
      <c r="C366" s="77"/>
    </row>
    <row r="367" spans="2:3" x14ac:dyDescent="0.25">
      <c r="B367" s="77"/>
      <c r="C367" s="77"/>
    </row>
    <row r="368" spans="2:3" x14ac:dyDescent="0.25">
      <c r="B368" s="77"/>
      <c r="C368" s="77"/>
    </row>
    <row r="369" spans="2:3" x14ac:dyDescent="0.25">
      <c r="B369" s="77"/>
      <c r="C369" s="77"/>
    </row>
    <row r="370" spans="2:3" x14ac:dyDescent="0.25">
      <c r="B370" s="77"/>
      <c r="C370" s="77"/>
    </row>
    <row r="371" spans="2:3" x14ac:dyDescent="0.25">
      <c r="B371" s="77"/>
      <c r="C371" s="77"/>
    </row>
    <row r="372" spans="2:3" x14ac:dyDescent="0.25">
      <c r="B372" s="77"/>
      <c r="C372" s="77"/>
    </row>
    <row r="373" spans="2:3" x14ac:dyDescent="0.25">
      <c r="B373" s="77"/>
      <c r="C373" s="77"/>
    </row>
    <row r="374" spans="2:3" x14ac:dyDescent="0.25">
      <c r="B374" s="77"/>
      <c r="C374" s="77"/>
    </row>
    <row r="375" spans="2:3" x14ac:dyDescent="0.25">
      <c r="B375" s="77"/>
      <c r="C375" s="77"/>
    </row>
    <row r="376" spans="2:3" x14ac:dyDescent="0.25">
      <c r="B376" s="77"/>
      <c r="C376" s="77"/>
    </row>
    <row r="377" spans="2:3" x14ac:dyDescent="0.25">
      <c r="B377" s="77"/>
      <c r="C377" s="77"/>
    </row>
    <row r="378" spans="2:3" x14ac:dyDescent="0.25">
      <c r="B378" s="77"/>
      <c r="C378" s="77"/>
    </row>
    <row r="379" spans="2:3" x14ac:dyDescent="0.25">
      <c r="B379" s="77"/>
      <c r="C379" s="77"/>
    </row>
    <row r="380" spans="2:3" x14ac:dyDescent="0.25">
      <c r="B380" s="77"/>
      <c r="C380" s="77"/>
    </row>
    <row r="381" spans="2:3" x14ac:dyDescent="0.25">
      <c r="B381" s="77"/>
      <c r="C381" s="77"/>
    </row>
    <row r="382" spans="2:3" x14ac:dyDescent="0.25">
      <c r="B382" s="77"/>
      <c r="C382" s="77"/>
    </row>
    <row r="383" spans="2:3" x14ac:dyDescent="0.25">
      <c r="B383" s="77"/>
      <c r="C383" s="77"/>
    </row>
    <row r="384" spans="2:3" x14ac:dyDescent="0.25">
      <c r="B384" s="77"/>
      <c r="C384" s="77"/>
    </row>
    <row r="385" spans="2:3" x14ac:dyDescent="0.25">
      <c r="B385" s="77"/>
      <c r="C385" s="77"/>
    </row>
    <row r="386" spans="2:3" x14ac:dyDescent="0.25">
      <c r="B386" s="77"/>
      <c r="C386" s="77"/>
    </row>
    <row r="387" spans="2:3" x14ac:dyDescent="0.25">
      <c r="B387" s="77"/>
      <c r="C387" s="77"/>
    </row>
    <row r="388" spans="2:3" x14ac:dyDescent="0.25">
      <c r="B388" s="77"/>
      <c r="C388" s="77"/>
    </row>
    <row r="389" spans="2:3" x14ac:dyDescent="0.25">
      <c r="B389" s="77"/>
      <c r="C389" s="77"/>
    </row>
    <row r="390" spans="2:3" x14ac:dyDescent="0.25">
      <c r="B390" s="77"/>
      <c r="C390" s="77"/>
    </row>
    <row r="391" spans="2:3" x14ac:dyDescent="0.25">
      <c r="B391" s="77"/>
      <c r="C391" s="77"/>
    </row>
    <row r="392" spans="2:3" x14ac:dyDescent="0.25">
      <c r="B392" s="77"/>
      <c r="C392" s="77"/>
    </row>
    <row r="393" spans="2:3" x14ac:dyDescent="0.25">
      <c r="B393" s="77"/>
      <c r="C393" s="77"/>
    </row>
    <row r="394" spans="2:3" x14ac:dyDescent="0.25">
      <c r="B394" s="77"/>
      <c r="C394" s="77"/>
    </row>
    <row r="395" spans="2:3" x14ac:dyDescent="0.25">
      <c r="B395" s="77"/>
      <c r="C395" s="77"/>
    </row>
    <row r="396" spans="2:3" x14ac:dyDescent="0.25">
      <c r="B396" s="77"/>
      <c r="C396" s="77"/>
    </row>
    <row r="397" spans="2:3" x14ac:dyDescent="0.25">
      <c r="B397" s="77"/>
      <c r="C397" s="77"/>
    </row>
    <row r="398" spans="2:3" x14ac:dyDescent="0.25">
      <c r="B398" s="77"/>
      <c r="C398" s="77"/>
    </row>
    <row r="399" spans="2:3" x14ac:dyDescent="0.25">
      <c r="B399" s="77"/>
      <c r="C399" s="77"/>
    </row>
    <row r="400" spans="2:3" x14ac:dyDescent="0.25">
      <c r="B400" s="77"/>
      <c r="C400" s="77"/>
    </row>
    <row r="401" spans="2:3" x14ac:dyDescent="0.25">
      <c r="B401" s="77"/>
      <c r="C401" s="77"/>
    </row>
    <row r="402" spans="2:3" x14ac:dyDescent="0.25">
      <c r="B402" s="77"/>
      <c r="C402" s="77"/>
    </row>
    <row r="403" spans="2:3" x14ac:dyDescent="0.25">
      <c r="B403" s="77"/>
      <c r="C403" s="77"/>
    </row>
    <row r="404" spans="2:3" x14ac:dyDescent="0.25">
      <c r="B404" s="77"/>
      <c r="C404" s="77"/>
    </row>
    <row r="405" spans="2:3" x14ac:dyDescent="0.25">
      <c r="B405" s="77"/>
      <c r="C405" s="77"/>
    </row>
    <row r="406" spans="2:3" x14ac:dyDescent="0.25">
      <c r="B406" s="77"/>
      <c r="C406" s="77"/>
    </row>
    <row r="407" spans="2:3" x14ac:dyDescent="0.25">
      <c r="B407" s="77"/>
      <c r="C407" s="77"/>
    </row>
    <row r="408" spans="2:3" x14ac:dyDescent="0.25">
      <c r="B408" s="77"/>
      <c r="C408" s="77"/>
    </row>
    <row r="409" spans="2:3" x14ac:dyDescent="0.25">
      <c r="B409" s="77"/>
      <c r="C409" s="77"/>
    </row>
    <row r="410" spans="2:3" x14ac:dyDescent="0.25">
      <c r="B410" s="77"/>
      <c r="C410" s="77"/>
    </row>
    <row r="411" spans="2:3" x14ac:dyDescent="0.25">
      <c r="B411" s="77"/>
      <c r="C411" s="77"/>
    </row>
    <row r="412" spans="2:3" x14ac:dyDescent="0.25">
      <c r="B412" s="77"/>
      <c r="C412" s="77"/>
    </row>
    <row r="413" spans="2:3" x14ac:dyDescent="0.25">
      <c r="B413" s="77"/>
      <c r="C413" s="77"/>
    </row>
    <row r="414" spans="2:3" x14ac:dyDescent="0.25">
      <c r="B414" s="77"/>
      <c r="C414" s="77"/>
    </row>
    <row r="415" spans="2:3" x14ac:dyDescent="0.25">
      <c r="B415" s="77"/>
      <c r="C415" s="77"/>
    </row>
    <row r="416" spans="2:3" x14ac:dyDescent="0.25">
      <c r="B416" s="77"/>
      <c r="C416" s="77"/>
    </row>
    <row r="417" spans="2:3" x14ac:dyDescent="0.25">
      <c r="B417" s="77"/>
      <c r="C417" s="77"/>
    </row>
    <row r="418" spans="2:3" x14ac:dyDescent="0.25">
      <c r="B418" s="77"/>
      <c r="C418" s="77"/>
    </row>
    <row r="419" spans="2:3" x14ac:dyDescent="0.25">
      <c r="B419" s="77"/>
      <c r="C419" s="77"/>
    </row>
    <row r="420" spans="2:3" x14ac:dyDescent="0.25">
      <c r="B420" s="77"/>
      <c r="C420" s="77"/>
    </row>
    <row r="421" spans="2:3" x14ac:dyDescent="0.25">
      <c r="B421" s="77"/>
      <c r="C421" s="77"/>
    </row>
    <row r="422" spans="2:3" x14ac:dyDescent="0.25">
      <c r="B422" s="77"/>
      <c r="C422" s="77"/>
    </row>
    <row r="423" spans="2:3" x14ac:dyDescent="0.25">
      <c r="B423" s="77"/>
      <c r="C423" s="77"/>
    </row>
    <row r="424" spans="2:3" x14ac:dyDescent="0.25">
      <c r="B424" s="77"/>
      <c r="C424" s="77"/>
    </row>
    <row r="425" spans="2:3" x14ac:dyDescent="0.25">
      <c r="B425" s="77"/>
      <c r="C425" s="77"/>
    </row>
    <row r="426" spans="2:3" x14ac:dyDescent="0.25">
      <c r="B426" s="77"/>
      <c r="C426" s="77"/>
    </row>
    <row r="427" spans="2:3" x14ac:dyDescent="0.25">
      <c r="B427" s="77"/>
      <c r="C427" s="77"/>
    </row>
    <row r="428" spans="2:3" x14ac:dyDescent="0.25">
      <c r="B428" s="77"/>
      <c r="C428" s="77"/>
    </row>
    <row r="429" spans="2:3" x14ac:dyDescent="0.25">
      <c r="B429" s="77"/>
      <c r="C429" s="77"/>
    </row>
    <row r="430" spans="2:3" x14ac:dyDescent="0.25">
      <c r="B430" s="77"/>
      <c r="C430" s="77"/>
    </row>
    <row r="431" spans="2:3" x14ac:dyDescent="0.25">
      <c r="B431" s="77"/>
      <c r="C431" s="77"/>
    </row>
    <row r="432" spans="2:3" x14ac:dyDescent="0.25">
      <c r="B432" s="77"/>
      <c r="C432" s="77"/>
    </row>
    <row r="433" spans="2:3" x14ac:dyDescent="0.25">
      <c r="B433" s="77"/>
      <c r="C433" s="77"/>
    </row>
    <row r="434" spans="2:3" x14ac:dyDescent="0.25">
      <c r="B434" s="77"/>
      <c r="C434" s="77"/>
    </row>
    <row r="435" spans="2:3" x14ac:dyDescent="0.25">
      <c r="B435" s="77"/>
      <c r="C435" s="77"/>
    </row>
    <row r="436" spans="2:3" x14ac:dyDescent="0.25">
      <c r="B436" s="77"/>
      <c r="C436" s="77"/>
    </row>
    <row r="437" spans="2:3" x14ac:dyDescent="0.25">
      <c r="B437" s="77"/>
      <c r="C437" s="77"/>
    </row>
    <row r="438" spans="2:3" x14ac:dyDescent="0.25">
      <c r="B438" s="77"/>
      <c r="C438" s="77"/>
    </row>
    <row r="439" spans="2:3" x14ac:dyDescent="0.25">
      <c r="B439" s="77"/>
      <c r="C439" s="77"/>
    </row>
    <row r="440" spans="2:3" x14ac:dyDescent="0.25">
      <c r="B440" s="77"/>
      <c r="C440" s="77"/>
    </row>
    <row r="441" spans="2:3" x14ac:dyDescent="0.25">
      <c r="B441" s="77"/>
      <c r="C441" s="77"/>
    </row>
    <row r="442" spans="2:3" x14ac:dyDescent="0.25">
      <c r="B442" s="77"/>
      <c r="C442" s="77"/>
    </row>
    <row r="443" spans="2:3" x14ac:dyDescent="0.25">
      <c r="B443" s="77"/>
      <c r="C443" s="77"/>
    </row>
    <row r="444" spans="2:3" x14ac:dyDescent="0.25">
      <c r="B444" s="77"/>
      <c r="C444" s="77"/>
    </row>
    <row r="445" spans="2:3" x14ac:dyDescent="0.25">
      <c r="B445" s="77"/>
      <c r="C445" s="77"/>
    </row>
    <row r="446" spans="2:3" x14ac:dyDescent="0.25">
      <c r="B446" s="77"/>
      <c r="C446" s="77"/>
    </row>
    <row r="447" spans="2:3" x14ac:dyDescent="0.25">
      <c r="B447" s="77"/>
      <c r="C447" s="77"/>
    </row>
  </sheetData>
  <mergeCells count="16">
    <mergeCell ref="A127:A128"/>
    <mergeCell ref="A30:A31"/>
    <mergeCell ref="A57:A58"/>
    <mergeCell ref="A96:A97"/>
    <mergeCell ref="A1:C1"/>
    <mergeCell ref="A103:A104"/>
    <mergeCell ref="A4:A5"/>
    <mergeCell ref="A39:A40"/>
    <mergeCell ref="A64:A65"/>
    <mergeCell ref="A36:C36"/>
    <mergeCell ref="A61:C61"/>
    <mergeCell ref="A100:C100"/>
    <mergeCell ref="A2:C2"/>
    <mergeCell ref="A37:C37"/>
    <mergeCell ref="A62:C62"/>
    <mergeCell ref="A101:C101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93" orientation="landscape" r:id="rId1"/>
  <headerFooter>
    <oddHeader>&amp;R&amp;"TH SarabunPSK,ธรรมดา"&amp;15แบบ สงม.2
(สำนักงานเขต)</oddHeader>
  </headerFooter>
  <rowBreaks count="6" manualBreakCount="6">
    <brk id="23" max="16383" man="1"/>
    <brk id="34" max="5" man="1"/>
    <brk id="60" max="16383" man="1"/>
    <brk id="84" max="16383" man="1"/>
    <brk id="99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64"/>
  <sheetViews>
    <sheetView view="pageBreakPreview" topLeftCell="A4" zoomScaleNormal="100" zoomScaleSheetLayoutView="100" workbookViewId="0">
      <selection activeCell="C56" sqref="C56"/>
    </sheetView>
  </sheetViews>
  <sheetFormatPr defaultRowHeight="14.25" x14ac:dyDescent="0.2"/>
  <cols>
    <col min="1" max="1" width="58.25" customWidth="1"/>
    <col min="2" max="2" width="16.125" customWidth="1"/>
    <col min="3" max="3" width="46" customWidth="1"/>
    <col min="4" max="14" width="39.375" customWidth="1"/>
  </cols>
  <sheetData>
    <row r="1" spans="1:3" ht="24" x14ac:dyDescent="0.2">
      <c r="A1" s="175" t="s">
        <v>238</v>
      </c>
      <c r="B1" s="175"/>
      <c r="C1" s="175"/>
    </row>
    <row r="2" spans="1:3" ht="24" x14ac:dyDescent="0.2">
      <c r="A2" s="175" t="s">
        <v>41</v>
      </c>
      <c r="B2" s="175"/>
      <c r="C2" s="175"/>
    </row>
    <row r="3" spans="1:3" ht="24" x14ac:dyDescent="0.2">
      <c r="A3" s="3"/>
      <c r="B3" s="3"/>
      <c r="C3" s="3"/>
    </row>
    <row r="4" spans="1:3" ht="24" x14ac:dyDescent="0.2">
      <c r="A4" s="3"/>
      <c r="B4" s="3"/>
      <c r="C4" s="2" t="s">
        <v>16</v>
      </c>
    </row>
    <row r="5" spans="1:3" ht="23.25" x14ac:dyDescent="0.2">
      <c r="A5" s="179" t="s">
        <v>15</v>
      </c>
      <c r="B5" s="17" t="s">
        <v>2</v>
      </c>
      <c r="C5" s="81" t="s">
        <v>17</v>
      </c>
    </row>
    <row r="6" spans="1:3" ht="23.25" x14ac:dyDescent="0.2">
      <c r="A6" s="180"/>
      <c r="B6" s="18" t="s">
        <v>1</v>
      </c>
      <c r="C6" s="20" t="s">
        <v>239</v>
      </c>
    </row>
    <row r="7" spans="1:3" ht="23.25" x14ac:dyDescent="0.2">
      <c r="A7" s="21" t="s">
        <v>68</v>
      </c>
      <c r="B7" s="29" t="s">
        <v>0</v>
      </c>
      <c r="C7" s="142">
        <f>C9</f>
        <v>1070720</v>
      </c>
    </row>
    <row r="8" spans="1:3" ht="23.25" x14ac:dyDescent="0.2">
      <c r="A8" s="21"/>
      <c r="B8" s="30" t="s">
        <v>1</v>
      </c>
      <c r="C8" s="110"/>
    </row>
    <row r="9" spans="1:3" ht="23.25" x14ac:dyDescent="0.2">
      <c r="A9" s="197" t="s">
        <v>30</v>
      </c>
      <c r="B9" s="29" t="s">
        <v>0</v>
      </c>
      <c r="C9" s="44">
        <f>C11</f>
        <v>1070720</v>
      </c>
    </row>
    <row r="10" spans="1:3" ht="23.25" x14ac:dyDescent="0.2">
      <c r="A10" s="198"/>
      <c r="B10" s="30" t="s">
        <v>1</v>
      </c>
      <c r="C10" s="30"/>
    </row>
    <row r="11" spans="1:3" ht="23.25" x14ac:dyDescent="0.2">
      <c r="A11" s="193" t="s">
        <v>82</v>
      </c>
      <c r="B11" s="31" t="s">
        <v>0</v>
      </c>
      <c r="C11" s="46">
        <f>C15+C18+C20+C23+C25+C27</f>
        <v>1070720</v>
      </c>
    </row>
    <row r="12" spans="1:3" ht="23.25" x14ac:dyDescent="0.2">
      <c r="A12" s="194"/>
      <c r="B12" s="32" t="s">
        <v>1</v>
      </c>
      <c r="C12" s="32"/>
    </row>
    <row r="13" spans="1:3" ht="23.25" x14ac:dyDescent="0.2">
      <c r="A13" s="23" t="s">
        <v>142</v>
      </c>
      <c r="B13" s="33"/>
      <c r="C13" s="33"/>
    </row>
    <row r="14" spans="1:3" ht="23.25" x14ac:dyDescent="0.2">
      <c r="A14" s="23" t="s">
        <v>143</v>
      </c>
      <c r="B14" s="33"/>
      <c r="C14" s="33"/>
    </row>
    <row r="15" spans="1:3" ht="23.25" x14ac:dyDescent="0.2">
      <c r="A15" s="22" t="s">
        <v>145</v>
      </c>
      <c r="B15" s="28" t="s">
        <v>0</v>
      </c>
      <c r="C15" s="28">
        <v>990720</v>
      </c>
    </row>
    <row r="16" spans="1:3" ht="23.25" x14ac:dyDescent="0.2">
      <c r="A16" s="22"/>
      <c r="B16" s="28" t="s">
        <v>1</v>
      </c>
      <c r="C16" s="28"/>
    </row>
    <row r="17" spans="1:3" ht="23.25" x14ac:dyDescent="0.2">
      <c r="A17" s="23" t="s">
        <v>61</v>
      </c>
      <c r="B17" s="28"/>
      <c r="C17" s="28"/>
    </row>
    <row r="18" spans="1:3" ht="23.25" x14ac:dyDescent="0.2">
      <c r="A18" s="22" t="s">
        <v>132</v>
      </c>
      <c r="B18" s="28" t="s">
        <v>0</v>
      </c>
      <c r="C18" s="28">
        <v>40000</v>
      </c>
    </row>
    <row r="19" spans="1:3" ht="23.25" x14ac:dyDescent="0.2">
      <c r="A19" s="22"/>
      <c r="B19" s="28" t="s">
        <v>1</v>
      </c>
      <c r="C19" s="28"/>
    </row>
    <row r="20" spans="1:3" ht="23.25" x14ac:dyDescent="0.2">
      <c r="A20" s="22" t="s">
        <v>133</v>
      </c>
      <c r="B20" s="28" t="s">
        <v>0</v>
      </c>
      <c r="C20" s="28">
        <v>0</v>
      </c>
    </row>
    <row r="21" spans="1:3" ht="23.25" x14ac:dyDescent="0.2">
      <c r="A21" s="22"/>
      <c r="B21" s="28" t="s">
        <v>1</v>
      </c>
      <c r="C21" s="28"/>
    </row>
    <row r="22" spans="1:3" ht="23.25" x14ac:dyDescent="0.2">
      <c r="A22" s="97" t="s">
        <v>144</v>
      </c>
      <c r="B22" s="28"/>
      <c r="C22" s="28"/>
    </row>
    <row r="23" spans="1:3" ht="23.25" x14ac:dyDescent="0.2">
      <c r="A23" s="22" t="s">
        <v>169</v>
      </c>
      <c r="B23" s="28" t="s">
        <v>0</v>
      </c>
      <c r="C23" s="28">
        <v>0</v>
      </c>
    </row>
    <row r="24" spans="1:3" ht="23.25" x14ac:dyDescent="0.2">
      <c r="A24" s="22"/>
      <c r="B24" s="28" t="s">
        <v>1</v>
      </c>
      <c r="C24" s="28"/>
    </row>
    <row r="25" spans="1:3" ht="23.25" x14ac:dyDescent="0.2">
      <c r="A25" s="22" t="s">
        <v>138</v>
      </c>
      <c r="B25" s="28" t="s">
        <v>0</v>
      </c>
      <c r="C25" s="28">
        <v>0</v>
      </c>
    </row>
    <row r="26" spans="1:3" ht="23.25" x14ac:dyDescent="0.2">
      <c r="A26" s="22"/>
      <c r="B26" s="28" t="s">
        <v>1</v>
      </c>
      <c r="C26" s="28"/>
    </row>
    <row r="27" spans="1:3" ht="23.25" x14ac:dyDescent="0.2">
      <c r="A27" s="22" t="s">
        <v>63</v>
      </c>
      <c r="B27" s="28" t="s">
        <v>0</v>
      </c>
      <c r="C27" s="28">
        <v>40000</v>
      </c>
    </row>
    <row r="28" spans="1:3" ht="23.25" x14ac:dyDescent="0.2">
      <c r="A28" s="22"/>
      <c r="B28" s="28" t="s">
        <v>1</v>
      </c>
      <c r="C28" s="28"/>
    </row>
    <row r="29" spans="1:3" ht="23.25" x14ac:dyDescent="0.2">
      <c r="A29" s="195" t="s">
        <v>3</v>
      </c>
      <c r="B29" s="43" t="s">
        <v>0</v>
      </c>
      <c r="C29" s="43">
        <f>C7</f>
        <v>1070720</v>
      </c>
    </row>
    <row r="30" spans="1:3" ht="23.25" x14ac:dyDescent="0.2">
      <c r="A30" s="196"/>
      <c r="B30" s="111" t="s">
        <v>1</v>
      </c>
      <c r="C30" s="111"/>
    </row>
    <row r="31" spans="1:3" ht="23.25" x14ac:dyDescent="0.2">
      <c r="A31" s="24"/>
      <c r="B31" s="24"/>
      <c r="C31" s="24"/>
    </row>
    <row r="32" spans="1:3" ht="23.25" x14ac:dyDescent="0.2">
      <c r="A32" s="26" t="s">
        <v>24</v>
      </c>
    </row>
    <row r="33" spans="1:3" ht="23.25" x14ac:dyDescent="0.2">
      <c r="A33" s="24"/>
      <c r="B33" s="24"/>
      <c r="C33" s="24"/>
    </row>
    <row r="34" spans="1:3" ht="23.25" x14ac:dyDescent="0.2">
      <c r="A34" s="24"/>
      <c r="B34" s="24"/>
      <c r="C34" s="24"/>
    </row>
    <row r="35" spans="1:3" ht="23.25" x14ac:dyDescent="0.2">
      <c r="A35" s="24"/>
      <c r="B35" s="24"/>
      <c r="C35" s="24"/>
    </row>
    <row r="36" spans="1:3" ht="24" x14ac:dyDescent="0.2">
      <c r="A36" s="175" t="s">
        <v>238</v>
      </c>
      <c r="B36" s="175"/>
      <c r="C36" s="175"/>
    </row>
    <row r="37" spans="1:3" ht="24" x14ac:dyDescent="0.2">
      <c r="A37" s="175" t="s">
        <v>41</v>
      </c>
      <c r="B37" s="175"/>
      <c r="C37" s="175"/>
    </row>
    <row r="38" spans="1:3" ht="24" x14ac:dyDescent="0.2">
      <c r="A38" s="3"/>
      <c r="B38" s="3"/>
      <c r="C38" s="3"/>
    </row>
    <row r="39" spans="1:3" ht="24" x14ac:dyDescent="0.2">
      <c r="A39" s="3"/>
      <c r="B39" s="3"/>
      <c r="C39" s="2" t="s">
        <v>16</v>
      </c>
    </row>
    <row r="40" spans="1:3" ht="23.25" x14ac:dyDescent="0.2">
      <c r="A40" s="179" t="s">
        <v>15</v>
      </c>
      <c r="B40" s="17" t="s">
        <v>2</v>
      </c>
      <c r="C40" s="81" t="s">
        <v>17</v>
      </c>
    </row>
    <row r="41" spans="1:3" ht="23.25" x14ac:dyDescent="0.2">
      <c r="A41" s="180"/>
      <c r="B41" s="18" t="s">
        <v>1</v>
      </c>
      <c r="C41" s="20" t="s">
        <v>239</v>
      </c>
    </row>
    <row r="42" spans="1:3" ht="23.25" x14ac:dyDescent="0.2">
      <c r="A42" s="21" t="s">
        <v>18</v>
      </c>
      <c r="B42" s="29" t="s">
        <v>0</v>
      </c>
      <c r="C42" s="48">
        <f>C44</f>
        <v>133200</v>
      </c>
    </row>
    <row r="43" spans="1:3" ht="23.25" x14ac:dyDescent="0.2">
      <c r="A43" s="21"/>
      <c r="B43" s="30" t="s">
        <v>1</v>
      </c>
      <c r="C43" s="45"/>
    </row>
    <row r="44" spans="1:3" ht="23.25" x14ac:dyDescent="0.2">
      <c r="A44" s="197" t="s">
        <v>31</v>
      </c>
      <c r="B44" s="29" t="s">
        <v>0</v>
      </c>
      <c r="C44" s="44">
        <f>+C46</f>
        <v>133200</v>
      </c>
    </row>
    <row r="45" spans="1:3" ht="23.25" x14ac:dyDescent="0.2">
      <c r="A45" s="198"/>
      <c r="B45" s="30" t="s">
        <v>1</v>
      </c>
      <c r="C45" s="30"/>
    </row>
    <row r="46" spans="1:3" ht="23.25" x14ac:dyDescent="0.2">
      <c r="A46" s="193" t="s">
        <v>82</v>
      </c>
      <c r="B46" s="31" t="s">
        <v>0</v>
      </c>
      <c r="C46" s="46">
        <f>SUM(C48:C60)</f>
        <v>133200</v>
      </c>
    </row>
    <row r="47" spans="1:3" ht="23.25" x14ac:dyDescent="0.2">
      <c r="A47" s="194"/>
      <c r="B47" s="32" t="s">
        <v>1</v>
      </c>
      <c r="C47" s="32"/>
    </row>
    <row r="48" spans="1:3" ht="23.25" x14ac:dyDescent="0.2">
      <c r="A48" s="23" t="s">
        <v>142</v>
      </c>
      <c r="B48" s="33"/>
      <c r="C48" s="33"/>
    </row>
    <row r="49" spans="1:3" ht="23.25" x14ac:dyDescent="0.2">
      <c r="A49" s="23" t="s">
        <v>143</v>
      </c>
      <c r="B49" s="33"/>
      <c r="C49" s="33"/>
    </row>
    <row r="50" spans="1:3" ht="23.25" x14ac:dyDescent="0.2">
      <c r="A50" s="22" t="s">
        <v>46</v>
      </c>
      <c r="B50" s="28" t="s">
        <v>0</v>
      </c>
      <c r="C50" s="28">
        <v>0</v>
      </c>
    </row>
    <row r="51" spans="1:3" ht="23.25" x14ac:dyDescent="0.2">
      <c r="A51" s="22"/>
      <c r="B51" s="28" t="s">
        <v>1</v>
      </c>
      <c r="C51" s="28"/>
    </row>
    <row r="52" spans="1:3" ht="23.25" x14ac:dyDescent="0.2">
      <c r="A52" s="23" t="s">
        <v>61</v>
      </c>
      <c r="B52" s="28"/>
      <c r="C52" s="28"/>
    </row>
    <row r="53" spans="1:3" ht="23.25" x14ac:dyDescent="0.2">
      <c r="A53" s="22" t="s">
        <v>47</v>
      </c>
      <c r="B53" s="28" t="s">
        <v>0</v>
      </c>
      <c r="C53" s="28">
        <v>0</v>
      </c>
    </row>
    <row r="54" spans="1:3" ht="23.25" x14ac:dyDescent="0.2">
      <c r="A54" s="22"/>
      <c r="B54" s="28" t="s">
        <v>1</v>
      </c>
      <c r="C54" s="28"/>
    </row>
    <row r="55" spans="1:3" ht="23.25" x14ac:dyDescent="0.2">
      <c r="A55" s="97" t="s">
        <v>144</v>
      </c>
      <c r="B55" s="28" t="s">
        <v>48</v>
      </c>
      <c r="C55" s="28"/>
    </row>
    <row r="56" spans="1:3" ht="23.25" x14ac:dyDescent="0.2">
      <c r="A56" s="22" t="s">
        <v>146</v>
      </c>
      <c r="B56" s="28" t="s">
        <v>0</v>
      </c>
      <c r="C56" s="28">
        <v>11000</v>
      </c>
    </row>
    <row r="57" spans="1:3" ht="23.25" x14ac:dyDescent="0.2">
      <c r="A57" s="22"/>
      <c r="B57" s="28" t="s">
        <v>1</v>
      </c>
      <c r="C57" s="28"/>
    </row>
    <row r="58" spans="1:3" ht="23.25" x14ac:dyDescent="0.2">
      <c r="A58" s="22" t="s">
        <v>170</v>
      </c>
      <c r="B58" s="28" t="s">
        <v>0</v>
      </c>
      <c r="C58" s="28">
        <v>122200</v>
      </c>
    </row>
    <row r="59" spans="1:3" ht="23.25" x14ac:dyDescent="0.2">
      <c r="A59" s="22"/>
      <c r="B59" s="28" t="s">
        <v>1</v>
      </c>
      <c r="C59" s="28"/>
    </row>
    <row r="60" spans="1:3" ht="23.25" x14ac:dyDescent="0.2">
      <c r="A60" s="22"/>
      <c r="B60" s="28"/>
      <c r="C60" s="28"/>
    </row>
    <row r="61" spans="1:3" ht="23.25" x14ac:dyDescent="0.2">
      <c r="A61" s="204" t="s">
        <v>3</v>
      </c>
      <c r="B61" s="115" t="s">
        <v>0</v>
      </c>
      <c r="C61" s="141">
        <f>C42</f>
        <v>133200</v>
      </c>
    </row>
    <row r="62" spans="1:3" ht="23.25" x14ac:dyDescent="0.2">
      <c r="A62" s="205"/>
      <c r="B62" s="60" t="s">
        <v>1</v>
      </c>
      <c r="C62" s="60"/>
    </row>
    <row r="64" spans="1:3" ht="23.25" x14ac:dyDescent="0.2">
      <c r="A64" s="26" t="s">
        <v>24</v>
      </c>
    </row>
  </sheetData>
  <mergeCells count="12">
    <mergeCell ref="A29:A30"/>
    <mergeCell ref="A1:C1"/>
    <mergeCell ref="A5:A6"/>
    <mergeCell ref="A9:A10"/>
    <mergeCell ref="A11:A12"/>
    <mergeCell ref="A2:C2"/>
    <mergeCell ref="A61:A62"/>
    <mergeCell ref="A36:C36"/>
    <mergeCell ref="A40:A41"/>
    <mergeCell ref="A44:A45"/>
    <mergeCell ref="A46:A47"/>
    <mergeCell ref="A37:C37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3" manualBreakCount="3">
    <brk id="21" max="2" man="1"/>
    <brk id="34" max="16383" man="1"/>
    <brk id="5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Sheet1</vt:lpstr>
      <vt:lpstr>สงม. 1(ล่าสุด) เขต ส่งสงม</vt:lpstr>
      <vt:lpstr>สงม. 2 งานรายจ่ายบุคลากร</vt:lpstr>
      <vt:lpstr>สงม. 2ปกครอง</vt:lpstr>
      <vt:lpstr>สงม. 2 ทะเบียน</vt:lpstr>
      <vt:lpstr>คลัง</vt:lpstr>
      <vt:lpstr>รายได้ </vt:lpstr>
      <vt:lpstr>รักษา</vt:lpstr>
      <vt:lpstr>เทศกิจ</vt:lpstr>
      <vt:lpstr>โยธา</vt:lpstr>
      <vt:lpstr>พัฒนาฯ</vt:lpstr>
      <vt:lpstr>สิ่งแวดล้อมฯ</vt:lpstr>
      <vt:lpstr>ศึกษา</vt:lpstr>
      <vt:lpstr>แนบท้ายแบบ 1</vt:lpstr>
      <vt:lpstr>คลัง!Print_Area</vt:lpstr>
      <vt:lpstr>เทศกิจ!Print_Area</vt:lpstr>
      <vt:lpstr>พัฒนาฯ!Print_Area</vt:lpstr>
      <vt:lpstr>โยธา!Print_Area</vt:lpstr>
      <vt:lpstr>'รายได้ '!Print_Area</vt:lpstr>
      <vt:lpstr>ศึกษา!Print_Area</vt:lpstr>
      <vt:lpstr>'สงม. 1(ล่าสุด) เขต ส่งสงม'!Print_Area</vt:lpstr>
      <vt:lpstr>'สงม. 2 งานรายจ่ายบุคลากร'!Print_Area</vt:lpstr>
      <vt:lpstr>'สงม. 2 ทะเบียน'!Print_Area</vt:lpstr>
      <vt:lpstr>'สงม. 2ปกครอง'!Print_Area</vt:lpstr>
      <vt:lpstr>สิ่งแวดล้อมฯ!Print_Area</vt:lpstr>
      <vt:lpstr>พัฒนาฯ!Print_Titles</vt:lpstr>
      <vt:lpstr>'สงม. 1(ล่าสุด) เขต ส่งสงม'!Print_Titles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bma04510</cp:lastModifiedBy>
  <cp:lastPrinted>2024-09-22T04:45:14Z</cp:lastPrinted>
  <dcterms:created xsi:type="dcterms:W3CDTF">2019-08-18T06:05:51Z</dcterms:created>
  <dcterms:modified xsi:type="dcterms:W3CDTF">2024-09-25T03:51:11Z</dcterms:modified>
</cp:coreProperties>
</file>