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ไฟล์นักวิเคราะห์\ตัวชี้วัด\4-คุณธรรมและความโปร่งใส ITA\ITA 2566\OIT\7ศึกษา\O1 และ O5 แผนผังโครงสร้าง อัตรากำลังข้อมูลผู้บริหาร เงินอุดหนุน\"/>
    </mc:Choice>
  </mc:AlternateContent>
  <xr:revisionPtr revIDLastSave="0" documentId="13_ncr:1_{7DD2F8B2-360B-43D3-8E24-5087349D03A4}" xr6:coauthVersionLast="47" xr6:coauthVersionMax="47" xr10:uidLastSave="{00000000-0000-0000-0000-000000000000}"/>
  <bookViews>
    <workbookView xWindow="-120" yWindow="-120" windowWidth="24240" windowHeight="13140" xr2:uid="{86E639C5-40D5-43DE-BA41-2791BDC79192}"/>
  </bookViews>
  <sheets>
    <sheet name="ข้อมูลเงินนอกงบของแต่ละโรงเรียน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2" i="1" l="1"/>
  <c r="C92" i="1"/>
  <c r="D90" i="1"/>
  <c r="F90" i="1" s="1"/>
  <c r="B90" i="1"/>
  <c r="F89" i="1"/>
  <c r="B89" i="1"/>
  <c r="D89" i="1" s="1"/>
  <c r="B88" i="1"/>
  <c r="D88" i="1" s="1"/>
  <c r="D92" i="1" s="1"/>
  <c r="E76" i="1"/>
  <c r="C76" i="1"/>
  <c r="B76" i="1"/>
  <c r="F74" i="1"/>
  <c r="D74" i="1"/>
  <c r="B74" i="1"/>
  <c r="B73" i="1"/>
  <c r="F73" i="1" s="1"/>
  <c r="B72" i="1"/>
  <c r="F72" i="1" s="1"/>
  <c r="E60" i="1"/>
  <c r="C60" i="1"/>
  <c r="D58" i="1"/>
  <c r="F58" i="1" s="1"/>
  <c r="B58" i="1"/>
  <c r="D57" i="1"/>
  <c r="B57" i="1"/>
  <c r="F57" i="1" s="1"/>
  <c r="B56" i="1"/>
  <c r="D56" i="1" s="1"/>
  <c r="D60" i="1" s="1"/>
  <c r="E44" i="1"/>
  <c r="C44" i="1"/>
  <c r="B42" i="1"/>
  <c r="D42" i="1" s="1"/>
  <c r="F42" i="1" s="1"/>
  <c r="B41" i="1"/>
  <c r="F41" i="1" s="1"/>
  <c r="B40" i="1"/>
  <c r="F40" i="1" s="1"/>
  <c r="F44" i="1" s="1"/>
  <c r="E28" i="1"/>
  <c r="C28" i="1"/>
  <c r="B26" i="1"/>
  <c r="D26" i="1" s="1"/>
  <c r="F26" i="1" s="1"/>
  <c r="B25" i="1"/>
  <c r="F25" i="1" s="1"/>
  <c r="F24" i="1"/>
  <c r="F28" i="1" s="1"/>
  <c r="B24" i="1"/>
  <c r="B28" i="1" s="1"/>
  <c r="E12" i="1"/>
  <c r="C12" i="1"/>
  <c r="D10" i="1"/>
  <c r="F10" i="1" s="1"/>
  <c r="F9" i="1"/>
  <c r="D9" i="1"/>
  <c r="F8" i="1"/>
  <c r="B8" i="1"/>
  <c r="B12" i="1" s="1"/>
  <c r="F76" i="1" l="1"/>
  <c r="F12" i="1"/>
  <c r="D73" i="1"/>
  <c r="F88" i="1"/>
  <c r="F92" i="1" s="1"/>
  <c r="D40" i="1"/>
  <c r="B92" i="1"/>
  <c r="B44" i="1"/>
  <c r="D8" i="1"/>
  <c r="D12" i="1" s="1"/>
  <c r="D24" i="1"/>
  <c r="D28" i="1" s="1"/>
  <c r="B60" i="1"/>
  <c r="D25" i="1"/>
  <c r="D41" i="1"/>
  <c r="F56" i="1"/>
  <c r="F60" i="1" s="1"/>
  <c r="D72" i="1"/>
  <c r="D76" i="1" s="1"/>
  <c r="D44" i="1" l="1"/>
</calcChain>
</file>

<file path=xl/sharedStrings.xml><?xml version="1.0" encoding="utf-8"?>
<sst xmlns="http://schemas.openxmlformats.org/spreadsheetml/2006/main" count="135" uniqueCount="23">
  <si>
    <t>ข้อมูลเงินนอกงบประมาณ โรงเรียนลอยสายอนุสรณ์</t>
  </si>
  <si>
    <t>ประจำปีงบประมาณ พ.ศ. 2566</t>
  </si>
  <si>
    <t>สำนักงานเขตลาดพร้าว กรุงเทพมหานคร</t>
  </si>
  <si>
    <t>ข้อมูล ณ 31 มีนาคม 2566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</si>
  <si>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</si>
  <si>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</si>
  <si>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</si>
  <si>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</si>
  <si>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</si>
  <si>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</si>
  <si>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</si>
  <si>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-</t>
  </si>
  <si>
    <t>อาหารเสริม (นม)</t>
  </si>
  <si>
    <t>อาหารกลางวัน</t>
  </si>
  <si>
    <t>อื่น ๆ</t>
  </si>
  <si>
    <t>หมายเหตุ : เงินอุดหนุนรัฐบาล ปีงบประมาณ พ.ศ. 2566 ยังได้รับไม่ครบ 100% และเริ่มเบิกจ่ายในปีการศึกษา 1/2566</t>
  </si>
  <si>
    <t xml:space="preserve">               อาหารกลางวัน ปีงบประมาณ พ.ศ.2566 เบิกจ่ายเฉพาะงบกทม. ปีการศึกษา 2/2565</t>
  </si>
  <si>
    <t>ข้อมูลเงินนอกงบประมาณ โรงเรียนวัดลาดพร้าว</t>
  </si>
  <si>
    <t>ข้อมูลเงินนอกงบประมาณ โรงเรียนเทพวิทยา</t>
  </si>
  <si>
    <t>ข้อมูลเงินนอกงบประมาณ โรงเรียนวัดลาดปลาเค้า</t>
  </si>
  <si>
    <t xml:space="preserve">           </t>
  </si>
  <si>
    <t>ข้อมูลเงินนอกงบประมาณ โรงเรียนเพชรถนอม</t>
  </si>
  <si>
    <t>ข้อมูลเงินนอกงบประมาณ โรงเรียนคลองทรงกระเทียม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</si>
</sst>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 2" xfId="1" xr:uid="{B042A652-7F18-4704-938D-27246AB983F7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KK\P\&#3611;&#3637;&#3591;&#3610;&#3611;&#3619;&#3632;&#3617;&#3634;&#3603;%20&#3648;&#3591;&#3636;&#3609;&#3629;&#3640;&#3604;&#3627;&#3609;&#3640;&#3609;\&#3611;&#3637;66%20&#3586;&#3629;&#3629;&#3609;&#3640;&#3617;&#3633;&#3605;&#3636;&#3648;&#3610;&#3636;&#3585;&#3592;&#3656;&#3634;&#3618;&#3648;&#3591;&#3636;&#3609;&#3629;&#3640;&#3604;&#3627;&#3609;&#3640;&#3609;%20&#3610;&#3633;&#3597;&#3594;&#3637;&#3592;&#3633;&#3604;&#3626;&#3619;&#3619;%20(&#3608;&#3588;)\&#3629;&#3640;&#3604;&#3627;&#3609;&#3640;&#3609;&#3585;&#3634;&#3619;&#3624;&#3638;&#3585;&#3625;&#3634;\&#3629;&#3640;&#3604;&#3627;&#3609;&#3640;&#3609;&#3585;&#3634;&#3619;&#3624;&#3638;&#3585;&#3625;&#3634;&#3588;&#3619;&#3633;&#3657;&#3591;&#3607;&#3637;&#3656;%201\&#3592;&#3633;&#3604;&#3626;&#3619;&#3619;&#3648;&#3591;&#3636;&#3609;&#3629;&#3640;&#3604;&#3627;&#3609;&#3640;&#3609;&#3619;&#3633;&#3600;&#3600;&#3634;&#3621;%20&#3611;&#3637;%2066%20&#3588;&#3619;&#3633;&#3657;&#3591;&#3607;&#3637;&#3656;%201.xlsx" TargetMode="External"/><Relationship Id="rId1" Type="http://schemas.openxmlformats.org/officeDocument/2006/relationships/externalLinkPath" Target="/BKK/P/&#3611;&#3637;&#3591;&#3610;&#3611;&#3619;&#3632;&#3617;&#3634;&#3603;%20&#3648;&#3591;&#3636;&#3609;&#3629;&#3640;&#3604;&#3627;&#3609;&#3640;&#3609;/&#3611;&#3637;66%20&#3586;&#3629;&#3629;&#3609;&#3640;&#3617;&#3633;&#3605;&#3636;&#3648;&#3610;&#3636;&#3585;&#3592;&#3656;&#3634;&#3618;&#3648;&#3591;&#3636;&#3609;&#3629;&#3640;&#3604;&#3627;&#3609;&#3640;&#3609;%20&#3610;&#3633;&#3597;&#3594;&#3637;&#3592;&#3633;&#3604;&#3626;&#3619;&#3619;%20(&#3608;&#3588;)/&#3629;&#3640;&#3604;&#3627;&#3609;&#3640;&#3609;&#3585;&#3634;&#3619;&#3624;&#3638;&#3585;&#3625;&#3634;/&#3629;&#3640;&#3604;&#3627;&#3609;&#3640;&#3609;&#3585;&#3634;&#3619;&#3624;&#3638;&#3585;&#3625;&#3634;&#3588;&#3619;&#3633;&#3657;&#3591;&#3607;&#3637;&#3656;%201/&#3592;&#3633;&#3604;&#3626;&#3619;&#3619;&#3648;&#3591;&#3636;&#3609;&#3629;&#3640;&#3604;&#3627;&#3609;&#3640;&#3609;&#3619;&#3633;&#3600;&#3600;&#3634;&#3621;%20&#3611;&#3637;%2066%20&#3588;&#3619;&#3633;&#3657;&#3591;&#3607;&#3637;&#3656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KK\P\&#3611;&#3637;&#3591;&#3610;&#3611;&#3619;&#3632;&#3617;&#3634;&#3603;%20&#3648;&#3591;&#3636;&#3609;&#3629;&#3640;&#3604;&#3627;&#3609;&#3640;&#3609;\&#3611;&#3637;66%20&#3586;&#3629;&#3629;&#3609;&#3640;&#3617;&#3633;&#3605;&#3636;&#3648;&#3610;&#3636;&#3585;&#3592;&#3656;&#3634;&#3618;&#3648;&#3591;&#3636;&#3609;&#3629;&#3640;&#3604;&#3627;&#3609;&#3640;&#3609;%20&#3610;&#3633;&#3597;&#3594;&#3637;&#3592;&#3633;&#3604;&#3626;&#3619;&#3619;%20(&#3608;&#3588;)\&#3629;&#3640;&#3604;&#3627;&#3609;&#3640;&#3609;&#3585;&#3634;&#3619;&#3624;&#3638;&#3585;&#3625;&#3634;\&#3629;&#3640;&#3604;&#3627;&#3609;&#3640;&#3609;&#3585;&#3634;&#3619;&#3624;&#3638;&#3585;&#3625;&#3634;&#3588;&#3619;&#3633;&#3657;&#3591;&#3607;&#3637;&#3656;%202\&#3592;&#3633;&#3604;&#3626;&#3619;&#3619;&#3648;&#3591;&#3636;&#3609;&#3629;&#3640;&#3604;&#3627;&#3609;&#3640;&#3609;&#3619;&#3633;&#3600;&#3600;&#3634;&#3621;%20&#3611;&#3637;%2066%20&#3588;&#3619;&#3633;&#3657;&#3591;&#3607;&#3637;&#3656;%202.xlsx" TargetMode="External"/><Relationship Id="rId1" Type="http://schemas.openxmlformats.org/officeDocument/2006/relationships/externalLinkPath" Target="/BKK/P/&#3611;&#3637;&#3591;&#3610;&#3611;&#3619;&#3632;&#3617;&#3634;&#3603;%20&#3648;&#3591;&#3636;&#3609;&#3629;&#3640;&#3604;&#3627;&#3609;&#3640;&#3609;/&#3611;&#3637;66%20&#3586;&#3629;&#3629;&#3609;&#3640;&#3617;&#3633;&#3605;&#3636;&#3648;&#3610;&#3636;&#3585;&#3592;&#3656;&#3634;&#3618;&#3648;&#3591;&#3636;&#3609;&#3629;&#3640;&#3604;&#3627;&#3609;&#3640;&#3609;%20&#3610;&#3633;&#3597;&#3594;&#3637;&#3592;&#3633;&#3604;&#3626;&#3619;&#3619;%20(&#3608;&#3588;)/&#3629;&#3640;&#3604;&#3627;&#3609;&#3640;&#3609;&#3585;&#3634;&#3619;&#3624;&#3638;&#3585;&#3625;&#3634;/&#3629;&#3640;&#3604;&#3627;&#3609;&#3640;&#3609;&#3585;&#3634;&#3619;&#3624;&#3638;&#3585;&#3625;&#3634;&#3588;&#3619;&#3633;&#3657;&#3591;&#3607;&#3637;&#3656;%202/&#3592;&#3633;&#3604;&#3626;&#3619;&#3619;&#3648;&#3591;&#3636;&#3609;&#3629;&#3640;&#3604;&#3627;&#3609;&#3640;&#3609;&#3619;&#3633;&#3600;&#3600;&#3634;&#3621;%20&#3611;&#3637;%2066%20&#3588;&#3619;&#3633;&#3657;&#3591;&#3607;&#3637;&#3656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จำนวนนักเรียนที่ สนศ.จัดสรร "/>
      <sheetName val="จำนวนนักเรียนตามสนศ."/>
      <sheetName val="จัดการเรียนการสอน"/>
      <sheetName val="อุปกรณ์การเรียน"/>
      <sheetName val="เครื่องแบบนักเรียน"/>
      <sheetName val="หนังสือเรียน"/>
      <sheetName val="กิจกรรมพัฒนาคุณภาพผู้เรียน"/>
      <sheetName val="อาหารเสริม(นม)"/>
      <sheetName val="อาหารกลางวัน"/>
      <sheetName val="สรุป"/>
      <sheetName val="สาธารณูปโภค 40%"/>
      <sheetName val="คำนวนสาธารณูป"/>
      <sheetName val="สมุดคู่ฝากปี 63"/>
      <sheetName val="สื่ออำนวยความสะดวก"/>
      <sheetName val="คำนวณอาหารกลางวันเพิ่ม"/>
      <sheetName val="อาหารกลางวัน (งบกลาง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>
            <v>640378</v>
          </cell>
          <cell r="C6">
            <v>88917</v>
          </cell>
          <cell r="D6">
            <v>89866</v>
          </cell>
          <cell r="E6">
            <v>163593</v>
          </cell>
          <cell r="F6">
            <v>141174</v>
          </cell>
        </row>
        <row r="7">
          <cell r="B7">
            <v>1074485</v>
          </cell>
          <cell r="C7">
            <v>156686</v>
          </cell>
          <cell r="D7">
            <v>157531</v>
          </cell>
          <cell r="E7">
            <v>287096</v>
          </cell>
          <cell r="F7">
            <v>241013</v>
          </cell>
        </row>
        <row r="8">
          <cell r="B8">
            <v>878934</v>
          </cell>
          <cell r="C8">
            <v>166898</v>
          </cell>
          <cell r="D8">
            <v>167499</v>
          </cell>
          <cell r="E8">
            <v>283197</v>
          </cell>
          <cell r="F8">
            <v>222186</v>
          </cell>
        </row>
        <row r="9">
          <cell r="B9">
            <v>769233</v>
          </cell>
          <cell r="C9">
            <v>147442</v>
          </cell>
          <cell r="D9">
            <v>147052</v>
          </cell>
          <cell r="E9">
            <v>259239</v>
          </cell>
          <cell r="F9">
            <v>194461</v>
          </cell>
        </row>
        <row r="10">
          <cell r="B10">
            <v>1432182</v>
          </cell>
          <cell r="C10">
            <v>274608</v>
          </cell>
          <cell r="D10">
            <v>273818</v>
          </cell>
          <cell r="E10">
            <v>481451</v>
          </cell>
          <cell r="F10">
            <v>362054</v>
          </cell>
        </row>
        <row r="11">
          <cell r="B11">
            <v>524637</v>
          </cell>
          <cell r="C11">
            <v>100888</v>
          </cell>
          <cell r="D11">
            <v>100403</v>
          </cell>
          <cell r="E11">
            <v>175268</v>
          </cell>
          <cell r="F11">
            <v>132629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จำนวนนักเรียนที่ สนศ.จัดสรร "/>
      <sheetName val="จำนวนนักเรียนตามสนศ."/>
      <sheetName val="จัดการเรียนการสอน"/>
      <sheetName val="อุปกรณ์การเรียน"/>
      <sheetName val="เครื่องแบบนักเรียน"/>
      <sheetName val="หนังสือเรียน"/>
      <sheetName val="กิจกรรมพัฒนาคุณภาพผู้เรียน"/>
      <sheetName val="อาหารเสริม(นม)"/>
      <sheetName val="อาหารกลางวัน"/>
      <sheetName val="สรุป"/>
      <sheetName val="สาธารณูปโภค 40%"/>
      <sheetName val="คำนวนสาธารณูป"/>
      <sheetName val="สมุดคู่ฝากปี 63"/>
      <sheetName val="สื่ออำนวยความสะดวก"/>
      <sheetName val="คำนวณอาหารกลางวันเพิ่ม"/>
      <sheetName val="อาหารกลางวัน (งบกลาง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E11">
            <v>747187.65000000014</v>
          </cell>
        </row>
        <row r="12">
          <cell r="E12">
            <v>1244865.6000000001</v>
          </cell>
        </row>
        <row r="13">
          <cell r="E13">
            <v>1085233.05</v>
          </cell>
        </row>
        <row r="14">
          <cell r="E14">
            <v>2020223.7000000002</v>
          </cell>
        </row>
        <row r="15">
          <cell r="E15">
            <v>739138.95000000007</v>
          </cell>
        </row>
      </sheetData>
      <sheetData sheetId="8">
        <row r="11">
          <cell r="E11">
            <v>1752322</v>
          </cell>
        </row>
        <row r="12">
          <cell r="E12">
            <v>2919488</v>
          </cell>
        </row>
        <row r="13">
          <cell r="E13">
            <v>2545114</v>
          </cell>
        </row>
        <row r="14">
          <cell r="E14">
            <v>4737876</v>
          </cell>
        </row>
        <row r="15">
          <cell r="E15">
            <v>1733446</v>
          </cell>
        </row>
      </sheetData>
      <sheetData sheetId="9">
        <row r="6">
          <cell r="B6">
            <v>320413</v>
          </cell>
          <cell r="C6">
            <v>44378</v>
          </cell>
          <cell r="D6">
            <v>43984</v>
          </cell>
          <cell r="E6">
            <v>81754</v>
          </cell>
          <cell r="F6">
            <v>70811</v>
          </cell>
        </row>
        <row r="7">
          <cell r="B7">
            <v>537640</v>
          </cell>
          <cell r="C7">
            <v>78224</v>
          </cell>
          <cell r="D7">
            <v>77101</v>
          </cell>
          <cell r="E7">
            <v>143483</v>
          </cell>
          <cell r="F7">
            <v>120904</v>
          </cell>
        </row>
        <row r="8">
          <cell r="B8">
            <v>439931</v>
          </cell>
          <cell r="C8">
            <v>83449</v>
          </cell>
          <cell r="D8">
            <v>81993</v>
          </cell>
          <cell r="E8">
            <v>141519</v>
          </cell>
          <cell r="F8">
            <v>111557</v>
          </cell>
        </row>
        <row r="9">
          <cell r="B9">
            <v>385021</v>
          </cell>
          <cell r="C9">
            <v>73721</v>
          </cell>
          <cell r="D9">
            <v>71980</v>
          </cell>
          <cell r="E9">
            <v>129584</v>
          </cell>
          <cell r="F9">
            <v>97635</v>
          </cell>
        </row>
        <row r="10">
          <cell r="B10">
            <v>716844</v>
          </cell>
          <cell r="C10">
            <v>137304</v>
          </cell>
          <cell r="D10">
            <v>134030</v>
          </cell>
          <cell r="E10">
            <v>240636</v>
          </cell>
          <cell r="F10">
            <v>181780</v>
          </cell>
        </row>
        <row r="11">
          <cell r="B11">
            <v>262594</v>
          </cell>
          <cell r="C11">
            <v>50444</v>
          </cell>
          <cell r="D11">
            <v>49145</v>
          </cell>
          <cell r="E11">
            <v>87592</v>
          </cell>
          <cell r="F11">
            <v>66590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FEDF8-3EA4-4C82-B4F0-1944DAD679D4}">
  <dimension ref="A1:F96"/>
  <sheetViews>
    <sheetView tabSelected="1" view="pageBreakPreview" topLeftCell="A35" zoomScale="60" zoomScaleNormal="100" workbookViewId="0">
      <selection activeCell="A82" sqref="A82:F82"/>
    </sheetView>
  </sheetViews>
  <sheetFormatPr defaultRowHeight="23.25" x14ac:dyDescent="0.35"/>
  <cols>
    <col min="1" max="1" width="22.125" style="2" customWidth="1"/>
    <col min="2" max="6" width="16.625" style="2" customWidth="1"/>
  </cols>
  <sheetData>
    <row r="1" spans="1:6" x14ac:dyDescent="0.35">
      <c r="A1" s="6" t="s">
        <v>0</v>
      </c>
      <c r="B1" s="6"/>
      <c r="C1" s="6"/>
      <c r="D1" s="6"/>
      <c r="E1" s="6"/>
      <c r="F1" s="6"/>
    </row>
    <row r="2" spans="1:6" x14ac:dyDescent="0.35">
      <c r="A2" s="6" t="s">
        <v>1</v>
      </c>
      <c r="B2" s="6"/>
      <c r="C2" s="6"/>
      <c r="D2" s="6"/>
      <c r="E2" s="6"/>
      <c r="F2" s="6"/>
    </row>
    <row r="3" spans="1:6" x14ac:dyDescent="0.35">
      <c r="A3" s="6" t="s">
        <v>2</v>
      </c>
      <c r="B3" s="6"/>
      <c r="C3" s="6"/>
      <c r="D3" s="6"/>
      <c r="E3" s="6"/>
      <c r="F3" s="6"/>
    </row>
    <row r="5" spans="1:6" x14ac:dyDescent="0.35">
      <c r="A5" s="1" t="s">
        <v>3</v>
      </c>
    </row>
    <row r="7" spans="1:6" ht="27.95" customHeight="1" x14ac:dyDescent="0.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</row>
    <row r="8" spans="1:6" ht="27.95" customHeight="1" x14ac:dyDescent="0.35">
      <c r="A8" s="4" t="s">
        <v>10</v>
      </c>
      <c r="B8" s="5">
        <f>SUM([1]สรุป!$B$6:$F$6)+SUM([2]สรุป!$B$6:$F$6)</f>
        <v>1685268</v>
      </c>
      <c r="C8" s="5" t="s">
        <v>11</v>
      </c>
      <c r="D8" s="5">
        <f>B8</f>
        <v>1685268</v>
      </c>
      <c r="E8" s="5">
        <v>0</v>
      </c>
      <c r="F8" s="5">
        <f>B8-E8</f>
        <v>1685268</v>
      </c>
    </row>
    <row r="9" spans="1:6" ht="27.95" customHeight="1" x14ac:dyDescent="0.35">
      <c r="A9" s="4" t="s">
        <v>12</v>
      </c>
      <c r="B9" s="5">
        <v>384997</v>
      </c>
      <c r="C9" s="5" t="s">
        <v>11</v>
      </c>
      <c r="D9" s="5">
        <f>B9</f>
        <v>384997</v>
      </c>
      <c r="E9" s="5">
        <v>0</v>
      </c>
      <c r="F9" s="5">
        <f>B9-E9</f>
        <v>384997</v>
      </c>
    </row>
    <row r="10" spans="1:6" ht="27.95" customHeight="1" x14ac:dyDescent="0.35">
      <c r="A10" s="4" t="s">
        <v>13</v>
      </c>
      <c r="B10" s="5">
        <v>902902</v>
      </c>
      <c r="C10" s="5">
        <v>1034600</v>
      </c>
      <c r="D10" s="5">
        <f>B10+C10</f>
        <v>1937502</v>
      </c>
      <c r="E10" s="5">
        <v>280049</v>
      </c>
      <c r="F10" s="5">
        <f>D10-E10</f>
        <v>1657453</v>
      </c>
    </row>
    <row r="11" spans="1:6" ht="27.95" customHeight="1" x14ac:dyDescent="0.35">
      <c r="A11" s="4" t="s">
        <v>14</v>
      </c>
      <c r="B11" s="5" t="s">
        <v>11</v>
      </c>
      <c r="C11" s="5" t="s">
        <v>11</v>
      </c>
      <c r="D11" s="5" t="s">
        <v>11</v>
      </c>
      <c r="E11" s="5">
        <v>0</v>
      </c>
      <c r="F11" s="5">
        <v>0</v>
      </c>
    </row>
    <row r="12" spans="1:6" ht="27.95" customHeight="1" x14ac:dyDescent="0.35">
      <c r="A12" s="4" t="s">
        <v>7</v>
      </c>
      <c r="B12" s="5">
        <f>SUM(B8:B11)</f>
        <v>2973167</v>
      </c>
      <c r="C12" s="5">
        <f t="shared" ref="C12" si="0">SUM(C8:C11)</f>
        <v>1034600</v>
      </c>
      <c r="D12" s="5">
        <f>SUM(D8:D11)</f>
        <v>4007767</v>
      </c>
      <c r="E12" s="5">
        <f>SUM(E8:E11)</f>
        <v>280049</v>
      </c>
      <c r="F12" s="5">
        <f>SUM(F8:F11)</f>
        <v>3727718</v>
      </c>
    </row>
    <row r="14" spans="1:6" x14ac:dyDescent="0.35">
      <c r="A14" s="2" t="s">
        <v>15</v>
      </c>
    </row>
    <row r="15" spans="1:6" x14ac:dyDescent="0.35">
      <c r="A15" s="2" t="s">
        <v>16</v>
      </c>
    </row>
    <row r="17" spans="1:6" x14ac:dyDescent="0.35">
      <c r="A17" s="6" t="s">
        <v>17</v>
      </c>
      <c r="B17" s="6"/>
      <c r="C17" s="6"/>
      <c r="D17" s="6"/>
      <c r="E17" s="6"/>
      <c r="F17" s="6"/>
    </row>
    <row r="18" spans="1:6" x14ac:dyDescent="0.35">
      <c r="A18" s="6" t="s">
        <v>1</v>
      </c>
      <c r="B18" s="6"/>
      <c r="C18" s="6"/>
      <c r="D18" s="6"/>
      <c r="E18" s="6"/>
      <c r="F18" s="6"/>
    </row>
    <row r="19" spans="1:6" x14ac:dyDescent="0.35">
      <c r="A19" s="6" t="s">
        <v>2</v>
      </c>
      <c r="B19" s="6"/>
      <c r="C19" s="6"/>
      <c r="D19" s="6"/>
      <c r="E19" s="6"/>
      <c r="F19" s="6"/>
    </row>
    <row r="21" spans="1:6" x14ac:dyDescent="0.35">
      <c r="A21" s="1" t="s">
        <v>3</v>
      </c>
    </row>
    <row r="23" spans="1:6" ht="27.95" customHeight="1" x14ac:dyDescent="0.2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</row>
    <row r="24" spans="1:6" ht="27.95" customHeight="1" x14ac:dyDescent="0.35">
      <c r="A24" s="4" t="s">
        <v>10</v>
      </c>
      <c r="B24" s="5">
        <f>SUM([1]สรุป!$B$7:$F$7)+SUM([2]สรุป!$B$7:$F$7)</f>
        <v>2874163</v>
      </c>
      <c r="C24" s="5" t="s">
        <v>11</v>
      </c>
      <c r="D24" s="5">
        <f>B24</f>
        <v>2874163</v>
      </c>
      <c r="E24" s="5">
        <v>0</v>
      </c>
      <c r="F24" s="5">
        <f>B24-E24</f>
        <v>2874163</v>
      </c>
    </row>
    <row r="25" spans="1:6" ht="27.95" customHeight="1" x14ac:dyDescent="0.35">
      <c r="A25" s="4" t="s">
        <v>12</v>
      </c>
      <c r="B25" s="5">
        <f>'[2]อาหารเสริม(นม)'!$E$11</f>
        <v>747187.65000000014</v>
      </c>
      <c r="C25" s="5" t="s">
        <v>11</v>
      </c>
      <c r="D25" s="5">
        <f>B25</f>
        <v>747187.65000000014</v>
      </c>
      <c r="E25" s="5">
        <v>0</v>
      </c>
      <c r="F25" s="5">
        <f>B25-E25</f>
        <v>747187.65000000014</v>
      </c>
    </row>
    <row r="26" spans="1:6" ht="27.95" customHeight="1" x14ac:dyDescent="0.35">
      <c r="A26" s="4" t="s">
        <v>13</v>
      </c>
      <c r="B26" s="5">
        <f>[2]อาหารกลางวัน!$E$11</f>
        <v>1752322</v>
      </c>
      <c r="C26" s="5">
        <v>1648000</v>
      </c>
      <c r="D26" s="5">
        <f>B26+C26</f>
        <v>3400322</v>
      </c>
      <c r="E26" s="5">
        <v>605400</v>
      </c>
      <c r="F26" s="5">
        <f>D26-E26</f>
        <v>2794922</v>
      </c>
    </row>
    <row r="27" spans="1:6" ht="27.95" customHeight="1" x14ac:dyDescent="0.35">
      <c r="A27" s="4" t="s">
        <v>14</v>
      </c>
      <c r="B27" s="5" t="s">
        <v>11</v>
      </c>
      <c r="C27" s="5" t="s">
        <v>11</v>
      </c>
      <c r="D27" s="5" t="s">
        <v>11</v>
      </c>
      <c r="E27" s="5">
        <v>0</v>
      </c>
      <c r="F27" s="5">
        <v>0</v>
      </c>
    </row>
    <row r="28" spans="1:6" ht="27.95" customHeight="1" x14ac:dyDescent="0.35">
      <c r="A28" s="4" t="s">
        <v>7</v>
      </c>
      <c r="B28" s="5">
        <f>SUM(B24:B27)</f>
        <v>5373672.6500000004</v>
      </c>
      <c r="C28" s="5">
        <f t="shared" ref="C28" si="1">SUM(C24:C27)</f>
        <v>1648000</v>
      </c>
      <c r="D28" s="5">
        <f>SUM(D24:D27)</f>
        <v>7021672.6500000004</v>
      </c>
      <c r="E28" s="5">
        <f>SUM(E24:E27)</f>
        <v>605400</v>
      </c>
      <c r="F28" s="5">
        <f>SUM(F24:F27)</f>
        <v>6416272.6500000004</v>
      </c>
    </row>
    <row r="30" spans="1:6" x14ac:dyDescent="0.35">
      <c r="A30" s="2" t="s">
        <v>15</v>
      </c>
    </row>
    <row r="31" spans="1:6" x14ac:dyDescent="0.35">
      <c r="A31" s="2" t="s">
        <v>16</v>
      </c>
    </row>
    <row r="33" spans="1:6" x14ac:dyDescent="0.35">
      <c r="A33" s="6" t="s">
        <v>18</v>
      </c>
      <c r="B33" s="6"/>
      <c r="C33" s="6"/>
      <c r="D33" s="6"/>
      <c r="E33" s="6"/>
      <c r="F33" s="6"/>
    </row>
    <row r="34" spans="1:6" x14ac:dyDescent="0.35">
      <c r="A34" s="6" t="s">
        <v>1</v>
      </c>
      <c r="B34" s="6"/>
      <c r="C34" s="6"/>
      <c r="D34" s="6"/>
      <c r="E34" s="6"/>
      <c r="F34" s="6"/>
    </row>
    <row r="35" spans="1:6" x14ac:dyDescent="0.35">
      <c r="A35" s="6" t="s">
        <v>2</v>
      </c>
      <c r="B35" s="6"/>
      <c r="C35" s="6"/>
      <c r="D35" s="6"/>
      <c r="E35" s="6"/>
      <c r="F35" s="6"/>
    </row>
    <row r="37" spans="1:6" x14ac:dyDescent="0.35">
      <c r="A37" s="1" t="s">
        <v>3</v>
      </c>
    </row>
    <row r="39" spans="1:6" ht="27.95" customHeight="1" x14ac:dyDescent="0.2">
      <c r="A39" s="3" t="s">
        <v>4</v>
      </c>
      <c r="B39" s="3" t="s">
        <v>5</v>
      </c>
      <c r="C39" s="3" t="s">
        <v>6</v>
      </c>
      <c r="D39" s="3" t="s">
        <v>7</v>
      </c>
      <c r="E39" s="3" t="s">
        <v>8</v>
      </c>
      <c r="F39" s="3" t="s">
        <v>9</v>
      </c>
    </row>
    <row r="40" spans="1:6" ht="27.95" customHeight="1" x14ac:dyDescent="0.35">
      <c r="A40" s="4" t="s">
        <v>10</v>
      </c>
      <c r="B40" s="5">
        <f>SUM([1]สรุป!$B$8:$F$8)+SUM([2]สรุป!$B$8:$F$8)</f>
        <v>2577163</v>
      </c>
      <c r="C40" s="5" t="s">
        <v>11</v>
      </c>
      <c r="D40" s="5">
        <f>B40</f>
        <v>2577163</v>
      </c>
      <c r="E40" s="5">
        <v>0</v>
      </c>
      <c r="F40" s="5">
        <f>B40-E40</f>
        <v>2577163</v>
      </c>
    </row>
    <row r="41" spans="1:6" ht="27.95" customHeight="1" x14ac:dyDescent="0.35">
      <c r="A41" s="4" t="s">
        <v>12</v>
      </c>
      <c r="B41" s="5">
        <f>'[2]อาหารเสริม(นม)'!$E$12</f>
        <v>1244865.6000000001</v>
      </c>
      <c r="C41" s="5" t="s">
        <v>11</v>
      </c>
      <c r="D41" s="5">
        <f>B41</f>
        <v>1244865.6000000001</v>
      </c>
      <c r="E41" s="5">
        <v>0</v>
      </c>
      <c r="F41" s="5">
        <f>B41-E41</f>
        <v>1244865.6000000001</v>
      </c>
    </row>
    <row r="42" spans="1:6" ht="27.95" customHeight="1" x14ac:dyDescent="0.35">
      <c r="A42" s="4" t="s">
        <v>13</v>
      </c>
      <c r="B42" s="5">
        <f>[2]อาหารกลางวัน!$E$12</f>
        <v>2919488</v>
      </c>
      <c r="C42" s="5">
        <v>742400</v>
      </c>
      <c r="D42" s="5">
        <f>B42+C42</f>
        <v>3661888</v>
      </c>
      <c r="E42" s="5">
        <v>284592</v>
      </c>
      <c r="F42" s="5">
        <f>D42-E42</f>
        <v>3377296</v>
      </c>
    </row>
    <row r="43" spans="1:6" ht="27.95" customHeight="1" x14ac:dyDescent="0.35">
      <c r="A43" s="4" t="s">
        <v>14</v>
      </c>
      <c r="B43" s="5" t="s">
        <v>11</v>
      </c>
      <c r="C43" s="5" t="s">
        <v>11</v>
      </c>
      <c r="D43" s="5" t="s">
        <v>11</v>
      </c>
      <c r="E43" s="5">
        <v>0</v>
      </c>
      <c r="F43" s="5">
        <v>0</v>
      </c>
    </row>
    <row r="44" spans="1:6" ht="27.95" customHeight="1" x14ac:dyDescent="0.35">
      <c r="A44" s="4" t="s">
        <v>7</v>
      </c>
      <c r="B44" s="5">
        <f>SUM(B40:B43)</f>
        <v>6741516.5999999996</v>
      </c>
      <c r="C44" s="5">
        <f t="shared" ref="C44" si="2">SUM(C40:C43)</f>
        <v>742400</v>
      </c>
      <c r="D44" s="5">
        <f>SUM(D40:D43)</f>
        <v>7483916.5999999996</v>
      </c>
      <c r="E44" s="5">
        <f>SUM(E40:E43)</f>
        <v>284592</v>
      </c>
      <c r="F44" s="5">
        <f>SUM(F40:F43)</f>
        <v>7199324.5999999996</v>
      </c>
    </row>
    <row r="46" spans="1:6" x14ac:dyDescent="0.35">
      <c r="A46" s="2" t="s">
        <v>15</v>
      </c>
    </row>
    <row r="47" spans="1:6" x14ac:dyDescent="0.35">
      <c r="A47" s="2" t="s">
        <v>16</v>
      </c>
    </row>
    <row r="49" spans="1:6" x14ac:dyDescent="0.35">
      <c r="A49" s="6" t="s">
        <v>19</v>
      </c>
      <c r="B49" s="6"/>
      <c r="C49" s="6"/>
      <c r="D49" s="6"/>
      <c r="E49" s="6"/>
      <c r="F49" s="6"/>
    </row>
    <row r="50" spans="1:6" x14ac:dyDescent="0.35">
      <c r="A50" s="6" t="s">
        <v>1</v>
      </c>
      <c r="B50" s="6"/>
      <c r="C50" s="6"/>
      <c r="D50" s="6"/>
      <c r="E50" s="6"/>
      <c r="F50" s="6"/>
    </row>
    <row r="51" spans="1:6" x14ac:dyDescent="0.35">
      <c r="A51" s="6" t="s">
        <v>2</v>
      </c>
      <c r="B51" s="6"/>
      <c r="C51" s="6"/>
      <c r="D51" s="6"/>
      <c r="E51" s="6"/>
      <c r="F51" s="6"/>
    </row>
    <row r="53" spans="1:6" x14ac:dyDescent="0.35">
      <c r="A53" s="1" t="s">
        <v>3</v>
      </c>
    </row>
    <row r="55" spans="1:6" ht="27.95" customHeight="1" x14ac:dyDescent="0.2">
      <c r="A55" s="3" t="s">
        <v>4</v>
      </c>
      <c r="B55" s="3" t="s">
        <v>5</v>
      </c>
      <c r="C55" s="3" t="s">
        <v>6</v>
      </c>
      <c r="D55" s="3" t="s">
        <v>7</v>
      </c>
      <c r="E55" s="3" t="s">
        <v>8</v>
      </c>
      <c r="F55" s="3" t="s">
        <v>9</v>
      </c>
    </row>
    <row r="56" spans="1:6" ht="27.95" customHeight="1" x14ac:dyDescent="0.35">
      <c r="A56" s="4" t="s">
        <v>10</v>
      </c>
      <c r="B56" s="5">
        <f>SUM([1]สรุป!$B$9:$F$9)+SUM([2]สรุป!$B$9:$F$9)</f>
        <v>2275368</v>
      </c>
      <c r="C56" s="5" t="s">
        <v>11</v>
      </c>
      <c r="D56" s="5">
        <f>B56</f>
        <v>2275368</v>
      </c>
      <c r="E56" s="5">
        <v>0</v>
      </c>
      <c r="F56" s="5">
        <f>B56-E56</f>
        <v>2275368</v>
      </c>
    </row>
    <row r="57" spans="1:6" ht="27.95" customHeight="1" x14ac:dyDescent="0.35">
      <c r="A57" s="4" t="s">
        <v>12</v>
      </c>
      <c r="B57" s="5">
        <f>'[2]อาหารเสริม(นม)'!$E$13</f>
        <v>1085233.05</v>
      </c>
      <c r="C57" s="5" t="s">
        <v>11</v>
      </c>
      <c r="D57" s="5">
        <f>B57</f>
        <v>1085233.05</v>
      </c>
      <c r="E57" s="5">
        <v>0</v>
      </c>
      <c r="F57" s="5">
        <f>B57-E57</f>
        <v>1085233.05</v>
      </c>
    </row>
    <row r="58" spans="1:6" ht="27.95" customHeight="1" x14ac:dyDescent="0.35">
      <c r="A58" s="4" t="s">
        <v>13</v>
      </c>
      <c r="B58" s="5">
        <f>[2]อาหารกลางวัน!$E$13</f>
        <v>2545114</v>
      </c>
      <c r="C58" s="5">
        <v>684000</v>
      </c>
      <c r="D58" s="5">
        <f>B58+C58</f>
        <v>3229114</v>
      </c>
      <c r="E58" s="5">
        <v>250631</v>
      </c>
      <c r="F58" s="5">
        <f>D58-E58</f>
        <v>2978483</v>
      </c>
    </row>
    <row r="59" spans="1:6" ht="27.95" customHeight="1" x14ac:dyDescent="0.35">
      <c r="A59" s="4" t="s">
        <v>14</v>
      </c>
      <c r="B59" s="5" t="s">
        <v>11</v>
      </c>
      <c r="C59" s="5" t="s">
        <v>11</v>
      </c>
      <c r="D59" s="5" t="s">
        <v>11</v>
      </c>
      <c r="E59" s="5">
        <v>0</v>
      </c>
      <c r="F59" s="5">
        <v>0</v>
      </c>
    </row>
    <row r="60" spans="1:6" ht="27.95" customHeight="1" x14ac:dyDescent="0.35">
      <c r="A60" s="4" t="s">
        <v>7</v>
      </c>
      <c r="B60" s="5">
        <f>SUM(B56:B59)</f>
        <v>5905715.0499999998</v>
      </c>
      <c r="C60" s="5">
        <f t="shared" ref="C60" si="3">SUM(C56:C59)</f>
        <v>684000</v>
      </c>
      <c r="D60" s="5">
        <f>SUM(D56:D59)</f>
        <v>6589715.0499999998</v>
      </c>
      <c r="E60" s="5">
        <f>SUM(E56:E59)</f>
        <v>250631</v>
      </c>
      <c r="F60" s="5">
        <f>SUM(F56:F59)</f>
        <v>6339084.0499999998</v>
      </c>
    </row>
    <row r="62" spans="1:6" x14ac:dyDescent="0.35">
      <c r="A62" s="2" t="s">
        <v>15</v>
      </c>
    </row>
    <row r="63" spans="1:6" x14ac:dyDescent="0.35">
      <c r="A63" s="2" t="s">
        <v>16</v>
      </c>
    </row>
    <row r="64" spans="1:6" x14ac:dyDescent="0.35">
      <c r="A64" s="2" t="s">
        <v>20</v>
      </c>
    </row>
    <row r="65" spans="1:6" x14ac:dyDescent="0.35">
      <c r="A65" s="6" t="s">
        <v>21</v>
      </c>
      <c r="B65" s="6"/>
      <c r="C65" s="6"/>
      <c r="D65" s="6"/>
      <c r="E65" s="6"/>
      <c r="F65" s="6"/>
    </row>
    <row r="66" spans="1:6" x14ac:dyDescent="0.35">
      <c r="A66" s="6" t="s">
        <v>1</v>
      </c>
      <c r="B66" s="6"/>
      <c r="C66" s="6"/>
      <c r="D66" s="6"/>
      <c r="E66" s="6"/>
      <c r="F66" s="6"/>
    </row>
    <row r="67" spans="1:6" x14ac:dyDescent="0.35">
      <c r="A67" s="6" t="s">
        <v>2</v>
      </c>
      <c r="B67" s="6"/>
      <c r="C67" s="6"/>
      <c r="D67" s="6"/>
      <c r="E67" s="6"/>
      <c r="F67" s="6"/>
    </row>
    <row r="69" spans="1:6" x14ac:dyDescent="0.35">
      <c r="A69" s="1" t="s">
        <v>3</v>
      </c>
    </row>
    <row r="71" spans="1:6" ht="27.95" customHeight="1" x14ac:dyDescent="0.2">
      <c r="A71" s="3" t="s">
        <v>4</v>
      </c>
      <c r="B71" s="3" t="s">
        <v>5</v>
      </c>
      <c r="C71" s="3" t="s">
        <v>6</v>
      </c>
      <c r="D71" s="3" t="s">
        <v>7</v>
      </c>
      <c r="E71" s="3" t="s">
        <v>8</v>
      </c>
      <c r="F71" s="3" t="s">
        <v>9</v>
      </c>
    </row>
    <row r="72" spans="1:6" ht="27.95" customHeight="1" x14ac:dyDescent="0.35">
      <c r="A72" s="4" t="s">
        <v>10</v>
      </c>
      <c r="B72" s="5">
        <f>SUM([1]สรุป!$B$10:$F$10)+SUM([2]สรุป!$B$10:$F$10)</f>
        <v>4234707</v>
      </c>
      <c r="C72" s="5" t="s">
        <v>11</v>
      </c>
      <c r="D72" s="5">
        <f>B72</f>
        <v>4234707</v>
      </c>
      <c r="E72" s="5">
        <v>0</v>
      </c>
      <c r="F72" s="5">
        <f>B72-E72</f>
        <v>4234707</v>
      </c>
    </row>
    <row r="73" spans="1:6" ht="27.95" customHeight="1" x14ac:dyDescent="0.35">
      <c r="A73" s="4" t="s">
        <v>12</v>
      </c>
      <c r="B73" s="5">
        <f>'[2]อาหารเสริม(นม)'!$E$14</f>
        <v>2020223.7000000002</v>
      </c>
      <c r="C73" s="5" t="s">
        <v>11</v>
      </c>
      <c r="D73" s="5">
        <f>B73</f>
        <v>2020223.7000000002</v>
      </c>
      <c r="E73" s="5">
        <v>0</v>
      </c>
      <c r="F73" s="5">
        <f>B73-E73</f>
        <v>2020223.7000000002</v>
      </c>
    </row>
    <row r="74" spans="1:6" ht="27.95" customHeight="1" x14ac:dyDescent="0.35">
      <c r="A74" s="4" t="s">
        <v>13</v>
      </c>
      <c r="B74" s="5">
        <f>[2]อาหารกลางวัน!$E$14</f>
        <v>4737876</v>
      </c>
      <c r="C74" s="5">
        <v>1205600</v>
      </c>
      <c r="D74" s="5">
        <f>B74+C74</f>
        <v>5943476</v>
      </c>
      <c r="E74" s="5">
        <v>368605</v>
      </c>
      <c r="F74" s="5">
        <f>D74-E74</f>
        <v>5574871</v>
      </c>
    </row>
    <row r="75" spans="1:6" ht="27.95" customHeight="1" x14ac:dyDescent="0.35">
      <c r="A75" s="4" t="s">
        <v>14</v>
      </c>
      <c r="B75" s="5" t="s">
        <v>11</v>
      </c>
      <c r="C75" s="5" t="s">
        <v>11</v>
      </c>
      <c r="D75" s="5" t="s">
        <v>11</v>
      </c>
      <c r="E75" s="5">
        <v>0</v>
      </c>
      <c r="F75" s="5">
        <v>0</v>
      </c>
    </row>
    <row r="76" spans="1:6" ht="27.95" customHeight="1" x14ac:dyDescent="0.35">
      <c r="A76" s="4" t="s">
        <v>7</v>
      </c>
      <c r="B76" s="5">
        <f>SUM(B72:B75)</f>
        <v>10992806.699999999</v>
      </c>
      <c r="C76" s="5">
        <f t="shared" ref="C76" si="4">SUM(C72:C75)</f>
        <v>1205600</v>
      </c>
      <c r="D76" s="5">
        <f>SUM(D72:D75)</f>
        <v>12198406.699999999</v>
      </c>
      <c r="E76" s="5">
        <f>SUM(E72:E75)</f>
        <v>368605</v>
      </c>
      <c r="F76" s="5">
        <f>SUM(F72:F75)</f>
        <v>11829801.699999999</v>
      </c>
    </row>
    <row r="78" spans="1:6" x14ac:dyDescent="0.35">
      <c r="A78" s="2" t="s">
        <v>15</v>
      </c>
    </row>
    <row r="79" spans="1:6" x14ac:dyDescent="0.35">
      <c r="A79" s="2" t="s">
        <v>16</v>
      </c>
    </row>
    <row r="80" spans="1:6" x14ac:dyDescent="0.35">
      <c r="A80" s="2" t="s">
        <v>20</v>
      </c>
    </row>
    <row r="81" spans="1:6" x14ac:dyDescent="0.35">
      <c r="A81" s="6" t="s">
        <v>22</v>
      </c>
      <c r="B81" s="6"/>
      <c r="C81" s="6"/>
      <c r="D81" s="6"/>
      <c r="E81" s="6"/>
      <c r="F81" s="6"/>
    </row>
    <row r="82" spans="1:6" x14ac:dyDescent="0.35">
      <c r="A82" s="6" t="s">
        <v>1</v>
      </c>
      <c r="B82" s="6"/>
      <c r="C82" s="6"/>
      <c r="D82" s="6"/>
      <c r="E82" s="6"/>
      <c r="F82" s="6"/>
    </row>
    <row r="83" spans="1:6" x14ac:dyDescent="0.35">
      <c r="A83" s="6" t="s">
        <v>2</v>
      </c>
      <c r="B83" s="6"/>
      <c r="C83" s="6"/>
      <c r="D83" s="6"/>
      <c r="E83" s="6"/>
      <c r="F83" s="6"/>
    </row>
    <row r="85" spans="1:6" x14ac:dyDescent="0.35">
      <c r="A85" s="1" t="s">
        <v>3</v>
      </c>
    </row>
    <row r="87" spans="1:6" ht="27.95" customHeight="1" x14ac:dyDescent="0.2">
      <c r="A87" s="3" t="s">
        <v>4</v>
      </c>
      <c r="B87" s="3" t="s">
        <v>5</v>
      </c>
      <c r="C87" s="3" t="s">
        <v>6</v>
      </c>
      <c r="D87" s="3" t="s">
        <v>7</v>
      </c>
      <c r="E87" s="3" t="s">
        <v>8</v>
      </c>
      <c r="F87" s="3" t="s">
        <v>9</v>
      </c>
    </row>
    <row r="88" spans="1:6" ht="27.95" customHeight="1" x14ac:dyDescent="0.35">
      <c r="A88" s="4" t="s">
        <v>10</v>
      </c>
      <c r="B88" s="5">
        <f>SUM([1]สรุป!$B$11:$F$11)+SUM([2]สรุป!$B$11:$F$11)</f>
        <v>1550190</v>
      </c>
      <c r="C88" s="5" t="s">
        <v>11</v>
      </c>
      <c r="D88" s="5">
        <f>B88</f>
        <v>1550190</v>
      </c>
      <c r="E88" s="5">
        <v>0</v>
      </c>
      <c r="F88" s="5">
        <f>B88-E88</f>
        <v>1550190</v>
      </c>
    </row>
    <row r="89" spans="1:6" ht="27.95" customHeight="1" x14ac:dyDescent="0.35">
      <c r="A89" s="4" t="s">
        <v>12</v>
      </c>
      <c r="B89" s="5">
        <f>'[2]อาหารเสริม(นม)'!$E$15</f>
        <v>739138.95000000007</v>
      </c>
      <c r="C89" s="5" t="s">
        <v>11</v>
      </c>
      <c r="D89" s="5">
        <f>B89</f>
        <v>739138.95000000007</v>
      </c>
      <c r="E89" s="5">
        <v>0</v>
      </c>
      <c r="F89" s="5">
        <f>B89-E89</f>
        <v>739138.95000000007</v>
      </c>
    </row>
    <row r="90" spans="1:6" ht="27.95" customHeight="1" x14ac:dyDescent="0.35">
      <c r="A90" s="4" t="s">
        <v>13</v>
      </c>
      <c r="B90" s="5">
        <f>[2]อาหารกลางวัน!$E$15</f>
        <v>1733446</v>
      </c>
      <c r="C90" s="5">
        <v>464000</v>
      </c>
      <c r="D90" s="5">
        <f>B90+C90</f>
        <v>2197446</v>
      </c>
      <c r="E90" s="5">
        <v>176105</v>
      </c>
      <c r="F90" s="5">
        <f>D90-E90</f>
        <v>2021341</v>
      </c>
    </row>
    <row r="91" spans="1:6" ht="27.95" customHeight="1" x14ac:dyDescent="0.35">
      <c r="A91" s="4" t="s">
        <v>14</v>
      </c>
      <c r="B91" s="5" t="s">
        <v>11</v>
      </c>
      <c r="C91" s="5" t="s">
        <v>11</v>
      </c>
      <c r="D91" s="5" t="s">
        <v>11</v>
      </c>
      <c r="E91" s="5">
        <v>0</v>
      </c>
      <c r="F91" s="5">
        <v>0</v>
      </c>
    </row>
    <row r="92" spans="1:6" ht="27.95" customHeight="1" x14ac:dyDescent="0.35">
      <c r="A92" s="4" t="s">
        <v>7</v>
      </c>
      <c r="B92" s="5">
        <f>SUM(B88:B91)</f>
        <v>4022774.95</v>
      </c>
      <c r="C92" s="5">
        <f t="shared" ref="C92" si="5">SUM(C88:C91)</f>
        <v>464000</v>
      </c>
      <c r="D92" s="5">
        <f>SUM(D88:D91)</f>
        <v>4486774.95</v>
      </c>
      <c r="E92" s="5">
        <f>SUM(E88:E91)</f>
        <v>176105</v>
      </c>
      <c r="F92" s="5">
        <f>SUM(F88:F91)</f>
        <v>4310669.95</v>
      </c>
    </row>
    <row r="94" spans="1:6" x14ac:dyDescent="0.35">
      <c r="A94" s="2" t="s">
        <v>15</v>
      </c>
    </row>
    <row r="95" spans="1:6" x14ac:dyDescent="0.35">
      <c r="A95" s="2" t="s">
        <v>16</v>
      </c>
    </row>
    <row r="96" spans="1:6" x14ac:dyDescent="0.35">
      <c r="A96" s="2" t="s">
        <v>20</v>
      </c>
    </row>
  </sheetData>
  <mergeCells count="18">
    <mergeCell ref="A19:F19"/>
    <mergeCell ref="A1:F1"/>
    <mergeCell ref="A2:F2"/>
    <mergeCell ref="A3:F3"/>
    <mergeCell ref="A17:F17"/>
    <mergeCell ref="A18:F18"/>
    <mergeCell ref="A83:F83"/>
    <mergeCell ref="A33:F33"/>
    <mergeCell ref="A34:F34"/>
    <mergeCell ref="A35:F35"/>
    <mergeCell ref="A49:F49"/>
    <mergeCell ref="A50:F50"/>
    <mergeCell ref="A51:F51"/>
    <mergeCell ref="A65:F65"/>
    <mergeCell ref="A66:F66"/>
    <mergeCell ref="A67:F67"/>
    <mergeCell ref="A81:F81"/>
    <mergeCell ref="A82:F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rowBreaks count="5" manualBreakCount="5">
    <brk id="16" max="16383" man="1"/>
    <brk id="32" max="16383" man="1"/>
    <brk id="48" max="16383" man="1"/>
    <brk id="64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ข้อมูลเงินนอกงบของแต่ละโรงเรียน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4</dc:creator>
  <cp:lastModifiedBy>HP_42445</cp:lastModifiedBy>
  <dcterms:created xsi:type="dcterms:W3CDTF">2023-04-07T08:40:21Z</dcterms:created>
  <dcterms:modified xsi:type="dcterms:W3CDTF">2023-05-02T11:06:45Z</dcterms:modified>
</cp:coreProperties>
</file>