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ITA 2569/O13/"/>
    </mc:Choice>
  </mc:AlternateContent>
  <xr:revisionPtr revIDLastSave="61" documentId="8_{FA0DB780-339D-4F09-BD01-4D650D132A3E}" xr6:coauthVersionLast="47" xr6:coauthVersionMax="47" xr10:uidLastSave="{7C022C18-E76F-45CF-A83A-AD8920E1F303}"/>
  <bookViews>
    <workbookView xWindow="-120" yWindow="-120" windowWidth="24240" windowHeight="13020" firstSheet="14" xr2:uid="{B8BD1634-B49B-47C2-B4A6-44A90EA59744}"/>
  </bookViews>
  <sheets>
    <sheet name="1.ขุมทอง" sheetId="2" r:id="rId1"/>
    <sheet name="2.เคหะชุมชนลาดกระบัง" sheetId="3" r:id="rId2"/>
    <sheet name="3.แดงเป้า" sheetId="4" r:id="rId3"/>
    <sheet name="4.ตำบลขุมทอง" sheetId="5" r:id="rId4"/>
    <sheet name="5.ประสานสามัคคี" sheetId="6" r:id="rId5"/>
    <sheet name="6.ลำพะอง" sheetId="7" r:id="rId6"/>
    <sheet name="7.วัดขุมทอง" sheetId="8" r:id="rId7"/>
    <sheet name="8.วัดทิพพาวาส" sheetId="9" r:id="rId8"/>
    <sheet name="9.วัดบำรุงรื่น" sheetId="10" r:id="rId9"/>
    <sheet name="10.วัดบึงบัว" sheetId="11" r:id="rId10"/>
    <sheet name="11.วัดปลูกศรัทธา" sheetId="12" r:id="rId11"/>
    <sheet name="12.วัดปากบึง" sheetId="13" r:id="rId12"/>
    <sheet name="13.วัดพลมานีย์" sheetId="14" r:id="rId13"/>
    <sheet name="14.วัดราชโกษา" sheetId="15" r:id="rId14"/>
    <sheet name="15.วัดลาดกระบัง" sheetId="16" r:id="rId15"/>
    <sheet name="16.วัดลานบุญ" sheetId="17" r:id="rId16"/>
    <sheet name="17.วัดสังฆราชา" sheetId="18" r:id="rId17"/>
    <sheet name="18.วัดสุทธาโภชน์" sheetId="19" r:id="rId18"/>
    <sheet name="19.สุเหร่าลำนายโส" sheetId="20" r:id="rId19"/>
    <sheet name="20.แสงหิรัญวิทยา" sheetId="21" r:id="rId20"/>
  </sheets>
  <definedNames>
    <definedName name="_xlnm.Print_Area" localSheetId="0">'1.ขุมทอง'!$A$1:$F$12</definedName>
    <definedName name="_xlnm.Print_Area" localSheetId="9">'10.วัดบึงบัว'!$A$1:$F$12</definedName>
    <definedName name="_xlnm.Print_Area" localSheetId="10">'11.วัดปลูกศรัทธา'!$A$1:$F$12</definedName>
    <definedName name="_xlnm.Print_Area" localSheetId="11">'12.วัดปากบึง'!$A$1:$F$12</definedName>
    <definedName name="_xlnm.Print_Area" localSheetId="12">'13.วัดพลมานีย์'!$A$1:$F$12</definedName>
    <definedName name="_xlnm.Print_Area" localSheetId="13">'14.วัดราชโกษา'!$A$1:$F$12</definedName>
    <definedName name="_xlnm.Print_Area" localSheetId="14">'15.วัดลาดกระบัง'!$A$1:$F$12</definedName>
    <definedName name="_xlnm.Print_Area" localSheetId="15">'16.วัดลานบุญ'!$A$1:$F$12</definedName>
    <definedName name="_xlnm.Print_Area" localSheetId="16">'17.วัดสังฆราชา'!$A$1:$F$12</definedName>
    <definedName name="_xlnm.Print_Area" localSheetId="17">'18.วัดสุทธาโภชน์'!$A$1:$F$12</definedName>
    <definedName name="_xlnm.Print_Area" localSheetId="18">'19.สุเหร่าลำนายโส'!$A$1:$F$12</definedName>
    <definedName name="_xlnm.Print_Area" localSheetId="1">'2.เคหะชุมชนลาดกระบัง'!$A$1:$F$12</definedName>
    <definedName name="_xlnm.Print_Area" localSheetId="19">'20.แสงหิรัญวิทยา'!$A$1:$F$12</definedName>
    <definedName name="_xlnm.Print_Area" localSheetId="2">'3.แดงเป้า'!$A$1:$F$12</definedName>
    <definedName name="_xlnm.Print_Area" localSheetId="3">'4.ตำบลขุมทอง'!$A$1:$F$12</definedName>
    <definedName name="_xlnm.Print_Area" localSheetId="4">'5.ประสานสามัคคี'!$A$1:$F$12</definedName>
    <definedName name="_xlnm.Print_Area" localSheetId="5">'6.ลำพะอง'!$A$1:$F$12</definedName>
    <definedName name="_xlnm.Print_Area" localSheetId="6">'7.วัดขุมทอง'!$A$1:$F$12</definedName>
    <definedName name="_xlnm.Print_Area" localSheetId="7">'8.วัดทิพพาวาส'!$A$1:$F$12</definedName>
    <definedName name="_xlnm.Print_Area" localSheetId="8">'9.วัดบำรุงรื่น'!$A$1:$F$12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D11" i="21"/>
  <c r="F11" i="21" s="1"/>
  <c r="D10" i="21"/>
  <c r="F10" i="21" s="1"/>
  <c r="D9" i="21"/>
  <c r="F9" i="21" s="1"/>
  <c r="D8" i="21"/>
  <c r="F8" i="21" s="1"/>
  <c r="D11" i="20"/>
  <c r="F11" i="20" s="1"/>
  <c r="D10" i="20"/>
  <c r="F10" i="20" s="1"/>
  <c r="D9" i="20"/>
  <c r="F9" i="20" s="1"/>
  <c r="D8" i="20"/>
  <c r="F8" i="20" s="1"/>
  <c r="D11" i="19"/>
  <c r="F11" i="19" s="1"/>
  <c r="D10" i="19"/>
  <c r="F10" i="19" s="1"/>
  <c r="D9" i="19"/>
  <c r="F9" i="19" s="1"/>
  <c r="D8" i="19"/>
  <c r="F8" i="19" s="1"/>
  <c r="D11" i="18"/>
  <c r="F11" i="18" s="1"/>
  <c r="D10" i="18"/>
  <c r="F10" i="18" s="1"/>
  <c r="D9" i="18"/>
  <c r="F9" i="18" s="1"/>
  <c r="D8" i="18"/>
  <c r="F8" i="18" s="1"/>
  <c r="D11" i="17"/>
  <c r="F11" i="17" s="1"/>
  <c r="D9" i="17"/>
  <c r="F9" i="17" s="1"/>
  <c r="D8" i="17"/>
  <c r="D11" i="16"/>
  <c r="F11" i="16" s="1"/>
  <c r="D10" i="16"/>
  <c r="F10" i="16" s="1"/>
  <c r="D9" i="16"/>
  <c r="F9" i="16" s="1"/>
  <c r="D8" i="16"/>
  <c r="F8" i="16" s="1"/>
  <c r="D11" i="15"/>
  <c r="F11" i="15" s="1"/>
  <c r="D10" i="15"/>
  <c r="F10" i="15" s="1"/>
  <c r="D9" i="15"/>
  <c r="F9" i="15" s="1"/>
  <c r="D8" i="15"/>
  <c r="F8" i="15" s="1"/>
  <c r="D11" i="14"/>
  <c r="F11" i="14" s="1"/>
  <c r="D10" i="14"/>
  <c r="F10" i="14" s="1"/>
  <c r="D9" i="14"/>
  <c r="F9" i="14" s="1"/>
  <c r="D8" i="14"/>
  <c r="D11" i="13"/>
  <c r="F11" i="13" s="1"/>
  <c r="D10" i="13"/>
  <c r="F10" i="13" s="1"/>
  <c r="D9" i="13"/>
  <c r="F9" i="13" s="1"/>
  <c r="D8" i="13"/>
  <c r="F8" i="13" s="1"/>
  <c r="D11" i="12"/>
  <c r="F11" i="12" s="1"/>
  <c r="D10" i="12"/>
  <c r="F10" i="12" s="1"/>
  <c r="D9" i="12"/>
  <c r="F9" i="12" s="1"/>
  <c r="D8" i="12"/>
  <c r="F8" i="12" s="1"/>
  <c r="D11" i="11"/>
  <c r="F11" i="11" s="1"/>
  <c r="D10" i="11"/>
  <c r="F10" i="11" s="1"/>
  <c r="D9" i="11"/>
  <c r="D8" i="11"/>
  <c r="F8" i="11" s="1"/>
  <c r="D11" i="10"/>
  <c r="D10" i="10"/>
  <c r="D9" i="10"/>
  <c r="D8" i="10"/>
  <c r="D11" i="9"/>
  <c r="F11" i="9" s="1"/>
  <c r="D10" i="9"/>
  <c r="F10" i="9" s="1"/>
  <c r="D9" i="9"/>
  <c r="F9" i="9" s="1"/>
  <c r="D8" i="9"/>
  <c r="F8" i="9" s="1"/>
  <c r="D11" i="8"/>
  <c r="F11" i="8" s="1"/>
  <c r="D10" i="8"/>
  <c r="F10" i="8" s="1"/>
  <c r="D9" i="8"/>
  <c r="F9" i="8" s="1"/>
  <c r="D8" i="8"/>
  <c r="F8" i="8" s="1"/>
  <c r="F12" i="8" s="1"/>
  <c r="D11" i="7"/>
  <c r="F11" i="7" s="1"/>
  <c r="D10" i="7"/>
  <c r="F10" i="7" s="1"/>
  <c r="D9" i="7"/>
  <c r="D8" i="7"/>
  <c r="F8" i="7" s="1"/>
  <c r="D11" i="6"/>
  <c r="F11" i="6" s="1"/>
  <c r="D10" i="6"/>
  <c r="F10" i="6" s="1"/>
  <c r="D9" i="6"/>
  <c r="F9" i="6" s="1"/>
  <c r="D8" i="6"/>
  <c r="F8" i="6" s="1"/>
  <c r="D11" i="5"/>
  <c r="F11" i="5" s="1"/>
  <c r="D10" i="5"/>
  <c r="D9" i="5"/>
  <c r="F9" i="5" s="1"/>
  <c r="D8" i="5"/>
  <c r="F8" i="5" s="1"/>
  <c r="D11" i="2"/>
  <c r="F11" i="2" s="1"/>
  <c r="D10" i="2"/>
  <c r="F10" i="2" s="1"/>
  <c r="D9" i="2"/>
  <c r="F9" i="2" s="1"/>
  <c r="D8" i="2"/>
  <c r="F8" i="2" s="1"/>
  <c r="D11" i="3"/>
  <c r="F11" i="3" s="1"/>
  <c r="D10" i="3"/>
  <c r="F10" i="3" s="1"/>
  <c r="D9" i="3"/>
  <c r="F9" i="3" s="1"/>
  <c r="D8" i="3"/>
  <c r="F8" i="3" s="1"/>
  <c r="D11" i="4"/>
  <c r="F11" i="4" s="1"/>
  <c r="D10" i="4"/>
  <c r="F10" i="4" s="1"/>
  <c r="D9" i="4"/>
  <c r="F9" i="4" s="1"/>
  <c r="D8" i="4"/>
  <c r="F8" i="4" s="1"/>
  <c r="C12" i="21"/>
  <c r="B12" i="21"/>
  <c r="E12" i="20"/>
  <c r="D12" i="20"/>
  <c r="C12" i="20"/>
  <c r="B12" i="20"/>
  <c r="E12" i="19"/>
  <c r="C12" i="19"/>
  <c r="B12" i="19"/>
  <c r="E12" i="18"/>
  <c r="C12" i="18"/>
  <c r="B12" i="18"/>
  <c r="B12" i="17"/>
  <c r="E12" i="16"/>
  <c r="C12" i="16"/>
  <c r="B12" i="16"/>
  <c r="E12" i="15"/>
  <c r="D12" i="15"/>
  <c r="C12" i="15"/>
  <c r="B12" i="15"/>
  <c r="E12" i="14"/>
  <c r="C12" i="14"/>
  <c r="B12" i="14"/>
  <c r="E12" i="13"/>
  <c r="D12" i="13"/>
  <c r="C12" i="13"/>
  <c r="B12" i="13"/>
  <c r="E12" i="12"/>
  <c r="C12" i="12"/>
  <c r="B12" i="12"/>
  <c r="E12" i="11"/>
  <c r="C12" i="11"/>
  <c r="B12" i="11"/>
  <c r="E12" i="10"/>
  <c r="C12" i="10"/>
  <c r="B12" i="10"/>
  <c r="E12" i="9"/>
  <c r="C12" i="9"/>
  <c r="B12" i="9"/>
  <c r="E12" i="8"/>
  <c r="C12" i="8"/>
  <c r="B12" i="8"/>
  <c r="E12" i="7"/>
  <c r="C12" i="7"/>
  <c r="B12" i="7"/>
  <c r="E12" i="6"/>
  <c r="C12" i="6"/>
  <c r="B12" i="6"/>
  <c r="C12" i="5"/>
  <c r="B12" i="5"/>
  <c r="E12" i="4"/>
  <c r="C12" i="4"/>
  <c r="B12" i="4"/>
  <c r="E12" i="3"/>
  <c r="C12" i="3"/>
  <c r="B12" i="3"/>
  <c r="C12" i="2"/>
  <c r="E12" i="2"/>
  <c r="B12" i="2"/>
  <c r="D12" i="5" l="1"/>
  <c r="D12" i="7"/>
  <c r="D12" i="16"/>
  <c r="D12" i="12"/>
  <c r="F12" i="6"/>
  <c r="F12" i="12"/>
  <c r="D12" i="14"/>
  <c r="F12" i="16"/>
  <c r="D12" i="8"/>
  <c r="F12" i="4"/>
  <c r="F12" i="18"/>
  <c r="F12" i="9"/>
  <c r="F12" i="13"/>
  <c r="F12" i="19"/>
  <c r="F9" i="7"/>
  <c r="D12" i="21"/>
  <c r="F12" i="21"/>
  <c r="F12" i="20"/>
  <c r="D12" i="19"/>
  <c r="D12" i="18"/>
  <c r="F8" i="17"/>
  <c r="F12" i="15"/>
  <c r="F8" i="14"/>
  <c r="F12" i="14" s="1"/>
  <c r="D12" i="11"/>
  <c r="F9" i="11"/>
  <c r="D12" i="10"/>
  <c r="D12" i="9"/>
  <c r="D12" i="6"/>
  <c r="D12" i="4"/>
  <c r="F12" i="3"/>
  <c r="D12" i="3"/>
  <c r="G12" i="3" s="1"/>
  <c r="D12" i="2"/>
  <c r="F12" i="2"/>
  <c r="F12" i="7"/>
  <c r="F10" i="10"/>
  <c r="F12" i="10" s="1"/>
  <c r="E10" i="5"/>
  <c r="D17" i="17"/>
  <c r="E10" i="17"/>
  <c r="E12" i="17" s="1"/>
  <c r="C10" i="17"/>
  <c r="D17" i="11"/>
  <c r="F17" i="11" s="1"/>
  <c r="E12" i="5" l="1"/>
  <c r="C12" i="17"/>
  <c r="D10" i="17"/>
  <c r="F10" i="5"/>
  <c r="F12" i="5" s="1"/>
  <c r="F12" i="11"/>
  <c r="F10" i="17" l="1"/>
  <c r="D12" i="17"/>
  <c r="F12" i="17"/>
</calcChain>
</file>

<file path=xl/sharedStrings.xml><?xml version="1.0" encoding="utf-8"?>
<sst xmlns="http://schemas.openxmlformats.org/spreadsheetml/2006/main" count="681" uniqueCount="38">
  <si>
    <t>ข้อมูลเงินนอกงบประมาณ โรงเรียนขุมทอง (เพชรทองคำอุปถัมภ์)</t>
  </si>
  <si>
    <t>ประจำปีงบประมาณ พ.ศ. 2569</t>
  </si>
  <si>
    <t>สำนักงานเขตลาดกระบัง  กรุงเทพมหานคร</t>
  </si>
  <si>
    <t>เงินอุดหนุนทั่วไป</t>
  </si>
  <si>
    <t>รัฐบาล</t>
  </si>
  <si>
    <t>กทม.</t>
  </si>
  <si>
    <t>รวม</t>
  </si>
  <si>
    <t>จ่าย</t>
  </si>
  <si>
    <t>คงเหลือ</t>
  </si>
  <si>
    <t>การจัดการศึกษา</t>
  </si>
  <si>
    <t>ไม่มี</t>
  </si>
  <si>
    <t>อาหารเสริม (นม)</t>
  </si>
  <si>
    <t>อาหารกลางวัน</t>
  </si>
  <si>
    <t>อื่น ๆ (ถ้ามี)</t>
  </si>
  <si>
    <t>เงินบริจาค</t>
  </si>
  <si>
    <t>นักเรียน/ผู้ปกครอง</t>
  </si>
  <si>
    <t>บริษัทเอกชน สมาคม ชมรมและอื่น ๆ</t>
  </si>
  <si>
    <t>ข้อมูลเงินนอกงบประมาณ โรงเรียนเคหะชุมชนลาดกระบัง</t>
  </si>
  <si>
    <t xml:space="preserve">                                                                </t>
  </si>
  <si>
    <t>ข้อมูลเงินนอกงบประมาณ โรงเรียนแดงเป้า (สิงสุขบูรณะ)</t>
  </si>
  <si>
    <t>ข้อมูลเงินนอกงบประมาณ โรงเรียนตำบลขุมทอง (ประชาอุทิศ)</t>
  </si>
  <si>
    <t>ข้อมูลเงินนอกงบประมาณ โรงเรียนประสานสามัคคี</t>
  </si>
  <si>
    <t>ข้อมูลเงินนอกงบประมาณ โรงเรียนลำพะอง (ราษฎร์จำเริญบำรุง)</t>
  </si>
  <si>
    <t>ข้อมูลเงินนอกงบประมาณ โรงเรียนวัดขุมทอง</t>
  </si>
  <si>
    <t>ข้อมูลเงินนอกงบประมาณ โรงเรียนวัดทิพพาวาส</t>
  </si>
  <si>
    <t>ข้อมูลเงินนอกงบประมาณ โรงเรียนวัดบำรุงรื่น</t>
  </si>
  <si>
    <t>ข้อมูลเงินนอกงบประมาณ โรงเรียนวัดบึงบัว</t>
  </si>
  <si>
    <t>ข้อมูลเงินนอกงบประมาณ โรงเรียนวัดปลูกศรัทธา</t>
  </si>
  <si>
    <t>ข้อมูลเงินนอกงบประมาณ โรงเรียนวัดปากบึง</t>
  </si>
  <si>
    <t>ข้อมูลเงินนอกงบประมาณ โรงเรียนวัดพลมานีย์</t>
  </si>
  <si>
    <t>ข้อมูลเงินนอกงบประมาณ โรงเรียนวัดราชโกษา</t>
  </si>
  <si>
    <t>ข้อมูลเงินนอกงบประมาณ โรงเรียนวัดลาดกระบัง (ศีลาภิรัตอุปถัมภ์)</t>
  </si>
  <si>
    <t>ข้อมูลเงินนอกงบประมาณ โรงเรียนวัดลานบุญ</t>
  </si>
  <si>
    <t>ข้อมูลเงินนอกงบประมาณ โรงเรียนวัดสังฆราชา</t>
  </si>
  <si>
    <t>ข้อมูลเงินนอกงบประมาณ โรงเรียนวัดสุทธาโภชน์</t>
  </si>
  <si>
    <t>ข้อมูลเงินนอกงบประมาณ โรงเรียนสุเหร่าลำนายโส</t>
  </si>
  <si>
    <t>ข้อมูลเงินนอกงบประมาณ โรงเรียนแสงหิรัญวิทยา</t>
  </si>
  <si>
    <t>ข้อมูล ณ วันที่ 21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</si>
</sst>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Angsana New"/>
      <family val="1"/>
    </font>
    <font>
      <sz val="14"/>
      <color theme="1"/>
      <name val="TH Sarabun New"/>
      <family val="2"/>
    </font>
    <font>
      <sz val="16"/>
      <color theme="1"/>
      <name val="TH Sarabun New"/>
      <charset val="134"/>
    </font>
    <font>
      <b/>
      <sz val="12"/>
      <color theme="1"/>
      <name val="TH Sarabun New"/>
      <family val="2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shrinkToFit="1"/>
    </xf>
    <xf numFmtId="4" fontId="3" fillId="0" borderId="1" xfId="0" applyNumberFormat="1" applyFont="1" applyBorder="1" applyAlignment="1">
      <alignment shrinkToFit="1"/>
    </xf>
    <xf numFmtId="4" fontId="3" fillId="0" borderId="1" xfId="0" applyNumberFormat="1" applyFont="1" applyBorder="1"/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165" fontId="3" fillId="0" borderId="1" xfId="1" applyNumberFormat="1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2" fillId="0" borderId="0" xfId="0" applyFont="1"/>
    <xf numFmtId="43" fontId="4" fillId="0" borderId="0" xfId="1" applyFont="1" applyBorder="1" applyAlignment="1">
      <alignment horizontal="center" shrinkToFit="1"/>
    </xf>
    <xf numFmtId="43" fontId="4" fillId="0" borderId="0" xfId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0" xfId="0" applyNumberFormat="1" applyFont="1" applyAlignment="1">
      <alignment shrinkToFit="1"/>
    </xf>
    <xf numFmtId="0" fontId="7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 applyProtection="1">
      <alignment horizontal="center" vertical="center" shrinkToFit="1"/>
      <protection locked="0"/>
    </xf>
    <xf numFmtId="165" fontId="3" fillId="0" borderId="0" xfId="0" applyNumberFormat="1" applyFont="1"/>
    <xf numFmtId="164" fontId="3" fillId="0" borderId="1" xfId="0" applyNumberFormat="1" applyFont="1" applyBorder="1" applyAlignment="1" applyProtection="1">
      <alignment horizontal="right" shrinkToFit="1"/>
      <protection locked="0"/>
    </xf>
    <xf numFmtId="165" fontId="3" fillId="0" borderId="1" xfId="2" applyNumberFormat="1" applyFont="1" applyBorder="1" applyAlignment="1" applyProtection="1">
      <alignment horizontal="center" shrinkToFit="1"/>
      <protection locked="0"/>
    </xf>
    <xf numFmtId="43" fontId="3" fillId="0" borderId="1" xfId="1" applyFont="1" applyBorder="1" applyAlignment="1" applyProtection="1">
      <alignment horizontal="center" shrinkToFit="1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shrinkToFit="1"/>
      <protection locked="0"/>
    </xf>
    <xf numFmtId="165" fontId="3" fillId="0" borderId="1" xfId="1" applyNumberFormat="1" applyFont="1" applyBorder="1" applyAlignment="1" applyProtection="1">
      <alignment shrinkToFit="1"/>
      <protection locked="0"/>
    </xf>
    <xf numFmtId="165" fontId="3" fillId="0" borderId="1" xfId="1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3" fontId="3" fillId="0" borderId="1" xfId="1" applyFont="1" applyBorder="1" applyAlignment="1" applyProtection="1">
      <alignment horizontal="center"/>
      <protection locked="0"/>
    </xf>
    <xf numFmtId="43" fontId="6" fillId="2" borderId="1" xfId="1" applyFont="1" applyFill="1" applyBorder="1" applyAlignment="1" applyProtection="1">
      <alignment horizontal="center" shrinkToFit="1"/>
      <protection locked="0"/>
    </xf>
    <xf numFmtId="43" fontId="6" fillId="2" borderId="1" xfId="1" applyFont="1" applyFill="1" applyBorder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center" vertical="center"/>
      <protection locked="0"/>
    </xf>
    <xf numFmtId="43" fontId="3" fillId="0" borderId="0" xfId="1" applyFont="1" applyAlignment="1" applyProtection="1">
      <alignment shrinkToFit="1"/>
      <protection locked="0"/>
    </xf>
    <xf numFmtId="165" fontId="3" fillId="0" borderId="1" xfId="1" applyNumberFormat="1" applyFont="1" applyBorder="1" applyAlignment="1" applyProtection="1">
      <alignment horizontal="center"/>
      <protection locked="0"/>
    </xf>
    <xf numFmtId="165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จุลภาค" xfId="1" builtinId="3"/>
    <cellStyle name="จุลภาค 2" xfId="2" xr:uid="{BB6492A3-0883-4560-99E5-5895D37E7B8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95A7-5072-49B8-90FE-7AD445728F4B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0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49">
        <v>414737</v>
      </c>
      <c r="C8" s="49" t="s">
        <v>10</v>
      </c>
      <c r="D8" s="5">
        <f>IF(SUM(B8:C8)=0, "ไม่มี", SUM(B8:C8))</f>
        <v>414737</v>
      </c>
      <c r="E8" s="49" t="s">
        <v>10</v>
      </c>
      <c r="F8" s="5">
        <f>IF(COUNT(D8:E8)=0, "ไม่มี", N(D8)-N(E8))</f>
        <v>414737</v>
      </c>
    </row>
    <row r="9" spans="1:6">
      <c r="A9" s="4" t="s">
        <v>11</v>
      </c>
      <c r="B9" s="49">
        <v>183554.68</v>
      </c>
      <c r="C9" s="49" t="s">
        <v>10</v>
      </c>
      <c r="D9" s="5">
        <f t="shared" ref="D9:D11" si="0">IF(SUM(B9:C9)=0, "ไม่มี", SUM(B9:C9))</f>
        <v>183554.68</v>
      </c>
      <c r="E9" s="49">
        <v>116096.4</v>
      </c>
      <c r="F9" s="5">
        <f t="shared" ref="F9:F11" si="1">IF(COUNT(D9:E9)=0, "ไม่มี", N(D9)-N(E9))</f>
        <v>67458.28</v>
      </c>
    </row>
    <row r="10" spans="1:6">
      <c r="A10" s="4" t="s">
        <v>12</v>
      </c>
      <c r="B10" s="49">
        <v>449784</v>
      </c>
      <c r="C10" s="49">
        <v>48000</v>
      </c>
      <c r="D10" s="5">
        <f t="shared" si="0"/>
        <v>497784</v>
      </c>
      <c r="E10" s="49">
        <v>430488</v>
      </c>
      <c r="F10" s="5">
        <f t="shared" si="1"/>
        <v>67296</v>
      </c>
    </row>
    <row r="11" spans="1:6">
      <c r="A11" s="4" t="s">
        <v>13</v>
      </c>
      <c r="B11" s="49" t="s">
        <v>10</v>
      </c>
      <c r="C11" s="49" t="s">
        <v>10</v>
      </c>
      <c r="D11" s="5" t="str">
        <f t="shared" si="0"/>
        <v>ไม่มี</v>
      </c>
      <c r="E11" s="49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1048075.6799999999</v>
      </c>
      <c r="C12" s="5">
        <f t="shared" ref="C12:F12" si="2">IF(SUMIF(C8:C11, "&gt;0")=0, "ไม่มี", SUMIF(C8:C11, "&gt;0"))</f>
        <v>48000</v>
      </c>
      <c r="D12" s="5">
        <f t="shared" si="2"/>
        <v>1096075.68</v>
      </c>
      <c r="E12" s="5">
        <f t="shared" si="2"/>
        <v>546584.4</v>
      </c>
      <c r="F12" s="5">
        <f t="shared" si="2"/>
        <v>549491.28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9" t="s">
        <v>10</v>
      </c>
      <c r="B17" s="9" t="s">
        <v>10</v>
      </c>
      <c r="C17" s="9" t="s">
        <v>10</v>
      </c>
      <c r="D17" s="9" t="s">
        <v>10</v>
      </c>
      <c r="E17" s="9" t="s">
        <v>10</v>
      </c>
      <c r="F17" s="9" t="s">
        <v>10</v>
      </c>
    </row>
    <row r="18" spans="1:6">
      <c r="A18" s="4"/>
      <c r="B18" s="10"/>
      <c r="C18" s="11"/>
      <c r="D18" s="11"/>
      <c r="E18" s="11"/>
      <c r="F18" s="11"/>
    </row>
    <row r="19" spans="1:6">
      <c r="A19" s="4"/>
      <c r="B19" s="10"/>
      <c r="C19" s="11"/>
      <c r="D19" s="11"/>
      <c r="E19" s="11"/>
      <c r="F19" s="11"/>
    </row>
    <row r="20" spans="1:6">
      <c r="A20" s="4"/>
      <c r="B20" s="10"/>
      <c r="C20" s="11"/>
      <c r="D20" s="11"/>
      <c r="E20" s="11"/>
      <c r="F20" s="11"/>
    </row>
    <row r="21" spans="1:6">
      <c r="A21" s="4"/>
      <c r="B21" s="10"/>
      <c r="C21" s="11"/>
      <c r="D21" s="11"/>
      <c r="E21" s="11"/>
      <c r="F21" s="11"/>
    </row>
    <row r="22" spans="1:6">
      <c r="A22" s="4"/>
      <c r="B22" s="10"/>
      <c r="C22" s="11"/>
      <c r="D22" s="11"/>
      <c r="E22" s="11"/>
      <c r="F22" s="11"/>
    </row>
    <row r="23" spans="1:6">
      <c r="A23" s="4"/>
      <c r="B23" s="10"/>
      <c r="C23" s="11"/>
      <c r="D23" s="11"/>
      <c r="E23" s="11"/>
      <c r="F23" s="11"/>
    </row>
    <row r="24" spans="1:6">
      <c r="A24" s="2"/>
      <c r="B24" s="10"/>
      <c r="C24" s="10"/>
      <c r="D24" s="10"/>
      <c r="E24" s="10"/>
      <c r="F24" s="10"/>
    </row>
  </sheetData>
  <mergeCells count="4">
    <mergeCell ref="A1:F1"/>
    <mergeCell ref="A2:F2"/>
    <mergeCell ref="A3:F3"/>
    <mergeCell ref="A5:D5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B458-78BF-4716-AD22-5E28750869A5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26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9">
        <v>1757848</v>
      </c>
      <c r="C8" s="39" t="s">
        <v>10</v>
      </c>
      <c r="D8" s="5">
        <f>IF(SUM(B8:C8)=0, "ไม่มี", SUM(B8:C8))</f>
        <v>1757848</v>
      </c>
      <c r="E8" s="39" t="s">
        <v>10</v>
      </c>
      <c r="F8" s="5">
        <f>IF(COUNT(D8:E8)=0, "ไม่มี", N(D8)-N(E8))</f>
        <v>1757848</v>
      </c>
    </row>
    <row r="9" spans="1:6">
      <c r="A9" s="4" t="s">
        <v>11</v>
      </c>
      <c r="B9" s="39">
        <v>873087.6</v>
      </c>
      <c r="C9" s="39" t="s">
        <v>10</v>
      </c>
      <c r="D9" s="5">
        <f t="shared" ref="D9:D11" si="0">IF(SUM(B9:C9)=0, "ไม่มี", SUM(B9:C9))</f>
        <v>873087.6</v>
      </c>
      <c r="E9" s="39" t="s">
        <v>10</v>
      </c>
      <c r="F9" s="5">
        <f t="shared" ref="F9:F11" si="1">IF(COUNT(D9:E9)=0, "ไม่มี", N(D9)-N(E9))</f>
        <v>873087.6</v>
      </c>
    </row>
    <row r="10" spans="1:6">
      <c r="A10" s="4" t="s">
        <v>12</v>
      </c>
      <c r="B10" s="40">
        <v>1936000</v>
      </c>
      <c r="C10" s="41">
        <v>506000</v>
      </c>
      <c r="D10" s="5">
        <f t="shared" si="0"/>
        <v>2442000</v>
      </c>
      <c r="E10" s="41">
        <v>1046025</v>
      </c>
      <c r="F10" s="5">
        <f t="shared" si="1"/>
        <v>1395975</v>
      </c>
    </row>
    <row r="11" spans="1:6">
      <c r="A11" s="4" t="s">
        <v>13</v>
      </c>
      <c r="B11" s="39" t="s">
        <v>10</v>
      </c>
      <c r="C11" s="39" t="s">
        <v>10</v>
      </c>
      <c r="D11" s="5" t="str">
        <f t="shared" si="0"/>
        <v>ไม่มี</v>
      </c>
      <c r="E11" s="39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4566935.5999999996</v>
      </c>
      <c r="C12" s="5">
        <f t="shared" ref="C12:F12" si="2">IF(SUMIF(C8:C11, "&gt;0")=0, "ไม่มี", SUMIF(C8:C11, "&gt;0"))</f>
        <v>506000</v>
      </c>
      <c r="D12" s="5">
        <f t="shared" si="2"/>
        <v>5072935.5999999996</v>
      </c>
      <c r="E12" s="5">
        <f t="shared" si="2"/>
        <v>1046025</v>
      </c>
      <c r="F12" s="5">
        <f t="shared" si="2"/>
        <v>4026910.6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12" t="s">
        <v>10</v>
      </c>
      <c r="B17" s="12" t="s">
        <v>10</v>
      </c>
      <c r="C17" s="12" t="s">
        <v>10</v>
      </c>
      <c r="D17" s="20">
        <f>SUM(A17:C17)</f>
        <v>0</v>
      </c>
      <c r="E17" s="13" t="s">
        <v>10</v>
      </c>
      <c r="F17" s="20">
        <f>SUM(D17)</f>
        <v>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74CC-75FA-4A2A-B824-E29B9D0AA896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27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42">
        <v>5564647</v>
      </c>
      <c r="C8" s="42" t="s">
        <v>10</v>
      </c>
      <c r="D8" s="5">
        <f>IF(SUM(B8:C8)=0, "ไม่มี", SUM(B8:C8))</f>
        <v>5564647</v>
      </c>
      <c r="E8" s="42" t="s">
        <v>10</v>
      </c>
      <c r="F8" s="5">
        <f>IF(COUNT(D8:E8)=0, "ไม่มี", N(D8)-N(E8))</f>
        <v>5564647</v>
      </c>
    </row>
    <row r="9" spans="1:6">
      <c r="A9" s="4" t="s">
        <v>11</v>
      </c>
      <c r="B9" s="42">
        <v>1726332.3</v>
      </c>
      <c r="C9" s="42">
        <v>881454.6</v>
      </c>
      <c r="D9" s="5">
        <f t="shared" ref="D9:D11" si="0">IF(SUM(B9:C9)=0, "ไม่มี", SUM(B9:C9))</f>
        <v>2607786.9</v>
      </c>
      <c r="E9" s="42" t="s">
        <v>10</v>
      </c>
      <c r="F9" s="5">
        <f t="shared" ref="F9:F11" si="1">IF(COUNT(D9:E9)=0, "ไม่มี", N(D9)-N(E9))</f>
        <v>2607786.9</v>
      </c>
    </row>
    <row r="10" spans="1:6">
      <c r="A10" s="4" t="s">
        <v>12</v>
      </c>
      <c r="B10" s="42">
        <v>4954400</v>
      </c>
      <c r="C10" s="42">
        <v>1830972</v>
      </c>
      <c r="D10" s="5">
        <f t="shared" si="0"/>
        <v>6785372</v>
      </c>
      <c r="E10" s="43">
        <v>1596945</v>
      </c>
      <c r="F10" s="5">
        <f t="shared" si="1"/>
        <v>5188427</v>
      </c>
    </row>
    <row r="11" spans="1:6">
      <c r="A11" s="4" t="s">
        <v>13</v>
      </c>
      <c r="B11" s="42" t="s">
        <v>10</v>
      </c>
      <c r="C11" s="42" t="s">
        <v>10</v>
      </c>
      <c r="D11" s="5" t="str">
        <f t="shared" si="0"/>
        <v>ไม่มี</v>
      </c>
      <c r="E11" s="42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12245379.300000001</v>
      </c>
      <c r="C12" s="5">
        <f t="shared" ref="C12:F12" si="2">IF(SUMIF(C8:C11, "&gt;0")=0, "ไม่มี", SUMIF(C8:C11, "&gt;0"))</f>
        <v>2712426.6</v>
      </c>
      <c r="D12" s="5">
        <f t="shared" si="2"/>
        <v>14957805.9</v>
      </c>
      <c r="E12" s="5">
        <f t="shared" si="2"/>
        <v>1596945</v>
      </c>
      <c r="F12" s="5">
        <f t="shared" si="2"/>
        <v>13360860.9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24">
        <v>2279.15</v>
      </c>
      <c r="B17" s="23" t="s">
        <v>10</v>
      </c>
      <c r="C17" s="23" t="s">
        <v>10</v>
      </c>
      <c r="D17" s="24">
        <v>2279.15</v>
      </c>
      <c r="E17" s="13" t="s">
        <v>10</v>
      </c>
      <c r="F17" s="24">
        <v>2279.15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8422-8FA6-4E2A-BD8E-6542D4C32BCB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9.28515625" style="1" customWidth="1"/>
    <col min="7" max="16384" width="9" style="1"/>
  </cols>
  <sheetData>
    <row r="1" spans="1:6">
      <c r="A1" s="50" t="s">
        <v>28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4">
        <v>5085918</v>
      </c>
      <c r="C8" s="34" t="s">
        <v>10</v>
      </c>
      <c r="D8" s="5">
        <f>IF(SUM(B8:C8)=0, "ไม่มี", SUM(B8:C8))</f>
        <v>5085918</v>
      </c>
      <c r="E8" s="34" t="s">
        <v>10</v>
      </c>
      <c r="F8" s="5">
        <f>IF(COUNT(D8:E8)=0, "ไม่มี", N(D8)-N(E8))</f>
        <v>5085918</v>
      </c>
    </row>
    <row r="9" spans="1:6">
      <c r="A9" s="4" t="s">
        <v>11</v>
      </c>
      <c r="B9" s="34">
        <v>1400908.74</v>
      </c>
      <c r="C9" s="34" t="s">
        <v>10</v>
      </c>
      <c r="D9" s="5">
        <f t="shared" ref="D9:D11" si="0">IF(SUM(B9:C9)=0, "ไม่มี", SUM(B9:C9))</f>
        <v>1400908.74</v>
      </c>
      <c r="E9" s="34" t="s">
        <v>10</v>
      </c>
      <c r="F9" s="5">
        <f t="shared" ref="F9:F11" si="1">IF(COUNT(D9:E9)=0, "ไม่มี", N(D9)-N(E9))</f>
        <v>1400908.74</v>
      </c>
    </row>
    <row r="10" spans="1:6">
      <c r="A10" s="28" t="s">
        <v>12</v>
      </c>
      <c r="B10" s="44">
        <v>4488000</v>
      </c>
      <c r="C10" s="45">
        <v>612000</v>
      </c>
      <c r="D10" s="5">
        <f t="shared" si="0"/>
        <v>5100000</v>
      </c>
      <c r="E10" s="45">
        <v>264741</v>
      </c>
      <c r="F10" s="5">
        <f t="shared" si="1"/>
        <v>4835259</v>
      </c>
    </row>
    <row r="11" spans="1:6">
      <c r="A11" s="4" t="s">
        <v>13</v>
      </c>
      <c r="B11" s="34" t="s">
        <v>10</v>
      </c>
      <c r="C11" s="34" t="s">
        <v>10</v>
      </c>
      <c r="D11" s="5" t="str">
        <f t="shared" si="0"/>
        <v>ไม่มี</v>
      </c>
      <c r="E11" s="34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10974826.74</v>
      </c>
      <c r="C12" s="5">
        <f t="shared" ref="C12:F12" si="2">IF(SUMIF(C8:C11, "&gt;0")=0, "ไม่มี", SUMIF(C8:C11, "&gt;0"))</f>
        <v>612000</v>
      </c>
      <c r="D12" s="5">
        <f t="shared" si="2"/>
        <v>11586826.74</v>
      </c>
      <c r="E12" s="5">
        <f t="shared" si="2"/>
        <v>264741</v>
      </c>
      <c r="F12" s="5">
        <f t="shared" si="2"/>
        <v>11322085.74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25" t="s">
        <v>10</v>
      </c>
      <c r="B17" s="25" t="s">
        <v>10</v>
      </c>
      <c r="C17" s="25" t="s">
        <v>10</v>
      </c>
      <c r="D17" s="25" t="s">
        <v>10</v>
      </c>
      <c r="E17" s="25" t="s">
        <v>10</v>
      </c>
      <c r="F17" s="25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4228-0BB3-4D66-B539-7A8BB9A0D7AB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29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1">
        <v>4601780</v>
      </c>
      <c r="C8" s="36" t="s">
        <v>10</v>
      </c>
      <c r="D8" s="5">
        <f>IF(SUM(B8:C8)=0, "ไม่มี", SUM(B8:C8))</f>
        <v>4601780</v>
      </c>
      <c r="E8" s="36" t="s">
        <v>10</v>
      </c>
      <c r="F8" s="5">
        <f>IF(COUNT(D8:E8)=0, "ไม่มี", N(D8)-N(E8))</f>
        <v>4601780</v>
      </c>
    </row>
    <row r="9" spans="1:6">
      <c r="A9" s="4" t="s">
        <v>11</v>
      </c>
      <c r="B9" s="31">
        <v>2299792.11</v>
      </c>
      <c r="C9" s="36" t="s">
        <v>10</v>
      </c>
      <c r="D9" s="5">
        <f t="shared" ref="D9:D11" si="0">IF(SUM(B9:C9)=0, "ไม่มี", SUM(B9:C9))</f>
        <v>2299792.11</v>
      </c>
      <c r="E9" s="31">
        <v>2299792.11</v>
      </c>
      <c r="F9" s="5">
        <f t="shared" ref="F9:F11" si="1">IF(COUNT(D9:E9)=0, "ไม่มี", N(D9)-N(E9))</f>
        <v>0</v>
      </c>
    </row>
    <row r="10" spans="1:6">
      <c r="A10" s="4" t="s">
        <v>12</v>
      </c>
      <c r="B10" s="31">
        <v>5099600</v>
      </c>
      <c r="C10" s="36" t="s">
        <v>10</v>
      </c>
      <c r="D10" s="5">
        <f t="shared" si="0"/>
        <v>5099600</v>
      </c>
      <c r="E10" s="36" t="s">
        <v>10</v>
      </c>
      <c r="F10" s="5">
        <f t="shared" si="1"/>
        <v>5099600</v>
      </c>
    </row>
    <row r="11" spans="1:6">
      <c r="A11" s="4" t="s">
        <v>13</v>
      </c>
      <c r="B11" s="31" t="s">
        <v>10</v>
      </c>
      <c r="C11" s="31" t="s">
        <v>10</v>
      </c>
      <c r="D11" s="5" t="str">
        <f t="shared" si="0"/>
        <v>ไม่มี</v>
      </c>
      <c r="E11" s="31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12001172.109999999</v>
      </c>
      <c r="C12" s="5" t="str">
        <f t="shared" ref="C12:F12" si="2">IF(SUMIF(C8:C11, "&gt;0")=0, "ไม่มี", SUMIF(C8:C11, "&gt;0"))</f>
        <v>ไม่มี</v>
      </c>
      <c r="D12" s="5">
        <f t="shared" si="2"/>
        <v>12001172.109999999</v>
      </c>
      <c r="E12" s="5">
        <f t="shared" si="2"/>
        <v>2299792.11</v>
      </c>
      <c r="F12" s="5">
        <f t="shared" si="2"/>
        <v>9701380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9" t="s">
        <v>10</v>
      </c>
      <c r="B17" s="9" t="s">
        <v>10</v>
      </c>
      <c r="C17" s="9" t="s">
        <v>10</v>
      </c>
      <c r="D17" s="9" t="s">
        <v>10</v>
      </c>
      <c r="E17" s="9" t="s">
        <v>10</v>
      </c>
      <c r="F17" s="9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E930-83B9-4A75-8413-85453831BA1D}">
  <sheetPr>
    <tabColor rgb="FF92D050"/>
  </sheetPr>
  <dimension ref="A1:I23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21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7.140625" style="1" bestFit="1" customWidth="1"/>
    <col min="6" max="6" width="16.28515625" style="1" customWidth="1"/>
    <col min="7" max="16384" width="9" style="1"/>
  </cols>
  <sheetData>
    <row r="1" spans="1:9">
      <c r="A1" s="50" t="s">
        <v>30</v>
      </c>
      <c r="B1" s="50"/>
      <c r="C1" s="50"/>
      <c r="D1" s="50"/>
      <c r="E1" s="50"/>
      <c r="F1" s="50"/>
    </row>
    <row r="2" spans="1:9">
      <c r="A2" s="50" t="s">
        <v>1</v>
      </c>
      <c r="B2" s="50"/>
      <c r="C2" s="50"/>
      <c r="D2" s="50"/>
      <c r="E2" s="50"/>
      <c r="F2" s="50"/>
    </row>
    <row r="3" spans="1:9">
      <c r="A3" s="50" t="s">
        <v>2</v>
      </c>
      <c r="B3" s="50"/>
      <c r="C3" s="50"/>
      <c r="D3" s="50"/>
      <c r="E3" s="50"/>
      <c r="F3" s="50"/>
    </row>
    <row r="5" spans="1:9">
      <c r="A5" s="51" t="s">
        <v>37</v>
      </c>
      <c r="B5" s="51"/>
      <c r="C5" s="51"/>
      <c r="D5" s="51"/>
    </row>
    <row r="7" spans="1:9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9">
      <c r="A8" s="4" t="s">
        <v>9</v>
      </c>
      <c r="B8" s="35">
        <v>5226339</v>
      </c>
      <c r="C8" s="35" t="s">
        <v>10</v>
      </c>
      <c r="D8" s="5">
        <f>IF(SUM(B8:C8)=0, "ไม่มี", SUM(B8:C8))</f>
        <v>5226339</v>
      </c>
      <c r="E8" s="35" t="s">
        <v>10</v>
      </c>
      <c r="F8" s="5">
        <f>IF(COUNT(D8:E8)=0, "ไม่มี", N(D8)-N(E8))</f>
        <v>5226339</v>
      </c>
    </row>
    <row r="9" spans="1:9">
      <c r="A9" s="4" t="s">
        <v>11</v>
      </c>
      <c r="B9" s="35">
        <v>1460201.79</v>
      </c>
      <c r="C9" s="35" t="s">
        <v>10</v>
      </c>
      <c r="D9" s="5">
        <f t="shared" ref="D9:D11" si="0">IF(SUM(B9:C9)=0, "ไม่มี", SUM(B9:C9))</f>
        <v>1460201.79</v>
      </c>
      <c r="E9" s="35" t="s">
        <v>10</v>
      </c>
      <c r="F9" s="5">
        <f t="shared" ref="F9:F11" si="1">IF(COUNT(D9:E9)=0, "ไม่มี", N(D9)-N(E9))</f>
        <v>1460201.79</v>
      </c>
    </row>
    <row r="10" spans="1:9">
      <c r="A10" s="4" t="s">
        <v>12</v>
      </c>
      <c r="B10" s="35">
        <v>4686000</v>
      </c>
      <c r="C10" s="35">
        <v>639000</v>
      </c>
      <c r="D10" s="5">
        <f t="shared" si="0"/>
        <v>5325000</v>
      </c>
      <c r="E10" s="43">
        <v>1038000</v>
      </c>
      <c r="F10" s="5">
        <f t="shared" si="1"/>
        <v>4287000</v>
      </c>
    </row>
    <row r="11" spans="1:9">
      <c r="A11" s="4" t="s">
        <v>13</v>
      </c>
      <c r="B11" s="35" t="s">
        <v>10</v>
      </c>
      <c r="C11" s="35" t="s">
        <v>10</v>
      </c>
      <c r="D11" s="5" t="str">
        <f t="shared" si="0"/>
        <v>ไม่มี</v>
      </c>
      <c r="E11" s="35" t="s">
        <v>10</v>
      </c>
      <c r="F11" s="5" t="str">
        <f t="shared" si="1"/>
        <v>ไม่มี</v>
      </c>
    </row>
    <row r="12" spans="1:9">
      <c r="A12" s="2" t="s">
        <v>6</v>
      </c>
      <c r="B12" s="5">
        <f>IF(SUMIF(B8:B11, "&gt;0")=0, "ไม่มี", SUMIF(B8:B11, "&gt;0"))</f>
        <v>11372540.789999999</v>
      </c>
      <c r="C12" s="5">
        <f t="shared" ref="C12:F12" si="2">IF(SUMIF(C8:C11, "&gt;0")=0, "ไม่มี", SUMIF(C8:C11, "&gt;0"))</f>
        <v>639000</v>
      </c>
      <c r="D12" s="5">
        <f t="shared" si="2"/>
        <v>12011540.789999999</v>
      </c>
      <c r="E12" s="5">
        <f t="shared" si="2"/>
        <v>1038000</v>
      </c>
      <c r="F12" s="5">
        <f t="shared" si="2"/>
        <v>10973540.789999999</v>
      </c>
    </row>
    <row r="14" spans="1:9">
      <c r="E14" s="18"/>
      <c r="F14" s="19"/>
      <c r="G14" s="19"/>
      <c r="H14" s="19"/>
      <c r="I14" s="19"/>
    </row>
    <row r="16" spans="1:9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9" t="s">
        <v>10</v>
      </c>
      <c r="B17" s="9" t="s">
        <v>10</v>
      </c>
      <c r="C17" s="9" t="s">
        <v>10</v>
      </c>
      <c r="D17" s="9" t="s">
        <v>10</v>
      </c>
      <c r="E17" s="9" t="s">
        <v>10</v>
      </c>
      <c r="F17" s="9" t="s">
        <v>10</v>
      </c>
    </row>
    <row r="18" spans="1:6">
      <c r="A18" s="22"/>
      <c r="B18" s="9"/>
      <c r="C18" s="21"/>
      <c r="D18" s="9"/>
      <c r="E18" s="21"/>
      <c r="F18" s="9"/>
    </row>
    <row r="19" spans="1:6">
      <c r="A19" s="22"/>
      <c r="B19" s="9"/>
      <c r="C19" s="21"/>
      <c r="D19" s="9"/>
      <c r="E19" s="21"/>
      <c r="F19" s="9"/>
    </row>
    <row r="20" spans="1:6">
      <c r="A20" s="22"/>
      <c r="B20" s="9"/>
      <c r="C20" s="21"/>
      <c r="D20" s="9"/>
      <c r="E20" s="21"/>
      <c r="F20" s="9"/>
    </row>
    <row r="21" spans="1:6">
      <c r="A21" s="22"/>
      <c r="B21" s="9"/>
      <c r="C21" s="21"/>
      <c r="D21" s="9"/>
      <c r="E21" s="21"/>
      <c r="F21" s="9"/>
    </row>
    <row r="22" spans="1:6">
      <c r="A22" s="22"/>
      <c r="B22" s="9"/>
      <c r="C22" s="21"/>
      <c r="D22" s="9"/>
      <c r="E22" s="21"/>
      <c r="F22" s="9"/>
    </row>
    <row r="23" spans="1:6">
      <c r="A23" s="2"/>
      <c r="B23" s="9"/>
      <c r="C23" s="21"/>
      <c r="D23" s="9"/>
      <c r="E23" s="21"/>
      <c r="F23" s="9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F908-8F40-4FAB-A3A2-3FBDC3ED69EF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31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46">
        <v>4139217</v>
      </c>
      <c r="C8" s="39" t="s">
        <v>10</v>
      </c>
      <c r="D8" s="5">
        <f>IF(SUM(B8:C8)=0, "ไม่มี", SUM(B8:C8))</f>
        <v>4139217</v>
      </c>
      <c r="E8" s="39" t="s">
        <v>10</v>
      </c>
      <c r="F8" s="5">
        <f>IF(COUNT(D8:E8)=0, "ไม่มี", N(D8)-N(E8))</f>
        <v>4139217</v>
      </c>
    </row>
    <row r="9" spans="1:6">
      <c r="A9" s="4" t="s">
        <v>11</v>
      </c>
      <c r="B9" s="39">
        <v>1111202.3999999999</v>
      </c>
      <c r="C9" s="39" t="s">
        <v>10</v>
      </c>
      <c r="D9" s="5">
        <f t="shared" ref="D9:D11" si="0">IF(SUM(B9:C9)=0, "ไม่มี", SUM(B9:C9))</f>
        <v>1111202.3999999999</v>
      </c>
      <c r="E9" s="39" t="s">
        <v>10</v>
      </c>
      <c r="F9" s="5">
        <f t="shared" ref="F9:F11" si="1">IF(COUNT(D9:E9)=0, "ไม่มี", N(D9)-N(E9))</f>
        <v>1111202.3999999999</v>
      </c>
    </row>
    <row r="10" spans="1:6">
      <c r="A10" s="4" t="s">
        <v>12</v>
      </c>
      <c r="B10" s="39">
        <v>3524400</v>
      </c>
      <c r="C10" s="39">
        <v>480600</v>
      </c>
      <c r="D10" s="5">
        <f t="shared" si="0"/>
        <v>4005000</v>
      </c>
      <c r="E10" s="39">
        <v>777000</v>
      </c>
      <c r="F10" s="5">
        <f t="shared" si="1"/>
        <v>3228000</v>
      </c>
    </row>
    <row r="11" spans="1:6">
      <c r="A11" s="4" t="s">
        <v>13</v>
      </c>
      <c r="B11" s="39" t="s">
        <v>10</v>
      </c>
      <c r="C11" s="39" t="s">
        <v>10</v>
      </c>
      <c r="D11" s="5" t="str">
        <f t="shared" si="0"/>
        <v>ไม่มี</v>
      </c>
      <c r="E11" s="39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8774819.4000000004</v>
      </c>
      <c r="C12" s="5">
        <f t="shared" ref="C12:F12" si="2">IF(SUMIF(C8:C11, "&gt;0")=0, "ไม่มี", SUMIF(C8:C11, "&gt;0"))</f>
        <v>480600</v>
      </c>
      <c r="D12" s="5">
        <f t="shared" si="2"/>
        <v>9255419.4000000004</v>
      </c>
      <c r="E12" s="5">
        <f t="shared" si="2"/>
        <v>777000</v>
      </c>
      <c r="F12" s="5">
        <f t="shared" si="2"/>
        <v>8478419.4000000004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15" t="s">
        <v>10</v>
      </c>
      <c r="B17" s="15" t="s">
        <v>10</v>
      </c>
      <c r="C17" s="15" t="s">
        <v>10</v>
      </c>
      <c r="D17" s="15" t="s">
        <v>10</v>
      </c>
      <c r="E17" s="15" t="s">
        <v>10</v>
      </c>
      <c r="F17" s="15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23C3-4495-4135-9CE2-8A0932F3E096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32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5">
        <v>8045924</v>
      </c>
      <c r="C8" s="43" t="s">
        <v>10</v>
      </c>
      <c r="D8" s="5">
        <f>IF(SUM(B8:C8)=0, "ไม่มี", SUM(B8:C8))</f>
        <v>8045924</v>
      </c>
      <c r="E8" s="43" t="s">
        <v>10</v>
      </c>
      <c r="F8" s="5">
        <f>IF(COUNT(D8:E8)=0, "ไม่มี", N(D8)-N(E8))</f>
        <v>8045924</v>
      </c>
    </row>
    <row r="9" spans="1:6">
      <c r="A9" s="4" t="s">
        <v>11</v>
      </c>
      <c r="B9" s="35">
        <v>2524216.88</v>
      </c>
      <c r="C9" s="43" t="s">
        <v>10</v>
      </c>
      <c r="D9" s="5">
        <f t="shared" ref="D9:D11" si="0">IF(SUM(B9:C9)=0, "ไม่มี", SUM(B9:C9))</f>
        <v>2524216.88</v>
      </c>
      <c r="E9" s="43" t="s">
        <v>10</v>
      </c>
      <c r="F9" s="5">
        <f t="shared" ref="F9:F11" si="1">IF(COUNT(D9:E9)=0, "ไม่มี", N(D9)-N(E9))</f>
        <v>2524216.88</v>
      </c>
    </row>
    <row r="10" spans="1:6">
      <c r="A10" s="4" t="s">
        <v>12</v>
      </c>
      <c r="B10" s="47">
        <v>7427200</v>
      </c>
      <c r="C10" s="35">
        <f>2566500+1026600</f>
        <v>3593100</v>
      </c>
      <c r="D10" s="5">
        <f t="shared" si="0"/>
        <v>11020300</v>
      </c>
      <c r="E10" s="43">
        <f>374760+312300+303660+312300+249840+249840+312300+312300</f>
        <v>2427300</v>
      </c>
      <c r="F10" s="5">
        <f t="shared" si="1"/>
        <v>8593000</v>
      </c>
    </row>
    <row r="11" spans="1:6">
      <c r="A11" s="4" t="s">
        <v>13</v>
      </c>
      <c r="B11" s="35" t="s">
        <v>10</v>
      </c>
      <c r="C11" s="35" t="s">
        <v>10</v>
      </c>
      <c r="D11" s="5" t="str">
        <f t="shared" si="0"/>
        <v>ไม่มี</v>
      </c>
      <c r="E11" s="35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17997340.879999999</v>
      </c>
      <c r="C12" s="5">
        <f t="shared" ref="C12:F12" si="2">IF(SUMIF(C8:C11, "&gt;0")=0, "ไม่มี", SUMIF(C8:C11, "&gt;0"))</f>
        <v>3593100</v>
      </c>
      <c r="D12" s="5">
        <f t="shared" si="2"/>
        <v>21590440.879999999</v>
      </c>
      <c r="E12" s="5">
        <f t="shared" si="2"/>
        <v>2427300</v>
      </c>
      <c r="F12" s="5">
        <f t="shared" si="2"/>
        <v>19163140.879999999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12">
        <v>57736.72</v>
      </c>
      <c r="B17" s="13">
        <v>200</v>
      </c>
      <c r="C17" s="12">
        <v>3000</v>
      </c>
      <c r="D17" s="12">
        <f>SUM(A17:C17)</f>
        <v>60936.72</v>
      </c>
      <c r="E17" s="13" t="s">
        <v>10</v>
      </c>
      <c r="F17" s="12">
        <v>60936.72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2755-0AFF-4BD3-B250-298A4209C56B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33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5">
        <v>3342178</v>
      </c>
      <c r="C8" s="35" t="s">
        <v>10</v>
      </c>
      <c r="D8" s="5">
        <f>IF(SUM(B8:C8)=0, "ไม่มี", SUM(B8:C8))</f>
        <v>3342178</v>
      </c>
      <c r="E8" s="35" t="s">
        <v>10</v>
      </c>
      <c r="F8" s="5">
        <f>IF(COUNT(D8:E8)=0, "ไม่มี", N(D8)-N(E8))</f>
        <v>3342178</v>
      </c>
    </row>
    <row r="9" spans="1:6">
      <c r="A9" s="4" t="s">
        <v>11</v>
      </c>
      <c r="B9" s="35">
        <v>754030.2</v>
      </c>
      <c r="C9" s="35" t="s">
        <v>10</v>
      </c>
      <c r="D9" s="5">
        <f t="shared" ref="D9:D11" si="0">IF(SUM(B9:C9)=0, "ไม่มี", SUM(B9:C9))</f>
        <v>754030.2</v>
      </c>
      <c r="E9" s="35" t="s">
        <v>10</v>
      </c>
      <c r="F9" s="5">
        <f t="shared" ref="F9:F11" si="1">IF(COUNT(D9:E9)=0, "ไม่มี", N(D9)-N(E9))</f>
        <v>754030.2</v>
      </c>
    </row>
    <row r="10" spans="1:6">
      <c r="A10" s="4" t="s">
        <v>12</v>
      </c>
      <c r="B10" s="35">
        <v>2666400</v>
      </c>
      <c r="C10" s="35" t="s">
        <v>10</v>
      </c>
      <c r="D10" s="5">
        <f t="shared" si="0"/>
        <v>2666400</v>
      </c>
      <c r="E10" s="35" t="s">
        <v>10</v>
      </c>
      <c r="F10" s="5">
        <f t="shared" si="1"/>
        <v>2666400</v>
      </c>
    </row>
    <row r="11" spans="1:6">
      <c r="A11" s="4" t="s">
        <v>13</v>
      </c>
      <c r="B11" s="35" t="s">
        <v>10</v>
      </c>
      <c r="C11" s="35" t="s">
        <v>10</v>
      </c>
      <c r="D11" s="5" t="str">
        <f t="shared" si="0"/>
        <v>ไม่มี</v>
      </c>
      <c r="E11" s="35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6762608.2000000002</v>
      </c>
      <c r="C12" s="5" t="str">
        <f t="shared" ref="C12:F12" si="2">IF(SUMIF(C8:C11, "&gt;0")=0, "ไม่มี", SUMIF(C8:C11, "&gt;0"))</f>
        <v>ไม่มี</v>
      </c>
      <c r="D12" s="5">
        <f t="shared" si="2"/>
        <v>6762608.2000000002</v>
      </c>
      <c r="E12" s="5" t="str">
        <f t="shared" si="2"/>
        <v>ไม่มี</v>
      </c>
      <c r="F12" s="5">
        <f t="shared" si="2"/>
        <v>6762608.2000000002</v>
      </c>
    </row>
    <row r="16" spans="1:6" ht="37.5">
      <c r="A16" s="6" t="s">
        <v>14</v>
      </c>
      <c r="B16" s="7" t="s">
        <v>15</v>
      </c>
      <c r="C16" s="30" t="s">
        <v>16</v>
      </c>
      <c r="D16" s="6" t="s">
        <v>6</v>
      </c>
      <c r="E16" s="6" t="s">
        <v>7</v>
      </c>
      <c r="F16" s="6" t="s">
        <v>8</v>
      </c>
    </row>
    <row r="17" spans="1:6">
      <c r="A17" s="9" t="s">
        <v>10</v>
      </c>
      <c r="B17" s="9" t="s">
        <v>10</v>
      </c>
      <c r="C17" s="9" t="s">
        <v>10</v>
      </c>
      <c r="D17" s="9" t="s">
        <v>10</v>
      </c>
      <c r="E17" s="9" t="s">
        <v>10</v>
      </c>
      <c r="F17" s="9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2B24-1C87-4666-8AE1-6C1C4D8CD768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34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1">
        <v>3093369</v>
      </c>
      <c r="C8" s="36" t="s">
        <v>10</v>
      </c>
      <c r="D8" s="5">
        <f>IF(SUM(B8:C8)=0, "ไม่มี", SUM(B8:C8))</f>
        <v>3093369</v>
      </c>
      <c r="E8" s="36" t="s">
        <v>10</v>
      </c>
      <c r="F8" s="5">
        <f>IF(COUNT(D8:E8)=0, "ไม่มี", N(D8)-N(E8))</f>
        <v>3093369</v>
      </c>
    </row>
    <row r="9" spans="1:6">
      <c r="A9" s="4" t="s">
        <v>11</v>
      </c>
      <c r="B9" s="31">
        <v>839354.67</v>
      </c>
      <c r="C9" s="36" t="s">
        <v>10</v>
      </c>
      <c r="D9" s="5">
        <f t="shared" ref="D9:D11" si="0">IF(SUM(B9:C9)=0, "ไม่มี", SUM(B9:C9))</f>
        <v>839354.67</v>
      </c>
      <c r="E9" s="36" t="s">
        <v>10</v>
      </c>
      <c r="F9" s="5">
        <f t="shared" ref="F9:F11" si="1">IF(COUNT(D9:E9)=0, "ไม่มี", N(D9)-N(E9))</f>
        <v>839354.67</v>
      </c>
    </row>
    <row r="10" spans="1:6">
      <c r="A10" s="4" t="s">
        <v>12</v>
      </c>
      <c r="B10" s="31">
        <v>2648800</v>
      </c>
      <c r="C10" s="36">
        <v>361200</v>
      </c>
      <c r="D10" s="5">
        <f t="shared" si="0"/>
        <v>3010000</v>
      </c>
      <c r="E10" s="36" t="s">
        <v>10</v>
      </c>
      <c r="F10" s="5">
        <f t="shared" si="1"/>
        <v>3010000</v>
      </c>
    </row>
    <row r="11" spans="1:6">
      <c r="A11" s="4" t="s">
        <v>13</v>
      </c>
      <c r="B11" s="31" t="s">
        <v>10</v>
      </c>
      <c r="C11" s="36" t="s">
        <v>10</v>
      </c>
      <c r="D11" s="5" t="str">
        <f t="shared" si="0"/>
        <v>ไม่มี</v>
      </c>
      <c r="E11" s="36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6581523.6699999999</v>
      </c>
      <c r="C12" s="5">
        <f t="shared" ref="C12:F12" si="2">IF(SUMIF(C8:C11, "&gt;0")=0, "ไม่มี", SUMIF(C8:C11, "&gt;0"))</f>
        <v>361200</v>
      </c>
      <c r="D12" s="5">
        <f t="shared" si="2"/>
        <v>6942723.6699999999</v>
      </c>
      <c r="E12" s="5" t="str">
        <f t="shared" si="2"/>
        <v>ไม่มี</v>
      </c>
      <c r="F12" s="5">
        <f t="shared" si="2"/>
        <v>6942723.6699999999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5" t="s">
        <v>10</v>
      </c>
      <c r="B17" s="5" t="s">
        <v>10</v>
      </c>
      <c r="C17" s="5" t="s">
        <v>10</v>
      </c>
      <c r="D17" s="5" t="s">
        <v>10</v>
      </c>
      <c r="E17" s="5" t="s">
        <v>10</v>
      </c>
      <c r="F17" s="5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497F-0BD5-4142-8DE8-BD9EC4161DCD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35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9">
        <v>735737</v>
      </c>
      <c r="C8" s="39" t="s">
        <v>10</v>
      </c>
      <c r="D8" s="5">
        <f>IF(SUM(B8:C8)=0, "ไม่มี", SUM(B8:C8))</f>
        <v>735737</v>
      </c>
      <c r="E8" s="39" t="s">
        <v>10</v>
      </c>
      <c r="F8" s="5">
        <f>IF(COUNT(D8:E8)=0, "ไม่มี", N(D8)-N(E8))</f>
        <v>735737</v>
      </c>
    </row>
    <row r="9" spans="1:6">
      <c r="A9" s="4" t="s">
        <v>11</v>
      </c>
      <c r="B9" s="39">
        <v>357172.2</v>
      </c>
      <c r="C9" s="39" t="s">
        <v>10</v>
      </c>
      <c r="D9" s="5">
        <f t="shared" ref="D9:D11" si="0">IF(SUM(B9:C9)=0, "ไม่มี", SUM(B9:C9))</f>
        <v>357172.2</v>
      </c>
      <c r="E9" s="39" t="s">
        <v>10</v>
      </c>
      <c r="F9" s="5">
        <f t="shared" ref="F9:F11" si="1">IF(COUNT(D9:E9)=0, "ไม่มี", N(D9)-N(E9))</f>
        <v>357172.2</v>
      </c>
    </row>
    <row r="10" spans="1:6">
      <c r="A10" s="4" t="s">
        <v>12</v>
      </c>
      <c r="B10" s="39">
        <v>792000</v>
      </c>
      <c r="C10" s="48">
        <v>648000</v>
      </c>
      <c r="D10" s="5">
        <f t="shared" si="0"/>
        <v>1440000</v>
      </c>
      <c r="E10" s="48">
        <v>670500</v>
      </c>
      <c r="F10" s="5">
        <f t="shared" si="1"/>
        <v>769500</v>
      </c>
    </row>
    <row r="11" spans="1:6">
      <c r="A11" s="4" t="s">
        <v>13</v>
      </c>
      <c r="B11" s="39" t="s">
        <v>10</v>
      </c>
      <c r="C11" s="39" t="s">
        <v>10</v>
      </c>
      <c r="D11" s="5" t="str">
        <f t="shared" si="0"/>
        <v>ไม่มี</v>
      </c>
      <c r="E11" s="39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1884909.2</v>
      </c>
      <c r="C12" s="5">
        <f t="shared" ref="C12:F12" si="2">IF(SUMIF(C8:C11, "&gt;0")=0, "ไม่มี", SUMIF(C8:C11, "&gt;0"))</f>
        <v>648000</v>
      </c>
      <c r="D12" s="5">
        <f t="shared" si="2"/>
        <v>2532909.2000000002</v>
      </c>
      <c r="E12" s="5">
        <f t="shared" si="2"/>
        <v>670500</v>
      </c>
      <c r="F12" s="5">
        <f t="shared" si="2"/>
        <v>1862409.2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15" t="s">
        <v>10</v>
      </c>
      <c r="B17" s="15" t="s">
        <v>10</v>
      </c>
      <c r="C17" s="15" t="s">
        <v>10</v>
      </c>
      <c r="D17" s="15" t="s">
        <v>10</v>
      </c>
      <c r="E17" s="15" t="s">
        <v>10</v>
      </c>
      <c r="F17" s="15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ACF5-4941-4091-AC93-606683778672}">
  <sheetPr>
    <tabColor rgb="FF92D050"/>
  </sheetPr>
  <dimension ref="A1:N25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7" width="14.7109375" style="1" bestFit="1" customWidth="1"/>
    <col min="8" max="16384" width="9" style="1"/>
  </cols>
  <sheetData>
    <row r="1" spans="1:14">
      <c r="A1" s="50" t="s">
        <v>17</v>
      </c>
      <c r="B1" s="50"/>
      <c r="C1" s="50"/>
      <c r="D1" s="50"/>
      <c r="E1" s="50"/>
      <c r="F1" s="50"/>
    </row>
    <row r="2" spans="1:14">
      <c r="A2" s="50" t="s">
        <v>1</v>
      </c>
      <c r="B2" s="50"/>
      <c r="C2" s="50"/>
      <c r="D2" s="50"/>
      <c r="E2" s="50"/>
      <c r="F2" s="50"/>
    </row>
    <row r="3" spans="1:14">
      <c r="A3" s="50" t="s">
        <v>2</v>
      </c>
      <c r="B3" s="50"/>
      <c r="C3" s="50"/>
      <c r="D3" s="50"/>
      <c r="E3" s="50"/>
      <c r="F3" s="50"/>
    </row>
    <row r="5" spans="1:14">
      <c r="A5" s="51" t="s">
        <v>37</v>
      </c>
      <c r="B5" s="51"/>
      <c r="C5" s="51"/>
      <c r="D5" s="51"/>
      <c r="E5" s="26"/>
      <c r="F5" s="26"/>
      <c r="G5" s="26"/>
    </row>
    <row r="6" spans="1:14">
      <c r="A6" s="27"/>
      <c r="B6" s="27"/>
      <c r="C6" s="27"/>
      <c r="D6" s="27"/>
      <c r="E6" s="26"/>
      <c r="F6" s="26"/>
      <c r="G6" s="26"/>
    </row>
    <row r="7" spans="1:14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14">
      <c r="A8" s="4" t="s">
        <v>9</v>
      </c>
      <c r="B8" s="33">
        <v>9215441</v>
      </c>
      <c r="C8" s="34" t="s">
        <v>10</v>
      </c>
      <c r="D8" s="5">
        <f>IF(SUM(B8:C8)=0, "ไม่มี", SUM(B8:C8))</f>
        <v>9215441</v>
      </c>
      <c r="E8" s="34" t="s">
        <v>10</v>
      </c>
      <c r="F8" s="5">
        <f>IF(COUNT(D8:E8)=0, "ไม่มี", N(D8)-N(E8))</f>
        <v>9215441</v>
      </c>
    </row>
    <row r="9" spans="1:14">
      <c r="A9" s="4" t="s">
        <v>11</v>
      </c>
      <c r="B9" s="33">
        <v>4361469.42</v>
      </c>
      <c r="C9" s="34" t="s">
        <v>10</v>
      </c>
      <c r="D9" s="5">
        <f t="shared" ref="D9:D11" si="0">IF(SUM(B9:C9)=0, "ไม่มี", SUM(B9:C9))</f>
        <v>4361469.42</v>
      </c>
      <c r="E9" s="34" t="s">
        <v>10</v>
      </c>
      <c r="F9" s="5">
        <f t="shared" ref="F9:F11" si="1">IF(COUNT(D9:E9)=0, "ไม่มี", N(D9)-N(E9))</f>
        <v>4361469.42</v>
      </c>
    </row>
    <row r="10" spans="1:14">
      <c r="A10" s="4" t="s">
        <v>12</v>
      </c>
      <c r="B10" s="33">
        <v>9671200</v>
      </c>
      <c r="C10" s="34">
        <v>7912800</v>
      </c>
      <c r="D10" s="5">
        <f t="shared" si="0"/>
        <v>17584000</v>
      </c>
      <c r="E10" s="34">
        <v>6710308</v>
      </c>
      <c r="F10" s="5">
        <f t="shared" si="1"/>
        <v>10873692</v>
      </c>
      <c r="N10" s="1" t="s">
        <v>18</v>
      </c>
    </row>
    <row r="11" spans="1:14">
      <c r="A11" s="4" t="s">
        <v>13</v>
      </c>
      <c r="B11" s="35" t="s">
        <v>10</v>
      </c>
      <c r="C11" s="35" t="s">
        <v>10</v>
      </c>
      <c r="D11" s="5" t="str">
        <f t="shared" si="0"/>
        <v>ไม่มี</v>
      </c>
      <c r="E11" s="35" t="s">
        <v>10</v>
      </c>
      <c r="F11" s="5" t="str">
        <f t="shared" si="1"/>
        <v>ไม่มี</v>
      </c>
    </row>
    <row r="12" spans="1:14">
      <c r="A12" s="13" t="s">
        <v>6</v>
      </c>
      <c r="B12" s="5">
        <f>IF(SUMIF(B8:B11, "&gt;0")=0, "ไม่มี", SUMIF(B8:B11, "&gt;0"))</f>
        <v>23248110.420000002</v>
      </c>
      <c r="C12" s="5">
        <f t="shared" ref="C12:F12" si="2">IF(SUMIF(C8:C11, "&gt;0")=0, "ไม่มี", SUMIF(C8:C11, "&gt;0"))</f>
        <v>7912800</v>
      </c>
      <c r="D12" s="5">
        <f t="shared" si="2"/>
        <v>31160910.420000002</v>
      </c>
      <c r="E12" s="5">
        <f t="shared" si="2"/>
        <v>6710308</v>
      </c>
      <c r="F12" s="5">
        <f t="shared" si="2"/>
        <v>24450602.420000002</v>
      </c>
      <c r="G12" s="32">
        <f>D12-E12</f>
        <v>24450602.420000002</v>
      </c>
    </row>
    <row r="17" spans="1:6" ht="72">
      <c r="A17" s="6" t="s">
        <v>14</v>
      </c>
      <c r="B17" s="7" t="s">
        <v>15</v>
      </c>
      <c r="C17" s="8" t="s">
        <v>16</v>
      </c>
      <c r="D17" s="6" t="s">
        <v>6</v>
      </c>
      <c r="E17" s="6" t="s">
        <v>7</v>
      </c>
      <c r="F17" s="6" t="s">
        <v>8</v>
      </c>
    </row>
    <row r="18" spans="1:6">
      <c r="A18" s="9" t="s">
        <v>10</v>
      </c>
      <c r="B18" s="9" t="s">
        <v>10</v>
      </c>
      <c r="C18" s="9" t="s">
        <v>10</v>
      </c>
      <c r="D18" s="9" t="s">
        <v>10</v>
      </c>
      <c r="E18" s="9" t="s">
        <v>10</v>
      </c>
      <c r="F18" s="9" t="s">
        <v>10</v>
      </c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4"/>
      <c r="B24" s="14"/>
      <c r="C24" s="4"/>
      <c r="D24" s="4"/>
      <c r="E24" s="4"/>
      <c r="F24" s="4"/>
    </row>
    <row r="25" spans="1:6">
      <c r="A25" s="2"/>
      <c r="B25" s="14"/>
      <c r="C25" s="14"/>
      <c r="D25" s="14"/>
      <c r="E25" s="14"/>
      <c r="F25" s="14"/>
    </row>
  </sheetData>
  <mergeCells count="4">
    <mergeCell ref="A5:D5"/>
    <mergeCell ref="A3:F3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B418-5139-4B50-82A6-74D2A60DBBDD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36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1">
        <v>5274567</v>
      </c>
      <c r="C8" s="36" t="s">
        <v>10</v>
      </c>
      <c r="D8" s="5">
        <f>IF(SUM(B8:C8)=0, "ไม่มี", SUM(B8:C8))</f>
        <v>5274567</v>
      </c>
      <c r="E8" s="36" t="s">
        <v>10</v>
      </c>
      <c r="F8" s="5">
        <f>IF(COUNT(D8:E8)=0, "ไม่มี", N(D8)-N(E8))</f>
        <v>5274567</v>
      </c>
    </row>
    <row r="9" spans="1:6">
      <c r="A9" s="4" t="s">
        <v>11</v>
      </c>
      <c r="B9" s="31">
        <v>1488217.5</v>
      </c>
      <c r="C9" s="36" t="s">
        <v>10</v>
      </c>
      <c r="D9" s="5">
        <f t="shared" ref="D9:D11" si="0">IF(SUM(B9:C9)=0, "ไม่มี", SUM(B9:C9))</f>
        <v>1488217.5</v>
      </c>
      <c r="E9" s="36" t="s">
        <v>10</v>
      </c>
      <c r="F9" s="5">
        <f t="shared" ref="F9:F11" si="1">IF(COUNT(D9:E9)=0, "ไม่มี", N(D9)-N(E9))</f>
        <v>1488217.5</v>
      </c>
    </row>
    <row r="10" spans="1:6">
      <c r="A10" s="4" t="s">
        <v>12</v>
      </c>
      <c r="B10" s="31">
        <v>4708000</v>
      </c>
      <c r="C10" s="36" t="s">
        <v>10</v>
      </c>
      <c r="D10" s="5">
        <f t="shared" si="0"/>
        <v>4708000</v>
      </c>
      <c r="E10" s="36" t="s">
        <v>10</v>
      </c>
      <c r="F10" s="5">
        <f t="shared" si="1"/>
        <v>4708000</v>
      </c>
    </row>
    <row r="11" spans="1:6">
      <c r="A11" s="4" t="s">
        <v>13</v>
      </c>
      <c r="B11" s="36" t="s">
        <v>10</v>
      </c>
      <c r="C11" s="36" t="s">
        <v>10</v>
      </c>
      <c r="D11" s="5" t="str">
        <f t="shared" si="0"/>
        <v>ไม่มี</v>
      </c>
      <c r="E11" s="36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11470784.5</v>
      </c>
      <c r="C12" s="5" t="str">
        <f t="shared" ref="C12:F12" si="2">IF(SUMIF(C8:C11, "&gt;0")=0, "ไม่มี", SUMIF(C8:C11, "&gt;0"))</f>
        <v>ไม่มี</v>
      </c>
      <c r="D12" s="5">
        <f t="shared" si="2"/>
        <v>11470784.5</v>
      </c>
      <c r="E12" s="5" t="str">
        <f t="shared" si="2"/>
        <v>ไม่มี</v>
      </c>
      <c r="F12" s="5">
        <f t="shared" si="2"/>
        <v>11470784.5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5" t="s">
        <v>10</v>
      </c>
      <c r="B17" s="5" t="s">
        <v>10</v>
      </c>
      <c r="C17" s="5" t="s">
        <v>10</v>
      </c>
      <c r="D17" s="5" t="s">
        <v>10</v>
      </c>
      <c r="E17" s="5" t="s">
        <v>10</v>
      </c>
      <c r="F17" s="5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5FF1-6E75-4396-AA76-BC7B01F97DCE}">
  <sheetPr>
    <tabColor theme="9" tint="0.39997558519241921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19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5">
        <v>707916</v>
      </c>
      <c r="C8" s="35" t="s">
        <v>10</v>
      </c>
      <c r="D8" s="5">
        <f>IF(SUM(B8:C8)=0, "ไม่มี", SUM(B8:C8))</f>
        <v>707916</v>
      </c>
      <c r="E8" s="35" t="s">
        <v>10</v>
      </c>
      <c r="F8" s="5">
        <f>IF(COUNT(D8:E8)=0, "ไม่มี", N(D8)-N(E8))</f>
        <v>707916</v>
      </c>
    </row>
    <row r="9" spans="1:6">
      <c r="A9" s="4" t="s">
        <v>11</v>
      </c>
      <c r="B9" s="35">
        <v>349235.04</v>
      </c>
      <c r="C9" s="35" t="s">
        <v>10</v>
      </c>
      <c r="D9" s="5">
        <f t="shared" ref="D9:D11" si="0">IF(SUM(B9:C9)=0, "ไม่มี", SUM(B9:C9))</f>
        <v>349235.04</v>
      </c>
      <c r="E9" s="35" t="s">
        <v>10</v>
      </c>
      <c r="F9" s="5">
        <f t="shared" ref="F9:F11" si="1">IF(COUNT(D9:E9)=0, "ไม่มี", N(D9)-N(E9))</f>
        <v>349235.04</v>
      </c>
    </row>
    <row r="10" spans="1:6">
      <c r="A10" s="4" t="s">
        <v>12</v>
      </c>
      <c r="B10" s="35">
        <v>774400</v>
      </c>
      <c r="C10" s="35" t="s">
        <v>10</v>
      </c>
      <c r="D10" s="5">
        <f t="shared" si="0"/>
        <v>774400</v>
      </c>
      <c r="E10" s="35" t="s">
        <v>10</v>
      </c>
      <c r="F10" s="5">
        <f t="shared" si="1"/>
        <v>774400</v>
      </c>
    </row>
    <row r="11" spans="1:6">
      <c r="A11" s="4" t="s">
        <v>13</v>
      </c>
      <c r="B11" s="35" t="s">
        <v>10</v>
      </c>
      <c r="C11" s="35" t="s">
        <v>10</v>
      </c>
      <c r="D11" s="5" t="str">
        <f t="shared" si="0"/>
        <v>ไม่มี</v>
      </c>
      <c r="E11" s="35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1831551.04</v>
      </c>
      <c r="C12" s="5" t="str">
        <f t="shared" ref="C12:F12" si="2">IF(SUMIF(C8:C11, "&gt;0")=0, "ไม่มี", SUMIF(C8:C11, "&gt;0"))</f>
        <v>ไม่มี</v>
      </c>
      <c r="D12" s="5">
        <f t="shared" si="2"/>
        <v>1831551.04</v>
      </c>
      <c r="E12" s="5" t="str">
        <f t="shared" si="2"/>
        <v>ไม่มี</v>
      </c>
      <c r="F12" s="5">
        <f t="shared" si="2"/>
        <v>1831551.04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9" t="s">
        <v>10</v>
      </c>
      <c r="B17" s="9" t="s">
        <v>10</v>
      </c>
      <c r="C17" s="9" t="s">
        <v>10</v>
      </c>
      <c r="D17" s="9" t="s">
        <v>10</v>
      </c>
      <c r="E17" s="9" t="s">
        <v>10</v>
      </c>
      <c r="F17" s="9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D26F-DA70-439F-9BDF-7A3491AEF28C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20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27" t="s">
        <v>37</v>
      </c>
      <c r="B5" s="27"/>
      <c r="C5" s="27"/>
      <c r="D5" s="27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1">
        <v>343026</v>
      </c>
      <c r="C8" s="36" t="s">
        <v>10</v>
      </c>
      <c r="D8" s="5">
        <f>IF(SUM(B8:C8)=0, "ไม่มี", SUM(B8:C8))</f>
        <v>343026</v>
      </c>
      <c r="E8" s="36" t="s">
        <v>10</v>
      </c>
      <c r="F8" s="5">
        <f>IF(COUNT(D8:E8)=0, "ไม่มี", N(D8)-N(E8))</f>
        <v>343026</v>
      </c>
    </row>
    <row r="9" spans="1:6">
      <c r="A9" s="4" t="s">
        <v>11</v>
      </c>
      <c r="B9" s="31">
        <v>150806</v>
      </c>
      <c r="C9" s="36" t="s">
        <v>10</v>
      </c>
      <c r="D9" s="5">
        <f t="shared" ref="D9:D11" si="0">IF(SUM(B9:C9)=0, "ไม่มี", SUM(B9:C9))</f>
        <v>150806</v>
      </c>
      <c r="E9" s="36" t="s">
        <v>10</v>
      </c>
      <c r="F9" s="5">
        <f t="shared" ref="F9:F11" si="1">IF(COUNT(D9:E9)=0, "ไม่มี", N(D9)-N(E9))</f>
        <v>150806</v>
      </c>
    </row>
    <row r="10" spans="1:6">
      <c r="A10" s="4" t="s">
        <v>12</v>
      </c>
      <c r="B10" s="31">
        <v>410100</v>
      </c>
      <c r="C10" s="36" t="s">
        <v>10</v>
      </c>
      <c r="D10" s="5">
        <f t="shared" si="0"/>
        <v>410100</v>
      </c>
      <c r="E10" s="36">
        <f>40257+34506</f>
        <v>74763</v>
      </c>
      <c r="F10" s="5">
        <f t="shared" si="1"/>
        <v>335337</v>
      </c>
    </row>
    <row r="11" spans="1:6">
      <c r="A11" s="4" t="s">
        <v>13</v>
      </c>
      <c r="B11" s="31" t="s">
        <v>10</v>
      </c>
      <c r="C11" s="36" t="s">
        <v>10</v>
      </c>
      <c r="D11" s="5" t="str">
        <f t="shared" si="0"/>
        <v>ไม่มี</v>
      </c>
      <c r="E11" s="31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903932</v>
      </c>
      <c r="C12" s="5" t="str">
        <f t="shared" ref="C12:F12" si="2">IF(SUMIF(C8:C11, "&gt;0")=0, "ไม่มี", SUMIF(C8:C11, "&gt;0"))</f>
        <v>ไม่มี</v>
      </c>
      <c r="D12" s="5">
        <f t="shared" si="2"/>
        <v>903932</v>
      </c>
      <c r="E12" s="5">
        <f t="shared" si="2"/>
        <v>74763</v>
      </c>
      <c r="F12" s="5">
        <f t="shared" si="2"/>
        <v>829169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13" t="s">
        <v>10</v>
      </c>
      <c r="B17" s="13" t="s">
        <v>10</v>
      </c>
      <c r="C17" s="13" t="s">
        <v>10</v>
      </c>
      <c r="D17" s="13" t="s">
        <v>10</v>
      </c>
      <c r="E17" s="13" t="s">
        <v>10</v>
      </c>
      <c r="F17" s="13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3">
    <mergeCell ref="A3:F3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5676-BA06-4F03-8406-18F67C78E782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24.14062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21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27" t="s">
        <v>37</v>
      </c>
      <c r="B5" s="27"/>
      <c r="C5" s="27"/>
      <c r="D5" s="27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1">
        <v>581944</v>
      </c>
      <c r="C8" s="31" t="s">
        <v>10</v>
      </c>
      <c r="D8" s="5">
        <f>IF(SUM(B8:C8)=0, "ไม่มี", SUM(B8:C8))</f>
        <v>581944</v>
      </c>
      <c r="E8" s="31">
        <v>489359</v>
      </c>
      <c r="F8" s="5">
        <f>IF(COUNT(D8:E8)=0, "ไม่มี", N(D8)-N(E8))</f>
        <v>92585</v>
      </c>
    </row>
    <row r="9" spans="1:6">
      <c r="A9" s="4" t="s">
        <v>11</v>
      </c>
      <c r="B9" s="31">
        <v>289706.34000000003</v>
      </c>
      <c r="C9" s="31" t="s">
        <v>10</v>
      </c>
      <c r="D9" s="5">
        <f t="shared" ref="D9:D11" si="0">IF(SUM(B9:C9)=0, "ไม่มี", SUM(B9:C9))</f>
        <v>289706.34000000003</v>
      </c>
      <c r="E9" s="31">
        <v>289706.34000000003</v>
      </c>
      <c r="F9" s="5">
        <f t="shared" ref="F9:F11" si="1">IF(COUNT(D9:E9)=0, "ไม่มี", N(D9)-N(E9))</f>
        <v>0</v>
      </c>
    </row>
    <row r="10" spans="1:6">
      <c r="A10" s="4" t="s">
        <v>12</v>
      </c>
      <c r="B10" s="31">
        <v>642400</v>
      </c>
      <c r="C10" s="31">
        <v>87600</v>
      </c>
      <c r="D10" s="5">
        <f t="shared" si="0"/>
        <v>730000</v>
      </c>
      <c r="E10" s="31">
        <v>730000</v>
      </c>
      <c r="F10" s="5">
        <f t="shared" si="1"/>
        <v>0</v>
      </c>
    </row>
    <row r="11" spans="1:6">
      <c r="A11" s="4" t="s">
        <v>13</v>
      </c>
      <c r="B11" s="31" t="s">
        <v>10</v>
      </c>
      <c r="C11" s="31" t="s">
        <v>10</v>
      </c>
      <c r="D11" s="5" t="str">
        <f t="shared" si="0"/>
        <v>ไม่มี</v>
      </c>
      <c r="E11" s="31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1514050.34</v>
      </c>
      <c r="C12" s="5">
        <f t="shared" ref="C12:F12" si="2">IF(SUMIF(C8:C11, "&gt;0")=0, "ไม่มี", SUMIF(C8:C11, "&gt;0"))</f>
        <v>87600</v>
      </c>
      <c r="D12" s="5">
        <f t="shared" si="2"/>
        <v>1601650.34</v>
      </c>
      <c r="E12" s="5">
        <f t="shared" si="2"/>
        <v>1509065.34</v>
      </c>
      <c r="F12" s="5">
        <f t="shared" si="2"/>
        <v>92585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9" t="s">
        <v>10</v>
      </c>
      <c r="B17" s="9" t="s">
        <v>10</v>
      </c>
      <c r="C17" s="9" t="s">
        <v>10</v>
      </c>
      <c r="D17" s="9" t="s">
        <v>10</v>
      </c>
      <c r="E17" s="9" t="s">
        <v>10</v>
      </c>
      <c r="F17" s="9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3">
    <mergeCell ref="A3:F3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BCB9-0241-4611-A763-E6B3129BEFD6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23.855468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7.140625" style="1" bestFit="1" customWidth="1"/>
    <col min="6" max="6" width="14.7109375" style="1" customWidth="1"/>
    <col min="7" max="16384" width="9" style="1"/>
  </cols>
  <sheetData>
    <row r="1" spans="1:6">
      <c r="A1" s="50" t="s">
        <v>22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7">
        <v>3215441</v>
      </c>
      <c r="C8" s="38" t="s">
        <v>10</v>
      </c>
      <c r="D8" s="5">
        <f>IF(SUM(B8:C8)=0, "ไม่มี", SUM(B8:C8))</f>
        <v>3215441</v>
      </c>
      <c r="E8" s="38" t="s">
        <v>10</v>
      </c>
      <c r="F8" s="5">
        <f>IF(COUNT(D8:E8)=0, "ไม่มี", N(D8)-N(E8))</f>
        <v>3215441</v>
      </c>
    </row>
    <row r="9" spans="1:6">
      <c r="A9" s="4" t="s">
        <v>11</v>
      </c>
      <c r="B9" s="37">
        <v>1863248.31</v>
      </c>
      <c r="C9" s="38" t="s">
        <v>10</v>
      </c>
      <c r="D9" s="5">
        <f t="shared" ref="D9:D11" si="0">IF(SUM(B9:C9)=0, "ไม่มี", SUM(B9:C9))</f>
        <v>1863248.31</v>
      </c>
      <c r="E9" s="38" t="s">
        <v>10</v>
      </c>
      <c r="F9" s="5">
        <f t="shared" ref="F9:F11" si="1">IF(COUNT(D9:E9)=0, "ไม่มี", N(D9)-N(E9))</f>
        <v>1863248.31</v>
      </c>
    </row>
    <row r="10" spans="1:6">
      <c r="A10" s="4" t="s">
        <v>12</v>
      </c>
      <c r="B10" s="37">
        <v>4131600</v>
      </c>
      <c r="C10" s="37">
        <v>187800</v>
      </c>
      <c r="D10" s="5">
        <f t="shared" si="0"/>
        <v>4319400</v>
      </c>
      <c r="E10" s="37">
        <v>2057313</v>
      </c>
      <c r="F10" s="5">
        <f t="shared" si="1"/>
        <v>2262087</v>
      </c>
    </row>
    <row r="11" spans="1:6">
      <c r="A11" s="4" t="s">
        <v>13</v>
      </c>
      <c r="B11" s="38" t="s">
        <v>10</v>
      </c>
      <c r="C11" s="38" t="s">
        <v>10</v>
      </c>
      <c r="D11" s="5" t="str">
        <f t="shared" si="0"/>
        <v>ไม่มี</v>
      </c>
      <c r="E11" s="38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9210289.3100000005</v>
      </c>
      <c r="C12" s="5">
        <f t="shared" ref="C12:F12" si="2">IF(SUMIF(C8:C11, "&gt;0")=0, "ไม่มี", SUMIF(C8:C11, "&gt;0"))</f>
        <v>187800</v>
      </c>
      <c r="D12" s="5">
        <f t="shared" si="2"/>
        <v>9398089.3100000005</v>
      </c>
      <c r="E12" s="5">
        <f t="shared" si="2"/>
        <v>2057313</v>
      </c>
      <c r="F12" s="5">
        <f t="shared" si="2"/>
        <v>7340776.3100000005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13" t="s">
        <v>10</v>
      </c>
      <c r="B17" s="13" t="s">
        <v>10</v>
      </c>
      <c r="C17" s="13" t="s">
        <v>10</v>
      </c>
      <c r="D17" s="13" t="s">
        <v>10</v>
      </c>
      <c r="E17" s="13" t="s">
        <v>10</v>
      </c>
      <c r="F17" s="13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2A19-8810-4936-9471-C2294B69BE29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23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9">
        <v>460829</v>
      </c>
      <c r="C8" s="39" t="s">
        <v>10</v>
      </c>
      <c r="D8" s="5">
        <f>IF(SUM(B8:C8)=0, "ไม่มี", SUM(B8:C8))</f>
        <v>460829</v>
      </c>
      <c r="E8" s="39" t="s">
        <v>10</v>
      </c>
      <c r="F8" s="5">
        <f>IF(COUNT(D8:E8)=0, "ไม่มี", N(D8)-N(E8))</f>
        <v>460829</v>
      </c>
    </row>
    <row r="9" spans="1:6">
      <c r="A9" s="4" t="s">
        <v>11</v>
      </c>
      <c r="B9" s="39">
        <v>204381.84</v>
      </c>
      <c r="C9" s="39" t="s">
        <v>10</v>
      </c>
      <c r="D9" s="5">
        <f t="shared" ref="D9:D11" si="0">IF(SUM(B9:C9)=0, "ไม่มี", SUM(B9:C9))</f>
        <v>204381.84</v>
      </c>
      <c r="E9" s="39" t="s">
        <v>10</v>
      </c>
      <c r="F9" s="5">
        <f t="shared" ref="F9:F11" si="1">IF(COUNT(D9:E9)=0, "ไม่มี", N(D9)-N(E9))</f>
        <v>204381.84</v>
      </c>
    </row>
    <row r="10" spans="1:6">
      <c r="A10" s="4" t="s">
        <v>12</v>
      </c>
      <c r="B10" s="39">
        <v>494400</v>
      </c>
      <c r="C10" s="39" t="s">
        <v>10</v>
      </c>
      <c r="D10" s="5">
        <f t="shared" si="0"/>
        <v>494400</v>
      </c>
      <c r="E10" s="39" t="s">
        <v>10</v>
      </c>
      <c r="F10" s="5">
        <f t="shared" si="1"/>
        <v>494400</v>
      </c>
    </row>
    <row r="11" spans="1:6">
      <c r="A11" s="4" t="s">
        <v>13</v>
      </c>
      <c r="B11" s="39">
        <v>0</v>
      </c>
      <c r="C11" s="39" t="s">
        <v>10</v>
      </c>
      <c r="D11" s="5" t="str">
        <f t="shared" si="0"/>
        <v>ไม่มี</v>
      </c>
      <c r="E11" s="39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1159610.8399999999</v>
      </c>
      <c r="C12" s="5" t="str">
        <f t="shared" ref="C12:F12" si="2">IF(SUMIF(C8:C11, "&gt;0")=0, "ไม่มี", SUMIF(C8:C11, "&gt;0"))</f>
        <v>ไม่มี</v>
      </c>
      <c r="D12" s="5">
        <f t="shared" si="2"/>
        <v>1159610.8399999999</v>
      </c>
      <c r="E12" s="5" t="str">
        <f t="shared" si="2"/>
        <v>ไม่มี</v>
      </c>
      <c r="F12" s="5">
        <f t="shared" si="2"/>
        <v>1159610.8399999999</v>
      </c>
    </row>
    <row r="13" spans="1:6">
      <c r="B13" s="29"/>
    </row>
    <row r="14" spans="1:6">
      <c r="E14" s="17"/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15" t="s">
        <v>10</v>
      </c>
      <c r="B17" s="15" t="s">
        <v>10</v>
      </c>
      <c r="C17" s="15" t="s">
        <v>10</v>
      </c>
      <c r="D17" s="15" t="s">
        <v>10</v>
      </c>
      <c r="E17" s="15" t="s">
        <v>10</v>
      </c>
      <c r="F17" s="15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FDCD-4033-4954-BA79-FCE2A1518865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50" t="s">
        <v>24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9">
        <v>4306135</v>
      </c>
      <c r="C8" s="39" t="s">
        <v>10</v>
      </c>
      <c r="D8" s="5">
        <f>IF(SUM(B8:C8)=0, "ไม่มี", SUM(B8:C8))</f>
        <v>4306135</v>
      </c>
      <c r="E8" s="39" t="s">
        <v>10</v>
      </c>
      <c r="F8" s="5">
        <f>IF(COUNT(D8:E8)=0, "ไม่มี", N(D8)-N(E8))</f>
        <v>4306135</v>
      </c>
    </row>
    <row r="9" spans="1:6">
      <c r="A9" s="4" t="s">
        <v>11</v>
      </c>
      <c r="B9" s="39">
        <v>1279867.05</v>
      </c>
      <c r="C9" s="39" t="s">
        <v>10</v>
      </c>
      <c r="D9" s="5">
        <f t="shared" ref="D9:D11" si="0">IF(SUM(B9:C9)=0, "ไม่มี", SUM(B9:C9))</f>
        <v>1279867.05</v>
      </c>
      <c r="E9" s="39" t="s">
        <v>10</v>
      </c>
      <c r="F9" s="5">
        <f t="shared" ref="F9:F11" si="1">IF(COUNT(D9:E9)=0, "ไม่มี", N(D9)-N(E9))</f>
        <v>1279867.05</v>
      </c>
    </row>
    <row r="10" spans="1:6">
      <c r="A10" s="4" t="s">
        <v>12</v>
      </c>
      <c r="B10" s="39">
        <v>3788400</v>
      </c>
      <c r="C10" s="39">
        <v>1937250</v>
      </c>
      <c r="D10" s="5">
        <f t="shared" si="0"/>
        <v>5725650</v>
      </c>
      <c r="E10" s="39" t="s">
        <v>10</v>
      </c>
      <c r="F10" s="5">
        <f t="shared" si="1"/>
        <v>5725650</v>
      </c>
    </row>
    <row r="11" spans="1:6">
      <c r="A11" s="4" t="s">
        <v>13</v>
      </c>
      <c r="B11" s="39" t="s">
        <v>10</v>
      </c>
      <c r="C11" s="39" t="s">
        <v>10</v>
      </c>
      <c r="D11" s="5" t="str">
        <f t="shared" si="0"/>
        <v>ไม่มี</v>
      </c>
      <c r="E11" s="39" t="s">
        <v>10</v>
      </c>
      <c r="F11" s="5" t="str">
        <f t="shared" si="1"/>
        <v>ไม่มี</v>
      </c>
    </row>
    <row r="12" spans="1:6">
      <c r="A12" s="2" t="s">
        <v>6</v>
      </c>
      <c r="B12" s="5">
        <f>IF(SUMIF(B8:B11, "&gt;0")=0, "ไม่มี", SUMIF(B8:B11, "&gt;0"))</f>
        <v>9374402.0500000007</v>
      </c>
      <c r="C12" s="5">
        <f t="shared" ref="C12:F12" si="2">IF(SUMIF(C8:C11, "&gt;0")=0, "ไม่มี", SUMIF(C8:C11, "&gt;0"))</f>
        <v>1937250</v>
      </c>
      <c r="D12" s="5">
        <f t="shared" si="2"/>
        <v>11311652.050000001</v>
      </c>
      <c r="E12" s="5" t="str">
        <f t="shared" si="2"/>
        <v>ไม่มี</v>
      </c>
      <c r="F12" s="5">
        <f t="shared" si="2"/>
        <v>11311652.050000001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15" t="s">
        <v>10</v>
      </c>
      <c r="B17" s="15" t="s">
        <v>10</v>
      </c>
      <c r="C17" s="15" t="s">
        <v>10</v>
      </c>
      <c r="D17" s="15" t="s">
        <v>10</v>
      </c>
      <c r="E17" s="15" t="s">
        <v>10</v>
      </c>
      <c r="F17" s="15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3F3B-3E0D-4F34-B169-F728B2F1B067}">
  <sheetPr>
    <tabColor rgb="FF92D050"/>
  </sheetPr>
  <dimension ref="A1:F24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6" customWidth="1"/>
    <col min="3" max="3" width="15.28515625" style="1" customWidth="1"/>
    <col min="4" max="4" width="16.28515625" style="1" customWidth="1"/>
    <col min="5" max="5" width="16.28515625" style="1" bestFit="1" customWidth="1"/>
    <col min="6" max="6" width="14.7109375" style="1" customWidth="1"/>
    <col min="7" max="16384" width="9" style="1"/>
  </cols>
  <sheetData>
    <row r="1" spans="1:6">
      <c r="A1" s="50" t="s">
        <v>25</v>
      </c>
      <c r="B1" s="50"/>
      <c r="C1" s="50"/>
      <c r="D1" s="50"/>
      <c r="E1" s="50"/>
      <c r="F1" s="50"/>
    </row>
    <row r="2" spans="1:6">
      <c r="A2" s="50" t="s">
        <v>1</v>
      </c>
      <c r="B2" s="50"/>
      <c r="C2" s="50"/>
      <c r="D2" s="50"/>
      <c r="E2" s="50"/>
      <c r="F2" s="50"/>
    </row>
    <row r="3" spans="1:6">
      <c r="A3" s="50" t="s">
        <v>2</v>
      </c>
      <c r="B3" s="50"/>
      <c r="C3" s="50"/>
      <c r="D3" s="50"/>
      <c r="E3" s="50"/>
      <c r="F3" s="50"/>
    </row>
    <row r="5" spans="1:6">
      <c r="A5" s="51" t="s">
        <v>37</v>
      </c>
      <c r="B5" s="51"/>
      <c r="C5" s="51"/>
      <c r="D5" s="51"/>
    </row>
    <row r="7" spans="1:6">
      <c r="A7" s="2" t="s">
        <v>3</v>
      </c>
      <c r="B7" s="3" t="s">
        <v>4</v>
      </c>
      <c r="C7" s="2" t="s">
        <v>5</v>
      </c>
      <c r="D7" s="2" t="s">
        <v>6</v>
      </c>
      <c r="E7" s="2" t="s">
        <v>7</v>
      </c>
      <c r="F7" s="2" t="s">
        <v>8</v>
      </c>
    </row>
    <row r="8" spans="1:6">
      <c r="A8" s="4" t="s">
        <v>9</v>
      </c>
      <c r="B8" s="31">
        <v>2670113</v>
      </c>
      <c r="C8" s="36" t="s">
        <v>10</v>
      </c>
      <c r="D8" s="5">
        <f>IF(SUM(B8:C8)=0, "ไม่มี", SUM(B8:C8))</f>
        <v>2670113</v>
      </c>
      <c r="E8" s="36" t="s">
        <v>10</v>
      </c>
      <c r="F8" s="5" t="s">
        <v>10</v>
      </c>
    </row>
    <row r="9" spans="1:6">
      <c r="A9" s="4" t="s">
        <v>11</v>
      </c>
      <c r="B9" s="31">
        <v>1307647.1100000001</v>
      </c>
      <c r="C9" s="36" t="s">
        <v>10</v>
      </c>
      <c r="D9" s="5">
        <f t="shared" ref="D9:D11" si="0">IF(SUM(B9:C9)=0, "ไม่มี", SUM(B9:C9))</f>
        <v>1307647.1100000001</v>
      </c>
      <c r="E9" s="36" t="s">
        <v>10</v>
      </c>
      <c r="F9" s="5" t="s">
        <v>10</v>
      </c>
    </row>
    <row r="10" spans="1:6">
      <c r="A10" s="4" t="s">
        <v>12</v>
      </c>
      <c r="B10" s="31">
        <v>2899600</v>
      </c>
      <c r="C10" s="36">
        <v>395400</v>
      </c>
      <c r="D10" s="5">
        <f t="shared" si="0"/>
        <v>3295000</v>
      </c>
      <c r="E10" s="36">
        <v>1437500</v>
      </c>
      <c r="F10" s="5">
        <f>D10-E10</f>
        <v>1857500</v>
      </c>
    </row>
    <row r="11" spans="1:6">
      <c r="A11" s="4" t="s">
        <v>13</v>
      </c>
      <c r="B11" s="31" t="s">
        <v>10</v>
      </c>
      <c r="C11" s="36" t="s">
        <v>10</v>
      </c>
      <c r="D11" s="5" t="str">
        <f t="shared" si="0"/>
        <v>ไม่มี</v>
      </c>
      <c r="E11" s="36" t="s">
        <v>10</v>
      </c>
      <c r="F11" s="5" t="s">
        <v>10</v>
      </c>
    </row>
    <row r="12" spans="1:6">
      <c r="A12" s="2" t="s">
        <v>6</v>
      </c>
      <c r="B12" s="5">
        <f>IF(SUMIF(B8:B11, "&gt;0")=0, "ไม่มี", SUMIF(B8:B11, "&gt;0"))</f>
        <v>6877360.1100000003</v>
      </c>
      <c r="C12" s="5">
        <f t="shared" ref="C12:F12" si="1">IF(SUMIF(C8:C11, "&gt;0")=0, "ไม่มี", SUMIF(C8:C11, "&gt;0"))</f>
        <v>395400</v>
      </c>
      <c r="D12" s="5">
        <f t="shared" si="1"/>
        <v>7272760.1100000003</v>
      </c>
      <c r="E12" s="5">
        <f t="shared" si="1"/>
        <v>1437500</v>
      </c>
      <c r="F12" s="5">
        <f t="shared" si="1"/>
        <v>1857500</v>
      </c>
    </row>
    <row r="16" spans="1:6" ht="72">
      <c r="A16" s="6" t="s">
        <v>14</v>
      </c>
      <c r="B16" s="7" t="s">
        <v>15</v>
      </c>
      <c r="C16" s="8" t="s">
        <v>16</v>
      </c>
      <c r="D16" s="6" t="s">
        <v>6</v>
      </c>
      <c r="E16" s="6" t="s">
        <v>7</v>
      </c>
      <c r="F16" s="6" t="s">
        <v>8</v>
      </c>
    </row>
    <row r="17" spans="1:6">
      <c r="A17" s="5" t="s">
        <v>10</v>
      </c>
      <c r="B17" s="5" t="s">
        <v>10</v>
      </c>
      <c r="C17" s="5" t="s">
        <v>10</v>
      </c>
      <c r="D17" s="5" t="s">
        <v>10</v>
      </c>
      <c r="E17" s="5" t="s">
        <v>10</v>
      </c>
      <c r="F17" s="5" t="s">
        <v>10</v>
      </c>
    </row>
    <row r="18" spans="1:6">
      <c r="A18" s="4"/>
      <c r="B18" s="14"/>
      <c r="C18" s="4"/>
      <c r="D18" s="4"/>
      <c r="E18" s="4"/>
      <c r="F18" s="4"/>
    </row>
    <row r="19" spans="1:6">
      <c r="A19" s="4"/>
      <c r="B19" s="14"/>
      <c r="C19" s="4"/>
      <c r="D19" s="4"/>
      <c r="E19" s="4"/>
      <c r="F19" s="4"/>
    </row>
    <row r="20" spans="1:6">
      <c r="A20" s="4"/>
      <c r="B20" s="14"/>
      <c r="C20" s="4"/>
      <c r="D20" s="4"/>
      <c r="E20" s="4"/>
      <c r="F20" s="4"/>
    </row>
    <row r="21" spans="1:6">
      <c r="A21" s="4"/>
      <c r="B21" s="14"/>
      <c r="C21" s="4"/>
      <c r="D21" s="4"/>
      <c r="E21" s="4"/>
      <c r="F21" s="4"/>
    </row>
    <row r="22" spans="1:6">
      <c r="A22" s="4"/>
      <c r="B22" s="14"/>
      <c r="C22" s="4"/>
      <c r="D22" s="4"/>
      <c r="E22" s="4"/>
      <c r="F22" s="4"/>
    </row>
    <row r="23" spans="1:6">
      <c r="A23" s="4"/>
      <c r="B23" s="14"/>
      <c r="C23" s="4"/>
      <c r="D23" s="4"/>
      <c r="E23" s="4"/>
      <c r="F23" s="4"/>
    </row>
    <row r="24" spans="1:6">
      <c r="A24" s="2"/>
      <c r="B24" s="14"/>
      <c r="C24" s="14"/>
      <c r="D24" s="14"/>
      <c r="E24" s="14"/>
      <c r="F24" s="14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20</vt:i4>
      </vt:variant>
    </vt:vector>
  </HeadingPairs>
  <TitlesOfParts>
    <vt:vector size="40" baseType="lpstr">
      <vt:lpstr>1.ขุมทอง</vt:lpstr>
      <vt:lpstr>2.เคหะชุมชนลาดกระบัง</vt:lpstr>
      <vt:lpstr>3.แดงเป้า</vt:lpstr>
      <vt:lpstr>4.ตำบลขุมทอง</vt:lpstr>
      <vt:lpstr>5.ประสานสามัคคี</vt:lpstr>
      <vt:lpstr>6.ลำพะอง</vt:lpstr>
      <vt:lpstr>7.วัดขุมทอง</vt:lpstr>
      <vt:lpstr>8.วัดทิพพาวาส</vt:lpstr>
      <vt:lpstr>9.วัดบำรุงรื่น</vt:lpstr>
      <vt:lpstr>10.วัดบึงบัว</vt:lpstr>
      <vt:lpstr>11.วัดปลูกศรัทธา</vt:lpstr>
      <vt:lpstr>12.วัดปากบึง</vt:lpstr>
      <vt:lpstr>13.วัดพลมานีย์</vt:lpstr>
      <vt:lpstr>14.วัดราชโกษา</vt:lpstr>
      <vt:lpstr>15.วัดลาดกระบัง</vt:lpstr>
      <vt:lpstr>16.วัดลานบุญ</vt:lpstr>
      <vt:lpstr>17.วัดสังฆราชา</vt:lpstr>
      <vt:lpstr>18.วัดสุทธาโภชน์</vt:lpstr>
      <vt:lpstr>19.สุเหร่าลำนายโส</vt:lpstr>
      <vt:lpstr>20.แสงหิรัญวิทยา</vt:lpstr>
      <vt:lpstr>'1.ขุมทอง'!Print_Area</vt:lpstr>
      <vt:lpstr>'10.วัดบึงบัว'!Print_Area</vt:lpstr>
      <vt:lpstr>'11.วัดปลูกศรัทธา'!Print_Area</vt:lpstr>
      <vt:lpstr>'12.วัดปากบึง'!Print_Area</vt:lpstr>
      <vt:lpstr>'13.วัดพลมานีย์'!Print_Area</vt:lpstr>
      <vt:lpstr>'14.วัดราชโกษา'!Print_Area</vt:lpstr>
      <vt:lpstr>'15.วัดลาดกระบัง'!Print_Area</vt:lpstr>
      <vt:lpstr>'16.วัดลานบุญ'!Print_Area</vt:lpstr>
      <vt:lpstr>'17.วัดสังฆราชา'!Print_Area</vt:lpstr>
      <vt:lpstr>'18.วัดสุทธาโภชน์'!Print_Area</vt:lpstr>
      <vt:lpstr>'19.สุเหร่าลำนายโส'!Print_Area</vt:lpstr>
      <vt:lpstr>'2.เคหะชุมชนลาดกระบัง'!Print_Area</vt:lpstr>
      <vt:lpstr>'20.แสงหิรัญวิทยา'!Print_Area</vt:lpstr>
      <vt:lpstr>'3.แดงเป้า'!Print_Area</vt:lpstr>
      <vt:lpstr>'4.ตำบลขุมทอง'!Print_Area</vt:lpstr>
      <vt:lpstr>'5.ประสานสามัคคี'!Print_Area</vt:lpstr>
      <vt:lpstr>'6.ลำพะอง'!Print_Area</vt:lpstr>
      <vt:lpstr>'7.วัดขุมทอง'!Print_Area</vt:lpstr>
      <vt:lpstr>'8.วัดทิพพาวาส'!Print_Area</vt:lpstr>
      <vt:lpstr>'9.วัดบำรุงรื่น'!Print_Area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cp:lastPrinted>2026-05-21T08:34:42Z</cp:lastPrinted>
  <dcterms:created xsi:type="dcterms:W3CDTF">2024-04-01T05:36:53Z</dcterms:created>
  <dcterms:modified xsi:type="dcterms:W3CDTF">2026-05-21T08:34:47Z</dcterms:modified>
  <cp:category/>
  <cp:contentStatus/>
</cp:coreProperties>
</file>