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Documents/"/>
    </mc:Choice>
  </mc:AlternateContent>
  <xr:revisionPtr revIDLastSave="1" documentId="13_ncr:1_{98E635C5-96BC-4AD7-BB96-D45D71FBAF79}" xr6:coauthVersionLast="47" xr6:coauthVersionMax="47" xr10:uidLastSave="{18ECF963-B531-4894-BDC0-5988048942EE}"/>
  <bookViews>
    <workbookView xWindow="-120" yWindow="-120" windowWidth="24240" windowHeight="13020" activeTab="30" xr2:uid="{FD4EF419-6566-432C-802F-ED114515B1D1}"/>
  </bookViews>
  <sheets>
    <sheet name="สงม. 1 21.8.68" sheetId="2" r:id="rId1"/>
    <sheet name="สงม. 1 21.8.68 (ตุ๊กตาสำนัก)" sheetId="3" state="hidden" r:id="rId2"/>
    <sheet name="สงม. 1 21.8.68 " sheetId="4" r:id="rId3"/>
    <sheet name="สงม.2 21.8.68" sheetId="5" state="hidden" r:id="rId4"/>
    <sheet name="สงม.2 บุคลากร" sheetId="28" r:id="rId5"/>
    <sheet name="สงม.2 ปกครอง" sheetId="8" r:id="rId6"/>
    <sheet name="สงม.2 ทะเบียน" sheetId="11" r:id="rId7"/>
    <sheet name="สงม.2 คลัง" sheetId="6" r:id="rId8"/>
    <sheet name="สงม.2 รายได้" sheetId="7" r:id="rId9"/>
    <sheet name="สงม.2 บริหารรักษา" sheetId="24" r:id="rId10"/>
    <sheet name="สงม.2 งานกวาด" sheetId="25" r:id="rId11"/>
    <sheet name="สงม.2 งานเก็บขยะ" sheetId="26" r:id="rId12"/>
    <sheet name="สงม.2 งานดูสวนฯ" sheetId="27" r:id="rId13"/>
    <sheet name="สงม.2 เทศกิจ" sheetId="9" r:id="rId14"/>
    <sheet name="สงม.2งานตรวจ (เทศกิจ)" sheetId="10" r:id="rId15"/>
    <sheet name="สงม.2 บริหารโยธา" sheetId="12" r:id="rId16"/>
    <sheet name="สงม.2 งานอนุญาตก่อสร้าง" sheetId="13" r:id="rId17"/>
    <sheet name="สงม.2 งานบำรุงซ่อมแซม" sheetId="14" r:id="rId18"/>
    <sheet name="สงม.2 งานระบายน้ำ" sheetId="15" r:id="rId19"/>
    <sheet name="สงม.2 งานบริหารพัฒนา" sheetId="16" r:id="rId20"/>
    <sheet name="สงม.2 งานบริหารพัฒนา (2)" sheetId="17" r:id="rId21"/>
    <sheet name="สงม.2 งานบริหารพัฒนา (4)" sheetId="35" r:id="rId22"/>
    <sheet name="สงม.2 งานบริหารพัฒนา (5)" sheetId="34" r:id="rId23"/>
    <sheet name="สงม.2 งานบริหารพัฒนา (6)" sheetId="33" r:id="rId24"/>
    <sheet name="สงม.2 บริหารทั่วไปสิ่งแวดล้อม" sheetId="18" r:id="rId25"/>
    <sheet name="สงม.2 งานสุขาภิบาล" sheetId="19" r:id="rId26"/>
    <sheet name="สงม.2 งานป้องกัน" sheetId="20" r:id="rId27"/>
    <sheet name="สงม.2 งานบริหารฝ่ายการศึกษา" sheetId="21" r:id="rId28"/>
    <sheet name="สงม.2 งานงบประมาณ รร." sheetId="22" r:id="rId29"/>
    <sheet name="สงม.2โครงการตามยุทธ" sheetId="37" r:id="rId30"/>
    <sheet name="สงม.2โครงการสองภาษา" sheetId="36" r:id="rId31"/>
  </sheets>
  <definedNames>
    <definedName name="_xlnm.Print_Area" localSheetId="2">'สงม. 1 21.8.68 '!$A$1:$I$149</definedName>
    <definedName name="_xlnm.Print_Area" localSheetId="3">'สงม.2 21.8.68'!$A$1:$R$73</definedName>
    <definedName name="_xlnm.Print_Area" localSheetId="7">'สงม.2 คลัง'!$A$1:$R$115</definedName>
    <definedName name="_xlnm.Print_Area" localSheetId="10">'สงม.2 งานกวาด'!$A$1:$R$88</definedName>
    <definedName name="_xlnm.Print_Area" localSheetId="11">'สงม.2 งานเก็บขยะ'!$A$1:$R$111</definedName>
    <definedName name="_xlnm.Print_Area" localSheetId="28">'สงม.2 งานงบประมาณ รร.'!$A$1:$R$248</definedName>
    <definedName name="_xlnm.Print_Area" localSheetId="12">'สงม.2 งานดูสวนฯ'!$A$1:$R$109</definedName>
    <definedName name="_xlnm.Print_Area" localSheetId="27">'สงม.2 งานบริหารฝ่ายการศึกษา'!$A$1:$R$103</definedName>
    <definedName name="_xlnm.Print_Area" localSheetId="19">'สงม.2 งานบริหารพัฒนา'!$A$1:$R$111</definedName>
    <definedName name="_xlnm.Print_Area" localSheetId="20">'สงม.2 งานบริหารพัฒนา (2)'!$A$1:$R$156</definedName>
    <definedName name="_xlnm.Print_Area" localSheetId="21">'สงม.2 งานบริหารพัฒนา (4)'!$A$1:$R$84</definedName>
    <definedName name="_xlnm.Print_Area" localSheetId="22">'สงม.2 งานบริหารพัฒนา (5)'!$A$1:$R$84</definedName>
    <definedName name="_xlnm.Print_Area" localSheetId="23">'สงม.2 งานบริหารพัฒนา (6)'!$A$1:$R$84</definedName>
    <definedName name="_xlnm.Print_Area" localSheetId="17">'สงม.2 งานบำรุงซ่อมแซม'!$A$1:$R$150</definedName>
    <definedName name="_xlnm.Print_Area" localSheetId="26">'สงม.2 งานป้องกัน'!$A$1:$R$83</definedName>
    <definedName name="_xlnm.Print_Area" localSheetId="18">'สงม.2 งานระบายน้ำ'!$A$1:$R$135</definedName>
    <definedName name="_xlnm.Print_Area" localSheetId="25">'สงม.2 งานสุขาภิบาล'!$A$1:$R$83</definedName>
    <definedName name="_xlnm.Print_Area" localSheetId="16">'สงม.2 งานอนุญาตก่อสร้าง'!$A$1:$R$88</definedName>
    <definedName name="_xlnm.Print_Area" localSheetId="6">'สงม.2 ทะเบียน'!$A$1:$R$105</definedName>
    <definedName name="_xlnm.Print_Area" localSheetId="13">'สงม.2 เทศกิจ'!$A$1:$R$107</definedName>
    <definedName name="_xlnm.Print_Area" localSheetId="24">'สงม.2 บริหารทั่วไปสิ่งแวดล้อม'!$A$1:$R$109</definedName>
    <definedName name="_xlnm.Print_Area" localSheetId="15">'สงม.2 บริหารโยธา'!$A$1:$R$103</definedName>
    <definedName name="_xlnm.Print_Area" localSheetId="9">'สงม.2 บริหารรักษา'!$A$1:$R$109</definedName>
    <definedName name="_xlnm.Print_Area" localSheetId="4">'สงม.2 บุคลากร'!$A$1:$R$127</definedName>
    <definedName name="_xlnm.Print_Area" localSheetId="5">'สงม.2 ปกครอง'!$A$1:$R$133</definedName>
    <definedName name="_xlnm.Print_Area" localSheetId="8">'สงม.2 รายได้'!$A$1:$R$94</definedName>
    <definedName name="_xlnm.Print_Area" localSheetId="29">สงม.2โครงการตามยุทธ!$A$1:$R$84</definedName>
    <definedName name="_xlnm.Print_Area" localSheetId="30">สงม.2โครงการสองภาษา!$A$1:$R$84</definedName>
    <definedName name="_xlnm.Print_Area" localSheetId="14">'สงม.2งานตรวจ (เทศกิจ)'!$A$1:$R$84</definedName>
    <definedName name="_xlnm.Print_Titles" localSheetId="0">'สงม. 1 21.8.68'!$1:$11</definedName>
    <definedName name="_xlnm.Print_Titles" localSheetId="1">'สงม. 1 21.8.68 (ตุ๊กตาสำนัก)'!$1:$11</definedName>
    <definedName name="_xlnm.Print_Titles" localSheetId="3">'สงม.2 21.8.68'!$1:$11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7" l="1"/>
  <c r="D149" i="17"/>
  <c r="C118" i="8"/>
  <c r="F118" i="8"/>
  <c r="C126" i="8"/>
  <c r="D126" i="8"/>
  <c r="E118" i="22"/>
  <c r="E120" i="22"/>
  <c r="C161" i="22"/>
  <c r="C159" i="22"/>
  <c r="C157" i="22"/>
  <c r="C155" i="22"/>
  <c r="C153" i="22"/>
  <c r="C151" i="22"/>
  <c r="C149" i="22"/>
  <c r="C147" i="22"/>
  <c r="C145" i="22"/>
  <c r="D161" i="22"/>
  <c r="D159" i="22"/>
  <c r="D157" i="22"/>
  <c r="D155" i="22"/>
  <c r="D153" i="22"/>
  <c r="D151" i="22"/>
  <c r="D149" i="22"/>
  <c r="D147" i="22"/>
  <c r="D145" i="22"/>
  <c r="C132" i="22"/>
  <c r="C130" i="22"/>
  <c r="C128" i="22"/>
  <c r="D132" i="22"/>
  <c r="D130" i="22"/>
  <c r="D128" i="22"/>
  <c r="C126" i="22"/>
  <c r="D126" i="22"/>
  <c r="K83" i="15"/>
  <c r="K77" i="15" s="1"/>
  <c r="I120" i="15"/>
  <c r="C120" i="15" s="1"/>
  <c r="I118" i="15"/>
  <c r="C118" i="15" s="1"/>
  <c r="I116" i="15"/>
  <c r="C116" i="15" s="1"/>
  <c r="I114" i="15"/>
  <c r="C114" i="15" s="1"/>
  <c r="I112" i="15"/>
  <c r="C112" i="15" s="1"/>
  <c r="I110" i="15"/>
  <c r="C110" i="15" s="1"/>
  <c r="I108" i="15"/>
  <c r="C108" i="15" s="1"/>
  <c r="I106" i="15"/>
  <c r="C106" i="15" s="1"/>
  <c r="I104" i="15"/>
  <c r="C104" i="15" s="1"/>
  <c r="I102" i="15"/>
  <c r="C102" i="15" s="1"/>
  <c r="I89" i="15"/>
  <c r="C89" i="15" s="1"/>
  <c r="I87" i="15"/>
  <c r="C87" i="15" s="1"/>
  <c r="I85" i="15"/>
  <c r="M145" i="14"/>
  <c r="L145" i="14"/>
  <c r="M71" i="14"/>
  <c r="L71" i="14"/>
  <c r="I68" i="4"/>
  <c r="H68" i="4"/>
  <c r="B70" i="4"/>
  <c r="F70" i="4"/>
  <c r="I145" i="14"/>
  <c r="C135" i="14"/>
  <c r="I135" i="14"/>
  <c r="C133" i="14"/>
  <c r="I133" i="14"/>
  <c r="I71" i="14" s="1"/>
  <c r="C131" i="14"/>
  <c r="I131" i="14"/>
  <c r="C118" i="14"/>
  <c r="I118" i="14"/>
  <c r="I98" i="14"/>
  <c r="C98" i="14" s="1"/>
  <c r="C81" i="14"/>
  <c r="I81" i="14"/>
  <c r="C75" i="14"/>
  <c r="I75" i="14"/>
  <c r="C73" i="14"/>
  <c r="I73" i="14"/>
  <c r="N149" i="17"/>
  <c r="D147" i="17"/>
  <c r="C147" i="17"/>
  <c r="N134" i="17"/>
  <c r="I134" i="17"/>
  <c r="D134" i="17"/>
  <c r="C134" i="17"/>
  <c r="N132" i="17"/>
  <c r="I132" i="17"/>
  <c r="D132" i="17"/>
  <c r="C132" i="17"/>
  <c r="D130" i="17"/>
  <c r="C130" i="17"/>
  <c r="D128" i="17"/>
  <c r="C128" i="17"/>
  <c r="N126" i="17"/>
  <c r="C126" i="17" s="1"/>
  <c r="I126" i="17"/>
  <c r="D126" i="17"/>
  <c r="D124" i="17"/>
  <c r="C124" i="17"/>
  <c r="D122" i="17"/>
  <c r="C122" i="17"/>
  <c r="N120" i="17"/>
  <c r="I120" i="17"/>
  <c r="D120" i="17"/>
  <c r="C120" i="17"/>
  <c r="D118" i="17"/>
  <c r="C118" i="17"/>
  <c r="N116" i="17"/>
  <c r="I116" i="17"/>
  <c r="D116" i="17"/>
  <c r="C116" i="17" s="1"/>
  <c r="N114" i="17"/>
  <c r="I114" i="17"/>
  <c r="D114" i="17"/>
  <c r="C114" i="17"/>
  <c r="N112" i="17"/>
  <c r="I112" i="17"/>
  <c r="I110" i="17" s="1"/>
  <c r="D112" i="17"/>
  <c r="C112" i="17"/>
  <c r="R110" i="17"/>
  <c r="Q110" i="17"/>
  <c r="Q151" i="17" s="1"/>
  <c r="P110" i="17"/>
  <c r="O110" i="17"/>
  <c r="M110" i="17"/>
  <c r="M151" i="17" s="1"/>
  <c r="L110" i="17"/>
  <c r="L151" i="17" s="1"/>
  <c r="K110" i="17"/>
  <c r="J110" i="17"/>
  <c r="H110" i="17"/>
  <c r="G110" i="17"/>
  <c r="F110" i="17"/>
  <c r="E110" i="17"/>
  <c r="D89" i="17"/>
  <c r="C89" i="17"/>
  <c r="G87" i="17"/>
  <c r="D87" i="17"/>
  <c r="C87" i="17"/>
  <c r="C85" i="17" s="1"/>
  <c r="G85" i="17"/>
  <c r="D85" i="17"/>
  <c r="D83" i="17"/>
  <c r="C83" i="17"/>
  <c r="D81" i="17"/>
  <c r="C81" i="17"/>
  <c r="E79" i="17"/>
  <c r="D79" i="17"/>
  <c r="C79" i="17"/>
  <c r="D77" i="17"/>
  <c r="C77" i="17"/>
  <c r="I75" i="17"/>
  <c r="C75" i="17"/>
  <c r="D73" i="17"/>
  <c r="D67" i="17" s="1"/>
  <c r="C73" i="17"/>
  <c r="I71" i="17"/>
  <c r="I67" i="17" s="1"/>
  <c r="C71" i="17"/>
  <c r="C67" i="17" s="1"/>
  <c r="I69" i="17"/>
  <c r="C69" i="17"/>
  <c r="J67" i="17"/>
  <c r="G67" i="17"/>
  <c r="D65" i="17"/>
  <c r="C65" i="17"/>
  <c r="N63" i="17"/>
  <c r="N61" i="17" s="1"/>
  <c r="I63" i="17"/>
  <c r="I61" i="17" s="1"/>
  <c r="D63" i="17"/>
  <c r="C63" i="17"/>
  <c r="R61" i="17"/>
  <c r="R32" i="17" s="1"/>
  <c r="R30" i="17" s="1"/>
  <c r="R151" i="17" s="1"/>
  <c r="Q61" i="17"/>
  <c r="Q32" i="17" s="1"/>
  <c r="Q30" i="17" s="1"/>
  <c r="P61" i="17"/>
  <c r="O61" i="17"/>
  <c r="M61" i="17"/>
  <c r="L61" i="17"/>
  <c r="K61" i="17"/>
  <c r="K32" i="17" s="1"/>
  <c r="K30" i="17" s="1"/>
  <c r="K151" i="17" s="1"/>
  <c r="J61" i="17"/>
  <c r="J32" i="17" s="1"/>
  <c r="J30" i="17" s="1"/>
  <c r="J151" i="17" s="1"/>
  <c r="H61" i="17"/>
  <c r="H32" i="17" s="1"/>
  <c r="H30" i="17" s="1"/>
  <c r="G61" i="17"/>
  <c r="G32" i="17" s="1"/>
  <c r="G30" i="17" s="1"/>
  <c r="G151" i="17" s="1"/>
  <c r="F61" i="17"/>
  <c r="F32" i="17" s="1"/>
  <c r="F30" i="17" s="1"/>
  <c r="F151" i="17" s="1"/>
  <c r="E61" i="17"/>
  <c r="E32" i="17" s="1"/>
  <c r="E30" i="17" s="1"/>
  <c r="E151" i="17" s="1"/>
  <c r="D61" i="17"/>
  <c r="C61" i="17"/>
  <c r="N59" i="17"/>
  <c r="I59" i="17"/>
  <c r="D59" i="17"/>
  <c r="C59" i="17" s="1"/>
  <c r="N46" i="17"/>
  <c r="I46" i="17"/>
  <c r="D46" i="17"/>
  <c r="C46" i="17"/>
  <c r="N44" i="17"/>
  <c r="I44" i="17"/>
  <c r="D44" i="17"/>
  <c r="C44" i="17"/>
  <c r="N42" i="17"/>
  <c r="I42" i="17"/>
  <c r="D42" i="17"/>
  <c r="C42" i="17"/>
  <c r="N40" i="17"/>
  <c r="I40" i="17"/>
  <c r="D40" i="17"/>
  <c r="C40" i="17" s="1"/>
  <c r="N38" i="17"/>
  <c r="I38" i="17"/>
  <c r="D38" i="17"/>
  <c r="C38" i="17"/>
  <c r="N36" i="17"/>
  <c r="I36" i="17"/>
  <c r="I34" i="17" s="1"/>
  <c r="I32" i="17" s="1"/>
  <c r="I30" i="17" s="1"/>
  <c r="D36" i="17"/>
  <c r="C36" i="17"/>
  <c r="R34" i="17"/>
  <c r="Q34" i="17"/>
  <c r="P34" i="17"/>
  <c r="O34" i="17"/>
  <c r="O32" i="17" s="1"/>
  <c r="O30" i="17" s="1"/>
  <c r="N34" i="17"/>
  <c r="M34" i="17"/>
  <c r="L34" i="17"/>
  <c r="K34" i="17"/>
  <c r="J34" i="17"/>
  <c r="H34" i="17"/>
  <c r="G34" i="17"/>
  <c r="F34" i="17"/>
  <c r="E34" i="17"/>
  <c r="M32" i="17"/>
  <c r="L32" i="17"/>
  <c r="M30" i="17"/>
  <c r="L30" i="17"/>
  <c r="P120" i="22"/>
  <c r="P118" i="22" s="1"/>
  <c r="L165" i="22"/>
  <c r="I184" i="22"/>
  <c r="C184" i="22" s="1"/>
  <c r="I188" i="22"/>
  <c r="L118" i="22"/>
  <c r="C190" i="22"/>
  <c r="I169" i="22"/>
  <c r="I182" i="22"/>
  <c r="C182" i="22" s="1"/>
  <c r="C169" i="22"/>
  <c r="L243" i="22"/>
  <c r="N241" i="22"/>
  <c r="C241" i="22" s="1"/>
  <c r="I239" i="22"/>
  <c r="C239" i="22" s="1"/>
  <c r="D237" i="22"/>
  <c r="C237" i="22" s="1"/>
  <c r="I235" i="22"/>
  <c r="D235" i="22"/>
  <c r="C235" i="22"/>
  <c r="D233" i="22"/>
  <c r="C233" i="22"/>
  <c r="N231" i="22"/>
  <c r="I231" i="22"/>
  <c r="C231" i="22"/>
  <c r="N229" i="22"/>
  <c r="I229" i="22"/>
  <c r="D229" i="22"/>
  <c r="C229" i="22" s="1"/>
  <c r="D227" i="22"/>
  <c r="C227" i="22" s="1"/>
  <c r="N214" i="22"/>
  <c r="I214" i="22"/>
  <c r="D214" i="22"/>
  <c r="C214" i="22"/>
  <c r="I212" i="22"/>
  <c r="D212" i="22"/>
  <c r="C212" i="22"/>
  <c r="N210" i="22"/>
  <c r="I210" i="22"/>
  <c r="D210" i="22"/>
  <c r="D198" i="22" s="1"/>
  <c r="C210" i="22"/>
  <c r="N208" i="22"/>
  <c r="I208" i="22"/>
  <c r="C208" i="22" s="1"/>
  <c r="D208" i="22"/>
  <c r="I206" i="22"/>
  <c r="C206" i="22"/>
  <c r="N204" i="22"/>
  <c r="N198" i="22" s="1"/>
  <c r="I204" i="22"/>
  <c r="D204" i="22"/>
  <c r="C204" i="22"/>
  <c r="I202" i="22"/>
  <c r="C202" i="22"/>
  <c r="I200" i="22"/>
  <c r="I198" i="22" s="1"/>
  <c r="C200" i="22"/>
  <c r="R198" i="22"/>
  <c r="Q198" i="22"/>
  <c r="P198" i="22"/>
  <c r="O198" i="22"/>
  <c r="M198" i="22"/>
  <c r="L198" i="22"/>
  <c r="K198" i="22"/>
  <c r="J198" i="22"/>
  <c r="H198" i="22"/>
  <c r="G198" i="22"/>
  <c r="F198" i="22"/>
  <c r="N196" i="22"/>
  <c r="I196" i="22"/>
  <c r="I192" i="22" s="1"/>
  <c r="D196" i="22"/>
  <c r="C196" i="22"/>
  <c r="N194" i="22"/>
  <c r="N192" i="22" s="1"/>
  <c r="I194" i="22"/>
  <c r="D194" i="22"/>
  <c r="C194" i="22" s="1"/>
  <c r="C192" i="22" s="1"/>
  <c r="R192" i="22"/>
  <c r="Q192" i="22"/>
  <c r="P192" i="22"/>
  <c r="O192" i="22"/>
  <c r="M192" i="22"/>
  <c r="K192" i="22"/>
  <c r="K243" i="22" s="1"/>
  <c r="J192" i="22"/>
  <c r="H192" i="22"/>
  <c r="G192" i="22"/>
  <c r="F192" i="22"/>
  <c r="D192" i="22"/>
  <c r="D190" i="22"/>
  <c r="D188" i="22"/>
  <c r="D186" i="22"/>
  <c r="C186" i="22" s="1"/>
  <c r="D184" i="22"/>
  <c r="D182" i="22"/>
  <c r="D169" i="22"/>
  <c r="D167" i="22"/>
  <c r="C167" i="22"/>
  <c r="R165" i="22"/>
  <c r="Q165" i="22"/>
  <c r="O165" i="22"/>
  <c r="N165" i="22"/>
  <c r="M165" i="22"/>
  <c r="K165" i="22"/>
  <c r="J165" i="22"/>
  <c r="H165" i="22"/>
  <c r="G165" i="22"/>
  <c r="F165" i="22"/>
  <c r="E165" i="22"/>
  <c r="D163" i="22"/>
  <c r="C163" i="22" s="1"/>
  <c r="N161" i="22"/>
  <c r="N159" i="22"/>
  <c r="N157" i="22"/>
  <c r="N155" i="22"/>
  <c r="N153" i="22"/>
  <c r="N151" i="22"/>
  <c r="N149" i="22"/>
  <c r="N147" i="22"/>
  <c r="N145" i="22"/>
  <c r="N132" i="22"/>
  <c r="N130" i="22"/>
  <c r="N128" i="22"/>
  <c r="N126" i="22"/>
  <c r="D124" i="22"/>
  <c r="C124" i="22"/>
  <c r="D122" i="22"/>
  <c r="C122" i="22"/>
  <c r="G120" i="22"/>
  <c r="D116" i="22"/>
  <c r="C116" i="22"/>
  <c r="D114" i="22"/>
  <c r="C114" i="22"/>
  <c r="D112" i="22"/>
  <c r="C112" i="22"/>
  <c r="D110" i="22"/>
  <c r="C110" i="22"/>
  <c r="E108" i="22"/>
  <c r="D108" i="22"/>
  <c r="C108" i="22"/>
  <c r="I106" i="22"/>
  <c r="C106" i="22"/>
  <c r="I104" i="22"/>
  <c r="C104" i="22"/>
  <c r="I91" i="22"/>
  <c r="C91" i="22"/>
  <c r="I89" i="22"/>
  <c r="C89" i="22"/>
  <c r="N87" i="22"/>
  <c r="C87" i="22"/>
  <c r="I85" i="22"/>
  <c r="C85" i="22"/>
  <c r="I84" i="22"/>
  <c r="I83" i="22"/>
  <c r="C83" i="22"/>
  <c r="I82" i="22"/>
  <c r="I81" i="22"/>
  <c r="C81" i="22"/>
  <c r="I80" i="22"/>
  <c r="I79" i="22"/>
  <c r="C79" i="22" s="1"/>
  <c r="C75" i="22" s="1"/>
  <c r="I78" i="22"/>
  <c r="I77" i="22"/>
  <c r="I75" i="22" s="1"/>
  <c r="C77" i="22"/>
  <c r="R75" i="22"/>
  <c r="Q75" i="22"/>
  <c r="P75" i="22"/>
  <c r="O75" i="22"/>
  <c r="N75" i="22"/>
  <c r="M75" i="22"/>
  <c r="L75" i="22"/>
  <c r="K75" i="22"/>
  <c r="J75" i="22"/>
  <c r="H75" i="22"/>
  <c r="G75" i="22"/>
  <c r="F75" i="22"/>
  <c r="E75" i="22"/>
  <c r="D75" i="22"/>
  <c r="I73" i="22"/>
  <c r="C73" i="22"/>
  <c r="I71" i="22"/>
  <c r="C71" i="22"/>
  <c r="D69" i="22"/>
  <c r="C69" i="22"/>
  <c r="D67" i="22"/>
  <c r="C67" i="22"/>
  <c r="D65" i="22"/>
  <c r="C65" i="22"/>
  <c r="I63" i="22"/>
  <c r="D63" i="22"/>
  <c r="C63" i="22" s="1"/>
  <c r="I61" i="22"/>
  <c r="D61" i="22"/>
  <c r="C61" i="22"/>
  <c r="I59" i="22"/>
  <c r="D59" i="22"/>
  <c r="D57" i="22" s="1"/>
  <c r="C59" i="22"/>
  <c r="C57" i="22" s="1"/>
  <c r="M57" i="22"/>
  <c r="L57" i="22"/>
  <c r="K57" i="22"/>
  <c r="J57" i="22"/>
  <c r="I57" i="22"/>
  <c r="H57" i="22"/>
  <c r="G57" i="22"/>
  <c r="F57" i="22"/>
  <c r="E57" i="22"/>
  <c r="N44" i="22"/>
  <c r="I44" i="22"/>
  <c r="D44" i="22"/>
  <c r="C44" i="22"/>
  <c r="N42" i="22"/>
  <c r="I42" i="22"/>
  <c r="D42" i="22"/>
  <c r="C42" i="22"/>
  <c r="N40" i="22"/>
  <c r="I40" i="22"/>
  <c r="C40" i="22" s="1"/>
  <c r="D40" i="22"/>
  <c r="N38" i="22"/>
  <c r="I38" i="22"/>
  <c r="D38" i="22"/>
  <c r="C38" i="22"/>
  <c r="N36" i="22"/>
  <c r="I36" i="22"/>
  <c r="I34" i="22" s="1"/>
  <c r="D36" i="22"/>
  <c r="D34" i="22" s="1"/>
  <c r="C36" i="22"/>
  <c r="R34" i="22"/>
  <c r="R32" i="22" s="1"/>
  <c r="R30" i="22" s="1"/>
  <c r="Q34" i="22"/>
  <c r="Q32" i="22" s="1"/>
  <c r="Q30" i="22" s="1"/>
  <c r="P34" i="22"/>
  <c r="P32" i="22" s="1"/>
  <c r="P30" i="22" s="1"/>
  <c r="O34" i="22"/>
  <c r="O32" i="22" s="1"/>
  <c r="O30" i="22" s="1"/>
  <c r="N34" i="22"/>
  <c r="N32" i="22" s="1"/>
  <c r="N30" i="22" s="1"/>
  <c r="M34" i="22"/>
  <c r="M32" i="22" s="1"/>
  <c r="M30" i="22" s="1"/>
  <c r="K34" i="22"/>
  <c r="J34" i="22"/>
  <c r="J32" i="22" s="1"/>
  <c r="J30" i="22" s="1"/>
  <c r="H34" i="22"/>
  <c r="H32" i="22" s="1"/>
  <c r="H30" i="22" s="1"/>
  <c r="G34" i="22"/>
  <c r="F34" i="22"/>
  <c r="F32" i="22" s="1"/>
  <c r="F30" i="22" s="1"/>
  <c r="L32" i="22"/>
  <c r="L30" i="22" s="1"/>
  <c r="K32" i="22"/>
  <c r="K30" i="22" s="1"/>
  <c r="G32" i="22"/>
  <c r="E32" i="22"/>
  <c r="E30" i="22" s="1"/>
  <c r="G30" i="22"/>
  <c r="G118" i="8"/>
  <c r="E118" i="8"/>
  <c r="D118" i="8"/>
  <c r="N126" i="8"/>
  <c r="N118" i="8" s="1"/>
  <c r="J79" i="10"/>
  <c r="H151" i="17" l="1"/>
  <c r="N120" i="22"/>
  <c r="N118" i="22" s="1"/>
  <c r="D120" i="22"/>
  <c r="I83" i="15"/>
  <c r="I77" i="15" s="1"/>
  <c r="C85" i="15"/>
  <c r="C83" i="15"/>
  <c r="N32" i="17"/>
  <c r="N30" i="17" s="1"/>
  <c r="O151" i="17"/>
  <c r="P32" i="17"/>
  <c r="P30" i="17" s="1"/>
  <c r="P151" i="17" s="1"/>
  <c r="C110" i="17"/>
  <c r="C151" i="17" s="1"/>
  <c r="I151" i="17"/>
  <c r="C34" i="17"/>
  <c r="C32" i="17" s="1"/>
  <c r="C30" i="17" s="1"/>
  <c r="N110" i="17"/>
  <c r="N151" i="17" s="1"/>
  <c r="D34" i="17"/>
  <c r="D32" i="17" s="1"/>
  <c r="D30" i="17" s="1"/>
  <c r="D110" i="17"/>
  <c r="D151" i="17" s="1"/>
  <c r="C188" i="22"/>
  <c r="C165" i="22" s="1"/>
  <c r="I165" i="22"/>
  <c r="I118" i="22" s="1"/>
  <c r="G118" i="22"/>
  <c r="G243" i="22" s="1"/>
  <c r="D165" i="22"/>
  <c r="M243" i="22"/>
  <c r="C120" i="22"/>
  <c r="R243" i="22"/>
  <c r="D32" i="22"/>
  <c r="D30" i="22" s="1"/>
  <c r="C198" i="22"/>
  <c r="I32" i="22"/>
  <c r="I30" i="22" s="1"/>
  <c r="I243" i="22"/>
  <c r="F243" i="22"/>
  <c r="H243" i="22"/>
  <c r="O243" i="22"/>
  <c r="P243" i="22"/>
  <c r="Q243" i="22"/>
  <c r="C34" i="22"/>
  <c r="C32" i="22" s="1"/>
  <c r="C30" i="22" s="1"/>
  <c r="J243" i="22"/>
  <c r="N243" i="22"/>
  <c r="E75" i="36"/>
  <c r="F75" i="36"/>
  <c r="G75" i="36"/>
  <c r="H75" i="36"/>
  <c r="J75" i="36"/>
  <c r="K75" i="36"/>
  <c r="L75" i="36"/>
  <c r="M75" i="36"/>
  <c r="O75" i="36"/>
  <c r="P75" i="36"/>
  <c r="Q75" i="36"/>
  <c r="R75" i="36"/>
  <c r="Q75" i="37"/>
  <c r="P75" i="37"/>
  <c r="O75" i="37"/>
  <c r="M75" i="37"/>
  <c r="K75" i="37"/>
  <c r="J75" i="37"/>
  <c r="H75" i="37"/>
  <c r="G75" i="37"/>
  <c r="F75" i="37"/>
  <c r="F75" i="33"/>
  <c r="M79" i="34"/>
  <c r="M75" i="34"/>
  <c r="M79" i="35"/>
  <c r="M75" i="35"/>
  <c r="F57" i="26"/>
  <c r="K57" i="26"/>
  <c r="K32" i="26" s="1"/>
  <c r="J57" i="26"/>
  <c r="J42" i="26"/>
  <c r="J34" i="26"/>
  <c r="J32" i="26" s="1"/>
  <c r="J30" i="26" s="1"/>
  <c r="E34" i="26"/>
  <c r="F34" i="9"/>
  <c r="D118" i="22" l="1"/>
  <c r="D243" i="22" s="1"/>
  <c r="C118" i="22"/>
  <c r="C243" i="22" s="1"/>
  <c r="K32" i="10"/>
  <c r="K30" i="10"/>
  <c r="K79" i="10" s="1"/>
  <c r="I67" i="27"/>
  <c r="D38" i="9"/>
  <c r="C38" i="9" s="1"/>
  <c r="I44" i="10"/>
  <c r="I32" i="10" s="1"/>
  <c r="H63" i="4"/>
  <c r="F122" i="28"/>
  <c r="G122" i="28"/>
  <c r="H122" i="28"/>
  <c r="I122" i="28"/>
  <c r="J122" i="28"/>
  <c r="K122" i="28"/>
  <c r="L122" i="28"/>
  <c r="M122" i="28"/>
  <c r="N122" i="28"/>
  <c r="O122" i="28"/>
  <c r="P122" i="28"/>
  <c r="Q122" i="28"/>
  <c r="R122" i="28"/>
  <c r="I77" i="35"/>
  <c r="I77" i="34"/>
  <c r="D77" i="33"/>
  <c r="E59" i="16"/>
  <c r="R59" i="16"/>
  <c r="Q59" i="16"/>
  <c r="P59" i="16"/>
  <c r="O59" i="16"/>
  <c r="M59" i="16"/>
  <c r="L59" i="16"/>
  <c r="K59" i="16"/>
  <c r="J59" i="16"/>
  <c r="H59" i="16"/>
  <c r="G59" i="16"/>
  <c r="F59" i="16"/>
  <c r="C77" i="34" l="1"/>
  <c r="C75" i="34" s="1"/>
  <c r="I75" i="34"/>
  <c r="I79" i="34" s="1"/>
  <c r="C77" i="33"/>
  <c r="C75" i="33" s="1"/>
  <c r="D75" i="33"/>
  <c r="C77" i="35"/>
  <c r="C75" i="35" s="1"/>
  <c r="I79" i="35"/>
  <c r="I75" i="35"/>
  <c r="C44" i="10"/>
  <c r="C32" i="10" s="1"/>
  <c r="C30" i="10" s="1"/>
  <c r="C79" i="10" s="1"/>
  <c r="I30" i="10"/>
  <c r="D69" i="16"/>
  <c r="C69" i="16" s="1"/>
  <c r="I67" i="16"/>
  <c r="C67" i="16" s="1"/>
  <c r="D63" i="16"/>
  <c r="C63" i="16" s="1"/>
  <c r="D61" i="16"/>
  <c r="C61" i="16" s="1"/>
  <c r="D57" i="16"/>
  <c r="C57" i="16" s="1"/>
  <c r="I44" i="16"/>
  <c r="C44" i="16" s="1"/>
  <c r="D42" i="16"/>
  <c r="C42" i="16" s="1"/>
  <c r="D40" i="16"/>
  <c r="C40" i="16" s="1"/>
  <c r="N71" i="16"/>
  <c r="N59" i="16" s="1"/>
  <c r="I71" i="16"/>
  <c r="D71" i="16"/>
  <c r="L57" i="27"/>
  <c r="L32" i="27" s="1"/>
  <c r="L30" i="27" s="1"/>
  <c r="L104" i="27" s="1"/>
  <c r="D69" i="28"/>
  <c r="C69" i="28" s="1"/>
  <c r="D67" i="28"/>
  <c r="C67" i="28" s="1"/>
  <c r="D65" i="28"/>
  <c r="C65" i="28" s="1"/>
  <c r="D63" i="28"/>
  <c r="C63" i="28" s="1"/>
  <c r="D61" i="28"/>
  <c r="C61" i="28" s="1"/>
  <c r="G30" i="26"/>
  <c r="G106" i="26" s="1"/>
  <c r="H30" i="26"/>
  <c r="H106" i="26" s="1"/>
  <c r="L30" i="26"/>
  <c r="L106" i="26" s="1"/>
  <c r="M30" i="26"/>
  <c r="M106" i="26" s="1"/>
  <c r="P30" i="26"/>
  <c r="P106" i="26" s="1"/>
  <c r="Q30" i="26"/>
  <c r="Q106" i="26" s="1"/>
  <c r="R30" i="26"/>
  <c r="R106" i="26" s="1"/>
  <c r="F74" i="20"/>
  <c r="F78" i="20" s="1"/>
  <c r="D76" i="19"/>
  <c r="D95" i="4" s="1"/>
  <c r="B95" i="4" s="1"/>
  <c r="C76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F38" i="18"/>
  <c r="K38" i="18"/>
  <c r="K32" i="18" s="1"/>
  <c r="K30" i="18" s="1"/>
  <c r="K104" i="18" s="1"/>
  <c r="H59" i="18"/>
  <c r="H32" i="18" s="1"/>
  <c r="H30" i="18" s="1"/>
  <c r="H104" i="18" s="1"/>
  <c r="F59" i="18"/>
  <c r="D69" i="18"/>
  <c r="C69" i="18" s="1"/>
  <c r="D67" i="18"/>
  <c r="C67" i="18" s="1"/>
  <c r="D65" i="18"/>
  <c r="C65" i="18" s="1"/>
  <c r="D63" i="18"/>
  <c r="C63" i="18" s="1"/>
  <c r="D61" i="18"/>
  <c r="C61" i="18" s="1"/>
  <c r="D44" i="18"/>
  <c r="C44" i="18" s="1"/>
  <c r="D42" i="18"/>
  <c r="C42" i="18" s="1"/>
  <c r="I40" i="18"/>
  <c r="I38" i="18" s="1"/>
  <c r="I32" i="18" s="1"/>
  <c r="I30" i="18" s="1"/>
  <c r="I104" i="18" s="1"/>
  <c r="D40" i="18"/>
  <c r="C40" i="18" s="1"/>
  <c r="I63" i="15"/>
  <c r="C28" i="6"/>
  <c r="K30" i="7"/>
  <c r="K89" i="7" s="1"/>
  <c r="L30" i="7"/>
  <c r="M30" i="7"/>
  <c r="N30" i="7"/>
  <c r="O30" i="7"/>
  <c r="P30" i="7"/>
  <c r="Q30" i="7"/>
  <c r="R30" i="7"/>
  <c r="H26" i="6"/>
  <c r="N73" i="8"/>
  <c r="I73" i="8"/>
  <c r="J34" i="8"/>
  <c r="K34" i="8"/>
  <c r="L34" i="8"/>
  <c r="M34" i="8"/>
  <c r="O34" i="8"/>
  <c r="P34" i="8"/>
  <c r="Q34" i="8"/>
  <c r="R34" i="8"/>
  <c r="E34" i="8"/>
  <c r="F34" i="8"/>
  <c r="G34" i="8"/>
  <c r="H34" i="8"/>
  <c r="H104" i="27"/>
  <c r="K104" i="27"/>
  <c r="M104" i="27"/>
  <c r="O104" i="27"/>
  <c r="Q104" i="27"/>
  <c r="R104" i="27"/>
  <c r="F57" i="27"/>
  <c r="M102" i="9"/>
  <c r="P102" i="9"/>
  <c r="Q102" i="9"/>
  <c r="R102" i="9"/>
  <c r="G75" i="9"/>
  <c r="G73" i="9" s="1"/>
  <c r="G102" i="9" s="1"/>
  <c r="D79" i="33"/>
  <c r="D135" i="4" s="1"/>
  <c r="E79" i="33"/>
  <c r="F79" i="33"/>
  <c r="G79" i="33"/>
  <c r="H79" i="33"/>
  <c r="C79" i="33"/>
  <c r="D79" i="34"/>
  <c r="E79" i="34"/>
  <c r="F79" i="34"/>
  <c r="G79" i="34"/>
  <c r="H79" i="34"/>
  <c r="C79" i="34"/>
  <c r="F133" i="4" s="1"/>
  <c r="D79" i="35"/>
  <c r="E79" i="35"/>
  <c r="F79" i="35"/>
  <c r="G79" i="35"/>
  <c r="H79" i="35"/>
  <c r="C79" i="35"/>
  <c r="F120" i="4" s="1"/>
  <c r="R98" i="21"/>
  <c r="O38" i="21"/>
  <c r="O55" i="21"/>
  <c r="L55" i="21"/>
  <c r="H55" i="21"/>
  <c r="G55" i="21"/>
  <c r="I77" i="36"/>
  <c r="I75" i="36" s="1"/>
  <c r="I79" i="36"/>
  <c r="E79" i="36"/>
  <c r="F79" i="36"/>
  <c r="G79" i="36"/>
  <c r="H79" i="36"/>
  <c r="J79" i="36"/>
  <c r="K79" i="36"/>
  <c r="M79" i="36"/>
  <c r="O79" i="36"/>
  <c r="P79" i="36"/>
  <c r="Q79" i="36"/>
  <c r="R79" i="36"/>
  <c r="D77" i="36"/>
  <c r="N77" i="36"/>
  <c r="N75" i="36" s="1"/>
  <c r="F79" i="37"/>
  <c r="G79" i="37"/>
  <c r="H79" i="37"/>
  <c r="J79" i="37"/>
  <c r="K79" i="37"/>
  <c r="M79" i="37"/>
  <c r="O79" i="37"/>
  <c r="P79" i="37"/>
  <c r="Q79" i="37"/>
  <c r="N77" i="37"/>
  <c r="I77" i="37"/>
  <c r="D77" i="37"/>
  <c r="D136" i="4" s="1"/>
  <c r="D79" i="36" l="1"/>
  <c r="D75" i="36"/>
  <c r="F63" i="4"/>
  <c r="B63" i="4" s="1"/>
  <c r="I79" i="10"/>
  <c r="H136" i="4"/>
  <c r="N75" i="37"/>
  <c r="F136" i="4"/>
  <c r="I75" i="37"/>
  <c r="F138" i="4"/>
  <c r="F139" i="4"/>
  <c r="C77" i="36"/>
  <c r="D138" i="4"/>
  <c r="D139" i="4"/>
  <c r="F32" i="18"/>
  <c r="F30" i="18" s="1"/>
  <c r="F104" i="18" s="1"/>
  <c r="C59" i="18"/>
  <c r="D59" i="18"/>
  <c r="D134" i="4"/>
  <c r="B135" i="4"/>
  <c r="B134" i="4" s="1"/>
  <c r="F132" i="4"/>
  <c r="B133" i="4"/>
  <c r="B132" i="4" s="1"/>
  <c r="B120" i="4"/>
  <c r="B119" i="4" s="1"/>
  <c r="F119" i="4"/>
  <c r="D38" i="16"/>
  <c r="D59" i="16"/>
  <c r="I79" i="37"/>
  <c r="F137" i="4" s="1"/>
  <c r="C77" i="37"/>
  <c r="C79" i="37" s="1"/>
  <c r="C75" i="37" s="1"/>
  <c r="N79" i="37"/>
  <c r="H137" i="4" s="1"/>
  <c r="D79" i="37"/>
  <c r="C71" i="16"/>
  <c r="N79" i="36"/>
  <c r="C79" i="36" l="1"/>
  <c r="C75" i="36"/>
  <c r="D137" i="4"/>
  <c r="D75" i="37"/>
  <c r="H138" i="4"/>
  <c r="H139" i="4"/>
  <c r="B139" i="4" s="1"/>
  <c r="B138" i="4" s="1"/>
  <c r="B137" i="4"/>
  <c r="B136" i="4" s="1"/>
  <c r="D59" i="21" l="1"/>
  <c r="C59" i="21" s="1"/>
  <c r="D57" i="21"/>
  <c r="C57" i="21" s="1"/>
  <c r="N61" i="21"/>
  <c r="N40" i="21"/>
  <c r="C61" i="21" l="1"/>
  <c r="N55" i="21"/>
  <c r="D55" i="21"/>
  <c r="N38" i="21"/>
  <c r="C40" i="21"/>
  <c r="D40" i="15"/>
  <c r="E67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R67" i="14"/>
  <c r="D75" i="12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C75" i="12"/>
  <c r="I63" i="12"/>
  <c r="I64" i="12"/>
  <c r="C63" i="10"/>
  <c r="D69" i="27"/>
  <c r="C69" i="27" s="1"/>
  <c r="D65" i="27"/>
  <c r="C65" i="27" s="1"/>
  <c r="I60" i="27"/>
  <c r="I61" i="27"/>
  <c r="C61" i="27" s="1"/>
  <c r="I63" i="27"/>
  <c r="C67" i="27"/>
  <c r="D63" i="27"/>
  <c r="N63" i="27"/>
  <c r="F38" i="27"/>
  <c r="J38" i="27"/>
  <c r="I38" i="27" s="1"/>
  <c r="D44" i="27"/>
  <c r="C44" i="27" s="1"/>
  <c r="I42" i="27"/>
  <c r="C42" i="27" s="1"/>
  <c r="I40" i="27"/>
  <c r="C40" i="27" s="1"/>
  <c r="E32" i="26"/>
  <c r="E30" i="26" s="1"/>
  <c r="E106" i="26" s="1"/>
  <c r="O34" i="26"/>
  <c r="O32" i="26" s="1"/>
  <c r="O30" i="26" s="1"/>
  <c r="O106" i="26" s="1"/>
  <c r="D104" i="26"/>
  <c r="C104" i="26" s="1"/>
  <c r="D102" i="26"/>
  <c r="C102" i="26" s="1"/>
  <c r="I65" i="26"/>
  <c r="C65" i="26" s="1"/>
  <c r="I67" i="26"/>
  <c r="C67" i="26" s="1"/>
  <c r="D63" i="26"/>
  <c r="C63" i="26" s="1"/>
  <c r="D69" i="26"/>
  <c r="C69" i="26" s="1"/>
  <c r="D61" i="26"/>
  <c r="I38" i="26"/>
  <c r="I40" i="26"/>
  <c r="N38" i="26"/>
  <c r="N34" i="26" s="1"/>
  <c r="N32" i="26" s="1"/>
  <c r="N30" i="26" s="1"/>
  <c r="N106" i="26" s="1"/>
  <c r="D38" i="26"/>
  <c r="D40" i="26"/>
  <c r="D77" i="24"/>
  <c r="E77" i="24"/>
  <c r="E75" i="24" s="1"/>
  <c r="F77" i="24"/>
  <c r="G77" i="24"/>
  <c r="H77" i="24"/>
  <c r="I77" i="24"/>
  <c r="J77" i="24"/>
  <c r="K77" i="24"/>
  <c r="L77" i="24"/>
  <c r="M77" i="24"/>
  <c r="N77" i="24"/>
  <c r="O77" i="24"/>
  <c r="P77" i="24"/>
  <c r="Q77" i="24"/>
  <c r="R77" i="24"/>
  <c r="C77" i="24"/>
  <c r="D81" i="24"/>
  <c r="E81" i="24"/>
  <c r="F81" i="24"/>
  <c r="G81" i="24"/>
  <c r="H81" i="24"/>
  <c r="I81" i="24"/>
  <c r="J81" i="24"/>
  <c r="K81" i="24"/>
  <c r="L81" i="24"/>
  <c r="M81" i="24"/>
  <c r="N81" i="24"/>
  <c r="O81" i="24"/>
  <c r="P81" i="24"/>
  <c r="Q81" i="24"/>
  <c r="R81" i="24"/>
  <c r="C81" i="24"/>
  <c r="D85" i="24"/>
  <c r="E85" i="24"/>
  <c r="F85" i="24"/>
  <c r="G85" i="24"/>
  <c r="H85" i="24"/>
  <c r="I85" i="24"/>
  <c r="J85" i="24"/>
  <c r="K85" i="24"/>
  <c r="L85" i="24"/>
  <c r="M85" i="24"/>
  <c r="N85" i="24"/>
  <c r="O85" i="24"/>
  <c r="P85" i="24"/>
  <c r="Q85" i="24"/>
  <c r="R85" i="24"/>
  <c r="C85" i="24"/>
  <c r="D100" i="24"/>
  <c r="E100" i="24"/>
  <c r="F100" i="24"/>
  <c r="G100" i="24"/>
  <c r="H100" i="24"/>
  <c r="I100" i="24"/>
  <c r="J100" i="24"/>
  <c r="K100" i="24"/>
  <c r="L100" i="24"/>
  <c r="M100" i="24"/>
  <c r="N100" i="24"/>
  <c r="O100" i="24"/>
  <c r="P100" i="24"/>
  <c r="Q100" i="24"/>
  <c r="R100" i="24"/>
  <c r="C100" i="24"/>
  <c r="D59" i="28"/>
  <c r="E59" i="28"/>
  <c r="C59" i="28"/>
  <c r="E57" i="9"/>
  <c r="F57" i="9"/>
  <c r="F32" i="9" s="1"/>
  <c r="F30" i="9" s="1"/>
  <c r="F102" i="9" s="1"/>
  <c r="H57" i="9"/>
  <c r="H32" i="9" s="1"/>
  <c r="H30" i="9" s="1"/>
  <c r="H102" i="9" s="1"/>
  <c r="L57" i="9"/>
  <c r="L32" i="9" s="1"/>
  <c r="L30" i="9" s="1"/>
  <c r="L102" i="9" s="1"/>
  <c r="J40" i="9"/>
  <c r="E34" i="9"/>
  <c r="J34" i="9"/>
  <c r="J32" i="9" s="1"/>
  <c r="J30" i="9" s="1"/>
  <c r="J102" i="9" s="1"/>
  <c r="K34" i="9"/>
  <c r="K32" i="9" s="1"/>
  <c r="K30" i="9" s="1"/>
  <c r="K102" i="9" s="1"/>
  <c r="O34" i="9"/>
  <c r="O32" i="9" s="1"/>
  <c r="O30" i="9" s="1"/>
  <c r="O102" i="9" s="1"/>
  <c r="E42" i="25"/>
  <c r="F42" i="25"/>
  <c r="G42" i="25"/>
  <c r="H42" i="25"/>
  <c r="J42" i="25"/>
  <c r="K42" i="25"/>
  <c r="L42" i="25"/>
  <c r="I60" i="25"/>
  <c r="I45" i="25"/>
  <c r="I47" i="25"/>
  <c r="D60" i="25"/>
  <c r="C60" i="25" s="1"/>
  <c r="D59" i="25"/>
  <c r="D45" i="25"/>
  <c r="D44" i="25"/>
  <c r="D47" i="25"/>
  <c r="D46" i="25"/>
  <c r="C67" i="25"/>
  <c r="D67" i="25"/>
  <c r="E67" i="25"/>
  <c r="F67" i="25"/>
  <c r="G67" i="25"/>
  <c r="H67" i="25"/>
  <c r="I67" i="25"/>
  <c r="J67" i="25"/>
  <c r="K67" i="25"/>
  <c r="L67" i="25"/>
  <c r="M67" i="25"/>
  <c r="N67" i="25"/>
  <c r="O67" i="25"/>
  <c r="P67" i="25"/>
  <c r="Q67" i="25"/>
  <c r="R67" i="25"/>
  <c r="D75" i="25"/>
  <c r="E75" i="25"/>
  <c r="F75" i="25"/>
  <c r="G75" i="25"/>
  <c r="H75" i="25"/>
  <c r="I75" i="25"/>
  <c r="J75" i="25"/>
  <c r="K75" i="25"/>
  <c r="L75" i="25"/>
  <c r="M75" i="25"/>
  <c r="N75" i="25"/>
  <c r="O75" i="25"/>
  <c r="P75" i="25"/>
  <c r="Q75" i="25"/>
  <c r="R75" i="25"/>
  <c r="C75" i="25"/>
  <c r="E69" i="24"/>
  <c r="N65" i="24"/>
  <c r="N67" i="24"/>
  <c r="N63" i="24"/>
  <c r="N61" i="24"/>
  <c r="N59" i="24"/>
  <c r="I65" i="24"/>
  <c r="I67" i="24"/>
  <c r="N42" i="24"/>
  <c r="I44" i="24"/>
  <c r="N44" i="24"/>
  <c r="N40" i="24"/>
  <c r="D57" i="26" l="1"/>
  <c r="M75" i="24"/>
  <c r="E32" i="9"/>
  <c r="E30" i="9" s="1"/>
  <c r="E102" i="9" s="1"/>
  <c r="D57" i="27"/>
  <c r="D38" i="27"/>
  <c r="F32" i="27"/>
  <c r="F30" i="27" s="1"/>
  <c r="F104" i="27" s="1"/>
  <c r="C40" i="26"/>
  <c r="C38" i="26"/>
  <c r="C47" i="25"/>
  <c r="D42" i="25"/>
  <c r="C45" i="25"/>
  <c r="O75" i="24"/>
  <c r="G75" i="24"/>
  <c r="N75" i="24"/>
  <c r="F75" i="24"/>
  <c r="D75" i="24"/>
  <c r="C75" i="24"/>
  <c r="K75" i="24"/>
  <c r="R75" i="24"/>
  <c r="J75" i="24"/>
  <c r="L75" i="24"/>
  <c r="Q75" i="24"/>
  <c r="I75" i="24"/>
  <c r="P75" i="24"/>
  <c r="H75" i="24"/>
  <c r="C65" i="24"/>
  <c r="C67" i="14"/>
  <c r="D67" i="14"/>
  <c r="C38" i="27" l="1"/>
  <c r="I38" i="9" l="1"/>
  <c r="N36" i="8"/>
  <c r="N40" i="8"/>
  <c r="D136" i="14"/>
  <c r="D134" i="14"/>
  <c r="I45" i="13"/>
  <c r="N42" i="6" l="1"/>
  <c r="N38" i="6"/>
  <c r="E40" i="28"/>
  <c r="D73" i="15"/>
  <c r="C73" i="15" s="1"/>
  <c r="I73" i="24"/>
  <c r="N73" i="24"/>
  <c r="N71" i="24"/>
  <c r="N69" i="24" s="1"/>
  <c r="I71" i="24"/>
  <c r="I69" i="24" s="1"/>
  <c r="D57" i="28"/>
  <c r="C57" i="28" s="1"/>
  <c r="D44" i="28"/>
  <c r="C44" i="28" s="1"/>
  <c r="D42" i="28"/>
  <c r="C42" i="28" s="1"/>
  <c r="E30" i="28"/>
  <c r="E14" i="28"/>
  <c r="D34" i="28"/>
  <c r="C34" i="28" s="1"/>
  <c r="D36" i="28"/>
  <c r="C36" i="28" s="1"/>
  <c r="D38" i="28"/>
  <c r="C38" i="28" s="1"/>
  <c r="D32" i="28"/>
  <c r="C32" i="28" s="1"/>
  <c r="D18" i="28"/>
  <c r="C18" i="28" s="1"/>
  <c r="D20" i="28"/>
  <c r="C20" i="28" s="1"/>
  <c r="D22" i="28"/>
  <c r="C22" i="28" s="1"/>
  <c r="D24" i="28"/>
  <c r="C24" i="28" s="1"/>
  <c r="D26" i="28"/>
  <c r="C26" i="28" s="1"/>
  <c r="D28" i="28"/>
  <c r="C28" i="28" s="1"/>
  <c r="D16" i="28"/>
  <c r="C16" i="28" s="1"/>
  <c r="F117" i="4"/>
  <c r="H117" i="4"/>
  <c r="C113" i="4"/>
  <c r="E113" i="4"/>
  <c r="G113" i="4"/>
  <c r="I113" i="4"/>
  <c r="C110" i="4"/>
  <c r="E110" i="4"/>
  <c r="G110" i="4"/>
  <c r="I110" i="4"/>
  <c r="H116" i="4"/>
  <c r="F116" i="4"/>
  <c r="D116" i="4"/>
  <c r="C96" i="4"/>
  <c r="E96" i="4"/>
  <c r="G96" i="4"/>
  <c r="I96" i="4"/>
  <c r="H98" i="4"/>
  <c r="F98" i="4"/>
  <c r="C93" i="4"/>
  <c r="E93" i="4"/>
  <c r="G93" i="4"/>
  <c r="I93" i="4"/>
  <c r="H95" i="4"/>
  <c r="F95" i="4"/>
  <c r="C91" i="4"/>
  <c r="E91" i="4"/>
  <c r="G91" i="4"/>
  <c r="I91" i="4"/>
  <c r="C87" i="4"/>
  <c r="E87" i="4"/>
  <c r="G87" i="4"/>
  <c r="I87" i="4"/>
  <c r="C74" i="4"/>
  <c r="E74" i="4"/>
  <c r="G74" i="4"/>
  <c r="I74" i="4"/>
  <c r="C71" i="4"/>
  <c r="E71" i="4"/>
  <c r="G71" i="4"/>
  <c r="I71" i="4"/>
  <c r="G83" i="15"/>
  <c r="G77" i="15" s="1"/>
  <c r="C68" i="4"/>
  <c r="E68" i="4"/>
  <c r="G68" i="4"/>
  <c r="H71" i="14"/>
  <c r="C66" i="4"/>
  <c r="E66" i="4"/>
  <c r="G66" i="4"/>
  <c r="I66" i="4"/>
  <c r="C64" i="4"/>
  <c r="E64" i="4"/>
  <c r="G64" i="4"/>
  <c r="I64" i="4"/>
  <c r="C62" i="4"/>
  <c r="E62" i="4"/>
  <c r="G62" i="4"/>
  <c r="I62" i="4"/>
  <c r="C48" i="4"/>
  <c r="E48" i="4"/>
  <c r="G48" i="4"/>
  <c r="I48" i="4"/>
  <c r="H50" i="4"/>
  <c r="F50" i="4"/>
  <c r="C46" i="4"/>
  <c r="E46" i="4"/>
  <c r="G46" i="4"/>
  <c r="I46" i="4"/>
  <c r="C43" i="4"/>
  <c r="E43" i="4"/>
  <c r="G43" i="4"/>
  <c r="I43" i="4"/>
  <c r="C41" i="4"/>
  <c r="E41" i="4"/>
  <c r="G41" i="4"/>
  <c r="I41" i="4"/>
  <c r="C39" i="4"/>
  <c r="E39" i="4"/>
  <c r="G39" i="4"/>
  <c r="I39" i="4"/>
  <c r="C63" i="27"/>
  <c r="I59" i="27"/>
  <c r="P57" i="27"/>
  <c r="J57" i="27"/>
  <c r="G57" i="27"/>
  <c r="G32" i="27" s="1"/>
  <c r="G30" i="27" s="1"/>
  <c r="G104" i="27" s="1"/>
  <c r="I36" i="27"/>
  <c r="D36" i="27"/>
  <c r="J34" i="27"/>
  <c r="E34" i="27"/>
  <c r="E32" i="27" s="1"/>
  <c r="E30" i="27" s="1"/>
  <c r="E104" i="27" s="1"/>
  <c r="D100" i="26"/>
  <c r="D45" i="4" s="1"/>
  <c r="B45" i="4" s="1"/>
  <c r="F100" i="26"/>
  <c r="F45" i="4"/>
  <c r="H45" i="4"/>
  <c r="C100" i="26"/>
  <c r="I61" i="26"/>
  <c r="I59" i="26"/>
  <c r="I44" i="26"/>
  <c r="C44" i="26" s="1"/>
  <c r="I36" i="26"/>
  <c r="I34" i="26" s="1"/>
  <c r="D36" i="26"/>
  <c r="D34" i="26" s="1"/>
  <c r="C61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I59" i="25"/>
  <c r="C59" i="25" s="1"/>
  <c r="I44" i="25"/>
  <c r="I46" i="25"/>
  <c r="C46" i="25" s="1"/>
  <c r="R42" i="25"/>
  <c r="Q42" i="25"/>
  <c r="P42" i="25"/>
  <c r="O42" i="25"/>
  <c r="N42" i="25"/>
  <c r="M42" i="25"/>
  <c r="R38" i="25"/>
  <c r="Q38" i="25"/>
  <c r="P38" i="25"/>
  <c r="O38" i="25"/>
  <c r="N38" i="25"/>
  <c r="M38" i="25"/>
  <c r="L38" i="25"/>
  <c r="K38" i="25"/>
  <c r="J38" i="25"/>
  <c r="H38" i="25"/>
  <c r="G38" i="25"/>
  <c r="F38" i="25"/>
  <c r="E38" i="25"/>
  <c r="N34" i="25"/>
  <c r="I34" i="25"/>
  <c r="R34" i="25"/>
  <c r="Q34" i="25"/>
  <c r="P34" i="25"/>
  <c r="O34" i="25"/>
  <c r="M34" i="25"/>
  <c r="L34" i="25"/>
  <c r="K34" i="25"/>
  <c r="J34" i="25"/>
  <c r="H34" i="25"/>
  <c r="G34" i="25"/>
  <c r="F34" i="25"/>
  <c r="E34" i="25"/>
  <c r="D34" i="25"/>
  <c r="D73" i="24"/>
  <c r="N36" i="24"/>
  <c r="N34" i="24" s="1"/>
  <c r="D71" i="24"/>
  <c r="R69" i="24"/>
  <c r="Q69" i="24"/>
  <c r="P69" i="24"/>
  <c r="O69" i="24"/>
  <c r="M69" i="24"/>
  <c r="L69" i="24"/>
  <c r="K69" i="24"/>
  <c r="J69" i="24"/>
  <c r="H69" i="24"/>
  <c r="G69" i="24"/>
  <c r="F69" i="24"/>
  <c r="D67" i="24"/>
  <c r="D57" i="24" s="1"/>
  <c r="I63" i="24"/>
  <c r="C63" i="24" s="1"/>
  <c r="I61" i="24"/>
  <c r="C61" i="24" s="1"/>
  <c r="I59" i="24"/>
  <c r="C59" i="24" s="1"/>
  <c r="R57" i="24"/>
  <c r="Q57" i="24"/>
  <c r="P57" i="24"/>
  <c r="O57" i="24"/>
  <c r="N57" i="24"/>
  <c r="M57" i="24"/>
  <c r="L57" i="24"/>
  <c r="K57" i="24"/>
  <c r="J57" i="24"/>
  <c r="H57" i="24"/>
  <c r="G57" i="24"/>
  <c r="F57" i="24"/>
  <c r="E57" i="24"/>
  <c r="D44" i="24"/>
  <c r="C44" i="24" s="1"/>
  <c r="I42" i="24"/>
  <c r="C42" i="24" s="1"/>
  <c r="I40" i="24"/>
  <c r="C40" i="24" s="1"/>
  <c r="R38" i="24"/>
  <c r="Q38" i="24"/>
  <c r="P38" i="24"/>
  <c r="O38" i="24"/>
  <c r="N38" i="24"/>
  <c r="M38" i="24"/>
  <c r="L38" i="24"/>
  <c r="K38" i="24"/>
  <c r="J38" i="24"/>
  <c r="H38" i="24"/>
  <c r="G38" i="24"/>
  <c r="F38" i="24"/>
  <c r="E38" i="24"/>
  <c r="I36" i="24"/>
  <c r="I34" i="24" s="1"/>
  <c r="D36" i="24"/>
  <c r="R34" i="24"/>
  <c r="Q34" i="24"/>
  <c r="P34" i="24"/>
  <c r="O34" i="24"/>
  <c r="M34" i="24"/>
  <c r="L34" i="24"/>
  <c r="K34" i="24"/>
  <c r="J34" i="24"/>
  <c r="H34" i="24"/>
  <c r="G34" i="24"/>
  <c r="F34" i="24"/>
  <c r="E34" i="24"/>
  <c r="C37" i="4"/>
  <c r="E37" i="4"/>
  <c r="G37" i="4"/>
  <c r="I37" i="4"/>
  <c r="E67" i="7"/>
  <c r="H57" i="7"/>
  <c r="J57" i="7"/>
  <c r="E38" i="7"/>
  <c r="J38" i="7"/>
  <c r="E34" i="7"/>
  <c r="E32" i="7" s="1"/>
  <c r="F34" i="7"/>
  <c r="F32" i="7" s="1"/>
  <c r="F30" i="7" s="1"/>
  <c r="F89" i="7" s="1"/>
  <c r="G34" i="7"/>
  <c r="G32" i="7" s="1"/>
  <c r="G30" i="7" s="1"/>
  <c r="G89" i="7" s="1"/>
  <c r="H34" i="7"/>
  <c r="H32" i="7" s="1"/>
  <c r="H30" i="7" s="1"/>
  <c r="H89" i="7" s="1"/>
  <c r="J34" i="7"/>
  <c r="F20" i="4"/>
  <c r="H20" i="4"/>
  <c r="G106" i="8"/>
  <c r="G104" i="8" s="1"/>
  <c r="E85" i="8"/>
  <c r="E67" i="8"/>
  <c r="F67" i="8"/>
  <c r="J67" i="8"/>
  <c r="K67" i="8"/>
  <c r="O67" i="8"/>
  <c r="O42" i="8"/>
  <c r="P42" i="8"/>
  <c r="P32" i="8" s="1"/>
  <c r="P30" i="8" s="1"/>
  <c r="Q42" i="8"/>
  <c r="Q32" i="8" s="1"/>
  <c r="Q30" i="8" s="1"/>
  <c r="R42" i="8"/>
  <c r="R32" i="8" s="1"/>
  <c r="R30" i="8" s="1"/>
  <c r="J42" i="8"/>
  <c r="K42" i="8"/>
  <c r="L42" i="8"/>
  <c r="L32" i="8" s="1"/>
  <c r="L30" i="8" s="1"/>
  <c r="M42" i="8"/>
  <c r="M32" i="8" s="1"/>
  <c r="M30" i="8" s="1"/>
  <c r="E42" i="8"/>
  <c r="F42" i="8"/>
  <c r="G42" i="8"/>
  <c r="G32" i="8" s="1"/>
  <c r="G30" i="8" s="1"/>
  <c r="H42" i="8"/>
  <c r="H32" i="8" s="1"/>
  <c r="H30" i="8" s="1"/>
  <c r="J32" i="7" l="1"/>
  <c r="J30" i="7" s="1"/>
  <c r="J89" i="7" s="1"/>
  <c r="G140" i="4"/>
  <c r="I57" i="26"/>
  <c r="D69" i="24"/>
  <c r="C61" i="26"/>
  <c r="E140" i="4"/>
  <c r="C140" i="4"/>
  <c r="N57" i="27"/>
  <c r="N32" i="27" s="1"/>
  <c r="N30" i="27" s="1"/>
  <c r="N104" i="27" s="1"/>
  <c r="P32" i="27"/>
  <c r="P30" i="27" s="1"/>
  <c r="P104" i="27" s="1"/>
  <c r="C59" i="27"/>
  <c r="C57" i="27" s="1"/>
  <c r="I57" i="27"/>
  <c r="D34" i="27"/>
  <c r="C36" i="27"/>
  <c r="C59" i="26"/>
  <c r="C36" i="26"/>
  <c r="C34" i="26" s="1"/>
  <c r="C44" i="25"/>
  <c r="C42" i="25" s="1"/>
  <c r="I42" i="25"/>
  <c r="I140" i="4"/>
  <c r="B116" i="4"/>
  <c r="J32" i="8"/>
  <c r="E12" i="28"/>
  <c r="E122" i="28" s="1"/>
  <c r="H32" i="25"/>
  <c r="H30" i="25" s="1"/>
  <c r="P32" i="25"/>
  <c r="P30" i="25" s="1"/>
  <c r="K32" i="25"/>
  <c r="K30" i="25" s="1"/>
  <c r="Q32" i="25"/>
  <c r="Q30" i="25" s="1"/>
  <c r="D38" i="25"/>
  <c r="D32" i="25" s="1"/>
  <c r="J32" i="25"/>
  <c r="J30" i="25" s="1"/>
  <c r="J83" i="25" s="1"/>
  <c r="R32" i="25"/>
  <c r="R30" i="25" s="1"/>
  <c r="C71" i="24"/>
  <c r="L32" i="24"/>
  <c r="L30" i="24" s="1"/>
  <c r="L104" i="24" s="1"/>
  <c r="H38" i="4"/>
  <c r="H37" i="4" s="1"/>
  <c r="F19" i="4"/>
  <c r="R128" i="8"/>
  <c r="H128" i="8"/>
  <c r="Q128" i="8"/>
  <c r="E32" i="8"/>
  <c r="E30" i="8" s="1"/>
  <c r="E128" i="8" s="1"/>
  <c r="K32" i="8"/>
  <c r="M128" i="8"/>
  <c r="L128" i="8"/>
  <c r="O32" i="8"/>
  <c r="F32" i="8"/>
  <c r="P128" i="8"/>
  <c r="H19" i="4"/>
  <c r="C14" i="28"/>
  <c r="C40" i="28"/>
  <c r="D14" i="28"/>
  <c r="D40" i="28"/>
  <c r="C73" i="24"/>
  <c r="D30" i="28"/>
  <c r="C30" i="28"/>
  <c r="J32" i="27"/>
  <c r="J30" i="27" s="1"/>
  <c r="J104" i="27" s="1"/>
  <c r="I34" i="27"/>
  <c r="I42" i="26"/>
  <c r="C42" i="26"/>
  <c r="E32" i="25"/>
  <c r="E30" i="25" s="1"/>
  <c r="L32" i="25"/>
  <c r="L30" i="25" s="1"/>
  <c r="L83" i="25" s="1"/>
  <c r="C38" i="25"/>
  <c r="N32" i="25"/>
  <c r="N30" i="25" s="1"/>
  <c r="O32" i="25"/>
  <c r="O30" i="25" s="1"/>
  <c r="C34" i="25"/>
  <c r="M32" i="25"/>
  <c r="M30" i="25" s="1"/>
  <c r="F32" i="25"/>
  <c r="F30" i="25" s="1"/>
  <c r="F83" i="25" s="1"/>
  <c r="G32" i="25"/>
  <c r="G30" i="25" s="1"/>
  <c r="D61" i="25"/>
  <c r="I38" i="25"/>
  <c r="P32" i="24"/>
  <c r="P30" i="24" s="1"/>
  <c r="P104" i="24" s="1"/>
  <c r="F32" i="24"/>
  <c r="F30" i="24" s="1"/>
  <c r="F104" i="24" s="1"/>
  <c r="G32" i="24"/>
  <c r="G30" i="24" s="1"/>
  <c r="G104" i="24" s="1"/>
  <c r="O32" i="24"/>
  <c r="O30" i="24" s="1"/>
  <c r="O104" i="24" s="1"/>
  <c r="C38" i="24"/>
  <c r="C36" i="24"/>
  <c r="C34" i="24" s="1"/>
  <c r="N32" i="24"/>
  <c r="N30" i="24" s="1"/>
  <c r="N104" i="24" s="1"/>
  <c r="R32" i="24"/>
  <c r="R30" i="24" s="1"/>
  <c r="R104" i="24" s="1"/>
  <c r="Q32" i="24"/>
  <c r="Q30" i="24" s="1"/>
  <c r="Q104" i="24" s="1"/>
  <c r="K32" i="24"/>
  <c r="K30" i="24" s="1"/>
  <c r="K104" i="24" s="1"/>
  <c r="M32" i="24"/>
  <c r="M30" i="24" s="1"/>
  <c r="M104" i="24" s="1"/>
  <c r="D34" i="24"/>
  <c r="I57" i="24"/>
  <c r="I38" i="24"/>
  <c r="J32" i="24"/>
  <c r="J30" i="24" s="1"/>
  <c r="J104" i="24" s="1"/>
  <c r="E32" i="24"/>
  <c r="E30" i="24" s="1"/>
  <c r="E104" i="24" s="1"/>
  <c r="H32" i="24"/>
  <c r="H30" i="24" s="1"/>
  <c r="H104" i="24" s="1"/>
  <c r="D38" i="24"/>
  <c r="C67" i="24"/>
  <c r="C57" i="24" s="1"/>
  <c r="E30" i="7"/>
  <c r="E89" i="7" s="1"/>
  <c r="I32" i="27" l="1"/>
  <c r="I30" i="27" s="1"/>
  <c r="H47" i="4"/>
  <c r="H46" i="4" s="1"/>
  <c r="C34" i="27"/>
  <c r="D32" i="27"/>
  <c r="C32" i="27" s="1"/>
  <c r="C69" i="24"/>
  <c r="C32" i="24"/>
  <c r="O30" i="8"/>
  <c r="O128" i="8" s="1"/>
  <c r="K30" i="8"/>
  <c r="K128" i="8" s="1"/>
  <c r="J30" i="8"/>
  <c r="J128" i="8" s="1"/>
  <c r="F30" i="8"/>
  <c r="F128" i="8" s="1"/>
  <c r="D30" i="27"/>
  <c r="G128" i="8"/>
  <c r="I32" i="25"/>
  <c r="I30" i="25" s="1"/>
  <c r="H43" i="4"/>
  <c r="C32" i="25"/>
  <c r="C30" i="25" s="1"/>
  <c r="C83" i="25" s="1"/>
  <c r="H42" i="4"/>
  <c r="H41" i="4" s="1"/>
  <c r="D12" i="28"/>
  <c r="H40" i="4"/>
  <c r="H39" i="4" s="1"/>
  <c r="C12" i="28"/>
  <c r="I104" i="27"/>
  <c r="D30" i="25"/>
  <c r="D83" i="25" s="1"/>
  <c r="D32" i="24"/>
  <c r="D30" i="24" s="1"/>
  <c r="D104" i="24" s="1"/>
  <c r="I32" i="24"/>
  <c r="I30" i="24" s="1"/>
  <c r="I104" i="24" s="1"/>
  <c r="F42" i="4" l="1"/>
  <c r="F41" i="4" s="1"/>
  <c r="I83" i="25"/>
  <c r="C30" i="24"/>
  <c r="C104" i="24" s="1"/>
  <c r="B16" i="4"/>
  <c r="B15" i="4" s="1"/>
  <c r="C122" i="28"/>
  <c r="D16" i="4"/>
  <c r="D15" i="4" s="1"/>
  <c r="D122" i="28"/>
  <c r="D104" i="27"/>
  <c r="C30" i="27"/>
  <c r="C104" i="27" s="1"/>
  <c r="F47" i="4"/>
  <c r="F46" i="4" s="1"/>
  <c r="D47" i="4"/>
  <c r="D42" i="4"/>
  <c r="F40" i="4"/>
  <c r="F39" i="4" s="1"/>
  <c r="D40" i="4"/>
  <c r="D90" i="4"/>
  <c r="F90" i="4"/>
  <c r="H90" i="4"/>
  <c r="E94" i="21"/>
  <c r="E98" i="21" s="1"/>
  <c r="F112" i="4"/>
  <c r="H112" i="4"/>
  <c r="F115" i="4"/>
  <c r="H115" i="4"/>
  <c r="D96" i="21"/>
  <c r="I63" i="21"/>
  <c r="I42" i="21"/>
  <c r="L38" i="21"/>
  <c r="N36" i="21"/>
  <c r="I36" i="21"/>
  <c r="I34" i="21" s="1"/>
  <c r="D36" i="21"/>
  <c r="D34" i="21" s="1"/>
  <c r="R34" i="21"/>
  <c r="Q34" i="21"/>
  <c r="Q32" i="21" s="1"/>
  <c r="Q30" i="21" s="1"/>
  <c r="Q98" i="21" s="1"/>
  <c r="P34" i="21"/>
  <c r="P32" i="21" s="1"/>
  <c r="P30" i="21" s="1"/>
  <c r="P98" i="21" s="1"/>
  <c r="O34" i="21"/>
  <c r="O32" i="21" s="1"/>
  <c r="O30" i="21" s="1"/>
  <c r="O98" i="21" s="1"/>
  <c r="M34" i="21"/>
  <c r="M32" i="21" s="1"/>
  <c r="M30" i="21" s="1"/>
  <c r="M98" i="21" s="1"/>
  <c r="L34" i="21"/>
  <c r="K34" i="21"/>
  <c r="K32" i="21" s="1"/>
  <c r="K30" i="21" s="1"/>
  <c r="K98" i="21" s="1"/>
  <c r="J34" i="21"/>
  <c r="J32" i="21" s="1"/>
  <c r="J30" i="21" s="1"/>
  <c r="J98" i="21" s="1"/>
  <c r="H34" i="21"/>
  <c r="H32" i="21" s="1"/>
  <c r="H30" i="21" s="1"/>
  <c r="H98" i="21" s="1"/>
  <c r="G34" i="21"/>
  <c r="G32" i="21" s="1"/>
  <c r="G30" i="21" s="1"/>
  <c r="G98" i="21" s="1"/>
  <c r="F34" i="21"/>
  <c r="F32" i="21" s="1"/>
  <c r="F30" i="21" s="1"/>
  <c r="F98" i="21" s="1"/>
  <c r="E34" i="21"/>
  <c r="D76" i="20"/>
  <c r="D40" i="20"/>
  <c r="C40" i="20" s="1"/>
  <c r="E38" i="20"/>
  <c r="E32" i="20" s="1"/>
  <c r="E30" i="20" s="1"/>
  <c r="E78" i="20" s="1"/>
  <c r="D50" i="19"/>
  <c r="C50" i="19" s="1"/>
  <c r="E37" i="19"/>
  <c r="D57" i="18"/>
  <c r="C57" i="18" s="1"/>
  <c r="E38" i="18"/>
  <c r="D36" i="18"/>
  <c r="E34" i="18"/>
  <c r="H89" i="4"/>
  <c r="F89" i="4"/>
  <c r="I65" i="16"/>
  <c r="J38" i="16"/>
  <c r="H38" i="16"/>
  <c r="G38" i="16"/>
  <c r="N36" i="16"/>
  <c r="N34" i="16" s="1"/>
  <c r="N32" i="16" s="1"/>
  <c r="I36" i="16"/>
  <c r="I34" i="16" s="1"/>
  <c r="D36" i="16"/>
  <c r="R34" i="16"/>
  <c r="R32" i="16" s="1"/>
  <c r="Q34" i="16"/>
  <c r="Q32" i="16" s="1"/>
  <c r="P34" i="16"/>
  <c r="P32" i="16" s="1"/>
  <c r="O34" i="16"/>
  <c r="O32" i="16" s="1"/>
  <c r="M34" i="16"/>
  <c r="M32" i="16" s="1"/>
  <c r="L34" i="16"/>
  <c r="L32" i="16" s="1"/>
  <c r="K34" i="16"/>
  <c r="K32" i="16" s="1"/>
  <c r="J34" i="16"/>
  <c r="H34" i="16"/>
  <c r="G34" i="16"/>
  <c r="F34" i="16"/>
  <c r="F32" i="16" s="1"/>
  <c r="F30" i="16" s="1"/>
  <c r="F106" i="16" s="1"/>
  <c r="E34" i="16"/>
  <c r="E32" i="16" s="1"/>
  <c r="E30" i="16" s="1"/>
  <c r="E106" i="16" s="1"/>
  <c r="D108" i="15"/>
  <c r="D114" i="15"/>
  <c r="D116" i="15"/>
  <c r="D118" i="15"/>
  <c r="D110" i="15"/>
  <c r="D112" i="15"/>
  <c r="D87" i="15"/>
  <c r="D89" i="15"/>
  <c r="D102" i="15"/>
  <c r="D104" i="15"/>
  <c r="D106" i="15"/>
  <c r="D120" i="15"/>
  <c r="D85" i="15"/>
  <c r="D135" i="14"/>
  <c r="D133" i="14"/>
  <c r="D131" i="14"/>
  <c r="D114" i="14"/>
  <c r="C114" i="14" s="1"/>
  <c r="D116" i="14"/>
  <c r="C116" i="14" s="1"/>
  <c r="D118" i="14"/>
  <c r="D108" i="14"/>
  <c r="C108" i="14" s="1"/>
  <c r="D110" i="14"/>
  <c r="C110" i="14" s="1"/>
  <c r="D112" i="14"/>
  <c r="C112" i="14" s="1"/>
  <c r="D75" i="14"/>
  <c r="D77" i="14"/>
  <c r="C77" i="14" s="1"/>
  <c r="D79" i="14"/>
  <c r="C79" i="14" s="1"/>
  <c r="D81" i="14"/>
  <c r="D83" i="14"/>
  <c r="C83" i="14" s="1"/>
  <c r="D96" i="14"/>
  <c r="C96" i="14" s="1"/>
  <c r="D98" i="14"/>
  <c r="D100" i="14"/>
  <c r="C100" i="14" s="1"/>
  <c r="D102" i="14"/>
  <c r="C102" i="14" s="1"/>
  <c r="D104" i="14"/>
  <c r="C104" i="14" s="1"/>
  <c r="D106" i="14"/>
  <c r="C106" i="14" s="1"/>
  <c r="D73" i="14"/>
  <c r="D63" i="15"/>
  <c r="C63" i="15" s="1"/>
  <c r="E38" i="15"/>
  <c r="K38" i="15"/>
  <c r="D65" i="15"/>
  <c r="C65" i="15" s="1"/>
  <c r="D67" i="15"/>
  <c r="C67" i="15" s="1"/>
  <c r="D69" i="15"/>
  <c r="C69" i="15" s="1"/>
  <c r="H73" i="4"/>
  <c r="F73" i="4"/>
  <c r="B73" i="4" s="1"/>
  <c r="D75" i="15"/>
  <c r="C75" i="15" s="1"/>
  <c r="E71" i="15"/>
  <c r="D61" i="15"/>
  <c r="C61" i="15" s="1"/>
  <c r="I59" i="15"/>
  <c r="D59" i="15"/>
  <c r="J57" i="15"/>
  <c r="G57" i="15"/>
  <c r="E57" i="15"/>
  <c r="D44" i="15"/>
  <c r="C44" i="15" s="1"/>
  <c r="D42" i="15"/>
  <c r="I40" i="15"/>
  <c r="C40" i="15" s="1"/>
  <c r="N36" i="15"/>
  <c r="I36" i="15"/>
  <c r="I34" i="15" s="1"/>
  <c r="D36" i="15"/>
  <c r="R34" i="15"/>
  <c r="R32" i="15" s="1"/>
  <c r="R30" i="15" s="1"/>
  <c r="R130" i="15" s="1"/>
  <c r="Q34" i="15"/>
  <c r="Q32" i="15" s="1"/>
  <c r="Q30" i="15" s="1"/>
  <c r="Q130" i="15" s="1"/>
  <c r="P34" i="15"/>
  <c r="P32" i="15" s="1"/>
  <c r="P30" i="15" s="1"/>
  <c r="P130" i="15" s="1"/>
  <c r="O34" i="15"/>
  <c r="O32" i="15" s="1"/>
  <c r="O30" i="15" s="1"/>
  <c r="O130" i="15" s="1"/>
  <c r="M34" i="15"/>
  <c r="M32" i="15" s="1"/>
  <c r="M30" i="15" s="1"/>
  <c r="M130" i="15" s="1"/>
  <c r="L34" i="15"/>
  <c r="L32" i="15" s="1"/>
  <c r="L30" i="15" s="1"/>
  <c r="L130" i="15" s="1"/>
  <c r="K34" i="15"/>
  <c r="J34" i="15"/>
  <c r="H34" i="15"/>
  <c r="H32" i="15" s="1"/>
  <c r="H30" i="15" s="1"/>
  <c r="H130" i="15" s="1"/>
  <c r="G34" i="15"/>
  <c r="F34" i="15"/>
  <c r="F32" i="15" s="1"/>
  <c r="F30" i="15" s="1"/>
  <c r="F130" i="15" s="1"/>
  <c r="E34" i="15"/>
  <c r="H70" i="4"/>
  <c r="H65" i="14"/>
  <c r="H145" i="14" s="1"/>
  <c r="D59" i="14"/>
  <c r="C59" i="14" s="1"/>
  <c r="D46" i="14"/>
  <c r="C46" i="14" s="1"/>
  <c r="D44" i="14"/>
  <c r="C44" i="14" s="1"/>
  <c r="F42" i="14"/>
  <c r="F32" i="14" s="1"/>
  <c r="F30" i="14" s="1"/>
  <c r="E42" i="14"/>
  <c r="D40" i="14"/>
  <c r="C40" i="14" s="1"/>
  <c r="E38" i="14"/>
  <c r="I57" i="13"/>
  <c r="D57" i="13"/>
  <c r="C57" i="13" s="1"/>
  <c r="I44" i="13"/>
  <c r="D44" i="13"/>
  <c r="J42" i="13"/>
  <c r="J32" i="13" s="1"/>
  <c r="E42" i="13"/>
  <c r="E32" i="13" s="1"/>
  <c r="D63" i="12"/>
  <c r="C63" i="12" s="1"/>
  <c r="D61" i="12"/>
  <c r="C61" i="12" s="1"/>
  <c r="I59" i="12"/>
  <c r="D59" i="12"/>
  <c r="K57" i="12"/>
  <c r="F57" i="12"/>
  <c r="E57" i="12"/>
  <c r="D55" i="12"/>
  <c r="C55" i="12" s="1"/>
  <c r="D42" i="12"/>
  <c r="C42" i="12" s="1"/>
  <c r="D40" i="12"/>
  <c r="C40" i="12" s="1"/>
  <c r="F38" i="12"/>
  <c r="E38" i="12"/>
  <c r="N36" i="12"/>
  <c r="N34" i="12" s="1"/>
  <c r="N32" i="12" s="1"/>
  <c r="N30" i="12" s="1"/>
  <c r="N98" i="12" s="1"/>
  <c r="I36" i="12"/>
  <c r="I34" i="12" s="1"/>
  <c r="D36" i="12"/>
  <c r="D34" i="12" s="1"/>
  <c r="R34" i="12"/>
  <c r="R32" i="12" s="1"/>
  <c r="R30" i="12" s="1"/>
  <c r="R98" i="12" s="1"/>
  <c r="Q34" i="12"/>
  <c r="Q32" i="12" s="1"/>
  <c r="Q30" i="12" s="1"/>
  <c r="Q98" i="12" s="1"/>
  <c r="P34" i="12"/>
  <c r="P32" i="12" s="1"/>
  <c r="P30" i="12" s="1"/>
  <c r="P98" i="12" s="1"/>
  <c r="O34" i="12"/>
  <c r="O32" i="12" s="1"/>
  <c r="O30" i="12" s="1"/>
  <c r="O98" i="12" s="1"/>
  <c r="M34" i="12"/>
  <c r="M32" i="12" s="1"/>
  <c r="M30" i="12" s="1"/>
  <c r="M98" i="12" s="1"/>
  <c r="L34" i="12"/>
  <c r="L32" i="12" s="1"/>
  <c r="L30" i="12" s="1"/>
  <c r="L98" i="12" s="1"/>
  <c r="K34" i="12"/>
  <c r="J34" i="12"/>
  <c r="J32" i="12" s="1"/>
  <c r="J30" i="12" s="1"/>
  <c r="J98" i="12" s="1"/>
  <c r="H34" i="12"/>
  <c r="H32" i="12" s="1"/>
  <c r="H30" i="12" s="1"/>
  <c r="H98" i="12" s="1"/>
  <c r="G34" i="12"/>
  <c r="G32" i="12" s="1"/>
  <c r="G30" i="12" s="1"/>
  <c r="G98" i="12" s="1"/>
  <c r="F34" i="12"/>
  <c r="E34" i="12"/>
  <c r="N36" i="11"/>
  <c r="N34" i="11" s="1"/>
  <c r="D65" i="11"/>
  <c r="C65" i="11" s="1"/>
  <c r="I63" i="11"/>
  <c r="C63" i="11" s="1"/>
  <c r="N61" i="11"/>
  <c r="C61" i="11" s="1"/>
  <c r="I59" i="11"/>
  <c r="C59" i="11" s="1"/>
  <c r="O57" i="11"/>
  <c r="J57" i="11"/>
  <c r="E57" i="11"/>
  <c r="D44" i="11"/>
  <c r="C44" i="11" s="1"/>
  <c r="I42" i="11"/>
  <c r="C42" i="11" s="1"/>
  <c r="I40" i="11"/>
  <c r="C40" i="11" s="1"/>
  <c r="J38" i="11"/>
  <c r="E38" i="11"/>
  <c r="I36" i="11"/>
  <c r="D36" i="11"/>
  <c r="D34" i="11" s="1"/>
  <c r="R34" i="11"/>
  <c r="R32" i="11" s="1"/>
  <c r="R30" i="11" s="1"/>
  <c r="Q34" i="11"/>
  <c r="Q32" i="11" s="1"/>
  <c r="Q30" i="11" s="1"/>
  <c r="P34" i="11"/>
  <c r="P32" i="11" s="1"/>
  <c r="P30" i="11" s="1"/>
  <c r="O34" i="11"/>
  <c r="M34" i="11"/>
  <c r="M32" i="11" s="1"/>
  <c r="M30" i="11" s="1"/>
  <c r="L34" i="11"/>
  <c r="L32" i="11" s="1"/>
  <c r="L30" i="11" s="1"/>
  <c r="K34" i="11"/>
  <c r="K32" i="11" s="1"/>
  <c r="K30" i="11" s="1"/>
  <c r="J34" i="11"/>
  <c r="H34" i="11"/>
  <c r="H32" i="11" s="1"/>
  <c r="H30" i="11" s="1"/>
  <c r="G34" i="11"/>
  <c r="G32" i="11" s="1"/>
  <c r="G30" i="11" s="1"/>
  <c r="F34" i="11"/>
  <c r="F32" i="11" s="1"/>
  <c r="F30" i="11" s="1"/>
  <c r="E34" i="11"/>
  <c r="B40" i="4" l="1"/>
  <c r="B39" i="4" s="1"/>
  <c r="E32" i="18"/>
  <c r="E30" i="18" s="1"/>
  <c r="E104" i="18" s="1"/>
  <c r="L32" i="21"/>
  <c r="L30" i="21" s="1"/>
  <c r="L98" i="21" s="1"/>
  <c r="D32" i="21"/>
  <c r="D30" i="21" s="1"/>
  <c r="C96" i="21"/>
  <c r="C94" i="21" s="1"/>
  <c r="D74" i="20"/>
  <c r="C76" i="20"/>
  <c r="C74" i="20" s="1"/>
  <c r="C37" i="19"/>
  <c r="C32" i="19" s="1"/>
  <c r="C30" i="19" s="1"/>
  <c r="C78" i="19" s="1"/>
  <c r="E32" i="19"/>
  <c r="E30" i="19" s="1"/>
  <c r="E78" i="19" s="1"/>
  <c r="D34" i="18"/>
  <c r="C36" i="18"/>
  <c r="C34" i="18" s="1"/>
  <c r="H32" i="16"/>
  <c r="H30" i="16" s="1"/>
  <c r="H106" i="16" s="1"/>
  <c r="G32" i="16"/>
  <c r="G30" i="16" s="1"/>
  <c r="G106" i="16" s="1"/>
  <c r="C65" i="16"/>
  <c r="C59" i="16" s="1"/>
  <c r="I59" i="16"/>
  <c r="J32" i="16"/>
  <c r="J30" i="16" s="1"/>
  <c r="J106" i="16" s="1"/>
  <c r="G32" i="15"/>
  <c r="G30" i="15" s="1"/>
  <c r="G130" i="15" s="1"/>
  <c r="D34" i="15"/>
  <c r="C36" i="15"/>
  <c r="J32" i="15"/>
  <c r="J30" i="15" s="1"/>
  <c r="J130" i="15" s="1"/>
  <c r="K32" i="15"/>
  <c r="K30" i="15" s="1"/>
  <c r="K130" i="15" s="1"/>
  <c r="C59" i="15"/>
  <c r="C57" i="15" s="1"/>
  <c r="C42" i="15"/>
  <c r="D38" i="15"/>
  <c r="C38" i="15" s="1"/>
  <c r="E32" i="14"/>
  <c r="E30" i="14" s="1"/>
  <c r="C44" i="13"/>
  <c r="F32" i="12"/>
  <c r="F30" i="12" s="1"/>
  <c r="F98" i="12" s="1"/>
  <c r="K32" i="12"/>
  <c r="K30" i="12" s="1"/>
  <c r="K98" i="12" s="1"/>
  <c r="C59" i="12"/>
  <c r="C57" i="11"/>
  <c r="O32" i="11"/>
  <c r="I55" i="21"/>
  <c r="C63" i="21"/>
  <c r="I38" i="21"/>
  <c r="C42" i="21"/>
  <c r="C38" i="21" s="1"/>
  <c r="D117" i="4"/>
  <c r="B117" i="4" s="1"/>
  <c r="D94" i="21"/>
  <c r="D112" i="4" s="1"/>
  <c r="B112" i="4" s="1"/>
  <c r="C38" i="20"/>
  <c r="C32" i="20" s="1"/>
  <c r="C30" i="20" s="1"/>
  <c r="F97" i="4"/>
  <c r="F96" i="4" s="1"/>
  <c r="B90" i="4"/>
  <c r="D83" i="15"/>
  <c r="C71" i="14"/>
  <c r="D71" i="14"/>
  <c r="I57" i="12"/>
  <c r="I32" i="12" s="1"/>
  <c r="I30" i="12" s="1"/>
  <c r="I98" i="12" s="1"/>
  <c r="D46" i="4"/>
  <c r="B47" i="4"/>
  <c r="B46" i="4" s="1"/>
  <c r="D41" i="4"/>
  <c r="B42" i="4"/>
  <c r="B41" i="4" s="1"/>
  <c r="D39" i="4"/>
  <c r="C36" i="21"/>
  <c r="C34" i="21" s="1"/>
  <c r="N34" i="21"/>
  <c r="N32" i="21" s="1"/>
  <c r="N30" i="21" s="1"/>
  <c r="N98" i="21" s="1"/>
  <c r="D38" i="20"/>
  <c r="D32" i="20" s="1"/>
  <c r="D30" i="20" s="1"/>
  <c r="D37" i="19"/>
  <c r="D32" i="19" s="1"/>
  <c r="D30" i="19" s="1"/>
  <c r="D38" i="18"/>
  <c r="R30" i="16"/>
  <c r="R106" i="16" s="1"/>
  <c r="Q30" i="16"/>
  <c r="Q106" i="16" s="1"/>
  <c r="L30" i="16"/>
  <c r="L106" i="16" s="1"/>
  <c r="P30" i="16"/>
  <c r="P106" i="16" s="1"/>
  <c r="C36" i="16"/>
  <c r="C34" i="16" s="1"/>
  <c r="O30" i="16"/>
  <c r="O106" i="16" s="1"/>
  <c r="M30" i="16"/>
  <c r="M106" i="16" s="1"/>
  <c r="D34" i="16"/>
  <c r="D32" i="16" s="1"/>
  <c r="D30" i="16" s="1"/>
  <c r="D75" i="4" s="1"/>
  <c r="K30" i="16"/>
  <c r="K106" i="16" s="1"/>
  <c r="I38" i="16"/>
  <c r="I38" i="15"/>
  <c r="D38" i="14"/>
  <c r="D71" i="15"/>
  <c r="C34" i="15"/>
  <c r="N34" i="15"/>
  <c r="N32" i="15" s="1"/>
  <c r="N30" i="15" s="1"/>
  <c r="N130" i="15" s="1"/>
  <c r="I57" i="15"/>
  <c r="I32" i="15" s="1"/>
  <c r="I30" i="15" s="1"/>
  <c r="I130" i="15" s="1"/>
  <c r="E32" i="15"/>
  <c r="E30" i="15" s="1"/>
  <c r="E130" i="15" s="1"/>
  <c r="D57" i="15"/>
  <c r="D42" i="14"/>
  <c r="I42" i="13"/>
  <c r="I32" i="13" s="1"/>
  <c r="D42" i="13"/>
  <c r="D32" i="13" s="1"/>
  <c r="C36" i="12"/>
  <c r="C34" i="12" s="1"/>
  <c r="D57" i="12"/>
  <c r="E32" i="12"/>
  <c r="E30" i="12" s="1"/>
  <c r="E98" i="12" s="1"/>
  <c r="D38" i="12"/>
  <c r="P100" i="11"/>
  <c r="Q100" i="11"/>
  <c r="R100" i="11"/>
  <c r="N57" i="11"/>
  <c r="N32" i="11" s="1"/>
  <c r="N30" i="11" s="1"/>
  <c r="C36" i="11"/>
  <c r="C34" i="11" s="1"/>
  <c r="D57" i="11"/>
  <c r="I38" i="11"/>
  <c r="G100" i="11"/>
  <c r="I34" i="11"/>
  <c r="J32" i="11"/>
  <c r="K100" i="11"/>
  <c r="I57" i="11"/>
  <c r="H100" i="11"/>
  <c r="D38" i="11"/>
  <c r="L100" i="11"/>
  <c r="M100" i="11"/>
  <c r="E32" i="11"/>
  <c r="F100" i="11"/>
  <c r="D106" i="16" l="1"/>
  <c r="I32" i="16"/>
  <c r="I30" i="16" s="1"/>
  <c r="D98" i="21"/>
  <c r="I32" i="21"/>
  <c r="I30" i="21" s="1"/>
  <c r="I98" i="21" s="1"/>
  <c r="C55" i="21"/>
  <c r="C32" i="21" s="1"/>
  <c r="C30" i="21" s="1"/>
  <c r="C98" i="21" s="1"/>
  <c r="D78" i="20"/>
  <c r="D98" i="4"/>
  <c r="B98" i="4" s="1"/>
  <c r="C78" i="20"/>
  <c r="D78" i="19"/>
  <c r="D94" i="4"/>
  <c r="B94" i="4" s="1"/>
  <c r="D32" i="18"/>
  <c r="D30" i="18" s="1"/>
  <c r="D104" i="18" s="1"/>
  <c r="D89" i="4"/>
  <c r="B89" i="4" s="1"/>
  <c r="I106" i="16"/>
  <c r="F75" i="4"/>
  <c r="C77" i="15"/>
  <c r="D77" i="15"/>
  <c r="D73" i="4" s="1"/>
  <c r="C32" i="15"/>
  <c r="D32" i="15"/>
  <c r="D30" i="15" s="1"/>
  <c r="J30" i="11"/>
  <c r="J100" i="11" s="1"/>
  <c r="E30" i="11"/>
  <c r="E100" i="11" s="1"/>
  <c r="O30" i="11"/>
  <c r="O100" i="11" s="1"/>
  <c r="D32" i="14"/>
  <c r="D30" i="13"/>
  <c r="D83" i="13" s="1"/>
  <c r="C42" i="13"/>
  <c r="C32" i="13" s="1"/>
  <c r="C30" i="13" s="1"/>
  <c r="C83" i="13" s="1"/>
  <c r="J30" i="13"/>
  <c r="J83" i="13" s="1"/>
  <c r="E30" i="13"/>
  <c r="E83" i="13" s="1"/>
  <c r="H97" i="4"/>
  <c r="H96" i="4" s="1"/>
  <c r="D65" i="14"/>
  <c r="C65" i="14"/>
  <c r="I30" i="13"/>
  <c r="I83" i="13" s="1"/>
  <c r="N100" i="11"/>
  <c r="C38" i="11"/>
  <c r="D115" i="4"/>
  <c r="B115" i="4" s="1"/>
  <c r="C38" i="18"/>
  <c r="C32" i="18" s="1"/>
  <c r="C30" i="18" s="1"/>
  <c r="C104" i="18" s="1"/>
  <c r="N30" i="16"/>
  <c r="N106" i="16" s="1"/>
  <c r="C38" i="16"/>
  <c r="C32" i="16" s="1"/>
  <c r="C30" i="16" s="1"/>
  <c r="C106" i="16" s="1"/>
  <c r="C42" i="14"/>
  <c r="C38" i="14"/>
  <c r="C71" i="15"/>
  <c r="C38" i="12"/>
  <c r="C57" i="12"/>
  <c r="D32" i="12"/>
  <c r="D32" i="11"/>
  <c r="I32" i="11"/>
  <c r="D130" i="15" l="1"/>
  <c r="F111" i="4"/>
  <c r="F110" i="4" s="1"/>
  <c r="C30" i="15"/>
  <c r="C130" i="15" s="1"/>
  <c r="D70" i="4"/>
  <c r="D30" i="14"/>
  <c r="D69" i="4" s="1"/>
  <c r="C32" i="12"/>
  <c r="C30" i="12" s="1"/>
  <c r="C98" i="12" s="1"/>
  <c r="D30" i="12"/>
  <c r="D98" i="12" s="1"/>
  <c r="D30" i="11"/>
  <c r="D22" i="4" s="1"/>
  <c r="I30" i="11"/>
  <c r="F21" i="4" s="1"/>
  <c r="D97" i="4"/>
  <c r="B97" i="4" s="1"/>
  <c r="B96" i="4" s="1"/>
  <c r="H65" i="4"/>
  <c r="H64" i="4" s="1"/>
  <c r="C32" i="14"/>
  <c r="C30" i="14" s="1"/>
  <c r="C145" i="14" s="1"/>
  <c r="H67" i="4"/>
  <c r="H66" i="4" s="1"/>
  <c r="F65" i="4"/>
  <c r="F64" i="4" s="1"/>
  <c r="H111" i="4"/>
  <c r="H110" i="4" s="1"/>
  <c r="D111" i="4"/>
  <c r="F93" i="4"/>
  <c r="H94" i="4"/>
  <c r="H93" i="4" s="1"/>
  <c r="F92" i="4"/>
  <c r="F91" i="4" s="1"/>
  <c r="D92" i="4"/>
  <c r="H92" i="4"/>
  <c r="H91" i="4" s="1"/>
  <c r="F74" i="4"/>
  <c r="H75" i="4"/>
  <c r="H74" i="4" s="1"/>
  <c r="H69" i="4"/>
  <c r="F69" i="4"/>
  <c r="F67" i="4"/>
  <c r="F66" i="4" s="1"/>
  <c r="D67" i="4"/>
  <c r="H22" i="4"/>
  <c r="H21" i="4"/>
  <c r="C32" i="11"/>
  <c r="F114" i="4"/>
  <c r="F113" i="4" s="1"/>
  <c r="H114" i="4"/>
  <c r="H88" i="4"/>
  <c r="H87" i="4" s="1"/>
  <c r="F88" i="4"/>
  <c r="F87" i="4" s="1"/>
  <c r="H72" i="4"/>
  <c r="H71" i="4" s="1"/>
  <c r="D72" i="4"/>
  <c r="D71" i="4" s="1"/>
  <c r="F72" i="4"/>
  <c r="F71" i="4" s="1"/>
  <c r="D88" i="4" l="1"/>
  <c r="B88" i="4" s="1"/>
  <c r="B87" i="4" s="1"/>
  <c r="B69" i="4"/>
  <c r="B68" i="4" s="1"/>
  <c r="D68" i="4"/>
  <c r="D145" i="14"/>
  <c r="D65" i="4"/>
  <c r="D64" i="4" s="1"/>
  <c r="B111" i="4"/>
  <c r="B110" i="4" s="1"/>
  <c r="D100" i="11"/>
  <c r="C30" i="11"/>
  <c r="C100" i="11" s="1"/>
  <c r="I100" i="11"/>
  <c r="D21" i="4"/>
  <c r="B21" i="4" s="1"/>
  <c r="F22" i="4"/>
  <c r="B22" i="4" s="1"/>
  <c r="B67" i="4"/>
  <c r="B66" i="4" s="1"/>
  <c r="D114" i="4"/>
  <c r="D113" i="4" s="1"/>
  <c r="B92" i="4"/>
  <c r="B91" i="4" s="1"/>
  <c r="D96" i="4"/>
  <c r="D110" i="4"/>
  <c r="D93" i="4"/>
  <c r="B93" i="4"/>
  <c r="D91" i="4"/>
  <c r="B75" i="4"/>
  <c r="B74" i="4" s="1"/>
  <c r="D74" i="4"/>
  <c r="F68" i="4"/>
  <c r="D66" i="4"/>
  <c r="H113" i="4"/>
  <c r="B72" i="4"/>
  <c r="F140" i="4"/>
  <c r="H62" i="4"/>
  <c r="F62" i="4"/>
  <c r="B62" i="4" s="1"/>
  <c r="D77" i="9"/>
  <c r="D67" i="9"/>
  <c r="C67" i="9" s="1"/>
  <c r="D63" i="9"/>
  <c r="D61" i="9"/>
  <c r="C61" i="9" s="1"/>
  <c r="D59" i="9"/>
  <c r="C59" i="9" s="1"/>
  <c r="N36" i="9"/>
  <c r="N34" i="9" s="1"/>
  <c r="D65" i="9"/>
  <c r="C65" i="9" s="1"/>
  <c r="I63" i="9"/>
  <c r="I57" i="9" s="1"/>
  <c r="I44" i="9"/>
  <c r="C44" i="9" s="1"/>
  <c r="I42" i="9"/>
  <c r="C42" i="9" s="1"/>
  <c r="I36" i="9"/>
  <c r="I34" i="9" s="1"/>
  <c r="D36" i="9"/>
  <c r="D34" i="9" s="1"/>
  <c r="B71" i="4" l="1"/>
  <c r="C63" i="9"/>
  <c r="D87" i="4"/>
  <c r="B65" i="4"/>
  <c r="B64" i="4" s="1"/>
  <c r="N32" i="9"/>
  <c r="N30" i="9" s="1"/>
  <c r="N102" i="9" s="1"/>
  <c r="C77" i="9"/>
  <c r="D75" i="9"/>
  <c r="B114" i="4"/>
  <c r="B113" i="4" s="1"/>
  <c r="D57" i="9"/>
  <c r="D32" i="9" s="1"/>
  <c r="D30" i="9" s="1"/>
  <c r="D49" i="4" s="1"/>
  <c r="C40" i="9"/>
  <c r="I40" i="9"/>
  <c r="I32" i="9" s="1"/>
  <c r="I30" i="9" s="1"/>
  <c r="I102" i="9" s="1"/>
  <c r="C61" i="10"/>
  <c r="C36" i="9"/>
  <c r="C34" i="9" s="1"/>
  <c r="D73" i="9" l="1"/>
  <c r="C75" i="9"/>
  <c r="C73" i="9" s="1"/>
  <c r="H49" i="4"/>
  <c r="H48" i="4" s="1"/>
  <c r="F49" i="4"/>
  <c r="C57" i="9"/>
  <c r="C32" i="9" s="1"/>
  <c r="C30" i="9" s="1"/>
  <c r="C102" i="9" s="1"/>
  <c r="D50" i="4" l="1"/>
  <c r="D102" i="9"/>
  <c r="F48" i="4"/>
  <c r="B49" i="4"/>
  <c r="D62" i="4"/>
  <c r="D122" i="8"/>
  <c r="C122" i="8" s="1"/>
  <c r="D124" i="8"/>
  <c r="C124" i="8" s="1"/>
  <c r="D120" i="8"/>
  <c r="C120" i="8" s="1"/>
  <c r="D108" i="8"/>
  <c r="C108" i="8" s="1"/>
  <c r="D91" i="8"/>
  <c r="C91" i="8" s="1"/>
  <c r="D89" i="8"/>
  <c r="C89" i="8" s="1"/>
  <c r="D87" i="8"/>
  <c r="C87" i="8" s="1"/>
  <c r="I83" i="8"/>
  <c r="N83" i="8"/>
  <c r="D83" i="8"/>
  <c r="D81" i="8"/>
  <c r="C81" i="8" s="1"/>
  <c r="N79" i="8"/>
  <c r="D77" i="8"/>
  <c r="D79" i="8"/>
  <c r="I77" i="8"/>
  <c r="I79" i="8"/>
  <c r="C73" i="8"/>
  <c r="D71" i="8"/>
  <c r="D75" i="8"/>
  <c r="C75" i="8" s="1"/>
  <c r="D69" i="8"/>
  <c r="I44" i="8"/>
  <c r="N46" i="8"/>
  <c r="N61" i="8"/>
  <c r="D63" i="8"/>
  <c r="C63" i="8" s="1"/>
  <c r="D61" i="8"/>
  <c r="D59" i="8"/>
  <c r="C59" i="8" s="1"/>
  <c r="D46" i="8"/>
  <c r="D44" i="8"/>
  <c r="D38" i="8"/>
  <c r="D40" i="8"/>
  <c r="I38" i="8"/>
  <c r="I40" i="8"/>
  <c r="N38" i="8"/>
  <c r="N34" i="8" s="1"/>
  <c r="I71" i="8"/>
  <c r="I69" i="8"/>
  <c r="D65" i="8"/>
  <c r="C65" i="8" s="1"/>
  <c r="I61" i="8"/>
  <c r="I46" i="8"/>
  <c r="I36" i="8"/>
  <c r="D36" i="8"/>
  <c r="C71" i="8" l="1"/>
  <c r="B20" i="4"/>
  <c r="B50" i="4"/>
  <c r="B48" i="4" s="1"/>
  <c r="D48" i="4"/>
  <c r="C44" i="8"/>
  <c r="C77" i="8"/>
  <c r="C69" i="8"/>
  <c r="C67" i="8" s="1"/>
  <c r="D34" i="8"/>
  <c r="D106" i="8"/>
  <c r="I42" i="8"/>
  <c r="D67" i="8"/>
  <c r="D42" i="8"/>
  <c r="N42" i="8"/>
  <c r="I67" i="8"/>
  <c r="I34" i="8"/>
  <c r="I32" i="8" s="1"/>
  <c r="I30" i="8" s="1"/>
  <c r="N67" i="8"/>
  <c r="C85" i="8"/>
  <c r="D85" i="8"/>
  <c r="D20" i="4"/>
  <c r="C83" i="8"/>
  <c r="C79" i="8"/>
  <c r="C46" i="8"/>
  <c r="C61" i="8"/>
  <c r="C38" i="8"/>
  <c r="C40" i="8"/>
  <c r="C36" i="8"/>
  <c r="D69" i="7"/>
  <c r="C69" i="7" s="1"/>
  <c r="I63" i="7"/>
  <c r="C63" i="7" s="1"/>
  <c r="I61" i="7"/>
  <c r="C61" i="7" s="1"/>
  <c r="I59" i="7"/>
  <c r="C59" i="7" s="1"/>
  <c r="D65" i="7"/>
  <c r="C65" i="7" s="1"/>
  <c r="I34" i="7"/>
  <c r="I40" i="7"/>
  <c r="C40" i="7" s="1"/>
  <c r="I42" i="7"/>
  <c r="C42" i="7" s="1"/>
  <c r="D44" i="7"/>
  <c r="C44" i="7" s="1"/>
  <c r="D36" i="7"/>
  <c r="D34" i="7" l="1"/>
  <c r="C36" i="7"/>
  <c r="C106" i="8"/>
  <c r="C104" i="8" s="1"/>
  <c r="B19" i="4" s="1"/>
  <c r="D104" i="8"/>
  <c r="D19" i="4"/>
  <c r="D57" i="7"/>
  <c r="D38" i="7"/>
  <c r="I57" i="7"/>
  <c r="I38" i="7"/>
  <c r="I32" i="7" s="1"/>
  <c r="I30" i="7" s="1"/>
  <c r="I89" i="7" s="1"/>
  <c r="D32" i="8"/>
  <c r="D30" i="8" s="1"/>
  <c r="D18" i="4" s="1"/>
  <c r="N32" i="8"/>
  <c r="C67" i="7"/>
  <c r="D67" i="7"/>
  <c r="C42" i="8"/>
  <c r="C34" i="8"/>
  <c r="C34" i="7"/>
  <c r="D128" i="8" l="1"/>
  <c r="D17" i="4"/>
  <c r="N30" i="8"/>
  <c r="N128" i="8" s="1"/>
  <c r="F18" i="4"/>
  <c r="F17" i="4" s="1"/>
  <c r="I128" i="8"/>
  <c r="C57" i="7"/>
  <c r="D32" i="7"/>
  <c r="D30" i="7" s="1"/>
  <c r="C38" i="7"/>
  <c r="F38" i="4"/>
  <c r="F37" i="4" s="1"/>
  <c r="C32" i="8"/>
  <c r="C30" i="8" s="1"/>
  <c r="C128" i="8" s="1"/>
  <c r="D30" i="6"/>
  <c r="H77" i="6"/>
  <c r="H75" i="6" s="1"/>
  <c r="F25" i="4"/>
  <c r="E69" i="6"/>
  <c r="G59" i="6"/>
  <c r="H59" i="6"/>
  <c r="J59" i="6"/>
  <c r="K59" i="6"/>
  <c r="L59" i="6"/>
  <c r="O59" i="6"/>
  <c r="E40" i="6"/>
  <c r="G40" i="6"/>
  <c r="H40" i="6"/>
  <c r="J40" i="6"/>
  <c r="K40" i="6"/>
  <c r="P40" i="6"/>
  <c r="E36" i="6"/>
  <c r="F36" i="6"/>
  <c r="F34" i="6" s="1"/>
  <c r="F32" i="6" s="1"/>
  <c r="F110" i="6" s="1"/>
  <c r="G36" i="6"/>
  <c r="H36" i="6"/>
  <c r="J36" i="6"/>
  <c r="K36" i="6"/>
  <c r="L36" i="6"/>
  <c r="M36" i="6"/>
  <c r="M34" i="6" s="1"/>
  <c r="M32" i="6" s="1"/>
  <c r="M110" i="6" s="1"/>
  <c r="N36" i="6"/>
  <c r="O36" i="6"/>
  <c r="P36" i="6"/>
  <c r="Q36" i="6"/>
  <c r="Q34" i="6" s="1"/>
  <c r="Q32" i="6" s="1"/>
  <c r="Q110" i="6" s="1"/>
  <c r="R36" i="6"/>
  <c r="R34" i="6" s="1"/>
  <c r="R32" i="6" s="1"/>
  <c r="R110" i="6" s="1"/>
  <c r="D96" i="6"/>
  <c r="C96" i="6" s="1"/>
  <c r="D83" i="6"/>
  <c r="C83" i="6" s="1"/>
  <c r="D81" i="6"/>
  <c r="C81" i="6" s="1"/>
  <c r="D79" i="6"/>
  <c r="D73" i="6"/>
  <c r="C73" i="6" s="1"/>
  <c r="D71" i="6"/>
  <c r="D57" i="6"/>
  <c r="C57" i="6" s="1"/>
  <c r="N55" i="6"/>
  <c r="I55" i="6"/>
  <c r="D55" i="6"/>
  <c r="I42" i="6"/>
  <c r="D42" i="6"/>
  <c r="I67" i="6"/>
  <c r="I65" i="6"/>
  <c r="D65" i="6"/>
  <c r="I63" i="6"/>
  <c r="D63" i="6"/>
  <c r="C63" i="6" s="1"/>
  <c r="I61" i="6"/>
  <c r="D61" i="6"/>
  <c r="I38" i="6"/>
  <c r="I36" i="6" s="1"/>
  <c r="D38" i="6"/>
  <c r="H18" i="4" l="1"/>
  <c r="B18" i="4" s="1"/>
  <c r="B17" i="4" s="1"/>
  <c r="B140" i="4" s="1"/>
  <c r="D38" i="4"/>
  <c r="D37" i="4" s="1"/>
  <c r="D89" i="7"/>
  <c r="C55" i="6"/>
  <c r="J34" i="6"/>
  <c r="O34" i="6"/>
  <c r="O32" i="6" s="1"/>
  <c r="O110" i="6" s="1"/>
  <c r="D40" i="6"/>
  <c r="C42" i="6"/>
  <c r="C79" i="6"/>
  <c r="D77" i="6"/>
  <c r="E34" i="6"/>
  <c r="E32" i="6" s="1"/>
  <c r="E110" i="6" s="1"/>
  <c r="L34" i="6"/>
  <c r="L32" i="6" s="1"/>
  <c r="L110" i="6" s="1"/>
  <c r="D69" i="6"/>
  <c r="C71" i="6"/>
  <c r="P34" i="6"/>
  <c r="P32" i="6" s="1"/>
  <c r="P110" i="6" s="1"/>
  <c r="K34" i="6"/>
  <c r="C61" i="6"/>
  <c r="C59" i="6" s="1"/>
  <c r="D59" i="6"/>
  <c r="C30" i="6"/>
  <c r="C26" i="6" s="1"/>
  <c r="D26" i="6"/>
  <c r="C32" i="7"/>
  <c r="C30" i="7" s="1"/>
  <c r="N40" i="6"/>
  <c r="G34" i="6"/>
  <c r="I40" i="6"/>
  <c r="N59" i="6"/>
  <c r="I59" i="6"/>
  <c r="H34" i="6"/>
  <c r="H25" i="4"/>
  <c r="C38" i="6"/>
  <c r="C36" i="6" s="1"/>
  <c r="D36" i="6"/>
  <c r="H17" i="4" l="1"/>
  <c r="B38" i="4"/>
  <c r="B37" i="4" s="1"/>
  <c r="C89" i="7"/>
  <c r="C40" i="6"/>
  <c r="D34" i="6"/>
  <c r="D32" i="6" s="1"/>
  <c r="D24" i="4" s="1"/>
  <c r="D75" i="6"/>
  <c r="C77" i="6"/>
  <c r="C75" i="6" s="1"/>
  <c r="B25" i="4" s="1"/>
  <c r="N34" i="6"/>
  <c r="N32" i="6" s="1"/>
  <c r="N110" i="6" s="1"/>
  <c r="G32" i="6"/>
  <c r="G110" i="6" s="1"/>
  <c r="K32" i="6"/>
  <c r="K110" i="6" s="1"/>
  <c r="H32" i="6"/>
  <c r="H110" i="6" s="1"/>
  <c r="J32" i="6"/>
  <c r="J110" i="6" s="1"/>
  <c r="D25" i="4"/>
  <c r="C69" i="6"/>
  <c r="I34" i="6"/>
  <c r="D110" i="6" l="1"/>
  <c r="C34" i="6"/>
  <c r="C32" i="6" s="1"/>
  <c r="B24" i="4" s="1"/>
  <c r="H24" i="4"/>
  <c r="H23" i="4" s="1"/>
  <c r="H140" i="4" s="1"/>
  <c r="H12" i="4" s="1"/>
  <c r="C110" i="6"/>
  <c r="I32" i="6"/>
  <c r="D23" i="4"/>
  <c r="H13" i="4" l="1"/>
  <c r="H14" i="4"/>
  <c r="F24" i="4"/>
  <c r="F23" i="4" s="1"/>
  <c r="I110" i="6"/>
  <c r="S32" i="6"/>
  <c r="B23" i="4"/>
  <c r="B43" i="4"/>
  <c r="B12" i="4" s="1"/>
  <c r="B13" i="4" s="1"/>
  <c r="B14" i="4" s="1"/>
  <c r="D32" i="26"/>
  <c r="D30" i="26" s="1"/>
  <c r="J106" i="26"/>
  <c r="K30" i="26"/>
  <c r="K106" i="26" s="1"/>
  <c r="I32" i="26"/>
  <c r="I30" i="26" s="1"/>
  <c r="F32" i="26"/>
  <c r="F30" i="26" s="1"/>
  <c r="F106" i="26" s="1"/>
  <c r="C57" i="26"/>
  <c r="C32" i="26" s="1"/>
  <c r="C30" i="26" s="1"/>
  <c r="C106" i="26" s="1"/>
  <c r="D106" i="26" l="1"/>
  <c r="D44" i="4"/>
  <c r="D43" i="4" s="1"/>
  <c r="D140" i="4" s="1"/>
  <c r="D12" i="4" s="1"/>
  <c r="I106" i="26"/>
  <c r="F44" i="4"/>
  <c r="F43" i="4" s="1"/>
  <c r="F12" i="4" s="1"/>
  <c r="F14" i="4" l="1"/>
  <c r="F13" i="4"/>
  <c r="D14" i="4"/>
  <c r="D13" i="4"/>
</calcChain>
</file>

<file path=xl/sharedStrings.xml><?xml version="1.0" encoding="utf-8"?>
<sst xmlns="http://schemas.openxmlformats.org/spreadsheetml/2006/main" count="34442" uniqueCount="414">
  <si>
    <t>แบบจัดทำแผน / รายงานผลการปฏิบัติงานและการใช้จ่ายงบประมาณ ประจำปีงบประมาณ พ.ศ. ....</t>
  </si>
  <si>
    <t>แบบ สงม.1</t>
  </si>
  <si>
    <t>หน่วยรับงบประมาณ : ...........................................................</t>
  </si>
  <si>
    <t>หน้าที่ :</t>
  </si>
  <si>
    <t>วันที่พิมพ์ :</t>
  </si>
  <si>
    <t>ผู้จัดพิมพ์ :</t>
  </si>
  <si>
    <t>จัดทำแผน</t>
  </si>
  <si>
    <t>รายงานผล</t>
  </si>
  <si>
    <t xml:space="preserve">ปรับแผน </t>
  </si>
  <si>
    <t>ครั้งที่....</t>
  </si>
  <si>
    <t>หน่วย : บาท</t>
  </si>
  <si>
    <t>ด้าน/แผนงาน/ผลิต/งาน/โครงการตามแผนยุทธศาสตร์/งบรายจ่าย</t>
  </si>
  <si>
    <t>งบประมาณ</t>
  </si>
  <si>
    <t>งวดที่ 1 (ต.ค. - ม.ค.)</t>
  </si>
  <si>
    <t>งวดที่ 2 (ก.พ. - พ.ค.)</t>
  </si>
  <si>
    <t>งวดที่ 3 (มิ.ย. - ก.ย.)</t>
  </si>
  <si>
    <t>แผน</t>
  </si>
  <si>
    <t>ผล</t>
  </si>
  <si>
    <t>รวมงบประมาณทั้งสิ้น</t>
  </si>
  <si>
    <t>รวมทั้งสิ้น</t>
  </si>
  <si>
    <t>ผู้รายงาน : ………….......................………………………...…..</t>
  </si>
  <si>
    <t>หัวหน้าหน่วยงาน  :.......................................................................................</t>
  </si>
  <si>
    <t xml:space="preserve">                  (                                        )</t>
  </si>
  <si>
    <t xml:space="preserve">             (                                       )</t>
  </si>
  <si>
    <t xml:space="preserve">ตำแหน่ง : </t>
  </si>
  <si>
    <t xml:space="preserve">วัน/เดือน/ปี   :                                             </t>
  </si>
  <si>
    <t>โทร:</t>
  </si>
  <si>
    <t xml:space="preserve">วัน/เดือน/ปี      :                                                   </t>
  </si>
  <si>
    <t>ผู้พิจารณา : ...............................................................................</t>
  </si>
  <si>
    <t xml:space="preserve">ผู้ให้ความเห็นชอบ  : ................................................................................. </t>
  </si>
  <si>
    <t xml:space="preserve">                    (                                          )</t>
  </si>
  <si>
    <t xml:space="preserve">            (                                        )</t>
  </si>
  <si>
    <t xml:space="preserve">วัน/เดือน/ปี      :                                          </t>
  </si>
  <si>
    <t xml:space="preserve">วัน/เดือน/ปี      :                                                     </t>
  </si>
  <si>
    <t>ด้านการบริหารจัดการและบริหารราชการกรุงเทพมหานคร</t>
  </si>
  <si>
    <t>แผนงานบริหารทรัพยากรบุคคล</t>
  </si>
  <si>
    <t>ผลผลิต : รายจ่ายบุคลากร</t>
  </si>
  <si>
    <t>งบบุคลากร</t>
  </si>
  <si>
    <t>ด้าน</t>
  </si>
  <si>
    <t>แผนงาน</t>
  </si>
  <si>
    <t>ผลผลิต :</t>
  </si>
  <si>
    <t>งบดำเนินงาน</t>
  </si>
  <si>
    <t>งบลงทุน</t>
  </si>
  <si>
    <t>งบเงินอุดหนุน</t>
  </si>
  <si>
    <t>งบรายจ่ายอื่น</t>
  </si>
  <si>
    <t>โครงการตามแผนยุทธศาตร์</t>
  </si>
  <si>
    <t>โครงการ....</t>
  </si>
  <si>
    <t>การจัดบริการของสำนักงานเขต</t>
  </si>
  <si>
    <t>งบประมาณตามโครงสร้างงาน</t>
  </si>
  <si>
    <t>งาน : รายจ่ายบุคลากร</t>
  </si>
  <si>
    <t xml:space="preserve">แบบ สงม.2  </t>
  </si>
  <si>
    <t>ด้าน..../การจัดบริการของสำนกงานเขต/งบประมาณสำนักสนับสนุนสำนักและสำนักงานเขต/งบประมาณเพื่อชดใช้เงินยืมสะสม</t>
  </si>
  <si>
    <t xml:space="preserve">แผนงาน : </t>
  </si>
  <si>
    <t xml:space="preserve">ผลผลิต/งาน/โครงการตามแผนยุทธศาสตร์  :  </t>
  </si>
  <si>
    <t xml:space="preserve">หน่วย : บาท </t>
  </si>
  <si>
    <t xml:space="preserve">งบรายจ่าย </t>
  </si>
  <si>
    <t>แผน/ผล</t>
  </si>
  <si>
    <t>รวม</t>
  </si>
  <si>
    <t>งวดงานที่ 1 (ต.ค. - ม.ค.)</t>
  </si>
  <si>
    <t>งวดงานที่ 2 (ก.พ. - พ.ค.)</t>
  </si>
  <si>
    <t>งวดงานที่ 3 (มิ.ย. - ก.ย.)</t>
  </si>
  <si>
    <t>รายการ</t>
  </si>
  <si>
    <t>งวดที่ 1</t>
  </si>
  <si>
    <t>ต.ค.</t>
  </si>
  <si>
    <t>พ.ย.</t>
  </si>
  <si>
    <t>ธ.ค.</t>
  </si>
  <si>
    <t>ม.ค.</t>
  </si>
  <si>
    <t>งวดที่ 2</t>
  </si>
  <si>
    <t>ก.พ.</t>
  </si>
  <si>
    <t>มี.ค.</t>
  </si>
  <si>
    <t>เม.ย.</t>
  </si>
  <si>
    <t>พ.ค.</t>
  </si>
  <si>
    <t>งวดที่ 3</t>
  </si>
  <si>
    <t>มิ.ย.</t>
  </si>
  <si>
    <t>ก.ค.</t>
  </si>
  <si>
    <t>ส.ค.</t>
  </si>
  <si>
    <t>ก.ย.</t>
  </si>
  <si>
    <t>1. งบบุคลากร</t>
  </si>
  <si>
    <t>เงินเดือน</t>
  </si>
  <si>
    <t>ค่าจ้างประจำ</t>
  </si>
  <si>
    <t>ค่าจ้างชั่วคราว</t>
  </si>
  <si>
    <t>ค่าตอบแทน ใช้สอยและวัสดุ</t>
  </si>
  <si>
    <t>2. งบดำเนินงาน</t>
  </si>
  <si>
    <t>2.1 ค่าตอบแทน ใช้สอยและวัสดุ</t>
  </si>
  <si>
    <t xml:space="preserve"> ค่าตอบแทน</t>
  </si>
  <si>
    <t xml:space="preserve"> ค่าใช้สอย</t>
  </si>
  <si>
    <t xml:space="preserve"> ค่าวัสดุ</t>
  </si>
  <si>
    <t>2.2 ค่าสาธารณูปโภค</t>
  </si>
  <si>
    <t>3. งบลงทุน</t>
  </si>
  <si>
    <t xml:space="preserve">3.1 ค่าครุภัณฑ์ </t>
  </si>
  <si>
    <t xml:space="preserve"> 3.2 ที่ดินและสิ่งก่อสร้าง</t>
  </si>
  <si>
    <t xml:space="preserve">4. งบเงินอุดหนุน  </t>
  </si>
  <si>
    <t>5. งบรายจ่ายอื่น</t>
  </si>
  <si>
    <t>รวมเงินงบประมาณทั้งสิ้น (1+2+3+4+5)</t>
  </si>
  <si>
    <t>ผู้รายงาน.............................................................................</t>
  </si>
  <si>
    <t>หัวหน้าหน่วยงาน............................................................</t>
  </si>
  <si>
    <t>(                                         )</t>
  </si>
  <si>
    <t>(                                             )</t>
  </si>
  <si>
    <t>ตำแหน่ง :</t>
  </si>
  <si>
    <t>วัน/เดือน/ปี :</t>
  </si>
  <si>
    <t xml:space="preserve">- ค่าซ่อมแซมยานพาหนะ </t>
  </si>
  <si>
    <t>- ค่าซ่อมแซมครุภัณฑ์</t>
  </si>
  <si>
    <t>- ค่าจ้างเหมาบริการเป็นรายบุคคล</t>
  </si>
  <si>
    <t>- ค่าวัสดุสำนักงานประเภทเครื่องเขียน แบบพิมพ์</t>
  </si>
  <si>
    <t>- ค่าวัสดุอุปกรณ์คอมพิวเตอร์</t>
  </si>
  <si>
    <t>- ค่าวัสดุยานพาหนะ</t>
  </si>
  <si>
    <t>- ค่าเครื่องแต่งกาย</t>
  </si>
  <si>
    <t>- ค่าอาหารทำการนอกเวลา</t>
  </si>
  <si>
    <t>- ค่าโทรศัพท์สำนักงาน</t>
  </si>
  <si>
    <t>- ค่าไปรษณีย์</t>
  </si>
  <si>
    <t>- เครื่องคอมพิวเตอร์  สำหรับงานสำนักงาน (จอแสดงภาพขนาดไม่น้อยกว่า 19 นิ้ว)พร้อมโปรแกรมระบบปฏิบัติการ (OS) แบบ OEM ที่มีลิขสิทธิ์ถูกต้องตามกฎหมาย 2 เครื่อง</t>
  </si>
  <si>
    <t>- โต๊ะทำงานระดับปฏิบัติงาน,ปฏิบัติการ, ชำนาญงาน,อาวุโส,ชำนาญการ 1 ชุด</t>
  </si>
  <si>
    <t>- เครื่องนับธนบัตร แบบตั้งโต๊ะ 1 เครื่อง</t>
  </si>
  <si>
    <t>- สแกนเนอร์ สำหรับงานเก็บเอกสารระดับศูนย์บริการ แบบที่ 1
1 เครื่อง</t>
  </si>
  <si>
    <t>แบบจัดทำแผน /รายงานผลการใช้จ่ายงบประมาณ ประจำปีงบประมาณ พ.ศ. 2569</t>
  </si>
  <si>
    <t>- เงินสมทบกองทุนประกันสังคม</t>
  </si>
  <si>
    <t>หน่วยรับงบประมาณ : สำนักงานเขตลาดกระบัง</t>
  </si>
  <si>
    <t>- ค่าเบี้ยประชุม</t>
  </si>
  <si>
    <t>- ค่าตอบแทนอาสาสมัครป้องกันภัยฝ่ายพลเรือน</t>
  </si>
  <si>
    <t>- ค่าบำรุงรักษาซ่อมแซมเครื่องปรับอากาศ</t>
  </si>
  <si>
    <t>- ค่าทำความสะอาดเครื่องนอนเวรฯ</t>
  </si>
  <si>
    <t>- ค่าจ้างเหมาดูแลทรัพย์สินและรักษาความปลอดภัย</t>
  </si>
  <si>
    <t>- ค่าวัสดุไฟฟ้า ประปา งานบ้าน งานครัว และงานสวน</t>
  </si>
  <si>
    <t>- ค่าซื้อวารสารฯ</t>
  </si>
  <si>
    <t>- ค่าวัสดุประชาสัมพันธ์</t>
  </si>
  <si>
    <t>- ค่าวัสดุอุปกรณ์ สำหรับใช้ในศูนย์ อพปร.</t>
  </si>
  <si>
    <t>- ค่าไฟฟ้าสำนักงาน</t>
  </si>
  <si>
    <t>- ค่าน้าประปา</t>
  </si>
  <si>
    <t>-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1 คัน</t>
  </si>
  <si>
    <t>- ค่าใช้จ่ายในการสัมมนาเพื่อพัฒนาองค์การสำนักงานเขตลาดกระบัง</t>
  </si>
  <si>
    <t>-ค่าใช้จ่ายในการฝึกอบรมและศึกษาดูงานเพื่อพัฒนาศักยภาพอาสาสมัครป้องกันภัยฝ่ายพลเรือน (อปพร.) เขตลาดกระบัง</t>
  </si>
  <si>
    <t>- ค่าใช้จ่ายในการฝึกอบรมอาสาสมัครป้องกันภัย ฝ่ายพลเรือน (หลักสูตรหลัก)</t>
  </si>
  <si>
    <t>- ค่าใช้จ่ายโครงการอาสาสมัครกรุงเทพมหานครด้านการป้องกันและแก้ไขปัญหายาและสารเสพติด</t>
  </si>
  <si>
    <t>- ค่าเครื่องแบบชุดปฏิบัติการ</t>
  </si>
  <si>
    <t>- ลูกบอลดับเพลิงอัตโนมัติ พร้อมติดตั้ง จำนวน 50 ลูก</t>
  </si>
  <si>
    <t>- ค่าซ่อมแซมไฟฟ้าสาธารณะ</t>
  </si>
  <si>
    <t>- ค่าซ่อมแซมถนน ตรอก ซอย สะพานและสิ่งสาธารณประโยชน์</t>
  </si>
  <si>
    <t>- ค่าวัสดุก่อสร้าง</t>
  </si>
  <si>
    <t>- ค่าเครื่องแบบ</t>
  </si>
  <si>
    <t>- ค่าวัสดุสำหรับหน่วยบริการเร่งด่วนกรุงเทพมหานคร (Best)</t>
  </si>
  <si>
    <t>- ค่าซ่อมแซมยานพาหนะ</t>
  </si>
  <si>
    <t>- ค่าซ่อมแซมเครื่องจักรกลและเครื่องทุ่นแรง</t>
  </si>
  <si>
    <t>- ค่าจ้างเหมาล้างทำความสะอาดท่อระบายน้ำ</t>
  </si>
  <si>
    <t>- ค่าเครื่องจักรกลและเครื่องทุ่นแรง</t>
  </si>
  <si>
    <t>- ค่าวัสดุอุปกรณ์ทำความสะอาดท่อระบายน้ำ</t>
  </si>
  <si>
    <t>- ค่าวัสดุอุปกรณ์บำรุงรักษาระบบระบายน้ำ</t>
  </si>
  <si>
    <t>- ค่าวัสดุป้องกันอุบัติภัย</t>
  </si>
  <si>
    <t>- ค่าไฟฟ้า</t>
  </si>
  <si>
    <t>- ค่าน้ำประปา</t>
  </si>
  <si>
    <t>- ปรับปรุงซอยเคหะร่มเกล้า 29 แยก 1,แยก 1-2,แยก 2-1,แยก 3,แยก 5,แยก 7,แยก 9,แยก 9-2, แยก 9-4,แยก 9-6 และแยก 9-8 (โซน 5)</t>
  </si>
  <si>
    <t>- ปรับปรุงสะพานทางเดิน ค.ส.ล. เลียบคลองลำนายโส จากท้ายซอยเคหะร่มเกล้า 64    ถึงคลองหนึ่ง</t>
  </si>
  <si>
    <t>-ปรับปรุงซอยจัดสรรวัดพลมานีย์ซอย 5 บนและซอย 3 บน</t>
  </si>
  <si>
    <t>- ปรับปรุงซอยฉลองกรุง 8 จากถนนฉลองกรุงถึงคลองลำปลาทิว</t>
  </si>
  <si>
    <t>-  ปรับปรุงซอยเคหะร่มเกล้า 29, 29 แยก 11, แยก 11-2, แยก 11-4,แยก 11-6, แยก 11-8,แยก 11-10,แยก 11-12,  แยก 11-14, แยก 11-16,29 แยก 13, แยก 13-2,  แยก 13-4,แยก 13-6,แยก 13-8, แยก 13-10,แยก 13-12, แยก 13-14,แยก 13-16,29 
แยก 15 (โซน 7)</t>
  </si>
  <si>
    <t>- ปรับปรุงซอยร่มเกล้า 27 แยก 11 ชุมชนร่วมใจพัฒนา
 (ซอยเล้าห่าน)</t>
  </si>
  <si>
    <t>- ปรับปรุงซอยชุมชนวัดลาดกระบังที่ 3 ซอย 1, ซอย 2,ซอย 3,ซอย 4 และซอย 5</t>
  </si>
  <si>
    <t>- ปรับปรุงสะพานทางเดิน ค.ส.ล. ซอยแยกคลองตาพุก แยก 1,แยก 2 และแยก 3</t>
  </si>
  <si>
    <t>- ปรับปรุงซอยร่มเกล้า 21/7 (ซอยอนามัยคลองสามประเวศ) จากถนนร่มเกล้า ถึงบ้านเลขที่ 46</t>
  </si>
  <si>
    <t>- ปรับปรุงซอยมอเตอร์เวย์ 15 จากทางคู่ขนานมอเตอร์เวย์ ถึงสุดเขตทาง</t>
  </si>
  <si>
    <t>-ปรับปรุงซอยพัฒนาชนบท 3 แยก 9 (ซอยหวังพูนสิน) จากถนนพัฒนาชนบท 3 ถึงซอยจิตรา</t>
  </si>
  <si>
    <t>-ปรับปรุงซอยพัฒนาชนบท 3 แยก 11 และซอยแยก จากถนนพัฒนาชนบท 3 ถึงคลองแม่จัน</t>
  </si>
  <si>
    <t>- ปรับปรุงซอยเลิศนาวา จากซอยขุมทองลำต้อยติ่ง 1 ถึงสุดทางสาธารณะ</t>
  </si>
  <si>
    <t>- ปรับปรุงซอยข้างโรงงานศรีบริสุทธิ์ จากถนนประชาพัฒนาถึงสุดทางสาธารณะ</t>
  </si>
  <si>
    <t xml:space="preserve">-ปรับปรุงซอยร่มเกล้า 1 แยก 2-1 (ซอยยายม่อม) จากซอยร่มเกล้า 1 แยก 2 ถึงถนนพัฒนาชนบท 4 </t>
  </si>
  <si>
    <t>-ปรับปรุงซอยร่มเกล้า 17 (ซอยท่าเรือ) จากถนนร่มเกล้าถึงคลองสี่ประเวศ</t>
  </si>
  <si>
    <t>-ปรับปรุงซอยลาดกระบัง 1 (ซอยหลังวัดลานบุญ) จากวัดลานบุญ ถึงทางรถไฟ</t>
  </si>
  <si>
    <t>-ติดตั้งไฟฟ้าโซล่าเซลล์สวนสุขภาพร่มเกล้า 2 ติดตั้งไฟฟ้าแสงสว่างโซล่าเซลล์ จำนวน 33 ชุด</t>
  </si>
  <si>
    <t>-ติดตั้งไฟฟ้าโซล่าเซลล์สวนสุขภาพร่มเกล้า 1 ติดตั้งไฟฟ้าแสงสว่างโซล่าเซลล์ จำนวน 32 ชุด</t>
  </si>
  <si>
    <t>- ติดตั้งไฟฟ้าโซล่าเซลล์ชุมชนสองฝั่งคลองจากทางรถไฟ ถึงสะพานมอเตอร์เวย์และจากสะพานมอเตอร์เวย์ถึงโรงเรียนยอดดวงใจ</t>
  </si>
  <si>
    <t>- ติดตั้งไฟฟ้าโซล่าเซลล์ชุมชนเลียบคลองเจ๊กติดตั้งไฟฟ้าแสงสว่างโซล่าเซลล์ จำนวน 48 ชุด</t>
  </si>
  <si>
    <t>- ขุดลอกคลองบัวเกราะจากคลองประเวศบุรีรมย์ถึงสุดเขตลาดกระบัง</t>
  </si>
  <si>
    <t>- ขุดลอกคลองหนองคาจากคลองประเวศบุรีรมย์ ถึงสุดระยะที่กำหนด</t>
  </si>
  <si>
    <t>-ขุดลอกคลองบัวลอยจากคลองประเวศบุรีรมย์ถึงสุดเขตกรุงเทพมหานคร</t>
  </si>
  <si>
    <t>-ขุดลอกลำบึงสำเภาทะลายจากคลองประเวศบุรีรมย์ถึงสุดระยะที่กำหนด</t>
  </si>
  <si>
    <t>-ขุดลอกคลองลำแขก จากคลองลำปลาทิวถึงคลองสี่ประเวศ</t>
  </si>
  <si>
    <t>- ขุดลอกคลองลำแตงโม จากคลองลำกอไผ่ (ลาดกระบัง)ถึงคลองบึงบัว</t>
  </si>
  <si>
    <t>- ขุดลอกคลองลำรางตาแก่จากคลองลาดบัวขาวถึงคลองลาดบัวขาว</t>
  </si>
  <si>
    <t>-ขุดลอกคลองลำชวดเตย จากคลองลำปลาทิวถึงคลองลำพุทรา</t>
  </si>
  <si>
    <t>-ขุดลอกคลองบึงบัว จากคลองลำตาเสือ  ถึงคลองลำพุทรา</t>
  </si>
  <si>
    <t>-ขุดลอกคลองลำพุทรา จากคลองลำรางชวดด้วนถึงคลองบึงบัว</t>
  </si>
  <si>
    <t>-ขุดลอกคลองลำคูเวียง (ลาดกระบัง) จากคลองเจ๊ก(ลาดกระบัง) ถึงคลองลำพะอง</t>
  </si>
  <si>
    <t>-ขุดลอกคลองลำรางชวดด้วนจากคลองสี่ประเวศ  ถึงถนนคุ้มเกล้า</t>
  </si>
  <si>
    <t>-ขุดลอกคลองลำมะขาม จากคลองลำกอไผ่(ลาดกระบัง) ถึงคลองลำปลาทิว</t>
  </si>
  <si>
    <t>- ค่ารับรอง</t>
  </si>
  <si>
    <t>'- ค่าวัสดุสำนักงานประเภทเครื่องเขียน แบบพิมพ์</t>
  </si>
  <si>
    <t>'- ค่าวัสดุอุปกรณ์คอมพิวเตอร์</t>
  </si>
  <si>
    <t xml:space="preserve">- ค่าอาหารกลางวันและอาหารเสริม (ศูนย์เด็กเล็ก) </t>
  </si>
  <si>
    <t>- ค่าตอบแทนอาสาสมัครปฏิบัติงานด้านเด็ก สตรี ผู้สูงอายุ คนพิการ และผู้ด้อยโอกาส</t>
  </si>
  <si>
    <t>- ค่าตอบแทนอาสาสมัครผู้ดูแลเด็ก</t>
  </si>
  <si>
    <t>- ค่าตอบแทนอาสาสมัครห้องสมุด/บ้านหนังสือ</t>
  </si>
  <si>
    <t>- ค่าตอบแทนกรรมการชุมชน</t>
  </si>
  <si>
    <t>- ค่าตอบแทนการประชุมของคณะกรรมการชุมชน</t>
  </si>
  <si>
    <t>- ค่าตอบแทนอาสาสมัครปฏิบัติงานด้านพัฒนาสังคม</t>
  </si>
  <si>
    <t>- ค่าตอบแทนผู้นำกิจกรรมที่มีความเชี่ยวชาญเฉพาะด้านกีฬาและนันทนาการ (แอโรบิค)</t>
  </si>
  <si>
    <t>- ค่าพาหนะ เบี้ยเลี้ยง ที่พัก</t>
  </si>
  <si>
    <t>- ค่าวัสดุสำหรับห้องสมุด/บ้านหนังสือ และศูนย์เยาวชน</t>
  </si>
  <si>
    <t>- ค่าชุดปฏิบัติงานคณะกรรมการชุมชน</t>
  </si>
  <si>
    <t>- ลูกบอลดับเพลิงอัตโนมัติ พร้อมติดตั้ง จำนวน 54 ลูก</t>
  </si>
  <si>
    <t>- ค่าใช้จ่ายในการสนับสนุนการดำเนินงานของคณะกรรมการชุมชน</t>
  </si>
  <si>
    <t>- ค่าใช้จ่ายในการส่งเสริมกิจการสภาเด็กและเยาวชนเขต</t>
  </si>
  <si>
    <t>- ค่าใช้จ่ายในการส่งเสริมกิจกรรมสโมสรกีฬาและลานกีฬา</t>
  </si>
  <si>
    <t>- ค่าใช้จ่ายโครงการรู้ใช้ รู้เก็บ คนกรุงเทพฯ ชีวิตมั่นคง</t>
  </si>
  <si>
    <t>- ค่าใช้จ่ายในการดำเนินงานศูนย์บริการและถ่ายทอดเทคโนโลยีการเกษตร</t>
  </si>
  <si>
    <t>- ค่าใช้จ่ายในการบริหารจัดการพิพิธภัณฑ์ท้องถิ่นกรุงเทพมหานคร</t>
  </si>
  <si>
    <t>- ค่าใช้จ่ายในการฝึกอบรมวิชาชีพเสริมรายได้</t>
  </si>
  <si>
    <t>- ค่าใช้จ่ายในการจัดงานวันสำคัญอนุรักษ์สืบสานวัฒนธรรมประเพณี</t>
  </si>
  <si>
    <t>- ค่าใช้จ่ายในการแข่งขันกีฬาชุมชนเชื่อมความสัมพันธ์</t>
  </si>
  <si>
    <t>- ค่าใช้จ่ายในการจัดกิจกรรมครอบครัว รักการอ่าน</t>
  </si>
  <si>
    <t>- ค่าใช้จ่ายในการจ้างงานคนพิการเพื่อปฏิบัติงาน</t>
  </si>
  <si>
    <t>- ค่าใช้จ่ายในการจัดสวัสดิการ การสงเคราะห์ ช่วยเหลือเด็ก สตรี ครอบครัว ผู้ด้อยโอกาส ผู้สูงอายุและคนพิการ</t>
  </si>
  <si>
    <t>- ค่าใช้จ่ายในการสัมมนาและศึกษาดูงานเพื่อพัฒนาศักยภาพอาสาสมัครผู้ดูแลเด็กก่อนวัยเรียน และผู้เกี่ยวข้องเขตลาดกระบัง</t>
  </si>
  <si>
    <t>- ค่าใช้จ่ายในการสัมมนาและศึกษาดูงานเพื่อเพิ่มศักยภาพคณะกรรมการชุมชน</t>
  </si>
  <si>
    <t>- ค่าวัสดุเครื่องจักรกลและเครื่องทุ่นแรง</t>
  </si>
  <si>
    <t>- ค่าใช้จ่ายโครงการกรุงเทพฯ เมืองอาหารปลอดภัย</t>
  </si>
  <si>
    <t>- ค่าใช้จ่ายในการบูรณาการความร่วมมือในการพัฒนาประสิทธิภาพการแก้ไขปัญหาโรคไข้เลือดออก ในพื้นที่กรุงเทพมหานคร</t>
  </si>
  <si>
    <t>- ค่าใช้จ่ายในการสัมมนาและศึกษาดูงานเพื่อพัฒนาศักยภาพบุคลากรด้านการศึกษา</t>
  </si>
  <si>
    <t>- ค่าตอบแทนครูผู้สอนศาสนาอิสลามในโรงเรียนสังกัดกรุงเทพมหานคร</t>
  </si>
  <si>
    <t>- ค่านิตยภัต</t>
  </si>
  <si>
    <t>- ค่าตอบแทนบุคคลภายนอกช่วยปฏิบัติราชการด้านการสอนภาษาจีน</t>
  </si>
  <si>
    <t>- ค่าตอบแทนบุคคลภายนอกช่วยปฏิบัติราชการด้านการสอนภาษาอาหรับ</t>
  </si>
  <si>
    <t>- ค่าตอบแทนบุคคลภายนอกช่วยปฏิบัติราชการด้านการสอนภาษาอังกฤษเพื่อทักษะชีวิต</t>
  </si>
  <si>
    <t>- ค่าซ่อมแซมเครื่องดนตรีและอุปกรณ์</t>
  </si>
  <si>
    <t>- ค่าซ่อมแซมโรงเรียน</t>
  </si>
  <si>
    <t>- ค่าซ่อมแซมครุภัณฑ์โรงเรียนขยายโอกาส</t>
  </si>
  <si>
    <t>- ค่าจ้างเหมาบริษัทเอกชนทำความสะอาดในโรงเรียนสังกัดกรุงเทพมหานคร</t>
  </si>
  <si>
    <t>- ค่าบำรุงรักษาสระว่ายน้ำของโรงเรียน</t>
  </si>
  <si>
    <t>- ค่าจ้างเหมาบริการป้องกันและกำจัดปลวกภายในโรงเรียนสังกัดกรุงเทพมหานคร</t>
  </si>
  <si>
    <t>- ค่าแบบพิมพ์โรงเรียน</t>
  </si>
  <si>
    <t>- ค่าวัสดุการสอนวิทยาศาสตร์</t>
  </si>
  <si>
    <t>- ค่าวัสดุอุปกรณ์การสอน  (โครงการขยายโอกาสฯ)</t>
  </si>
  <si>
    <t>- ค่าวัสดุ อุปกรณ์ เครื่องใช้ส่วนตัว ของเด็กอนุบาล</t>
  </si>
  <si>
    <t>- ค่าลูกบอลดับเพลิงอัตโนมัติ พร้อมติดตั้ง จำนวน 302 ลูก</t>
  </si>
  <si>
    <t>- ค่าสารกรองเครื่องกรองน้ำ</t>
  </si>
  <si>
    <t>- ค่าเครื่องหมายวิชาพิเศษลูกเสือ เนตรนารี ยุวกาชาด</t>
  </si>
  <si>
    <t>- ค่าวัสดุในการผลิตสื่อการเรียนการสอนตามโครงการศูนย์วิชาการเขต</t>
  </si>
  <si>
    <t>- ค่าเครื่องหมายสัญลักษณ์ของสถานศึกษา สังกัดกรุงเทพมหานคร</t>
  </si>
  <si>
    <t>- ค่าชุดลูกเสือ-เนตรนารี-ยุวกาชาด-ชุดนอนอนุบาล-ชุดพละ</t>
  </si>
  <si>
    <t>- ค่าไฟฟ้าโรงเรียน</t>
  </si>
  <si>
    <t>- ค่าน้ำประปาโรงเรียน</t>
  </si>
  <si>
    <t>- ค่าโทรศัพท์เคลื่อนที่</t>
  </si>
  <si>
    <t>- ค่าโทรศัพท์โรงเรียน</t>
  </si>
  <si>
    <t>- โต๊ะทำงานระดับปฏิบัติงาน,ปฏิบัติการ, ชำนาญงาน,อาวุโส,ชำนาญกาi (โรงเรียนแดงเป้า (สิงสุขบูรณะ)) 2 ชุด</t>
  </si>
  <si>
    <t>- เครื่องพิมพ์สำเนาระบบดิจิทัล ความละเอียด 300 x 400 จุดต่อตารางนิ้ว (โรงเรียนวัดขุมทอง) 1 เครื่อง</t>
  </si>
  <si>
    <t>-ชุดอุปกรณ์อัจฉริยะ Interactive Board พร้อมชุดโปรแกรม และอุปกรณ์ประกอบ (โรงเรียนขุมทอง(เพชรทองคำอุปถัมภ์)) 2 ชุด</t>
  </si>
  <si>
    <t>-ชุดอุปกรณ์อัจฉริยะ Interactive Board พร้อมชุดโปรแกรม และอุปกรณ์ประกอบ (โรงเรียนตำบลขุมทอง(ประชาอุทิศ)) 2 ชุด</t>
  </si>
  <si>
    <t>-ชุดอุปกรณ์อัจฉริยะ Interactive Board พร้อมชุดโปรแกรม และอุปกรณ์ประกอบ (โรงเรียนประสานสามัคคี) 2 ชุด</t>
  </si>
  <si>
    <t>- ชุดอุปกรณ์อัจฉริยะ Interactive Board พร้อมชุดโปรแกรม และอุปกรณ์ประกอบ (โรงเรียนลำพะอง(ราษฎร์จำเริญบำรุง)) 4 ชุด</t>
  </si>
  <si>
    <t>- ชุดอุปกรณ์อัจฉริยะ Interactive Board พร้อมชุดโปรแกรม และอุปกรณ์ประกอบ  (โรงเรียนวัดทิพพาวาส) 4 ชุด</t>
  </si>
  <si>
    <t>- ชุดอุปกรณ์อัจฉริยะ Interactive Board พร้อมชุดโปรแกรม และอุปกรณ์ประกอบ (โรงเรียนวัดปลูกศรัทธา) 6 ชุด</t>
  </si>
  <si>
    <t>- ชุดอุปกรณ์อัจฉริยะ Interactive Board พร้อมชุดโปรแกรม และอุปกรณ์ประกอบ(โรงเรียนวัดพลมานีย์) 4 ชุด</t>
  </si>
  <si>
    <t>- ชุดอุปกรณ์อัจฉริยะ Interactive Board พร้อมชุดโปรแกรม และอุปกรณ์ประกอบ (โรงเรียนวัดราชโกษา) 4 ชุด</t>
  </si>
  <si>
    <t>- ชุดอุปกรณ์อัจฉริยะ Interactive Board พร้อมชุดโปรแกรม และอุปกรณ์ประกอบ(โรงเรียนวัดลาดกระบัง(ศีลาภิรัตอุปถัมภ์)) 4 ชุด</t>
  </si>
  <si>
    <t>- ชุดอุปกรณ์อัจฉริยะ Interactive Board พร้อมชุดโปรแกรม และอุปกรณ์ประกอบ (โรงเรียนวัดลานบุญ) 6 ชุด</t>
  </si>
  <si>
    <t>- ชุดอุปกรณ์อัจฉริยะ Interactive Board พร้อมชุดโปรแกรม และอุปกรณ์ประกอบ (โรงเรียนวัดสุทธาโภชน์) 4 ชุด</t>
  </si>
  <si>
    <t>- ชุดอุปกรณ์อัจฉริยะ Interactive Board พร้อมชุดโปรแกรม และอุปกรณ์ประกอบ (โรงเรียนแสงหิรัญวิทยา) 5 ชุด</t>
  </si>
  <si>
    <t>- ชุดอุปกรณ์อัจฉริยะ Interactive Board พร้อมชุดโปรแกรม และอุปกรณ์ประกอบ  (โรงเรียนวัดบำรุงรื่น) 4 ชุด</t>
  </si>
  <si>
    <t>- กล้องโทรทัศน์วงจรปิด ชนิดเครือข่ายแบบมุมมองคงที่ สำหรับใช้ในงานรักษาความปลอดภัยทั่วไปและงานอื่นๆ พร้อมอุปกรณ์และติดตั้ง 1 ชุด (กล้องภายใน 1 ตัว, กล้องภายนอก 15 ตัว) 
(โรงเรียนวัดบึงบัว)</t>
  </si>
  <si>
    <t>- ปรับปรุงโรงเรียนวัดลานบุญ</t>
  </si>
  <si>
    <t>- ปรับปรุงโรงเรียนวัดสังฆราชา</t>
  </si>
  <si>
    <t>- ปรับปรุงโรงเรียนวัดลาดกระบัง (ศีลาภิรัตอุปถัมภ์)</t>
  </si>
  <si>
    <t>- ปรับปรุงโรงเรียนแสงหิรัญวิทยา</t>
  </si>
  <si>
    <t>- ปรับปรุงโรงเรียนวัดบึงบัว</t>
  </si>
  <si>
    <t>- ปรับปรุงโรงเรียนเคหะชุมชนลาดกระบัง</t>
  </si>
  <si>
    <t>- ปรับปรุงโรงเรียนวัดราชโกษา</t>
  </si>
  <si>
    <t>- ทุนอาหารกลางวันนักเรียน</t>
  </si>
  <si>
    <t>- ค่าอาหารเช้าของนักเรียนในโรงเรียนสังกัดกรุงเทพมหานคร</t>
  </si>
  <si>
    <t>- ค่าใช้จ่ายในการฝึกอบรมนายหมู่ลูกเสือสามัญ สามัญรุ่นใหญ่ และหัวหน้าหน่วยยุวกาชาด</t>
  </si>
  <si>
    <t>- ค่าใช้จ่ายในการประชุมครู</t>
  </si>
  <si>
    <t>- ค่าใช้จ่ายโครงการเปิดโลกกว้างสร้างเส้นทางสู่อาชีพ</t>
  </si>
  <si>
    <t>- ค่าใช้จ่ายในการพัฒนาคุณภาพการดำเนินงานศูนย์วิชาการเขต</t>
  </si>
  <si>
    <t>- ค่าใช้จ่ายในการจัดประชุมสัมมนาคณะกรรมการสถานศึกษาขั้นพื้นฐานโรงเรียนสังกัดกรุงเทพมหานคร</t>
  </si>
  <si>
    <t>- ค่าใช้จ่ายในการสัมมนาประธานกรรมการเครือข่ายผู้ปกครองเพื่อพัฒนาโรงเรียนสังกัดกรุงเทพมหานคร</t>
  </si>
  <si>
    <t>- ค่าใช้จ่ายในการส่งเสริมสนับสนุนให้นักเรียนสร้างสรรค์ผลงานเพื่อการเรียนรู้</t>
  </si>
  <si>
    <t>- ค่าใช้จ่ายในการสนับสนุนการสอนศูนย์ศึกษาพระพุทธศาสนาวันอาทิตย์</t>
  </si>
  <si>
    <t>- ค่าใช้จ่ายโครงการเกษตรปลอดสารพิษ</t>
  </si>
  <si>
    <t>- ค่าใช้จ่ายในการพัฒนาคุณภาพเครือข่ายโรงเรียนสังกัดกรุงเทพมหานคร</t>
  </si>
  <si>
    <t>- ค่าใช้จ่ายโครงการเล่นน้ำได้ ว่ายน้ำเป็น</t>
  </si>
  <si>
    <t>- ค่าใช้จ่ายในการเสริมสร้างศักยภาพของเด็กและเยาวชนเพื่อคุณภาพชีวิตที่ดีในพื้นที่กรุงเทพมหานคร ตามพระราชดำริสมเด็จพระกนิษฐาธิราชเจ้า กรมสมเด็จพระเทพรัตนราชสุดาฯ สยามบรมราชกุมารี</t>
  </si>
  <si>
    <t>- ค่าใช้จ่ายในการอนุรักษ์พันธุกรรมพืชอันเนื่องมาจากพระราชดำริสมเด็จพระเทพรัตนราชสุดาฯ สยามบรมราชกุมารีสนองพระราชดำริโดยกรุงเทพมหานคร</t>
  </si>
  <si>
    <t>- ค่าใช้จ่ายในพิธีปฏิญาณตนและสวนสนามยุวกาชาดกรุงเทพมหานคร</t>
  </si>
  <si>
    <t>- ค่าใช้จ่ายในการส่งเสริมกีฬานักเรียนสังกัดกรุงเทพมหานคร</t>
  </si>
  <si>
    <t>- ค่าใช้จ่ายในพิธีทบทวนคำปฏิญาณและสวนสนามลูกเสือกรุงเทพมหานคร</t>
  </si>
  <si>
    <t>- ค่าใช้จ่ายในการเปิดโรงเรียนสู่การเรียนรู้ (Open Education)</t>
  </si>
  <si>
    <t>- ค่าใช้จ่ายโครงการโรงเรียนสองภาษา</t>
  </si>
  <si>
    <t>- ค่าใช้จ่ายโครงการ BKK Food Bank ส่งต่ออาหารให้กลุ่มเปราะบางอย่างเป็นรูปธรรม</t>
  </si>
  <si>
    <t>- ค่าใช้จ่ายในการขับเคลื่อนการพัฒนาและแก้ไขปัญหาที่อยู่อาศัยกรุงเทพมหานคร</t>
  </si>
  <si>
    <t>- ค่าใช้จ่ายโครงการจ้างอาสาสมัครพัฒนาชุมชน</t>
  </si>
  <si>
    <t>แบบจัดทำแผน / รายงานผลการปฏิบัติงานและการใช้จ่ายงบประมาณ ประจำปีงบประมาณ พ.ศ. 2569</t>
  </si>
  <si>
    <t>งาน : อำนวยการและบริหารสำนักงานเขต</t>
  </si>
  <si>
    <t>งาน : บริหารทั่วไปและบริการทะเบียน</t>
  </si>
  <si>
    <t>งาน : บริหารทั่วไปและจัดเก็บรายได้</t>
  </si>
  <si>
    <t>งาน : บริหารทั่วไปและบริหารการคลัง</t>
  </si>
  <si>
    <t>งาน : บริหารงานทั่วไปฝ่ายรักษาความสะอาด</t>
  </si>
  <si>
    <t>งาน : กวาดทำควมสะอาดที่และทางสาธารณะ</t>
  </si>
  <si>
    <t>งาน : เก็บขยะมูลฝอยและขนถ่ายสิ่งปฏิกูล</t>
  </si>
  <si>
    <t>งาน : ดูแลสวนและพื้นที่สีเขียว</t>
  </si>
  <si>
    <t>งาน : บริหารทั่วไปและสอบสวนคดี</t>
  </si>
  <si>
    <t>งาน : งานตรวจและบังคับใช้กฎหมาย</t>
  </si>
  <si>
    <t>งาน : งานบริหารทั่วไปฝ่ายโยธา</t>
  </si>
  <si>
    <t>งาน : งานอนุญาตก่อสร้าง ควบคุมอาคารและผังเมือง</t>
  </si>
  <si>
    <t>งาน : งานบำรุงรักษาซ่อมแซม</t>
  </si>
  <si>
    <t>งาน : งานระบายน้ำและแก้ไขปัญหาน้ำท่วม</t>
  </si>
  <si>
    <t>งาน : งานบริหารทั่วไปฝ่ายพัฒนาชุมชน</t>
  </si>
  <si>
    <t>งาน : งานพัฒนาชุมชนและบริการสังคม</t>
  </si>
  <si>
    <t>งาน : งานบริหารทั่วไปฝ่ายสิ่งแวดล้อมและสุขาภิบาล</t>
  </si>
  <si>
    <t>งาน : งานสุขาภิบาลอาหารและอนามัยสิ่งแวดล้อม</t>
  </si>
  <si>
    <t>งาน : งานป้องกันและควบคุมโรค</t>
  </si>
  <si>
    <t>งาน : งานบริหารทั่วไปฝ่ายการศึกษา</t>
  </si>
  <si>
    <t>งาน : งานงบประมาณโรงเรียน</t>
  </si>
  <si>
    <t xml:space="preserve">       โครงการค่าใช้จ่ายโครงการ BKK Food Bank ส่งต่ออาหารให้กลุ่มเปราะบางอย่างเป็นรูปธรรม</t>
  </si>
  <si>
    <t xml:space="preserve">       โครงการค่าใช้จ่ายในการขับเคลื่อนการพัฒนาและแก้ไขปัญหาที่อยู่อาศัยกรุงเทพมหานคร</t>
  </si>
  <si>
    <t>โครงการค่าใช้จ่ายโครงการจ้างอาสาสมัครพัฒนาชุมชน</t>
  </si>
  <si>
    <t xml:space="preserve">        โครงการค่าใช้จ่ายในการเปิดโรงเรียนสู่การเรียนรู้
 (Open Education)</t>
  </si>
  <si>
    <t>โครงการค่าใช้จ่ายโครงการโรงเรียนสองภาษา</t>
  </si>
  <si>
    <t>- ค่าเครื่องแบบชุดปฏิบัติงาน</t>
  </si>
  <si>
    <t>- ค่าวัสดุในการรักษาความสะอาด</t>
  </si>
  <si>
    <t>- ค่าตอบแทนอาสาสมัครชักลากมูลฝอย</t>
  </si>
  <si>
    <t>- ค่าตอบแทนเจ้าหน้าที่เก็บขนสิ่งปฏิกูล</t>
  </si>
  <si>
    <t xml:space="preserve">- ค่าวัสดุยานพาหนะ </t>
  </si>
  <si>
    <t>- ค่าวัสดุอุปกรณ์ในการขนถ่ายสิ่งปฏิกูล</t>
  </si>
  <si>
    <t xml:space="preserve">- ค่าเครื่องแบบชุดปฏิบัติงาน </t>
  </si>
  <si>
    <t>- ค่าใช้จ่ายในการสัมมนาและศึกษาดูงานเพื่อเพิ่มประสิทธิภาพการบริหารจัดการมูลฝอยของบุคลากรกรุงเทพมหานครสังกัดฝ่ายรักษาความสะอาดและสวนสาธารณะ</t>
  </si>
  <si>
    <t>- ค่าใช้จ่ายในการส่งเสริมการจัดการมูลฝอยจากต้นทาง</t>
  </si>
  <si>
    <t>- ค่าจ้างเหมาเอกชนดูแลและบำรุงรักษาต้นไม้</t>
  </si>
  <si>
    <t>- ค่าวัสดุอุปกรณ์ในการปลูกและบำรุงรักษาต้นไม้</t>
  </si>
  <si>
    <t>หน่วยรับงบประมาณ : .สำนักงานเขตลาดกระบัง</t>
  </si>
  <si>
    <t>- เงินเดือน</t>
  </si>
  <si>
    <t>- เงินเลื่อนขั้นเลื่อนระดับ</t>
  </si>
  <si>
    <t>- เงินเพิ่มค่าวิชา (พ.ค.ว.)</t>
  </si>
  <si>
    <t>- เงินประจำตำแหน่งของข้าราชการ</t>
  </si>
  <si>
    <t>- เงินค่าตอบแทนเป็นรายเดือนของข้าราชการ</t>
  </si>
  <si>
    <t>- เงินเพิ่มการครองชีพชั่วคราวของข้าราชการ</t>
  </si>
  <si>
    <t>- เงินช่วยเหลือค่าครองชีพของข้าราชการ</t>
  </si>
  <si>
    <t>- ค่าจ้างประจำ</t>
  </si>
  <si>
    <t>- เงินเพิ่มค่าจ้างประจำ</t>
  </si>
  <si>
    <t>- เงินเพิ่มการครองชีพชั่วคราวของลูกจ้างประจำ</t>
  </si>
  <si>
    <t>- เงินช่วยเหลือค่าครองชีพของลูกจ้างประจำ</t>
  </si>
  <si>
    <t>- ค่าจ้างชั่วคราว</t>
  </si>
  <si>
    <t>- เงินเพิ่มการครองชีพชั่วคราวของลูกจ้างชั่วคราว</t>
  </si>
  <si>
    <t>- เงินช่วยเหลือค่าครองชีพของลูกจ้างชั่วคราว</t>
  </si>
  <si>
    <t>ผลผลิต/งาน/โครงการตามแผนยุทธศาสตร์  :  งานรายจ่ายบุคลากร</t>
  </si>
  <si>
    <t>- ค่าซื้อหนังสือ วารสารฯ</t>
  </si>
  <si>
    <t>- ค่าวัสดุอุปกรณ์การเรียนการสอน</t>
  </si>
  <si>
    <t>นางสาวรัตพร  อาจยาทา</t>
  </si>
  <si>
    <t xml:space="preserve">แบบจัดทำแผน /รายงานผลการปฏิบัติงานและการใช้จ่ายงบประมาณ ประจำปีงบประมาณ พ.ศ. 2569 จำแนกตามงบรายจ่าย </t>
  </si>
  <si>
    <t>-</t>
  </si>
  <si>
    <t>เงินตอบแทนพิเศษของข้าราชการ</t>
  </si>
  <si>
    <t>ค่าตอบแทนบุคลากรด้านการแพทย์และสาธารณสุข</t>
  </si>
  <si>
    <t>เงินตอบแทนพิเศษของลูกจ้างประจำ</t>
  </si>
  <si>
    <t>เงินสมทบกองทุนประกันสังคม</t>
  </si>
  <si>
    <t>เงินสมทบกองทุนเงินทดแทน</t>
  </si>
  <si>
    <t>งาน  :  งานบริหารทั่วไปและบริหารการคลัง</t>
  </si>
  <si>
    <t>ด้าน  :  การจัดบริการของสำนักงานเขต</t>
  </si>
  <si>
    <t>ด้าน:การจัดบริการของสำนกงานเขต</t>
  </si>
  <si>
    <t>งาน  :  งานอำนวยการและบริหารสำนักงานเขต</t>
  </si>
  <si>
    <t>3/3</t>
  </si>
  <si>
    <t>2/3</t>
  </si>
  <si>
    <t>1/3</t>
  </si>
  <si>
    <t>ด้าน: การจัดบริการของสำนกงานเขต/งบประมาณสำนักสนับสนุนสำนักและสำนักงานเขต/งบประมาณเพื่อชดใช้เงินยืมสะสม</t>
  </si>
  <si>
    <t>งาน :  งานรายจ่ายบุคลากร</t>
  </si>
  <si>
    <t>4/4</t>
  </si>
  <si>
    <t>3/4</t>
  </si>
  <si>
    <t>2/4</t>
  </si>
  <si>
    <t>1/4</t>
  </si>
  <si>
    <t>ด้าน: การจัดบริการของสำนกงานเขต</t>
  </si>
  <si>
    <t>งาน  :  งานบริหารทั่วไปและบริการทะเบียน</t>
  </si>
  <si>
    <t>น.ส.รัตพร  อาจยาทา</t>
  </si>
  <si>
    <t>1/6</t>
  </si>
  <si>
    <t>6/7</t>
  </si>
  <si>
    <t>5/7</t>
  </si>
  <si>
    <t>3/7</t>
  </si>
  <si>
    <t>2/7</t>
  </si>
  <si>
    <t>1/7</t>
  </si>
  <si>
    <t>ด้าน : การจัดบริการของสำนกงานเขต/งบประมาณสำนักสนับสนุนสำนักและสำนักงานเขต/งบประมาณเพื่อชดใช้เงินยืมสะสม</t>
  </si>
  <si>
    <t>งาน/โครงการตามแผนยุทธศาสตร์  :  งานบริหารทั่วไปและจัดเก็บรายได้</t>
  </si>
  <si>
    <t>2/2</t>
  </si>
  <si>
    <t>1/2</t>
  </si>
  <si>
    <t>ด้าน : การจัดบริการของสำนกงานเขต</t>
  </si>
  <si>
    <t>งาน : งานบริหารทั่วไปและจัดเก็บรายได้</t>
  </si>
  <si>
    <t>งาน  :  งานบริหารทั่วไปฝ่ายรักษาความสะอาด</t>
  </si>
  <si>
    <t>งาน  :  งานกวาดทำความสะอาดที่และทางสาธารณะ</t>
  </si>
  <si>
    <t>งาน  :  งานเก็บขยะมูลฝอยและขนถ่ายสิ่งปฏิกูล</t>
  </si>
  <si>
    <t>งาน  :  งานดูแลสวนและพื้นที่สีเขียว</t>
  </si>
  <si>
    <t>งาน  :  งานบริหารทั่วไปและสอบสวนดำเนินคดี</t>
  </si>
  <si>
    <t>งาน  :  งานตรวจและบังคับใช้กฎหมาย</t>
  </si>
  <si>
    <t>งาน  :  งานบริหารทั่วไปฝ่ายโยธา</t>
  </si>
  <si>
    <t>งาน  :  งานอนุญาตก่อสร้าง ควบคุมอาคารและผังเมือง</t>
  </si>
  <si>
    <t>งาน  :  งานบำรุงรักษาซ่อมแซม</t>
  </si>
  <si>
    <t>งาน/โครงการตามแผนยุทธศาสตร์  :  งานระบายน้ำและแก้ไขปัญหาน้ำท่วม</t>
  </si>
  <si>
    <t>งาน  :  งานบริหารทั่วไปฝ่ายพัฒนาชุมชน</t>
  </si>
  <si>
    <t>งาน  :  งานพัฒนาชุมชนและบริการสังคม</t>
  </si>
  <si>
    <t>โครงการตามแผนยุทธศาสตร์  :  ค่าใช้จ่ายโครงการ BKK Food Bank ส่งต่ออาหารให้กลุ่มเปราะบางอย่างเป็นรูปธรรม</t>
  </si>
  <si>
    <t>โครงการตามแผนยุทธศาสตร์  :  ค่าใช้จ่ายในการขับเคลื่อนการพัฒนาและแก้ไขปัญหาที่อยู่อาศัยกรุงเทพมหานคร</t>
  </si>
  <si>
    <t>โครงการตามแผนยุทธศาสตร์  :  ค่าใช้จ่ายโครงการจ้างอาสาสมัครพัฒนาชุมชน</t>
  </si>
  <si>
    <t>ด้าน. : การจัดบริการของสำนกงานเขต</t>
  </si>
  <si>
    <t>งาน :  งานสุขาภิบาลอาหารและอนามัยสิ่งแวดล้อม</t>
  </si>
  <si>
    <t>งาน :  งานป้องกันและควบคุมโรค</t>
  </si>
  <si>
    <t>งาน  :  งานบริหารทั่วไปฝ่ายการศึกษา</t>
  </si>
  <si>
    <t>งาน/โครงการตามแผนยุทธศาสตร์  :  งานงบประมาณโรงเรียน</t>
  </si>
  <si>
    <t>2/6</t>
  </si>
  <si>
    <t>5/6</t>
  </si>
  <si>
    <t>4/6</t>
  </si>
  <si>
    <t>3/6</t>
  </si>
  <si>
    <t>โครงการตามแผนยุทธศาสตร์  :  ค่าใช้จ่ายโครงการโรงเรียนสองภาษา</t>
  </si>
  <si>
    <t>โครงการตามแผนยุทธศาสตร์  :  ค่าใช้จ่ายในการเปิดโรงเรียนสู่การเรียนรู้ (Open Education)</t>
  </si>
  <si>
    <t>4/7</t>
  </si>
  <si>
    <t>งาน/โครงการตามแผนยุทธศาสตร์  :  งานบริหารทั่วไปฝ่ายสิ่งแวดล้อมและสุขาภิบาล</t>
  </si>
  <si>
    <t>6/6</t>
  </si>
  <si>
    <t>þ</t>
  </si>
  <si>
    <t>ครั้งที่ 2</t>
  </si>
  <si>
    <t xml:space="preserve">  þ</t>
  </si>
  <si>
    <t>ครั้งที่.2</t>
  </si>
  <si>
    <t>.</t>
  </si>
  <si>
    <t>ครั้งที่.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</si>
</sst>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"/>
    <numFmt numFmtId="165" formatCode="_-* #,##0.0000_-;\-#,##0_-;_-* &quot;-  &quot;_-;_-@_-"/>
    <numFmt numFmtId="166" formatCode="_-* #,##0_-;\-* #,##0_-;_-* &quot;-&quot;??_-;_-@_-"/>
    <numFmt numFmtId="167" formatCode="_-* #,##0.00_-;\-#,##0_-;_-* &quot;-  &quot;_-;_-@_-"/>
    <numFmt numFmtId="168" formatCode="_-* #,##0.00_-;\-#,##0.0_-;_-* &quot;-  &quot;_-;_-@_-"/>
    <numFmt numFmtId="169" formatCode="[$-107041E]d\ mmmm\ yyyy;@"/>
    <numFmt numFmtId="170" formatCode="_-* #,##0_-;\-#,##0_-;_-* &quot;-  &quot;_-;_-@_-"/>
    <numFmt numFmtId="171" formatCode="_-* #,##0.00_-;\-#,##0.00_-;_-* &quot;-  &quot;_-;_-@_-"/>
  </numFmts>
  <fonts count="17" x14ac:knownFonts="1">
    <font>
      <sz val="11"/>
      <color theme="1"/>
      <name val="Aptos Narrow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Aptos Narrow"/>
      <family val="2"/>
      <charset val="222"/>
      <scheme val="minor"/>
    </font>
    <font>
      <b/>
      <sz val="12"/>
      <name val="TH SarabunPSK"/>
      <family val="2"/>
    </font>
    <font>
      <b/>
      <sz val="16"/>
      <name val="Wingdings"/>
      <charset val="2"/>
    </font>
    <font>
      <b/>
      <sz val="25"/>
      <name val="Wingdings"/>
      <charset val="2"/>
    </font>
    <font>
      <b/>
      <sz val="16"/>
      <name val="TH Sarabun New"/>
      <family val="2"/>
    </font>
    <font>
      <sz val="16"/>
      <name val="TH Sarabun New"/>
      <family val="2"/>
    </font>
    <font>
      <b/>
      <sz val="14"/>
      <name val="TH Sarabun New"/>
      <family val="2"/>
    </font>
    <font>
      <sz val="16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2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4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5"/>
    </xf>
    <xf numFmtId="0" fontId="2" fillId="0" borderId="4" xfId="0" applyFont="1" applyBorder="1" applyAlignment="1">
      <alignment horizontal="left" vertical="center" indent="5"/>
    </xf>
    <xf numFmtId="0" fontId="2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indent="2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indent="3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 indent="1"/>
    </xf>
    <xf numFmtId="0" fontId="7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top" indent="1"/>
    </xf>
    <xf numFmtId="165" fontId="1" fillId="4" borderId="1" xfId="0" applyNumberFormat="1" applyFont="1" applyFill="1" applyBorder="1" applyAlignment="1">
      <alignment horizontal="center" vertical="top" wrapText="1"/>
    </xf>
    <xf numFmtId="165" fontId="1" fillId="4" borderId="1" xfId="0" applyNumberFormat="1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left" vertical="top" wrapText="1" indent="3"/>
    </xf>
    <xf numFmtId="165" fontId="3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165" fontId="1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 indent="3"/>
    </xf>
    <xf numFmtId="0" fontId="3" fillId="0" borderId="1" xfId="0" applyFont="1" applyBorder="1" applyAlignment="1">
      <alignment horizontal="left" vertical="top" wrapText="1" indent="3"/>
    </xf>
    <xf numFmtId="165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left" vertical="top" wrapText="1" indent="5"/>
    </xf>
    <xf numFmtId="0" fontId="3" fillId="0" borderId="1" xfId="0" applyFont="1" applyBorder="1" applyAlignment="1">
      <alignment horizontal="left" vertical="top" wrapText="1" indent="5"/>
    </xf>
    <xf numFmtId="0" fontId="8" fillId="0" borderId="1" xfId="0" applyFont="1" applyBorder="1" applyAlignment="1">
      <alignment horizontal="left" vertical="top" wrapText="1" indent="3"/>
    </xf>
    <xf numFmtId="0" fontId="1" fillId="3" borderId="1" xfId="0" applyFont="1" applyFill="1" applyBorder="1" applyAlignment="1">
      <alignment horizontal="left" indent="1"/>
    </xf>
    <xf numFmtId="165" fontId="1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5" fontId="3" fillId="6" borderId="1" xfId="0" applyNumberFormat="1" applyFont="1" applyFill="1" applyBorder="1" applyAlignment="1">
      <alignment horizontal="center" vertical="top" wrapText="1"/>
    </xf>
    <xf numFmtId="0" fontId="3" fillId="6" borderId="0" xfId="0" applyFont="1" applyFill="1"/>
    <xf numFmtId="9" fontId="2" fillId="0" borderId="14" xfId="2" quotePrefix="1" applyFont="1" applyBorder="1" applyAlignment="1">
      <alignment vertical="top"/>
    </xf>
    <xf numFmtId="9" fontId="2" fillId="0" borderId="13" xfId="2" quotePrefix="1" applyFont="1" applyBorder="1" applyAlignment="1">
      <alignment vertical="top"/>
    </xf>
    <xf numFmtId="9" fontId="2" fillId="0" borderId="1" xfId="2" quotePrefix="1" applyFont="1" applyBorder="1" applyAlignment="1">
      <alignment vertical="top"/>
    </xf>
    <xf numFmtId="166" fontId="2" fillId="0" borderId="1" xfId="1" applyNumberFormat="1" applyFont="1" applyBorder="1" applyAlignment="1">
      <alignment horizontal="center" vertical="top"/>
    </xf>
    <xf numFmtId="167" fontId="3" fillId="3" borderId="1" xfId="0" applyNumberFormat="1" applyFont="1" applyFill="1" applyBorder="1" applyAlignment="1">
      <alignment horizontal="right" vertical="top" wrapText="1"/>
    </xf>
    <xf numFmtId="167" fontId="3" fillId="6" borderId="1" xfId="0" applyNumberFormat="1" applyFont="1" applyFill="1" applyBorder="1" applyAlignment="1">
      <alignment horizontal="right" vertical="top" wrapText="1"/>
    </xf>
    <xf numFmtId="167" fontId="1" fillId="4" borderId="1" xfId="0" applyNumberFormat="1" applyFont="1" applyFill="1" applyBorder="1" applyAlignment="1">
      <alignment horizontal="right" vertical="top" wrapText="1"/>
    </xf>
    <xf numFmtId="167" fontId="1" fillId="3" borderId="1" xfId="0" applyNumberFormat="1" applyFont="1" applyFill="1" applyBorder="1" applyAlignment="1">
      <alignment horizontal="right" vertical="top" wrapText="1"/>
    </xf>
    <xf numFmtId="167" fontId="3" fillId="0" borderId="1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167" fontId="1" fillId="6" borderId="1" xfId="0" applyNumberFormat="1" applyFont="1" applyFill="1" applyBorder="1" applyAlignment="1">
      <alignment horizontal="right" vertical="top" wrapText="1"/>
    </xf>
    <xf numFmtId="168" fontId="3" fillId="0" borderId="1" xfId="0" applyNumberFormat="1" applyFont="1" applyBorder="1" applyAlignment="1">
      <alignment horizontal="right" vertical="top" wrapText="1"/>
    </xf>
    <xf numFmtId="167" fontId="1" fillId="6" borderId="1" xfId="0" applyNumberFormat="1" applyFont="1" applyFill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vertical="top" wrapText="1"/>
    </xf>
    <xf numFmtId="0" fontId="3" fillId="5" borderId="1" xfId="0" quotePrefix="1" applyFont="1" applyFill="1" applyBorder="1" applyAlignment="1">
      <alignment vertical="top" wrapText="1"/>
    </xf>
    <xf numFmtId="43" fontId="5" fillId="2" borderId="1" xfId="1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top" wrapText="1"/>
    </xf>
    <xf numFmtId="167" fontId="1" fillId="4" borderId="1" xfId="0" applyNumberFormat="1" applyFont="1" applyFill="1" applyBorder="1" applyAlignment="1">
      <alignment horizontal="center" vertical="top" wrapText="1"/>
    </xf>
    <xf numFmtId="167" fontId="3" fillId="3" borderId="1" xfId="0" applyNumberFormat="1" applyFont="1" applyFill="1" applyBorder="1" applyAlignment="1">
      <alignment horizontal="center" vertical="top" wrapText="1"/>
    </xf>
    <xf numFmtId="167" fontId="1" fillId="3" borderId="1" xfId="0" applyNumberFormat="1" applyFont="1" applyFill="1" applyBorder="1" applyAlignment="1">
      <alignment horizontal="center" vertical="top" wrapText="1"/>
    </xf>
    <xf numFmtId="167" fontId="3" fillId="6" borderId="1" xfId="0" applyNumberFormat="1" applyFont="1" applyFill="1" applyBorder="1" applyAlignment="1">
      <alignment horizontal="center" vertical="top" wrapText="1"/>
    </xf>
    <xf numFmtId="168" fontId="3" fillId="0" borderId="1" xfId="0" applyNumberFormat="1" applyFont="1" applyBorder="1" applyAlignment="1">
      <alignment horizontal="center" vertical="top" wrapText="1"/>
    </xf>
    <xf numFmtId="43" fontId="1" fillId="4" borderId="1" xfId="0" applyNumberFormat="1" applyFont="1" applyFill="1" applyBorder="1" applyAlignment="1">
      <alignment vertical="top" wrapText="1"/>
    </xf>
    <xf numFmtId="43" fontId="3" fillId="3" borderId="1" xfId="0" applyNumberFormat="1" applyFont="1" applyFill="1" applyBorder="1" applyAlignment="1">
      <alignment vertical="top" wrapText="1"/>
    </xf>
    <xf numFmtId="43" fontId="3" fillId="0" borderId="1" xfId="0" applyNumberFormat="1" applyFont="1" applyBorder="1" applyAlignment="1">
      <alignment vertical="top" wrapText="1"/>
    </xf>
    <xf numFmtId="43" fontId="1" fillId="3" borderId="1" xfId="0" applyNumberFormat="1" applyFont="1" applyFill="1" applyBorder="1" applyAlignment="1">
      <alignment vertical="top" wrapText="1"/>
    </xf>
    <xf numFmtId="43" fontId="2" fillId="0" borderId="1" xfId="1" applyFont="1" applyBorder="1" applyAlignment="1">
      <alignment vertical="top"/>
    </xf>
    <xf numFmtId="43" fontId="1" fillId="6" borderId="1" xfId="0" applyNumberFormat="1" applyFont="1" applyFill="1" applyBorder="1" applyAlignment="1">
      <alignment vertical="top" wrapText="1"/>
    </xf>
    <xf numFmtId="43" fontId="3" fillId="6" borderId="1" xfId="0" applyNumberFormat="1" applyFont="1" applyFill="1" applyBorder="1" applyAlignment="1">
      <alignment vertical="top" wrapText="1"/>
    </xf>
    <xf numFmtId="43" fontId="1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left"/>
    </xf>
    <xf numFmtId="43" fontId="1" fillId="0" borderId="0" xfId="0" applyNumberFormat="1" applyFont="1"/>
    <xf numFmtId="43" fontId="1" fillId="0" borderId="0" xfId="0" applyNumberFormat="1" applyFont="1" applyAlignment="1">
      <alignment horizontal="center" vertical="top" wrapText="1"/>
    </xf>
    <xf numFmtId="43" fontId="1" fillId="0" borderId="0" xfId="0" applyNumberFormat="1" applyFont="1" applyAlignment="1">
      <alignment vertical="top" wrapText="1"/>
    </xf>
    <xf numFmtId="43" fontId="1" fillId="0" borderId="0" xfId="0" applyNumberFormat="1" applyFont="1" applyAlignment="1">
      <alignment vertical="top"/>
    </xf>
    <xf numFmtId="43" fontId="1" fillId="0" borderId="0" xfId="0" applyNumberFormat="1" applyFont="1" applyAlignment="1">
      <alignment horizontal="left" indent="1"/>
    </xf>
    <xf numFmtId="43" fontId="3" fillId="0" borderId="0" xfId="0" applyNumberFormat="1" applyFont="1"/>
    <xf numFmtId="43" fontId="1" fillId="0" borderId="0" xfId="0" applyNumberFormat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3" fontId="1" fillId="0" borderId="0" xfId="0" applyNumberFormat="1" applyFont="1" applyAlignment="1">
      <alignment horizontal="left" vertical="top"/>
    </xf>
    <xf numFmtId="43" fontId="1" fillId="0" borderId="0" xfId="0" applyNumberFormat="1" applyFont="1" applyAlignment="1">
      <alignment horizontal="left" vertical="top" wrapText="1" indent="1"/>
    </xf>
    <xf numFmtId="43" fontId="7" fillId="0" borderId="0" xfId="0" applyNumberFormat="1" applyFont="1"/>
    <xf numFmtId="43" fontId="1" fillId="0" borderId="0" xfId="0" applyNumberFormat="1" applyFont="1" applyAlignment="1">
      <alignment horizontal="right"/>
    </xf>
    <xf numFmtId="43" fontId="1" fillId="0" borderId="4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/>
    </xf>
    <xf numFmtId="43" fontId="1" fillId="0" borderId="12" xfId="0" applyNumberFormat="1" applyFont="1" applyBorder="1" applyAlignment="1">
      <alignment horizontal="center" vertical="center"/>
    </xf>
    <xf numFmtId="43" fontId="1" fillId="0" borderId="1" xfId="0" applyNumberFormat="1" applyFont="1" applyBorder="1" applyAlignment="1">
      <alignment horizontal="center"/>
    </xf>
    <xf numFmtId="43" fontId="1" fillId="4" borderId="1" xfId="0" applyNumberFormat="1" applyFont="1" applyFill="1" applyBorder="1" applyAlignment="1">
      <alignment horizontal="left" vertical="top" indent="1"/>
    </xf>
    <xf numFmtId="43" fontId="1" fillId="4" borderId="1" xfId="0" applyNumberFormat="1" applyFont="1" applyFill="1" applyBorder="1" applyAlignment="1">
      <alignment horizontal="center" vertical="top" wrapText="1"/>
    </xf>
    <xf numFmtId="43" fontId="1" fillId="4" borderId="1" xfId="0" applyNumberFormat="1" applyFont="1" applyFill="1" applyBorder="1" applyAlignment="1">
      <alignment horizontal="right" vertical="top" wrapText="1"/>
    </xf>
    <xf numFmtId="43" fontId="1" fillId="3" borderId="1" xfId="0" applyNumberFormat="1" applyFont="1" applyFill="1" applyBorder="1" applyAlignment="1">
      <alignment horizontal="left" vertical="top" wrapText="1" indent="3"/>
    </xf>
    <xf numFmtId="43" fontId="3" fillId="3" borderId="1" xfId="0" applyNumberFormat="1" applyFont="1" applyFill="1" applyBorder="1" applyAlignment="1">
      <alignment horizontal="center" vertical="top" wrapText="1"/>
    </xf>
    <xf numFmtId="43" fontId="3" fillId="3" borderId="1" xfId="0" applyNumberFormat="1" applyFont="1" applyFill="1" applyBorder="1" applyAlignment="1">
      <alignment horizontal="right" vertical="top" wrapText="1"/>
    </xf>
    <xf numFmtId="43" fontId="3" fillId="3" borderId="1" xfId="0" applyNumberFormat="1" applyFont="1" applyFill="1" applyBorder="1" applyAlignment="1">
      <alignment horizontal="left" vertical="top" wrapText="1" indent="3"/>
    </xf>
    <xf numFmtId="43" fontId="3" fillId="0" borderId="1" xfId="0" applyNumberFormat="1" applyFont="1" applyBorder="1" applyAlignment="1">
      <alignment horizontal="left" vertical="top" wrapText="1" indent="3"/>
    </xf>
    <xf numFmtId="43" fontId="3" fillId="0" borderId="1" xfId="0" applyNumberFormat="1" applyFont="1" applyBorder="1" applyAlignment="1">
      <alignment horizontal="center" vertical="top" wrapText="1"/>
    </xf>
    <xf numFmtId="43" fontId="3" fillId="0" borderId="1" xfId="0" applyNumberFormat="1" applyFont="1" applyBorder="1" applyAlignment="1">
      <alignment horizontal="right" vertical="top" wrapText="1"/>
    </xf>
    <xf numFmtId="43" fontId="2" fillId="0" borderId="14" xfId="2" quotePrefix="1" applyNumberFormat="1" applyFont="1" applyBorder="1" applyAlignment="1">
      <alignment vertical="top"/>
    </xf>
    <xf numFmtId="43" fontId="3" fillId="0" borderId="1" xfId="0" quotePrefix="1" applyNumberFormat="1" applyFont="1" applyBorder="1" applyAlignment="1">
      <alignment vertical="top" wrapText="1"/>
    </xf>
    <xf numFmtId="43" fontId="1" fillId="4" borderId="1" xfId="0" applyNumberFormat="1" applyFont="1" applyFill="1" applyBorder="1" applyAlignment="1">
      <alignment horizontal="left" vertical="top" wrapText="1" indent="1"/>
    </xf>
    <xf numFmtId="43" fontId="1" fillId="3" borderId="1" xfId="0" applyNumberFormat="1" applyFont="1" applyFill="1" applyBorder="1" applyAlignment="1">
      <alignment horizontal="right" vertical="top" wrapText="1"/>
    </xf>
    <xf numFmtId="43" fontId="1" fillId="3" borderId="1" xfId="0" applyNumberFormat="1" applyFont="1" applyFill="1" applyBorder="1" applyAlignment="1">
      <alignment horizontal="left" vertical="top" wrapText="1" indent="5"/>
    </xf>
    <xf numFmtId="43" fontId="3" fillId="6" borderId="1" xfId="0" applyNumberFormat="1" applyFont="1" applyFill="1" applyBorder="1" applyAlignment="1">
      <alignment horizontal="right" vertical="top" wrapText="1"/>
    </xf>
    <xf numFmtId="43" fontId="1" fillId="6" borderId="1" xfId="0" applyNumberFormat="1" applyFont="1" applyFill="1" applyBorder="1" applyAlignment="1">
      <alignment horizontal="right" vertical="top" wrapText="1"/>
    </xf>
    <xf numFmtId="43" fontId="2" fillId="0" borderId="1" xfId="2" quotePrefix="1" applyNumberFormat="1" applyFont="1" applyBorder="1" applyAlignment="1">
      <alignment vertical="top"/>
    </xf>
    <xf numFmtId="43" fontId="1" fillId="0" borderId="1" xfId="0" applyNumberFormat="1" applyFont="1" applyBorder="1" applyAlignment="1">
      <alignment horizontal="right" vertical="top" wrapText="1"/>
    </xf>
    <xf numFmtId="43" fontId="8" fillId="0" borderId="1" xfId="0" applyNumberFormat="1" applyFont="1" applyBorder="1" applyAlignment="1">
      <alignment horizontal="left" vertical="top" wrapText="1" indent="3"/>
    </xf>
    <xf numFmtId="43" fontId="1" fillId="3" borderId="1" xfId="0" applyNumberFormat="1" applyFont="1" applyFill="1" applyBorder="1" applyAlignment="1">
      <alignment horizontal="left" indent="1"/>
    </xf>
    <xf numFmtId="43" fontId="1" fillId="3" borderId="1" xfId="0" applyNumberFormat="1" applyFont="1" applyFill="1" applyBorder="1" applyAlignment="1">
      <alignment horizontal="center" vertical="top" wrapText="1"/>
    </xf>
    <xf numFmtId="43" fontId="3" fillId="0" borderId="0" xfId="0" applyNumberFormat="1" applyFont="1" applyAlignment="1">
      <alignment vertical="top"/>
    </xf>
    <xf numFmtId="43" fontId="3" fillId="0" borderId="0" xfId="0" applyNumberFormat="1" applyFont="1" applyAlignment="1">
      <alignment horizontal="left" vertical="top" wrapText="1" indent="1"/>
    </xf>
    <xf numFmtId="43" fontId="3" fillId="0" borderId="0" xfId="0" applyNumberFormat="1" applyFont="1" applyAlignment="1">
      <alignment vertical="top" wrapText="1"/>
    </xf>
    <xf numFmtId="43" fontId="3" fillId="0" borderId="0" xfId="0" applyNumberFormat="1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43" fontId="1" fillId="0" borderId="1" xfId="0" applyNumberFormat="1" applyFont="1" applyBorder="1" applyAlignment="1">
      <alignment horizontal="center" vertical="top" wrapText="1"/>
    </xf>
    <xf numFmtId="43" fontId="1" fillId="4" borderId="1" xfId="1" applyFont="1" applyFill="1" applyBorder="1" applyAlignment="1">
      <alignment horizontal="center" vertical="top" wrapText="1"/>
    </xf>
    <xf numFmtId="43" fontId="3" fillId="3" borderId="1" xfId="1" applyFont="1" applyFill="1" applyBorder="1" applyAlignment="1">
      <alignment horizontal="center" vertical="top" wrapText="1"/>
    </xf>
    <xf numFmtId="43" fontId="3" fillId="0" borderId="1" xfId="1" applyFont="1" applyBorder="1" applyAlignment="1">
      <alignment horizontal="right" vertical="top" wrapText="1"/>
    </xf>
    <xf numFmtId="43" fontId="3" fillId="3" borderId="1" xfId="1" applyFont="1" applyFill="1" applyBorder="1" applyAlignment="1">
      <alignment horizontal="right" vertical="top" wrapText="1"/>
    </xf>
    <xf numFmtId="43" fontId="1" fillId="4" borderId="1" xfId="1" applyFont="1" applyFill="1" applyBorder="1" applyAlignment="1">
      <alignment horizontal="right" vertical="top" wrapText="1"/>
    </xf>
    <xf numFmtId="43" fontId="1" fillId="3" borderId="1" xfId="1" applyFont="1" applyFill="1" applyBorder="1" applyAlignment="1">
      <alignment horizontal="right" vertical="top" wrapText="1"/>
    </xf>
    <xf numFmtId="43" fontId="1" fillId="0" borderId="0" xfId="1" applyFont="1" applyAlignment="1">
      <alignment horizontal="center"/>
    </xf>
    <xf numFmtId="43" fontId="1" fillId="0" borderId="0" xfId="1" applyFont="1" applyAlignment="1">
      <alignment horizontal="left"/>
    </xf>
    <xf numFmtId="43" fontId="1" fillId="0" borderId="0" xfId="1" applyFont="1"/>
    <xf numFmtId="43" fontId="3" fillId="0" borderId="0" xfId="1" applyFont="1"/>
    <xf numFmtId="43" fontId="1" fillId="0" borderId="0" xfId="1" applyFont="1" applyAlignment="1">
      <alignment horizontal="center" vertical="top" wrapText="1"/>
    </xf>
    <xf numFmtId="43" fontId="1" fillId="0" borderId="0" xfId="1" applyFont="1" applyAlignment="1">
      <alignment vertical="top" wrapText="1"/>
    </xf>
    <xf numFmtId="43" fontId="1" fillId="0" borderId="0" xfId="1" applyFont="1" applyAlignment="1">
      <alignment vertical="top"/>
    </xf>
    <xf numFmtId="43" fontId="1" fillId="0" borderId="0" xfId="1" applyFont="1" applyAlignment="1">
      <alignment horizontal="left" indent="1"/>
    </xf>
    <xf numFmtId="43" fontId="1" fillId="0" borderId="0" xfId="1" applyFont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43" fontId="1" fillId="0" borderId="0" xfId="1" applyFont="1" applyAlignment="1">
      <alignment horizontal="left" vertical="top"/>
    </xf>
    <xf numFmtId="43" fontId="1" fillId="0" borderId="0" xfId="1" applyFont="1" applyAlignment="1">
      <alignment horizontal="left" vertical="top" wrapText="1" indent="1"/>
    </xf>
    <xf numFmtId="43" fontId="7" fillId="0" borderId="0" xfId="1" applyFont="1"/>
    <xf numFmtId="43" fontId="1" fillId="0" borderId="0" xfId="1" applyFont="1" applyAlignment="1">
      <alignment horizontal="right"/>
    </xf>
    <xf numFmtId="43" fontId="1" fillId="0" borderId="4" xfId="1" applyFont="1" applyBorder="1" applyAlignment="1">
      <alignment horizontal="center"/>
    </xf>
    <xf numFmtId="43" fontId="1" fillId="0" borderId="7" xfId="1" applyFont="1" applyBorder="1" applyAlignment="1">
      <alignment horizontal="center" vertical="center"/>
    </xf>
    <xf numFmtId="43" fontId="1" fillId="0" borderId="13" xfId="1" applyFont="1" applyBorder="1" applyAlignment="1">
      <alignment horizontal="center"/>
    </xf>
    <xf numFmtId="43" fontId="1" fillId="0" borderId="12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4" borderId="1" xfId="1" applyFont="1" applyFill="1" applyBorder="1" applyAlignment="1">
      <alignment horizontal="left" vertical="top" indent="1"/>
    </xf>
    <xf numFmtId="43" fontId="1" fillId="3" borderId="1" xfId="1" applyFont="1" applyFill="1" applyBorder="1" applyAlignment="1">
      <alignment horizontal="left" vertical="top" wrapText="1" indent="3"/>
    </xf>
    <xf numFmtId="43" fontId="3" fillId="3" borderId="1" xfId="1" applyFont="1" applyFill="1" applyBorder="1" applyAlignment="1">
      <alignment horizontal="left" vertical="top" wrapText="1" indent="3"/>
    </xf>
    <xf numFmtId="43" fontId="3" fillId="0" borderId="1" xfId="1" applyFont="1" applyBorder="1" applyAlignment="1">
      <alignment horizontal="left" vertical="top" wrapText="1" indent="3"/>
    </xf>
    <xf numFmtId="43" fontId="3" fillId="0" borderId="1" xfId="1" applyFont="1" applyBorder="1" applyAlignment="1">
      <alignment horizontal="center" vertical="top" wrapText="1"/>
    </xf>
    <xf numFmtId="43" fontId="2" fillId="0" borderId="14" xfId="1" quotePrefix="1" applyFont="1" applyBorder="1" applyAlignment="1">
      <alignment vertical="top"/>
    </xf>
    <xf numFmtId="43" fontId="3" fillId="0" borderId="1" xfId="1" quotePrefix="1" applyFont="1" applyBorder="1" applyAlignment="1">
      <alignment vertical="top" wrapText="1"/>
    </xf>
    <xf numFmtId="43" fontId="1" fillId="4" borderId="1" xfId="1" applyFont="1" applyFill="1" applyBorder="1" applyAlignment="1">
      <alignment horizontal="left" vertical="top" wrapText="1" indent="1"/>
    </xf>
    <xf numFmtId="43" fontId="1" fillId="3" borderId="1" xfId="1" applyFont="1" applyFill="1" applyBorder="1" applyAlignment="1">
      <alignment horizontal="left" vertical="top" wrapText="1" indent="5"/>
    </xf>
    <xf numFmtId="43" fontId="3" fillId="6" borderId="1" xfId="1" applyFont="1" applyFill="1" applyBorder="1" applyAlignment="1">
      <alignment horizontal="right" vertical="top" wrapText="1"/>
    </xf>
    <xf numFmtId="43" fontId="1" fillId="6" borderId="1" xfId="1" applyFont="1" applyFill="1" applyBorder="1" applyAlignment="1">
      <alignment horizontal="right" vertical="top" wrapText="1"/>
    </xf>
    <xf numFmtId="43" fontId="3" fillId="6" borderId="0" xfId="1" applyFont="1" applyFill="1"/>
    <xf numFmtId="43" fontId="1" fillId="0" borderId="1" xfId="1" applyFont="1" applyBorder="1" applyAlignment="1">
      <alignment horizontal="right" vertical="top" wrapText="1"/>
    </xf>
    <xf numFmtId="43" fontId="2" fillId="0" borderId="1" xfId="1" quotePrefix="1" applyFont="1" applyBorder="1" applyAlignment="1">
      <alignment vertical="top"/>
    </xf>
    <xf numFmtId="43" fontId="1" fillId="6" borderId="1" xfId="1" applyFont="1" applyFill="1" applyBorder="1" applyAlignment="1">
      <alignment horizontal="center" vertical="top" wrapText="1"/>
    </xf>
    <xf numFmtId="43" fontId="1" fillId="3" borderId="1" xfId="1" applyFont="1" applyFill="1" applyBorder="1" applyAlignment="1">
      <alignment horizontal="left" indent="1"/>
    </xf>
    <xf numFmtId="43" fontId="1" fillId="3" borderId="1" xfId="1" applyFont="1" applyFill="1" applyBorder="1" applyAlignment="1">
      <alignment horizontal="center" vertical="top" wrapTex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left" vertical="top" wrapText="1" indent="1"/>
    </xf>
    <xf numFmtId="43" fontId="3" fillId="0" borderId="0" xfId="1" applyFont="1" applyAlignment="1">
      <alignment vertical="top" wrapText="1"/>
    </xf>
    <xf numFmtId="43" fontId="3" fillId="0" borderId="0" xfId="1" applyFont="1" applyAlignment="1">
      <alignment horizontal="center" vertical="top"/>
    </xf>
    <xf numFmtId="43" fontId="2" fillId="6" borderId="1" xfId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12" fontId="1" fillId="0" borderId="0" xfId="0" quotePrefix="1" applyNumberFormat="1" applyFont="1" applyAlignment="1">
      <alignment horizontal="center" vertical="top" wrapText="1"/>
    </xf>
    <xf numFmtId="0" fontId="1" fillId="0" borderId="0" xfId="0" quotePrefix="1" applyFont="1" applyAlignment="1">
      <alignment horizontal="center" vertical="top" wrapText="1"/>
    </xf>
    <xf numFmtId="0" fontId="3" fillId="0" borderId="0" xfId="0" quotePrefix="1" applyFont="1"/>
    <xf numFmtId="0" fontId="7" fillId="0" borderId="0" xfId="0" applyFont="1" applyAlignment="1">
      <alignment vertical="top" wrapText="1"/>
    </xf>
    <xf numFmtId="169" fontId="7" fillId="0" borderId="0" xfId="0" applyNumberFormat="1" applyFont="1" applyAlignment="1">
      <alignment vertical="top" wrapText="1"/>
    </xf>
    <xf numFmtId="0" fontId="4" fillId="0" borderId="0" xfId="0" quotePrefix="1" applyFont="1" applyAlignment="1">
      <alignment horizontal="center" vertical="top" wrapText="1"/>
    </xf>
    <xf numFmtId="43" fontId="1" fillId="0" borderId="0" xfId="0" quotePrefix="1" applyNumberFormat="1" applyFont="1" applyAlignment="1">
      <alignment horizontal="center" vertical="top" wrapText="1"/>
    </xf>
    <xf numFmtId="43" fontId="1" fillId="0" borderId="0" xfId="1" quotePrefix="1" applyFont="1" applyAlignment="1">
      <alignment horizontal="center" vertical="top" wrapText="1"/>
    </xf>
    <xf numFmtId="167" fontId="1" fillId="2" borderId="1" xfId="0" applyNumberFormat="1" applyFont="1" applyFill="1" applyBorder="1" applyAlignment="1">
      <alignment horizontal="center" vertical="top" wrapText="1"/>
    </xf>
    <xf numFmtId="166" fontId="3" fillId="0" borderId="1" xfId="1" applyNumberFormat="1" applyFont="1" applyBorder="1" applyAlignment="1">
      <alignment horizontal="center" vertical="top"/>
    </xf>
    <xf numFmtId="0" fontId="10" fillId="0" borderId="0" xfId="0" applyFont="1" applyAlignment="1">
      <alignment vertical="top" wrapText="1"/>
    </xf>
    <xf numFmtId="0" fontId="11" fillId="0" borderId="0" xfId="0" applyFont="1"/>
    <xf numFmtId="0" fontId="1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quotePrefix="1" applyFont="1" applyAlignment="1">
      <alignment horizontal="center" vertical="top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 indent="1"/>
    </xf>
    <xf numFmtId="0" fontId="15" fillId="0" borderId="0" xfId="0" applyFont="1"/>
    <xf numFmtId="0" fontId="13" fillId="0" borderId="4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4" borderId="1" xfId="0" applyFont="1" applyFill="1" applyBorder="1" applyAlignment="1">
      <alignment horizontal="left" vertical="top" indent="1"/>
    </xf>
    <xf numFmtId="165" fontId="13" fillId="4" borderId="1" xfId="0" applyNumberFormat="1" applyFont="1" applyFill="1" applyBorder="1" applyAlignment="1">
      <alignment horizontal="center" vertical="top" wrapText="1"/>
    </xf>
    <xf numFmtId="167" fontId="13" fillId="4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left" vertical="top" wrapText="1" indent="3"/>
    </xf>
    <xf numFmtId="165" fontId="14" fillId="3" borderId="1" xfId="0" applyNumberFormat="1" applyFont="1" applyFill="1" applyBorder="1" applyAlignment="1">
      <alignment horizontal="center" vertical="top" wrapText="1"/>
    </xf>
    <xf numFmtId="167" fontId="14" fillId="3" borderId="1" xfId="0" applyNumberFormat="1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 indent="3"/>
    </xf>
    <xf numFmtId="0" fontId="14" fillId="0" borderId="1" xfId="0" applyFont="1" applyBorder="1" applyAlignment="1">
      <alignment horizontal="left" vertical="top" wrapText="1" indent="3"/>
    </xf>
    <xf numFmtId="165" fontId="14" fillId="0" borderId="1" xfId="0" applyNumberFormat="1" applyFont="1" applyBorder="1" applyAlignment="1">
      <alignment horizontal="center" vertical="top" wrapText="1"/>
    </xf>
    <xf numFmtId="167" fontId="14" fillId="0" borderId="1" xfId="0" applyNumberFormat="1" applyFont="1" applyBorder="1" applyAlignment="1">
      <alignment horizontal="center" vertical="top" wrapText="1"/>
    </xf>
    <xf numFmtId="9" fontId="16" fillId="0" borderId="14" xfId="2" quotePrefix="1" applyFont="1" applyBorder="1" applyAlignment="1">
      <alignment vertical="top"/>
    </xf>
    <xf numFmtId="0" fontId="14" fillId="0" borderId="1" xfId="0" quotePrefix="1" applyFont="1" applyBorder="1" applyAlignment="1">
      <alignment vertical="top" wrapText="1"/>
    </xf>
    <xf numFmtId="0" fontId="13" fillId="4" borderId="1" xfId="0" applyFont="1" applyFill="1" applyBorder="1" applyAlignment="1">
      <alignment horizontal="left" vertical="top" wrapText="1" indent="1"/>
    </xf>
    <xf numFmtId="167" fontId="13" fillId="4" borderId="1" xfId="0" applyNumberFormat="1" applyFont="1" applyFill="1" applyBorder="1" applyAlignment="1">
      <alignment horizontal="right" vertical="top" wrapText="1"/>
    </xf>
    <xf numFmtId="167" fontId="14" fillId="3" borderId="1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 indent="5"/>
    </xf>
    <xf numFmtId="166" fontId="16" fillId="0" borderId="1" xfId="1" applyNumberFormat="1" applyFont="1" applyBorder="1" applyAlignment="1">
      <alignment horizontal="center" vertical="top"/>
    </xf>
    <xf numFmtId="167" fontId="13" fillId="6" borderId="1" xfId="0" applyNumberFormat="1" applyFont="1" applyFill="1" applyBorder="1" applyAlignment="1">
      <alignment horizontal="center" vertical="top" wrapText="1"/>
    </xf>
    <xf numFmtId="167" fontId="14" fillId="6" borderId="1" xfId="0" applyNumberFormat="1" applyFont="1" applyFill="1" applyBorder="1" applyAlignment="1">
      <alignment horizontal="right" vertical="top" wrapText="1"/>
    </xf>
    <xf numFmtId="167" fontId="13" fillId="6" borderId="1" xfId="0" applyNumberFormat="1" applyFont="1" applyFill="1" applyBorder="1" applyAlignment="1">
      <alignment horizontal="right" vertical="top" wrapText="1"/>
    </xf>
    <xf numFmtId="0" fontId="14" fillId="6" borderId="0" xfId="0" applyFont="1" applyFill="1"/>
    <xf numFmtId="167" fontId="14" fillId="0" borderId="1" xfId="0" applyNumberFormat="1" applyFont="1" applyBorder="1" applyAlignment="1">
      <alignment horizontal="right" vertical="top" wrapText="1"/>
    </xf>
    <xf numFmtId="167" fontId="13" fillId="0" borderId="1" xfId="0" applyNumberFormat="1" applyFont="1" applyBorder="1" applyAlignment="1">
      <alignment horizontal="right" vertical="top" wrapText="1"/>
    </xf>
    <xf numFmtId="9" fontId="16" fillId="0" borderId="1" xfId="2" quotePrefix="1" applyFont="1" applyBorder="1" applyAlignment="1">
      <alignment vertical="top"/>
    </xf>
    <xf numFmtId="167" fontId="13" fillId="3" borderId="1" xfId="0" applyNumberFormat="1" applyFont="1" applyFill="1" applyBorder="1" applyAlignment="1">
      <alignment horizontal="right" vertical="top" wrapText="1"/>
    </xf>
    <xf numFmtId="0" fontId="14" fillId="6" borderId="1" xfId="0" applyFont="1" applyFill="1" applyBorder="1"/>
    <xf numFmtId="165" fontId="14" fillId="0" borderId="1" xfId="0" applyNumberFormat="1" applyFont="1" applyBorder="1" applyAlignment="1">
      <alignment horizontal="right" vertical="top" wrapText="1"/>
    </xf>
    <xf numFmtId="167" fontId="16" fillId="0" borderId="1" xfId="1" applyNumberFormat="1" applyFont="1" applyBorder="1" applyAlignment="1">
      <alignment horizontal="center" vertical="top"/>
    </xf>
    <xf numFmtId="0" fontId="13" fillId="3" borderId="1" xfId="0" applyFont="1" applyFill="1" applyBorder="1" applyAlignment="1">
      <alignment horizontal="left" indent="1"/>
    </xf>
    <xf numFmtId="165" fontId="13" fillId="3" borderId="1" xfId="0" applyNumberFormat="1" applyFont="1" applyFill="1" applyBorder="1" applyAlignment="1">
      <alignment horizontal="center" vertical="top" wrapText="1"/>
    </xf>
    <xf numFmtId="167" fontId="13" fillId="3" borderId="1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 wrapText="1" inden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170" fontId="14" fillId="0" borderId="1" xfId="0" applyNumberFormat="1" applyFont="1" applyBorder="1" applyAlignment="1">
      <alignment horizontal="right" vertical="top" wrapText="1"/>
    </xf>
    <xf numFmtId="170" fontId="14" fillId="0" borderId="1" xfId="0" applyNumberFormat="1" applyFont="1" applyBorder="1" applyAlignment="1">
      <alignment horizontal="center" vertical="top" wrapText="1"/>
    </xf>
    <xf numFmtId="170" fontId="14" fillId="3" borderId="1" xfId="0" applyNumberFormat="1" applyFont="1" applyFill="1" applyBorder="1" applyAlignment="1">
      <alignment horizontal="center" vertical="top" wrapText="1"/>
    </xf>
    <xf numFmtId="171" fontId="13" fillId="3" borderId="1" xfId="0" applyNumberFormat="1" applyFont="1" applyFill="1" applyBorder="1" applyAlignment="1">
      <alignment horizontal="right" vertical="top" wrapText="1"/>
    </xf>
    <xf numFmtId="171" fontId="13" fillId="4" borderId="1" xfId="0" applyNumberFormat="1" applyFont="1" applyFill="1" applyBorder="1" applyAlignment="1">
      <alignment horizontal="center" vertical="top" wrapText="1"/>
    </xf>
    <xf numFmtId="170" fontId="13" fillId="3" borderId="1" xfId="0" applyNumberFormat="1" applyFont="1" applyFill="1" applyBorder="1" applyAlignment="1">
      <alignment horizontal="center" vertical="top" wrapText="1"/>
    </xf>
    <xf numFmtId="0" fontId="14" fillId="6" borderId="8" xfId="0" applyFont="1" applyFill="1" applyBorder="1"/>
    <xf numFmtId="0" fontId="14" fillId="6" borderId="10" xfId="0" applyFont="1" applyFill="1" applyBorder="1"/>
    <xf numFmtId="0" fontId="14" fillId="6" borderId="2" xfId="0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/>
    </xf>
    <xf numFmtId="169" fontId="1" fillId="0" borderId="0" xfId="0" applyNumberFormat="1" applyFont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9" fontId="1" fillId="0" borderId="0" xfId="0" quotePrefix="1" applyNumberFormat="1" applyFont="1" applyAlignment="1">
      <alignment horizontal="center" vertical="top" wrapText="1"/>
    </xf>
    <xf numFmtId="43" fontId="1" fillId="0" borderId="1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/>
    </xf>
    <xf numFmtId="43" fontId="1" fillId="0" borderId="6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 vertical="top" wrapText="1"/>
    </xf>
    <xf numFmtId="43" fontId="1" fillId="0" borderId="0" xfId="0" applyNumberFormat="1" applyFont="1" applyAlignment="1">
      <alignment horizontal="left" vertical="top" wrapText="1" indent="1"/>
    </xf>
    <xf numFmtId="43" fontId="1" fillId="0" borderId="0" xfId="0" applyNumberFormat="1" applyFont="1" applyAlignment="1">
      <alignment horizontal="left"/>
    </xf>
    <xf numFmtId="43" fontId="1" fillId="0" borderId="0" xfId="1" applyFont="1" applyAlignment="1">
      <alignment horizontal="center"/>
    </xf>
    <xf numFmtId="43" fontId="1" fillId="0" borderId="0" xfId="1" applyFont="1" applyAlignment="1">
      <alignment horizontal="center" vertical="top" wrapText="1"/>
    </xf>
    <xf numFmtId="43" fontId="1" fillId="0" borderId="0" xfId="1" applyFont="1" applyAlignment="1">
      <alignment horizontal="left" vertical="top" wrapText="1" indent="1"/>
    </xf>
    <xf numFmtId="43" fontId="1" fillId="0" borderId="0" xfId="1" applyFont="1" applyAlignment="1">
      <alignment horizontal="left"/>
    </xf>
    <xf numFmtId="43" fontId="1" fillId="0" borderId="1" xfId="1" applyFont="1" applyBorder="1" applyAlignment="1">
      <alignment horizontal="center" vertical="center"/>
    </xf>
    <xf numFmtId="43" fontId="1" fillId="0" borderId="5" xfId="1" applyFont="1" applyBorder="1" applyAlignment="1">
      <alignment horizontal="center"/>
    </xf>
    <xf numFmtId="43" fontId="1" fillId="0" borderId="6" xfId="1" applyFont="1" applyBorder="1" applyAlignment="1">
      <alignment horizontal="center"/>
    </xf>
    <xf numFmtId="43" fontId="1" fillId="0" borderId="7" xfId="1" applyFont="1" applyBorder="1" applyAlignment="1">
      <alignment horizont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microsoft.com/office/2022/11/relationships/FeaturePropertyBag" Target="featurePropertyBag/featurePropertyBag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663389</xdr:colOff>
      <xdr:row>125</xdr:row>
      <xdr:rowOff>89647</xdr:rowOff>
    </xdr:from>
    <xdr:to>
      <xdr:col>6</xdr:col>
      <xdr:colOff>923365</xdr:colOff>
      <xdr:row>125</xdr:row>
      <xdr:rowOff>286871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4EC1B55-4C44-D1A7-162A-18DC8BC397D3}"/>
            </a:ext>
          </a:extLst>
        </xdr:cNvPr>
        <xdr:cNvSpPr/>
      </xdr:nvSpPr>
      <xdr:spPr>
        <a:xfrm>
          <a:off x="10515601" y="3843169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672354</xdr:colOff>
      <xdr:row>126</xdr:row>
      <xdr:rowOff>80682</xdr:rowOff>
    </xdr:from>
    <xdr:to>
      <xdr:col>6</xdr:col>
      <xdr:colOff>932330</xdr:colOff>
      <xdr:row>126</xdr:row>
      <xdr:rowOff>277906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1339869-7FAA-4DA7-90D2-6CB236BBFC22}"/>
            </a:ext>
          </a:extLst>
        </xdr:cNvPr>
        <xdr:cNvSpPr/>
      </xdr:nvSpPr>
      <xdr:spPr>
        <a:xfrm>
          <a:off x="10524566" y="387275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672354</xdr:colOff>
      <xdr:row>127</xdr:row>
      <xdr:rowOff>71717</xdr:rowOff>
    </xdr:from>
    <xdr:to>
      <xdr:col>6</xdr:col>
      <xdr:colOff>932330</xdr:colOff>
      <xdr:row>127</xdr:row>
      <xdr:rowOff>268941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97622102-9561-480B-97DC-2185E8D66B2F}"/>
            </a:ext>
          </a:extLst>
        </xdr:cNvPr>
        <xdr:cNvSpPr/>
      </xdr:nvSpPr>
      <xdr:spPr>
        <a:xfrm>
          <a:off x="10524566" y="3902336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663388</xdr:colOff>
      <xdr:row>6</xdr:row>
      <xdr:rowOff>71717</xdr:rowOff>
    </xdr:from>
    <xdr:to>
      <xdr:col>6</xdr:col>
      <xdr:colOff>923364</xdr:colOff>
      <xdr:row>6</xdr:row>
      <xdr:rowOff>268941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F149FC1C-9155-434B-A684-8A1C4DC26651}"/>
            </a:ext>
          </a:extLst>
        </xdr:cNvPr>
        <xdr:cNvSpPr/>
      </xdr:nvSpPr>
      <xdr:spPr>
        <a:xfrm>
          <a:off x="10515600" y="190051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654425</xdr:colOff>
      <xdr:row>30</xdr:row>
      <xdr:rowOff>62752</xdr:rowOff>
    </xdr:from>
    <xdr:to>
      <xdr:col>6</xdr:col>
      <xdr:colOff>914401</xdr:colOff>
      <xdr:row>30</xdr:row>
      <xdr:rowOff>259976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20CD69DA-B062-46F3-B83D-06E489F20D04}"/>
            </a:ext>
          </a:extLst>
        </xdr:cNvPr>
        <xdr:cNvSpPr/>
      </xdr:nvSpPr>
      <xdr:spPr>
        <a:xfrm>
          <a:off x="10506637" y="920675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654424</xdr:colOff>
      <xdr:row>31</xdr:row>
      <xdr:rowOff>44823</xdr:rowOff>
    </xdr:from>
    <xdr:to>
      <xdr:col>6</xdr:col>
      <xdr:colOff>914400</xdr:colOff>
      <xdr:row>31</xdr:row>
      <xdr:rowOff>242047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6DFFA897-C38B-43A6-87C1-87BC0ADF1FD2}"/>
            </a:ext>
          </a:extLst>
        </xdr:cNvPr>
        <xdr:cNvSpPr/>
      </xdr:nvSpPr>
      <xdr:spPr>
        <a:xfrm>
          <a:off x="10506636" y="949362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645459</xdr:colOff>
      <xdr:row>55</xdr:row>
      <xdr:rowOff>62753</xdr:rowOff>
    </xdr:from>
    <xdr:to>
      <xdr:col>6</xdr:col>
      <xdr:colOff>905435</xdr:colOff>
      <xdr:row>55</xdr:row>
      <xdr:rowOff>259977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15DEC843-32B1-41BB-AE44-681B61007784}"/>
            </a:ext>
          </a:extLst>
        </xdr:cNvPr>
        <xdr:cNvSpPr/>
      </xdr:nvSpPr>
      <xdr:spPr>
        <a:xfrm>
          <a:off x="10497671" y="1682675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645459</xdr:colOff>
      <xdr:row>56</xdr:row>
      <xdr:rowOff>35859</xdr:rowOff>
    </xdr:from>
    <xdr:to>
      <xdr:col>6</xdr:col>
      <xdr:colOff>905435</xdr:colOff>
      <xdr:row>56</xdr:row>
      <xdr:rowOff>233083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32C32E08-E485-46A8-B2D3-B2F7911410D6}"/>
            </a:ext>
          </a:extLst>
        </xdr:cNvPr>
        <xdr:cNvSpPr/>
      </xdr:nvSpPr>
      <xdr:spPr>
        <a:xfrm>
          <a:off x="10497671" y="1710465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636494</xdr:colOff>
      <xdr:row>80</xdr:row>
      <xdr:rowOff>62753</xdr:rowOff>
    </xdr:from>
    <xdr:to>
      <xdr:col>6</xdr:col>
      <xdr:colOff>896470</xdr:colOff>
      <xdr:row>80</xdr:row>
      <xdr:rowOff>259977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66289C11-A5E1-41AE-B3C1-A53B30550464}"/>
            </a:ext>
          </a:extLst>
        </xdr:cNvPr>
        <xdr:cNvSpPr/>
      </xdr:nvSpPr>
      <xdr:spPr>
        <a:xfrm>
          <a:off x="10488706" y="2444675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645459</xdr:colOff>
      <xdr:row>81</xdr:row>
      <xdr:rowOff>62753</xdr:rowOff>
    </xdr:from>
    <xdr:to>
      <xdr:col>6</xdr:col>
      <xdr:colOff>905435</xdr:colOff>
      <xdr:row>81</xdr:row>
      <xdr:rowOff>259977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FE9C66F5-A5CD-4D26-8A9B-43D48E45838D}"/>
            </a:ext>
          </a:extLst>
        </xdr:cNvPr>
        <xdr:cNvSpPr/>
      </xdr:nvSpPr>
      <xdr:spPr>
        <a:xfrm>
          <a:off x="10497671" y="2475155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636494</xdr:colOff>
      <xdr:row>103</xdr:row>
      <xdr:rowOff>44823</xdr:rowOff>
    </xdr:from>
    <xdr:to>
      <xdr:col>6</xdr:col>
      <xdr:colOff>896470</xdr:colOff>
      <xdr:row>103</xdr:row>
      <xdr:rowOff>242047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14AAAC3C-48BD-4E34-A2C1-C9F6D666C2DF}"/>
            </a:ext>
          </a:extLst>
        </xdr:cNvPr>
        <xdr:cNvSpPr/>
      </xdr:nvSpPr>
      <xdr:spPr>
        <a:xfrm>
          <a:off x="10488706" y="3143922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654423</xdr:colOff>
      <xdr:row>104</xdr:row>
      <xdr:rowOff>53788</xdr:rowOff>
    </xdr:from>
    <xdr:to>
      <xdr:col>6</xdr:col>
      <xdr:colOff>914399</xdr:colOff>
      <xdr:row>104</xdr:row>
      <xdr:rowOff>251012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0C1AC5CB-3E12-4B61-A1A4-CE35B6858E44}"/>
            </a:ext>
          </a:extLst>
        </xdr:cNvPr>
        <xdr:cNvSpPr/>
      </xdr:nvSpPr>
      <xdr:spPr>
        <a:xfrm>
          <a:off x="10506635" y="3175298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661147</xdr:colOff>
      <xdr:row>105</xdr:row>
      <xdr:rowOff>89647</xdr:rowOff>
    </xdr:from>
    <xdr:to>
      <xdr:col>6</xdr:col>
      <xdr:colOff>921123</xdr:colOff>
      <xdr:row>105</xdr:row>
      <xdr:rowOff>286871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D472A153-B5A5-46E5-AB8B-4E2C1ECE98E9}"/>
            </a:ext>
          </a:extLst>
        </xdr:cNvPr>
        <xdr:cNvSpPr/>
      </xdr:nvSpPr>
      <xdr:spPr>
        <a:xfrm>
          <a:off x="10511118" y="3185832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649940</xdr:colOff>
      <xdr:row>82</xdr:row>
      <xdr:rowOff>44823</xdr:rowOff>
    </xdr:from>
    <xdr:to>
      <xdr:col>6</xdr:col>
      <xdr:colOff>909916</xdr:colOff>
      <xdr:row>82</xdr:row>
      <xdr:rowOff>242047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44C24ABC-BB8C-45F4-A709-AA2CF19324E3}"/>
            </a:ext>
          </a:extLst>
        </xdr:cNvPr>
        <xdr:cNvSpPr/>
      </xdr:nvSpPr>
      <xdr:spPr>
        <a:xfrm>
          <a:off x="10499911" y="2485464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649941</xdr:colOff>
      <xdr:row>57</xdr:row>
      <xdr:rowOff>89647</xdr:rowOff>
    </xdr:from>
    <xdr:to>
      <xdr:col>6</xdr:col>
      <xdr:colOff>909917</xdr:colOff>
      <xdr:row>57</xdr:row>
      <xdr:rowOff>286871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13DFECA6-77BA-4867-8B8B-6D58C828270F}"/>
            </a:ext>
          </a:extLst>
        </xdr:cNvPr>
        <xdr:cNvSpPr/>
      </xdr:nvSpPr>
      <xdr:spPr>
        <a:xfrm>
          <a:off x="10499912" y="173355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638736</xdr:colOff>
      <xdr:row>32</xdr:row>
      <xdr:rowOff>44824</xdr:rowOff>
    </xdr:from>
    <xdr:to>
      <xdr:col>6</xdr:col>
      <xdr:colOff>898712</xdr:colOff>
      <xdr:row>32</xdr:row>
      <xdr:rowOff>242048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106AD5FF-036D-482B-8290-F9CF7FCF7235}"/>
            </a:ext>
          </a:extLst>
        </xdr:cNvPr>
        <xdr:cNvSpPr/>
      </xdr:nvSpPr>
      <xdr:spPr>
        <a:xfrm>
          <a:off x="10488707" y="972670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661147</xdr:colOff>
      <xdr:row>7</xdr:row>
      <xdr:rowOff>78441</xdr:rowOff>
    </xdr:from>
    <xdr:to>
      <xdr:col>6</xdr:col>
      <xdr:colOff>921123</xdr:colOff>
      <xdr:row>7</xdr:row>
      <xdr:rowOff>275665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0241A325-9590-4704-AA6B-DE60700EA8A7}"/>
            </a:ext>
          </a:extLst>
        </xdr:cNvPr>
        <xdr:cNvSpPr/>
      </xdr:nvSpPr>
      <xdr:spPr>
        <a:xfrm>
          <a:off x="10511118" y="219635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500">
              <a:sym typeface="Wingdings" panose="05000000000000000000" pitchFamily="2" charset="2"/>
            </a:rPr>
            <a:t></a:t>
          </a:r>
          <a:endParaRPr lang="th-TH" sz="1500"/>
        </a:p>
      </xdr:txBody>
    </xdr:sp>
    <xdr:clientData/>
  </xdr:twoCellAnchor>
  <xdr:twoCellAnchor>
    <xdr:from>
      <xdr:col>6</xdr:col>
      <xdr:colOff>638735</xdr:colOff>
      <xdr:row>5</xdr:row>
      <xdr:rowOff>56029</xdr:rowOff>
    </xdr:from>
    <xdr:to>
      <xdr:col>6</xdr:col>
      <xdr:colOff>898711</xdr:colOff>
      <xdr:row>5</xdr:row>
      <xdr:rowOff>253253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AB7EB9F3-2EF3-4998-B5B2-5B3965813D5F}"/>
            </a:ext>
          </a:extLst>
        </xdr:cNvPr>
        <xdr:cNvSpPr/>
      </xdr:nvSpPr>
      <xdr:spPr>
        <a:xfrm>
          <a:off x="10488706" y="156882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598714</xdr:colOff>
      <xdr:row>95</xdr:row>
      <xdr:rowOff>32657</xdr:rowOff>
    </xdr:from>
    <xdr:to>
      <xdr:col>13</xdr:col>
      <xdr:colOff>858690</xdr:colOff>
      <xdr:row>95</xdr:row>
      <xdr:rowOff>229881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E8EA473-30B3-409D-A6B8-4464532D16A3}"/>
            </a:ext>
          </a:extLst>
        </xdr:cNvPr>
        <xdr:cNvSpPr/>
      </xdr:nvSpPr>
      <xdr:spPr>
        <a:xfrm>
          <a:off x="16002000" y="260712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598714</xdr:colOff>
      <xdr:row>94</xdr:row>
      <xdr:rowOff>54428</xdr:rowOff>
    </xdr:from>
    <xdr:to>
      <xdr:col>13</xdr:col>
      <xdr:colOff>858690</xdr:colOff>
      <xdr:row>94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DA5535D-E8B4-4F51-80A0-D24969A842C4}"/>
            </a:ext>
          </a:extLst>
        </xdr:cNvPr>
        <xdr:cNvSpPr/>
      </xdr:nvSpPr>
      <xdr:spPr>
        <a:xfrm>
          <a:off x="16002000" y="258209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598715</xdr:colOff>
      <xdr:row>93</xdr:row>
      <xdr:rowOff>54429</xdr:rowOff>
    </xdr:from>
    <xdr:to>
      <xdr:col>13</xdr:col>
      <xdr:colOff>858691</xdr:colOff>
      <xdr:row>93</xdr:row>
      <xdr:rowOff>251653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01D99BD-C28D-4C68-80E3-4DA13DD35D71}"/>
            </a:ext>
          </a:extLst>
        </xdr:cNvPr>
        <xdr:cNvSpPr/>
      </xdr:nvSpPr>
      <xdr:spPr>
        <a:xfrm>
          <a:off x="16002001" y="255487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620486</xdr:colOff>
      <xdr:row>50</xdr:row>
      <xdr:rowOff>32657</xdr:rowOff>
    </xdr:from>
    <xdr:to>
      <xdr:col>13</xdr:col>
      <xdr:colOff>880462</xdr:colOff>
      <xdr:row>50</xdr:row>
      <xdr:rowOff>229881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ED3CB3D-2C1A-4623-9580-5D5278B7BC5C}"/>
            </a:ext>
          </a:extLst>
        </xdr:cNvPr>
        <xdr:cNvSpPr/>
      </xdr:nvSpPr>
      <xdr:spPr>
        <a:xfrm>
          <a:off x="16023772" y="137486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620486</xdr:colOff>
      <xdr:row>51</xdr:row>
      <xdr:rowOff>43543</xdr:rowOff>
    </xdr:from>
    <xdr:to>
      <xdr:col>13</xdr:col>
      <xdr:colOff>880462</xdr:colOff>
      <xdr:row>51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E64FDB84-F6D2-43AF-8D66-A9ACC631A09B}"/>
            </a:ext>
          </a:extLst>
        </xdr:cNvPr>
        <xdr:cNvSpPr/>
      </xdr:nvSpPr>
      <xdr:spPr>
        <a:xfrm>
          <a:off x="16023772" y="14031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631371</xdr:colOff>
      <xdr:row>52</xdr:row>
      <xdr:rowOff>76200</xdr:rowOff>
    </xdr:from>
    <xdr:to>
      <xdr:col>13</xdr:col>
      <xdr:colOff>891347</xdr:colOff>
      <xdr:row>52</xdr:row>
      <xdr:rowOff>273424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4214E43E-F1F5-4AEF-AB61-38DEB1707062}"/>
            </a:ext>
          </a:extLst>
        </xdr:cNvPr>
        <xdr:cNvSpPr/>
      </xdr:nvSpPr>
      <xdr:spPr>
        <a:xfrm>
          <a:off x="16034657" y="143364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566057</xdr:colOff>
      <xdr:row>7</xdr:row>
      <xdr:rowOff>43543</xdr:rowOff>
    </xdr:from>
    <xdr:to>
      <xdr:col>13</xdr:col>
      <xdr:colOff>826033</xdr:colOff>
      <xdr:row>7</xdr:row>
      <xdr:rowOff>240767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DA1FF884-EE1C-47F5-AB19-F670C8C236B4}"/>
            </a:ext>
          </a:extLst>
        </xdr:cNvPr>
        <xdr:cNvSpPr/>
      </xdr:nvSpPr>
      <xdr:spPr>
        <a:xfrm>
          <a:off x="15969343" y="19485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555171</xdr:colOff>
      <xdr:row>6</xdr:row>
      <xdr:rowOff>54429</xdr:rowOff>
    </xdr:from>
    <xdr:to>
      <xdr:col>13</xdr:col>
      <xdr:colOff>815147</xdr:colOff>
      <xdr:row>6</xdr:row>
      <xdr:rowOff>251653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D5EF266C-FF35-4B02-BC63-82A3AC14924C}"/>
            </a:ext>
          </a:extLst>
        </xdr:cNvPr>
        <xdr:cNvSpPr/>
      </xdr:nvSpPr>
      <xdr:spPr>
        <a:xfrm>
          <a:off x="15958457" y="16872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555171</xdr:colOff>
      <xdr:row>5</xdr:row>
      <xdr:rowOff>43542</xdr:rowOff>
    </xdr:from>
    <xdr:to>
      <xdr:col>13</xdr:col>
      <xdr:colOff>815147</xdr:colOff>
      <xdr:row>5</xdr:row>
      <xdr:rowOff>240766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6D12CB86-124D-4054-9BCA-E238E1705775}"/>
            </a:ext>
          </a:extLst>
        </xdr:cNvPr>
        <xdr:cNvSpPr/>
      </xdr:nvSpPr>
      <xdr:spPr>
        <a:xfrm>
          <a:off x="15958457" y="140425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89</xdr:row>
      <xdr:rowOff>43543</xdr:rowOff>
    </xdr:from>
    <xdr:to>
      <xdr:col>13</xdr:col>
      <xdr:colOff>793376</xdr:colOff>
      <xdr:row>89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47CBD5C-19D2-46B5-A5A9-0718A17F0FFC}"/>
            </a:ext>
          </a:extLst>
        </xdr:cNvPr>
        <xdr:cNvSpPr/>
      </xdr:nvSpPr>
      <xdr:spPr>
        <a:xfrm>
          <a:off x="15152914" y="248738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533400</xdr:colOff>
      <xdr:row>88</xdr:row>
      <xdr:rowOff>43544</xdr:rowOff>
    </xdr:from>
    <xdr:to>
      <xdr:col>13</xdr:col>
      <xdr:colOff>793376</xdr:colOff>
      <xdr:row>88</xdr:row>
      <xdr:rowOff>240768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540A566-CB47-41F4-B095-48084BD53B6A}"/>
            </a:ext>
          </a:extLst>
        </xdr:cNvPr>
        <xdr:cNvSpPr/>
      </xdr:nvSpPr>
      <xdr:spPr>
        <a:xfrm>
          <a:off x="15152914" y="2460171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522515</xdr:colOff>
      <xdr:row>87</xdr:row>
      <xdr:rowOff>32657</xdr:rowOff>
    </xdr:from>
    <xdr:to>
      <xdr:col>13</xdr:col>
      <xdr:colOff>782491</xdr:colOff>
      <xdr:row>87</xdr:row>
      <xdr:rowOff>229881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5DEB5AA5-D14E-491C-A97D-ABFCC1BFEFDA}"/>
            </a:ext>
          </a:extLst>
        </xdr:cNvPr>
        <xdr:cNvSpPr/>
      </xdr:nvSpPr>
      <xdr:spPr>
        <a:xfrm>
          <a:off x="15142029" y="24318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533400</xdr:colOff>
      <xdr:row>52</xdr:row>
      <xdr:rowOff>65315</xdr:rowOff>
    </xdr:from>
    <xdr:to>
      <xdr:col>13</xdr:col>
      <xdr:colOff>793376</xdr:colOff>
      <xdr:row>52</xdr:row>
      <xdr:rowOff>262539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66875DE0-ED8F-4B6D-85ED-652C6E487496}"/>
            </a:ext>
          </a:extLst>
        </xdr:cNvPr>
        <xdr:cNvSpPr/>
      </xdr:nvSpPr>
      <xdr:spPr>
        <a:xfrm>
          <a:off x="15152914" y="142276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51</xdr:row>
      <xdr:rowOff>54430</xdr:rowOff>
    </xdr:from>
    <xdr:to>
      <xdr:col>13</xdr:col>
      <xdr:colOff>782490</xdr:colOff>
      <xdr:row>51</xdr:row>
      <xdr:rowOff>251654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3C3C8112-A3A9-4CE7-A5F3-778798FDFFBD}"/>
            </a:ext>
          </a:extLst>
        </xdr:cNvPr>
        <xdr:cNvSpPr/>
      </xdr:nvSpPr>
      <xdr:spPr>
        <a:xfrm>
          <a:off x="15142028" y="1394460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50</xdr:row>
      <xdr:rowOff>65314</xdr:rowOff>
    </xdr:from>
    <xdr:to>
      <xdr:col>13</xdr:col>
      <xdr:colOff>782490</xdr:colOff>
      <xdr:row>50</xdr:row>
      <xdr:rowOff>262538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A6A80CF5-6402-4519-BD18-E3004641631A}"/>
            </a:ext>
          </a:extLst>
        </xdr:cNvPr>
        <xdr:cNvSpPr/>
      </xdr:nvSpPr>
      <xdr:spPr>
        <a:xfrm>
          <a:off x="15142028" y="136833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7</xdr:row>
      <xdr:rowOff>65314</xdr:rowOff>
    </xdr:from>
    <xdr:to>
      <xdr:col>13</xdr:col>
      <xdr:colOff>782490</xdr:colOff>
      <xdr:row>7</xdr:row>
      <xdr:rowOff>262538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4F8B750-527F-4341-AFE8-D2EFE97A97D6}"/>
            </a:ext>
          </a:extLst>
        </xdr:cNvPr>
        <xdr:cNvSpPr/>
      </xdr:nvSpPr>
      <xdr:spPr>
        <a:xfrm>
          <a:off x="15142028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511629</xdr:colOff>
      <xdr:row>6</xdr:row>
      <xdr:rowOff>54429</xdr:rowOff>
    </xdr:from>
    <xdr:to>
      <xdr:col>13</xdr:col>
      <xdr:colOff>771605</xdr:colOff>
      <xdr:row>6</xdr:row>
      <xdr:rowOff>251653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F8E59294-7989-4262-A877-FD87E113CE0B}"/>
            </a:ext>
          </a:extLst>
        </xdr:cNvPr>
        <xdr:cNvSpPr/>
      </xdr:nvSpPr>
      <xdr:spPr>
        <a:xfrm>
          <a:off x="15131143" y="16872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511628</xdr:colOff>
      <xdr:row>5</xdr:row>
      <xdr:rowOff>65314</xdr:rowOff>
    </xdr:from>
    <xdr:to>
      <xdr:col>13</xdr:col>
      <xdr:colOff>771604</xdr:colOff>
      <xdr:row>5</xdr:row>
      <xdr:rowOff>262538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483EEFA9-BAA2-42FE-B140-5885EBAD9069}"/>
            </a:ext>
          </a:extLst>
        </xdr:cNvPr>
        <xdr:cNvSpPr/>
      </xdr:nvSpPr>
      <xdr:spPr>
        <a:xfrm>
          <a:off x="15131142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7</xdr:row>
      <xdr:rowOff>54428</xdr:rowOff>
    </xdr:from>
    <xdr:to>
      <xdr:col>13</xdr:col>
      <xdr:colOff>793376</xdr:colOff>
      <xdr:row>7</xdr:row>
      <xdr:rowOff>251652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653F4AD-1E8C-4179-A8FF-DA8149F5DB7B}"/>
            </a:ext>
          </a:extLst>
        </xdr:cNvPr>
        <xdr:cNvSpPr/>
      </xdr:nvSpPr>
      <xdr:spPr>
        <a:xfrm>
          <a:off x="15468600" y="19594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6</xdr:row>
      <xdr:rowOff>54428</xdr:rowOff>
    </xdr:from>
    <xdr:to>
      <xdr:col>13</xdr:col>
      <xdr:colOff>782490</xdr:colOff>
      <xdr:row>6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10298666-6CF7-4742-B91A-B26D2B6C277B}"/>
            </a:ext>
          </a:extLst>
        </xdr:cNvPr>
        <xdr:cNvSpPr/>
      </xdr:nvSpPr>
      <xdr:spPr>
        <a:xfrm>
          <a:off x="15457714" y="16872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511628</xdr:colOff>
      <xdr:row>5</xdr:row>
      <xdr:rowOff>43543</xdr:rowOff>
    </xdr:from>
    <xdr:to>
      <xdr:col>13</xdr:col>
      <xdr:colOff>771604</xdr:colOff>
      <xdr:row>5</xdr:row>
      <xdr:rowOff>240767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55F6038C-DD47-4072-80BA-92F25FD63D67}"/>
            </a:ext>
          </a:extLst>
        </xdr:cNvPr>
        <xdr:cNvSpPr/>
      </xdr:nvSpPr>
      <xdr:spPr>
        <a:xfrm>
          <a:off x="15446828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533400</xdr:colOff>
      <xdr:row>52</xdr:row>
      <xdr:rowOff>43543</xdr:rowOff>
    </xdr:from>
    <xdr:to>
      <xdr:col>13</xdr:col>
      <xdr:colOff>793376</xdr:colOff>
      <xdr:row>52</xdr:row>
      <xdr:rowOff>240767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5EE2C94F-72D6-4136-952B-54E6E26726FF}"/>
            </a:ext>
          </a:extLst>
        </xdr:cNvPr>
        <xdr:cNvSpPr/>
      </xdr:nvSpPr>
      <xdr:spPr>
        <a:xfrm>
          <a:off x="15468600" y="14216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51</xdr:row>
      <xdr:rowOff>65314</xdr:rowOff>
    </xdr:from>
    <xdr:to>
      <xdr:col>13</xdr:col>
      <xdr:colOff>782490</xdr:colOff>
      <xdr:row>51</xdr:row>
      <xdr:rowOff>262538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A9FDC9CF-5A8F-4729-AF82-EB8BE32F4DB5}"/>
            </a:ext>
          </a:extLst>
        </xdr:cNvPr>
        <xdr:cNvSpPr/>
      </xdr:nvSpPr>
      <xdr:spPr>
        <a:xfrm>
          <a:off x="15457714" y="139663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511628</xdr:colOff>
      <xdr:row>50</xdr:row>
      <xdr:rowOff>43543</xdr:rowOff>
    </xdr:from>
    <xdr:to>
      <xdr:col>13</xdr:col>
      <xdr:colOff>771604</xdr:colOff>
      <xdr:row>50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9E9C402D-EEFE-4190-B2D4-11FA3714AD15}"/>
            </a:ext>
          </a:extLst>
        </xdr:cNvPr>
        <xdr:cNvSpPr/>
      </xdr:nvSpPr>
      <xdr:spPr>
        <a:xfrm>
          <a:off x="15446828" y="13672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500743</xdr:colOff>
      <xdr:row>89</xdr:row>
      <xdr:rowOff>65315</xdr:rowOff>
    </xdr:from>
    <xdr:to>
      <xdr:col>13</xdr:col>
      <xdr:colOff>760719</xdr:colOff>
      <xdr:row>89</xdr:row>
      <xdr:rowOff>262539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8D72D34-CC29-49CC-93F6-F04FDD84F7F9}"/>
            </a:ext>
          </a:extLst>
        </xdr:cNvPr>
        <xdr:cNvSpPr/>
      </xdr:nvSpPr>
      <xdr:spPr>
        <a:xfrm>
          <a:off x="15044057" y="243948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88</xdr:row>
      <xdr:rowOff>65314</xdr:rowOff>
    </xdr:from>
    <xdr:to>
      <xdr:col>13</xdr:col>
      <xdr:colOff>760719</xdr:colOff>
      <xdr:row>88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81E17DE5-A128-4CA3-A2C5-97F86EE10E43}"/>
            </a:ext>
          </a:extLst>
        </xdr:cNvPr>
        <xdr:cNvSpPr/>
      </xdr:nvSpPr>
      <xdr:spPr>
        <a:xfrm>
          <a:off x="15044057" y="24122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87</xdr:row>
      <xdr:rowOff>54429</xdr:rowOff>
    </xdr:from>
    <xdr:to>
      <xdr:col>13</xdr:col>
      <xdr:colOff>760719</xdr:colOff>
      <xdr:row>87</xdr:row>
      <xdr:rowOff>251653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E50D6373-8A79-4118-9169-96A169D5317D}"/>
            </a:ext>
          </a:extLst>
        </xdr:cNvPr>
        <xdr:cNvSpPr/>
      </xdr:nvSpPr>
      <xdr:spPr>
        <a:xfrm>
          <a:off x="15044057" y="2383971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50</xdr:row>
      <xdr:rowOff>43543</xdr:rowOff>
    </xdr:from>
    <xdr:to>
      <xdr:col>13</xdr:col>
      <xdr:colOff>760719</xdr:colOff>
      <xdr:row>50</xdr:row>
      <xdr:rowOff>240767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59D3886C-C822-4CFC-87BD-42CB3685317A}"/>
            </a:ext>
          </a:extLst>
        </xdr:cNvPr>
        <xdr:cNvSpPr/>
      </xdr:nvSpPr>
      <xdr:spPr>
        <a:xfrm>
          <a:off x="15044057" y="137377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49</xdr:row>
      <xdr:rowOff>54428</xdr:rowOff>
    </xdr:from>
    <xdr:to>
      <xdr:col>13</xdr:col>
      <xdr:colOff>760719</xdr:colOff>
      <xdr:row>49</xdr:row>
      <xdr:rowOff>251652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2B1BA4AB-2380-462F-83E0-B47FB1EB8401}"/>
            </a:ext>
          </a:extLst>
        </xdr:cNvPr>
        <xdr:cNvSpPr/>
      </xdr:nvSpPr>
      <xdr:spPr>
        <a:xfrm>
          <a:off x="15044057" y="13476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489857</xdr:colOff>
      <xdr:row>48</xdr:row>
      <xdr:rowOff>43543</xdr:rowOff>
    </xdr:from>
    <xdr:to>
      <xdr:col>13</xdr:col>
      <xdr:colOff>749833</xdr:colOff>
      <xdr:row>48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815D5D6A-DCBB-4E97-BE43-82D47B9D5469}"/>
            </a:ext>
          </a:extLst>
        </xdr:cNvPr>
        <xdr:cNvSpPr/>
      </xdr:nvSpPr>
      <xdr:spPr>
        <a:xfrm>
          <a:off x="15033171" y="131934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7</xdr:row>
      <xdr:rowOff>54428</xdr:rowOff>
    </xdr:from>
    <xdr:to>
      <xdr:col>13</xdr:col>
      <xdr:colOff>760719</xdr:colOff>
      <xdr:row>7</xdr:row>
      <xdr:rowOff>251652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615683F8-F157-4534-9F77-B5E4FF1BAECD}"/>
            </a:ext>
          </a:extLst>
        </xdr:cNvPr>
        <xdr:cNvSpPr/>
      </xdr:nvSpPr>
      <xdr:spPr>
        <a:xfrm>
          <a:off x="15044057" y="19594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500742</xdr:colOff>
      <xdr:row>6</xdr:row>
      <xdr:rowOff>43542</xdr:rowOff>
    </xdr:from>
    <xdr:to>
      <xdr:col>13</xdr:col>
      <xdr:colOff>760718</xdr:colOff>
      <xdr:row>6</xdr:row>
      <xdr:rowOff>240766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1439A227-A5B0-4BEC-8690-1400F01315A3}"/>
            </a:ext>
          </a:extLst>
        </xdr:cNvPr>
        <xdr:cNvSpPr/>
      </xdr:nvSpPr>
      <xdr:spPr>
        <a:xfrm>
          <a:off x="15044056" y="16763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5</xdr:row>
      <xdr:rowOff>21771</xdr:rowOff>
    </xdr:from>
    <xdr:to>
      <xdr:col>13</xdr:col>
      <xdr:colOff>760719</xdr:colOff>
      <xdr:row>5</xdr:row>
      <xdr:rowOff>218995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D527643E-C15A-4BC6-B691-CF813F48A444}"/>
            </a:ext>
          </a:extLst>
        </xdr:cNvPr>
        <xdr:cNvSpPr/>
      </xdr:nvSpPr>
      <xdr:spPr>
        <a:xfrm>
          <a:off x="15044057" y="13824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489857</xdr:colOff>
      <xdr:row>52</xdr:row>
      <xdr:rowOff>43543</xdr:rowOff>
    </xdr:from>
    <xdr:to>
      <xdr:col>13</xdr:col>
      <xdr:colOff>749833</xdr:colOff>
      <xdr:row>52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2708E0E-492B-4540-8804-C62DA2180337}"/>
            </a:ext>
          </a:extLst>
        </xdr:cNvPr>
        <xdr:cNvSpPr/>
      </xdr:nvSpPr>
      <xdr:spPr>
        <a:xfrm>
          <a:off x="14859000" y="14216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51</xdr:row>
      <xdr:rowOff>54428</xdr:rowOff>
    </xdr:from>
    <xdr:to>
      <xdr:col>13</xdr:col>
      <xdr:colOff>738948</xdr:colOff>
      <xdr:row>51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EBE2118E-A934-49F1-BA50-00A0461F53F0}"/>
            </a:ext>
          </a:extLst>
        </xdr:cNvPr>
        <xdr:cNvSpPr/>
      </xdr:nvSpPr>
      <xdr:spPr>
        <a:xfrm>
          <a:off x="14848115" y="139554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478971</xdr:colOff>
      <xdr:row>50</xdr:row>
      <xdr:rowOff>43543</xdr:rowOff>
    </xdr:from>
    <xdr:to>
      <xdr:col>13</xdr:col>
      <xdr:colOff>738947</xdr:colOff>
      <xdr:row>50</xdr:row>
      <xdr:rowOff>240767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9A42D99F-4BF6-4864-A4FC-4417FD19425F}"/>
            </a:ext>
          </a:extLst>
        </xdr:cNvPr>
        <xdr:cNvSpPr/>
      </xdr:nvSpPr>
      <xdr:spPr>
        <a:xfrm>
          <a:off x="14848114" y="13672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7</xdr:row>
      <xdr:rowOff>32657</xdr:rowOff>
    </xdr:from>
    <xdr:to>
      <xdr:col>13</xdr:col>
      <xdr:colOff>782490</xdr:colOff>
      <xdr:row>7</xdr:row>
      <xdr:rowOff>229881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B9C782C-A8E1-4DF6-836A-016ADD0C7CA9}"/>
            </a:ext>
          </a:extLst>
        </xdr:cNvPr>
        <xdr:cNvSpPr/>
      </xdr:nvSpPr>
      <xdr:spPr>
        <a:xfrm>
          <a:off x="14891657" y="19376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6</xdr:row>
      <xdr:rowOff>32657</xdr:rowOff>
    </xdr:from>
    <xdr:to>
      <xdr:col>13</xdr:col>
      <xdr:colOff>782490</xdr:colOff>
      <xdr:row>6</xdr:row>
      <xdr:rowOff>229881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DD51A0D2-A200-4474-A810-411CAF006378}"/>
            </a:ext>
          </a:extLst>
        </xdr:cNvPr>
        <xdr:cNvSpPr/>
      </xdr:nvSpPr>
      <xdr:spPr>
        <a:xfrm>
          <a:off x="14891657" y="1665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</xdr:row>
      <xdr:rowOff>32657</xdr:rowOff>
    </xdr:from>
    <xdr:to>
      <xdr:col>13</xdr:col>
      <xdr:colOff>782490</xdr:colOff>
      <xdr:row>5</xdr:row>
      <xdr:rowOff>229881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22C1A1E4-9744-4927-AE53-7AB0FA69D89A}"/>
            </a:ext>
          </a:extLst>
        </xdr:cNvPr>
        <xdr:cNvSpPr/>
      </xdr:nvSpPr>
      <xdr:spPr>
        <a:xfrm>
          <a:off x="14891657" y="13933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522515</xdr:colOff>
      <xdr:row>6</xdr:row>
      <xdr:rowOff>65314</xdr:rowOff>
    </xdr:from>
    <xdr:to>
      <xdr:col>13</xdr:col>
      <xdr:colOff>782491</xdr:colOff>
      <xdr:row>6</xdr:row>
      <xdr:rowOff>262538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3B4F223-FC98-4E72-8905-593E4C25794B}"/>
            </a:ext>
          </a:extLst>
        </xdr:cNvPr>
        <xdr:cNvSpPr/>
      </xdr:nvSpPr>
      <xdr:spPr>
        <a:xfrm>
          <a:off x="16154401" y="169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522515</xdr:colOff>
      <xdr:row>5</xdr:row>
      <xdr:rowOff>65314</xdr:rowOff>
    </xdr:from>
    <xdr:to>
      <xdr:col>13</xdr:col>
      <xdr:colOff>782491</xdr:colOff>
      <xdr:row>5</xdr:row>
      <xdr:rowOff>262538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BCF822F3-A225-4C81-A00E-5BE87188473B}"/>
            </a:ext>
          </a:extLst>
        </xdr:cNvPr>
        <xdr:cNvSpPr/>
      </xdr:nvSpPr>
      <xdr:spPr>
        <a:xfrm>
          <a:off x="16154401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53</xdr:row>
      <xdr:rowOff>54429</xdr:rowOff>
    </xdr:from>
    <xdr:to>
      <xdr:col>13</xdr:col>
      <xdr:colOff>782490</xdr:colOff>
      <xdr:row>53</xdr:row>
      <xdr:rowOff>251653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AFA5A021-CDE6-46CA-B20F-CFA81BEBBDA3}"/>
            </a:ext>
          </a:extLst>
        </xdr:cNvPr>
        <xdr:cNvSpPr/>
      </xdr:nvSpPr>
      <xdr:spPr>
        <a:xfrm>
          <a:off x="16154400" y="145324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52</xdr:row>
      <xdr:rowOff>43543</xdr:rowOff>
    </xdr:from>
    <xdr:to>
      <xdr:col>13</xdr:col>
      <xdr:colOff>782490</xdr:colOff>
      <xdr:row>52</xdr:row>
      <xdr:rowOff>240767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1CE3A853-FD05-4006-BC49-079E6F41525E}"/>
            </a:ext>
          </a:extLst>
        </xdr:cNvPr>
        <xdr:cNvSpPr/>
      </xdr:nvSpPr>
      <xdr:spPr>
        <a:xfrm>
          <a:off x="16154400" y="142494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511628</xdr:colOff>
      <xdr:row>90</xdr:row>
      <xdr:rowOff>54428</xdr:rowOff>
    </xdr:from>
    <xdr:to>
      <xdr:col>13</xdr:col>
      <xdr:colOff>771604</xdr:colOff>
      <xdr:row>90</xdr:row>
      <xdr:rowOff>251652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16E4586E-D57E-4527-9485-915A2B7EEED4}"/>
            </a:ext>
          </a:extLst>
        </xdr:cNvPr>
        <xdr:cNvSpPr/>
      </xdr:nvSpPr>
      <xdr:spPr>
        <a:xfrm>
          <a:off x="16143514" y="27116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511629</xdr:colOff>
      <xdr:row>89</xdr:row>
      <xdr:rowOff>21771</xdr:rowOff>
    </xdr:from>
    <xdr:to>
      <xdr:col>13</xdr:col>
      <xdr:colOff>771605</xdr:colOff>
      <xdr:row>89</xdr:row>
      <xdr:rowOff>218995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68876F2F-0A55-4A92-8ABD-C023194EBE31}"/>
            </a:ext>
          </a:extLst>
        </xdr:cNvPr>
        <xdr:cNvSpPr/>
      </xdr:nvSpPr>
      <xdr:spPr>
        <a:xfrm>
          <a:off x="16143515" y="26811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555171</xdr:colOff>
      <xdr:row>125</xdr:row>
      <xdr:rowOff>54429</xdr:rowOff>
    </xdr:from>
    <xdr:to>
      <xdr:col>13</xdr:col>
      <xdr:colOff>815147</xdr:colOff>
      <xdr:row>125</xdr:row>
      <xdr:rowOff>251653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D7BB185F-0479-4A18-9BD6-00A2A3F4DDBC}"/>
            </a:ext>
          </a:extLst>
        </xdr:cNvPr>
        <xdr:cNvSpPr/>
      </xdr:nvSpPr>
      <xdr:spPr>
        <a:xfrm>
          <a:off x="16187057" y="397981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533400</xdr:colOff>
      <xdr:row>124</xdr:row>
      <xdr:rowOff>54429</xdr:rowOff>
    </xdr:from>
    <xdr:to>
      <xdr:col>13</xdr:col>
      <xdr:colOff>793376</xdr:colOff>
      <xdr:row>124</xdr:row>
      <xdr:rowOff>251653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8948CA1D-F1A9-411D-B66B-5CB3417BB655}"/>
            </a:ext>
          </a:extLst>
        </xdr:cNvPr>
        <xdr:cNvSpPr/>
      </xdr:nvSpPr>
      <xdr:spPr>
        <a:xfrm>
          <a:off x="16165286" y="395260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530678</xdr:colOff>
      <xdr:row>7</xdr:row>
      <xdr:rowOff>68036</xdr:rowOff>
    </xdr:from>
    <xdr:to>
      <xdr:col>13</xdr:col>
      <xdr:colOff>791636</xdr:colOff>
      <xdr:row>7</xdr:row>
      <xdr:rowOff>297679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56C23910-FAF6-4C23-B920-B9E28A4A33B5}"/>
            </a:ext>
          </a:extLst>
        </xdr:cNvPr>
        <xdr:cNvSpPr/>
      </xdr:nvSpPr>
      <xdr:spPr>
        <a:xfrm>
          <a:off x="16464642" y="1973036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530678</xdr:colOff>
      <xdr:row>54</xdr:row>
      <xdr:rowOff>81643</xdr:rowOff>
    </xdr:from>
    <xdr:to>
      <xdr:col>13</xdr:col>
      <xdr:colOff>791636</xdr:colOff>
      <xdr:row>55</xdr:row>
      <xdr:rowOff>11929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6B0A51BF-A093-4BB8-BA0F-329E8918424B}"/>
            </a:ext>
          </a:extLst>
        </xdr:cNvPr>
        <xdr:cNvSpPr/>
      </xdr:nvSpPr>
      <xdr:spPr>
        <a:xfrm>
          <a:off x="16464642" y="14831786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530679</xdr:colOff>
      <xdr:row>91</xdr:row>
      <xdr:rowOff>40821</xdr:rowOff>
    </xdr:from>
    <xdr:to>
      <xdr:col>13</xdr:col>
      <xdr:colOff>791637</xdr:colOff>
      <xdr:row>91</xdr:row>
      <xdr:rowOff>270464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5CBC2616-9D7C-4A21-A0C7-721F28BBB8B6}"/>
            </a:ext>
          </a:extLst>
        </xdr:cNvPr>
        <xdr:cNvSpPr/>
      </xdr:nvSpPr>
      <xdr:spPr>
        <a:xfrm>
          <a:off x="16464643" y="27377571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557893</xdr:colOff>
      <xdr:row>126</xdr:row>
      <xdr:rowOff>40821</xdr:rowOff>
    </xdr:from>
    <xdr:to>
      <xdr:col>13</xdr:col>
      <xdr:colOff>818851</xdr:colOff>
      <xdr:row>126</xdr:row>
      <xdr:rowOff>270464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F6A179B4-8EA3-45A5-AA08-099868EE39E0}"/>
            </a:ext>
          </a:extLst>
        </xdr:cNvPr>
        <xdr:cNvSpPr/>
      </xdr:nvSpPr>
      <xdr:spPr>
        <a:xfrm>
          <a:off x="16491857" y="40032214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620486</xdr:colOff>
      <xdr:row>96</xdr:row>
      <xdr:rowOff>65314</xdr:rowOff>
    </xdr:from>
    <xdr:to>
      <xdr:col>13</xdr:col>
      <xdr:colOff>880462</xdr:colOff>
      <xdr:row>96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83DD9B2-40FB-4CE1-AF37-B74AA73C826C}"/>
            </a:ext>
          </a:extLst>
        </xdr:cNvPr>
        <xdr:cNvSpPr/>
      </xdr:nvSpPr>
      <xdr:spPr>
        <a:xfrm>
          <a:off x="16491857" y="262890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95</xdr:row>
      <xdr:rowOff>54428</xdr:rowOff>
    </xdr:from>
    <xdr:to>
      <xdr:col>13</xdr:col>
      <xdr:colOff>869576</xdr:colOff>
      <xdr:row>95</xdr:row>
      <xdr:rowOff>251652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E6A16AA3-FEF0-48EB-AB29-7E813B3BC227}"/>
            </a:ext>
          </a:extLst>
        </xdr:cNvPr>
        <xdr:cNvSpPr/>
      </xdr:nvSpPr>
      <xdr:spPr>
        <a:xfrm>
          <a:off x="16480971" y="260059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51</xdr:row>
      <xdr:rowOff>76200</xdr:rowOff>
    </xdr:from>
    <xdr:to>
      <xdr:col>13</xdr:col>
      <xdr:colOff>913119</xdr:colOff>
      <xdr:row>52</xdr:row>
      <xdr:rowOff>1281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278B62C-AF93-4CD8-A72A-327DE1F6EC2F}"/>
            </a:ext>
          </a:extLst>
        </xdr:cNvPr>
        <xdr:cNvSpPr/>
      </xdr:nvSpPr>
      <xdr:spPr>
        <a:xfrm>
          <a:off x="16524514" y="13476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653142</xdr:colOff>
      <xdr:row>50</xdr:row>
      <xdr:rowOff>65315</xdr:rowOff>
    </xdr:from>
    <xdr:to>
      <xdr:col>13</xdr:col>
      <xdr:colOff>913118</xdr:colOff>
      <xdr:row>50</xdr:row>
      <xdr:rowOff>262539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8E307098-C48E-4147-96F0-1A23B7042CC4}"/>
            </a:ext>
          </a:extLst>
        </xdr:cNvPr>
        <xdr:cNvSpPr/>
      </xdr:nvSpPr>
      <xdr:spPr>
        <a:xfrm>
          <a:off x="16524513" y="131934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6</xdr:row>
      <xdr:rowOff>65314</xdr:rowOff>
    </xdr:from>
    <xdr:to>
      <xdr:col>13</xdr:col>
      <xdr:colOff>913119</xdr:colOff>
      <xdr:row>6</xdr:row>
      <xdr:rowOff>262538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8F727A93-4227-4A37-9B8F-C95EFEC59467}"/>
            </a:ext>
          </a:extLst>
        </xdr:cNvPr>
        <xdr:cNvSpPr/>
      </xdr:nvSpPr>
      <xdr:spPr>
        <a:xfrm>
          <a:off x="16524514" y="169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</xdr:row>
      <xdr:rowOff>43543</xdr:rowOff>
    </xdr:from>
    <xdr:to>
      <xdr:col>13</xdr:col>
      <xdr:colOff>902233</xdr:colOff>
      <xdr:row>5</xdr:row>
      <xdr:rowOff>240767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49C5CA04-B4E7-4F93-B895-3595E3D346E5}"/>
            </a:ext>
          </a:extLst>
        </xdr:cNvPr>
        <xdr:cNvSpPr/>
      </xdr:nvSpPr>
      <xdr:spPr>
        <a:xfrm>
          <a:off x="16513628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666750</xdr:colOff>
      <xdr:row>7</xdr:row>
      <xdr:rowOff>54428</xdr:rowOff>
    </xdr:from>
    <xdr:to>
      <xdr:col>13</xdr:col>
      <xdr:colOff>927708</xdr:colOff>
      <xdr:row>7</xdr:row>
      <xdr:rowOff>284071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CA2927DC-63DD-4865-9107-DAC959FF8D7D}"/>
            </a:ext>
          </a:extLst>
        </xdr:cNvPr>
        <xdr:cNvSpPr/>
      </xdr:nvSpPr>
      <xdr:spPr>
        <a:xfrm>
          <a:off x="16641536" y="1959428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625929</xdr:colOff>
      <xdr:row>52</xdr:row>
      <xdr:rowOff>68036</xdr:rowOff>
    </xdr:from>
    <xdr:to>
      <xdr:col>13</xdr:col>
      <xdr:colOff>886887</xdr:colOff>
      <xdr:row>52</xdr:row>
      <xdr:rowOff>297679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3AACD979-2496-46FB-A581-9ADA85912DC2}"/>
            </a:ext>
          </a:extLst>
        </xdr:cNvPr>
        <xdr:cNvSpPr/>
      </xdr:nvSpPr>
      <xdr:spPr>
        <a:xfrm>
          <a:off x="16600715" y="13743215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639536</xdr:colOff>
      <xdr:row>97</xdr:row>
      <xdr:rowOff>68036</xdr:rowOff>
    </xdr:from>
    <xdr:to>
      <xdr:col>13</xdr:col>
      <xdr:colOff>900494</xdr:colOff>
      <xdr:row>97</xdr:row>
      <xdr:rowOff>297679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708B3D9A-49B4-4661-823D-48A66A2ECCBA}"/>
            </a:ext>
          </a:extLst>
        </xdr:cNvPr>
        <xdr:cNvSpPr/>
      </xdr:nvSpPr>
      <xdr:spPr>
        <a:xfrm>
          <a:off x="16614322" y="26629179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738909</xdr:colOff>
      <xdr:row>52</xdr:row>
      <xdr:rowOff>69274</xdr:rowOff>
    </xdr:from>
    <xdr:to>
      <xdr:col>13</xdr:col>
      <xdr:colOff>998885</xdr:colOff>
      <xdr:row>52</xdr:row>
      <xdr:rowOff>266498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999981D-BC3D-4621-A494-805954C652F5}"/>
            </a:ext>
          </a:extLst>
        </xdr:cNvPr>
        <xdr:cNvSpPr/>
      </xdr:nvSpPr>
      <xdr:spPr>
        <a:xfrm>
          <a:off x="16171333" y="1418551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721976</xdr:colOff>
      <xdr:row>51</xdr:row>
      <xdr:rowOff>67735</xdr:rowOff>
    </xdr:from>
    <xdr:to>
      <xdr:col>13</xdr:col>
      <xdr:colOff>981952</xdr:colOff>
      <xdr:row>51</xdr:row>
      <xdr:rowOff>264959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9C798FA-6E04-4684-9D36-784627C89859}"/>
            </a:ext>
          </a:extLst>
        </xdr:cNvPr>
        <xdr:cNvSpPr/>
      </xdr:nvSpPr>
      <xdr:spPr>
        <a:xfrm>
          <a:off x="16154400" y="1391458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720437</xdr:colOff>
      <xdr:row>50</xdr:row>
      <xdr:rowOff>50800</xdr:rowOff>
    </xdr:from>
    <xdr:to>
      <xdr:col>13</xdr:col>
      <xdr:colOff>980413</xdr:colOff>
      <xdr:row>50</xdr:row>
      <xdr:rowOff>248024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2FB90BCA-64F2-4111-82FA-9D1F823DE636}"/>
            </a:ext>
          </a:extLst>
        </xdr:cNvPr>
        <xdr:cNvSpPr/>
      </xdr:nvSpPr>
      <xdr:spPr>
        <a:xfrm>
          <a:off x="16152861" y="1362825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738909</xdr:colOff>
      <xdr:row>97</xdr:row>
      <xdr:rowOff>53879</xdr:rowOff>
    </xdr:from>
    <xdr:to>
      <xdr:col>13</xdr:col>
      <xdr:colOff>998885</xdr:colOff>
      <xdr:row>97</xdr:row>
      <xdr:rowOff>251103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9A6C810-4DD7-4BE2-9147-D3F0CD00DA78}"/>
            </a:ext>
          </a:extLst>
        </xdr:cNvPr>
        <xdr:cNvSpPr/>
      </xdr:nvSpPr>
      <xdr:spPr>
        <a:xfrm>
          <a:off x="16171333" y="2643139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737370</xdr:colOff>
      <xdr:row>96</xdr:row>
      <xdr:rowOff>44643</xdr:rowOff>
    </xdr:from>
    <xdr:to>
      <xdr:col>13</xdr:col>
      <xdr:colOff>997346</xdr:colOff>
      <xdr:row>96</xdr:row>
      <xdr:rowOff>241867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478DD39F-7FB1-43F1-A3B0-92F2FF7E1B7A}"/>
            </a:ext>
          </a:extLst>
        </xdr:cNvPr>
        <xdr:cNvSpPr/>
      </xdr:nvSpPr>
      <xdr:spPr>
        <a:xfrm>
          <a:off x="16169794" y="2615276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728134</xdr:colOff>
      <xdr:row>95</xdr:row>
      <xdr:rowOff>35406</xdr:rowOff>
    </xdr:from>
    <xdr:to>
      <xdr:col>13</xdr:col>
      <xdr:colOff>988110</xdr:colOff>
      <xdr:row>95</xdr:row>
      <xdr:rowOff>232630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FA590D8E-6BED-47A6-9C70-C8678C5892E4}"/>
            </a:ext>
          </a:extLst>
        </xdr:cNvPr>
        <xdr:cNvSpPr/>
      </xdr:nvSpPr>
      <xdr:spPr>
        <a:xfrm>
          <a:off x="16160558" y="2587413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754303</xdr:colOff>
      <xdr:row>7</xdr:row>
      <xdr:rowOff>53879</xdr:rowOff>
    </xdr:from>
    <xdr:to>
      <xdr:col>13</xdr:col>
      <xdr:colOff>1014279</xdr:colOff>
      <xdr:row>7</xdr:row>
      <xdr:rowOff>251103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184C82E5-9C9C-4098-BA6A-486438098567}"/>
            </a:ext>
          </a:extLst>
        </xdr:cNvPr>
        <xdr:cNvSpPr/>
      </xdr:nvSpPr>
      <xdr:spPr>
        <a:xfrm>
          <a:off x="16186727" y="193963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745067</xdr:colOff>
      <xdr:row>6</xdr:row>
      <xdr:rowOff>44642</xdr:rowOff>
    </xdr:from>
    <xdr:to>
      <xdr:col>13</xdr:col>
      <xdr:colOff>1005043</xdr:colOff>
      <xdr:row>6</xdr:row>
      <xdr:rowOff>241866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FC053FA9-B1ED-4483-946A-B52C2ED7C2C7}"/>
            </a:ext>
          </a:extLst>
        </xdr:cNvPr>
        <xdr:cNvSpPr/>
      </xdr:nvSpPr>
      <xdr:spPr>
        <a:xfrm>
          <a:off x="16177491" y="166100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735831</xdr:colOff>
      <xdr:row>5</xdr:row>
      <xdr:rowOff>50800</xdr:rowOff>
    </xdr:from>
    <xdr:to>
      <xdr:col>13</xdr:col>
      <xdr:colOff>995807</xdr:colOff>
      <xdr:row>5</xdr:row>
      <xdr:rowOff>248024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B7821137-7816-4700-864C-2AEB61995FBD}"/>
            </a:ext>
          </a:extLst>
        </xdr:cNvPr>
        <xdr:cNvSpPr/>
      </xdr:nvSpPr>
      <xdr:spPr>
        <a:xfrm>
          <a:off x="16168255" y="139777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730684</xdr:colOff>
      <xdr:row>53</xdr:row>
      <xdr:rowOff>41754</xdr:rowOff>
    </xdr:from>
    <xdr:to>
      <xdr:col>13</xdr:col>
      <xdr:colOff>990660</xdr:colOff>
      <xdr:row>53</xdr:row>
      <xdr:rowOff>238978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CA38134A-E599-476C-8F74-B1C8D5F1DB0F}"/>
            </a:ext>
          </a:extLst>
        </xdr:cNvPr>
        <xdr:cNvSpPr/>
      </xdr:nvSpPr>
      <xdr:spPr>
        <a:xfrm>
          <a:off x="16972766" y="1470764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835069</xdr:colOff>
      <xdr:row>6</xdr:row>
      <xdr:rowOff>52192</xdr:rowOff>
    </xdr:from>
    <xdr:to>
      <xdr:col>13</xdr:col>
      <xdr:colOff>1095045</xdr:colOff>
      <xdr:row>6</xdr:row>
      <xdr:rowOff>249416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210DAAA0-10DC-46D5-8ADD-AF8575B02989}"/>
            </a:ext>
          </a:extLst>
        </xdr:cNvPr>
        <xdr:cNvSpPr/>
      </xdr:nvSpPr>
      <xdr:spPr>
        <a:xfrm>
          <a:off x="17079761" y="161794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783979</xdr:colOff>
      <xdr:row>141</xdr:row>
      <xdr:rowOff>53492</xdr:rowOff>
    </xdr:from>
    <xdr:to>
      <xdr:col>13</xdr:col>
      <xdr:colOff>1043955</xdr:colOff>
      <xdr:row>141</xdr:row>
      <xdr:rowOff>250716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5C353B97-B48D-44FB-894E-4A665230D059}"/>
            </a:ext>
          </a:extLst>
        </xdr:cNvPr>
        <xdr:cNvSpPr/>
      </xdr:nvSpPr>
      <xdr:spPr>
        <a:xfrm>
          <a:off x="17026061" y="4090921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803753</xdr:colOff>
      <xdr:row>97</xdr:row>
      <xdr:rowOff>101774</xdr:rowOff>
    </xdr:from>
    <xdr:to>
      <xdr:col>13</xdr:col>
      <xdr:colOff>1064711</xdr:colOff>
      <xdr:row>98</xdr:row>
      <xdr:rowOff>31314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6D0E753-402B-4234-8470-FC4D65275D3F}"/>
            </a:ext>
          </a:extLst>
        </xdr:cNvPr>
        <xdr:cNvSpPr/>
      </xdr:nvSpPr>
      <xdr:spPr>
        <a:xfrm>
          <a:off x="17048445" y="26719582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730684</xdr:colOff>
      <xdr:row>53</xdr:row>
      <xdr:rowOff>41754</xdr:rowOff>
    </xdr:from>
    <xdr:to>
      <xdr:col>13</xdr:col>
      <xdr:colOff>990660</xdr:colOff>
      <xdr:row>53</xdr:row>
      <xdr:rowOff>238978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51F605D2-FE33-4348-97C9-A87A3FDFCF2C}"/>
            </a:ext>
          </a:extLst>
        </xdr:cNvPr>
        <xdr:cNvSpPr/>
      </xdr:nvSpPr>
      <xdr:spPr>
        <a:xfrm>
          <a:off x="16961284" y="144721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832458</xdr:colOff>
      <xdr:row>5</xdr:row>
      <xdr:rowOff>41752</xdr:rowOff>
    </xdr:from>
    <xdr:to>
      <xdr:col>13</xdr:col>
      <xdr:colOff>1092434</xdr:colOff>
      <xdr:row>5</xdr:row>
      <xdr:rowOff>238976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6F641F13-ED7D-4BB2-B85C-4C273E3D4077}"/>
            </a:ext>
          </a:extLst>
        </xdr:cNvPr>
        <xdr:cNvSpPr/>
      </xdr:nvSpPr>
      <xdr:spPr>
        <a:xfrm>
          <a:off x="17077150" y="134654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772497</xdr:colOff>
      <xdr:row>140</xdr:row>
      <xdr:rowOff>28963</xdr:rowOff>
    </xdr:from>
    <xdr:to>
      <xdr:col>13</xdr:col>
      <xdr:colOff>1032473</xdr:colOff>
      <xdr:row>140</xdr:row>
      <xdr:rowOff>226187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5C2597EA-B912-47B3-A949-51DA9DC48623}"/>
            </a:ext>
          </a:extLst>
        </xdr:cNvPr>
        <xdr:cNvSpPr/>
      </xdr:nvSpPr>
      <xdr:spPr>
        <a:xfrm>
          <a:off x="17017189" y="3879440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783979</xdr:colOff>
      <xdr:row>141</xdr:row>
      <xdr:rowOff>53492</xdr:rowOff>
    </xdr:from>
    <xdr:to>
      <xdr:col>13</xdr:col>
      <xdr:colOff>1043955</xdr:colOff>
      <xdr:row>141</xdr:row>
      <xdr:rowOff>250716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6D11D895-C78F-4E5D-8DEB-E8E6DD547052}"/>
            </a:ext>
          </a:extLst>
        </xdr:cNvPr>
        <xdr:cNvSpPr/>
      </xdr:nvSpPr>
      <xdr:spPr>
        <a:xfrm>
          <a:off x="17014579" y="3979179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780268</xdr:colOff>
      <xdr:row>96</xdr:row>
      <xdr:rowOff>31314</xdr:rowOff>
    </xdr:from>
    <xdr:to>
      <xdr:col>13</xdr:col>
      <xdr:colOff>1082980</xdr:colOff>
      <xdr:row>96</xdr:row>
      <xdr:rowOff>229643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7DC4C5BE-0007-4DDD-B75D-F68A1CE6C532}"/>
            </a:ext>
          </a:extLst>
        </xdr:cNvPr>
        <xdr:cNvSpPr/>
      </xdr:nvSpPr>
      <xdr:spPr>
        <a:xfrm>
          <a:off x="17024960" y="26388163"/>
          <a:ext cx="302712" cy="198329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786531</xdr:colOff>
      <xdr:row>94</xdr:row>
      <xdr:rowOff>233295</xdr:rowOff>
    </xdr:from>
    <xdr:to>
      <xdr:col>13</xdr:col>
      <xdr:colOff>1089243</xdr:colOff>
      <xdr:row>95</xdr:row>
      <xdr:rowOff>188933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3B02D272-C39C-4FC7-9CAE-C9F3F8386422}"/>
            </a:ext>
          </a:extLst>
        </xdr:cNvPr>
        <xdr:cNvSpPr/>
      </xdr:nvSpPr>
      <xdr:spPr>
        <a:xfrm>
          <a:off x="17031223" y="26068227"/>
          <a:ext cx="302712" cy="216596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801144</xdr:colOff>
      <xdr:row>142</xdr:row>
      <xdr:rowOff>44363</xdr:rowOff>
    </xdr:from>
    <xdr:to>
      <xdr:col>13</xdr:col>
      <xdr:colOff>1062102</xdr:colOff>
      <xdr:row>142</xdr:row>
      <xdr:rowOff>274006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02A142FE-AE3E-4488-A25D-FF32C180DD3B}"/>
            </a:ext>
          </a:extLst>
        </xdr:cNvPr>
        <xdr:cNvSpPr/>
      </xdr:nvSpPr>
      <xdr:spPr>
        <a:xfrm>
          <a:off x="17045836" y="39331726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822021</xdr:colOff>
      <xdr:row>7</xdr:row>
      <xdr:rowOff>78288</xdr:rowOff>
    </xdr:from>
    <xdr:to>
      <xdr:col>13</xdr:col>
      <xdr:colOff>1082979</xdr:colOff>
      <xdr:row>8</xdr:row>
      <xdr:rowOff>7828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A25C280B-1D19-49CC-9B2D-9BD6A456629C}"/>
            </a:ext>
          </a:extLst>
        </xdr:cNvPr>
        <xdr:cNvSpPr/>
      </xdr:nvSpPr>
      <xdr:spPr>
        <a:xfrm>
          <a:off x="17066713" y="1905000"/>
          <a:ext cx="260958" cy="229643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756781</xdr:colOff>
      <xdr:row>54</xdr:row>
      <xdr:rowOff>52192</xdr:rowOff>
    </xdr:from>
    <xdr:to>
      <xdr:col>13</xdr:col>
      <xdr:colOff>1017739</xdr:colOff>
      <xdr:row>54</xdr:row>
      <xdr:rowOff>281834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72E9EBBD-E754-4F18-A198-3B787C1A88EC}"/>
            </a:ext>
          </a:extLst>
        </xdr:cNvPr>
        <xdr:cNvSpPr/>
      </xdr:nvSpPr>
      <xdr:spPr>
        <a:xfrm>
          <a:off x="17001473" y="14457124"/>
          <a:ext cx="260958" cy="229642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800">
              <a:sym typeface="Wingdings" panose="05000000000000000000" pitchFamily="2" charset="2"/>
            </a:rPr>
            <a:t></a:t>
          </a:r>
          <a:endParaRPr lang="th-TH" sz="1800"/>
        </a:p>
      </xdr:txBody>
    </xdr:sp>
    <xdr:clientData/>
  </xdr:twoCellAnchor>
  <xdr:twoCellAnchor>
    <xdr:from>
      <xdr:col>13</xdr:col>
      <xdr:colOff>743732</xdr:colOff>
      <xdr:row>52</xdr:row>
      <xdr:rowOff>39144</xdr:rowOff>
    </xdr:from>
    <xdr:to>
      <xdr:col>13</xdr:col>
      <xdr:colOff>1003708</xdr:colOff>
      <xdr:row>52</xdr:row>
      <xdr:rowOff>236368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F6526860-C5D6-48C3-BE4C-CE7EC253DCFD}"/>
            </a:ext>
          </a:extLst>
        </xdr:cNvPr>
        <xdr:cNvSpPr/>
      </xdr:nvSpPr>
      <xdr:spPr>
        <a:xfrm>
          <a:off x="16988424" y="1392215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653143</xdr:colOff>
      <xdr:row>6</xdr:row>
      <xdr:rowOff>65314</xdr:rowOff>
    </xdr:from>
    <xdr:to>
      <xdr:col>13</xdr:col>
      <xdr:colOff>913119</xdr:colOff>
      <xdr:row>6</xdr:row>
      <xdr:rowOff>262538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9924D4D5-2342-4B7C-8C6C-AC76A41BA697}"/>
            </a:ext>
          </a:extLst>
        </xdr:cNvPr>
        <xdr:cNvSpPr/>
      </xdr:nvSpPr>
      <xdr:spPr>
        <a:xfrm>
          <a:off x="15457714" y="169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7</xdr:row>
      <xdr:rowOff>65314</xdr:rowOff>
    </xdr:from>
    <xdr:to>
      <xdr:col>13</xdr:col>
      <xdr:colOff>913119</xdr:colOff>
      <xdr:row>7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194BFB2-737C-4158-BA51-3FE1126C9D79}"/>
            </a:ext>
          </a:extLst>
        </xdr:cNvPr>
        <xdr:cNvSpPr/>
      </xdr:nvSpPr>
      <xdr:spPr>
        <a:xfrm>
          <a:off x="15457714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653142</xdr:colOff>
      <xdr:row>5</xdr:row>
      <xdr:rowOff>43544</xdr:rowOff>
    </xdr:from>
    <xdr:to>
      <xdr:col>13</xdr:col>
      <xdr:colOff>913118</xdr:colOff>
      <xdr:row>5</xdr:row>
      <xdr:rowOff>240768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95B2754B-C999-45F2-AB7A-D3D635F9F12B}"/>
            </a:ext>
          </a:extLst>
        </xdr:cNvPr>
        <xdr:cNvSpPr/>
      </xdr:nvSpPr>
      <xdr:spPr>
        <a:xfrm>
          <a:off x="15457713" y="140425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50</xdr:row>
      <xdr:rowOff>54428</xdr:rowOff>
    </xdr:from>
    <xdr:to>
      <xdr:col>13</xdr:col>
      <xdr:colOff>902233</xdr:colOff>
      <xdr:row>50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2E81B663-3E2E-4C52-8892-5C4B82865B0D}"/>
            </a:ext>
          </a:extLst>
        </xdr:cNvPr>
        <xdr:cNvSpPr/>
      </xdr:nvSpPr>
      <xdr:spPr>
        <a:xfrm>
          <a:off x="15446828" y="137595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51</xdr:row>
      <xdr:rowOff>54429</xdr:rowOff>
    </xdr:from>
    <xdr:to>
      <xdr:col>13</xdr:col>
      <xdr:colOff>902233</xdr:colOff>
      <xdr:row>51</xdr:row>
      <xdr:rowOff>251653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5E83112-5875-4C05-BC5B-7DAB6D669121}"/>
            </a:ext>
          </a:extLst>
        </xdr:cNvPr>
        <xdr:cNvSpPr/>
      </xdr:nvSpPr>
      <xdr:spPr>
        <a:xfrm>
          <a:off x="15446828" y="14031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52</xdr:row>
      <xdr:rowOff>43542</xdr:rowOff>
    </xdr:from>
    <xdr:to>
      <xdr:col>13</xdr:col>
      <xdr:colOff>902233</xdr:colOff>
      <xdr:row>52</xdr:row>
      <xdr:rowOff>240766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A845F069-CF9E-49A3-AE11-EA5617CCAE5B}"/>
            </a:ext>
          </a:extLst>
        </xdr:cNvPr>
        <xdr:cNvSpPr/>
      </xdr:nvSpPr>
      <xdr:spPr>
        <a:xfrm>
          <a:off x="15446828" y="142929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500743</xdr:colOff>
      <xdr:row>5</xdr:row>
      <xdr:rowOff>10886</xdr:rowOff>
    </xdr:from>
    <xdr:to>
      <xdr:col>13</xdr:col>
      <xdr:colOff>760719</xdr:colOff>
      <xdr:row>5</xdr:row>
      <xdr:rowOff>208110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A6461B-8CE4-4CA0-B640-F4770DFD9F74}"/>
            </a:ext>
          </a:extLst>
        </xdr:cNvPr>
        <xdr:cNvSpPr/>
      </xdr:nvSpPr>
      <xdr:spPr>
        <a:xfrm>
          <a:off x="15577457" y="13716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6</xdr:row>
      <xdr:rowOff>43542</xdr:rowOff>
    </xdr:from>
    <xdr:to>
      <xdr:col>13</xdr:col>
      <xdr:colOff>760719</xdr:colOff>
      <xdr:row>6</xdr:row>
      <xdr:rowOff>240766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6C058BC3-F05D-424C-AAA0-0E7F03EC45EB}"/>
            </a:ext>
          </a:extLst>
        </xdr:cNvPr>
        <xdr:cNvSpPr/>
      </xdr:nvSpPr>
      <xdr:spPr>
        <a:xfrm>
          <a:off x="15577457" y="16763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522515</xdr:colOff>
      <xdr:row>7</xdr:row>
      <xdr:rowOff>65314</xdr:rowOff>
    </xdr:from>
    <xdr:to>
      <xdr:col>13</xdr:col>
      <xdr:colOff>782491</xdr:colOff>
      <xdr:row>7</xdr:row>
      <xdr:rowOff>262538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308C1EFF-9873-4411-B345-B5A9BAB3D30B}"/>
            </a:ext>
          </a:extLst>
        </xdr:cNvPr>
        <xdr:cNvSpPr/>
      </xdr:nvSpPr>
      <xdr:spPr>
        <a:xfrm>
          <a:off x="15599229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489857</xdr:colOff>
      <xdr:row>50</xdr:row>
      <xdr:rowOff>54428</xdr:rowOff>
    </xdr:from>
    <xdr:to>
      <xdr:col>13</xdr:col>
      <xdr:colOff>749833</xdr:colOff>
      <xdr:row>50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C718FB51-A48E-46B8-8119-E84DC28C0EB9}"/>
            </a:ext>
          </a:extLst>
        </xdr:cNvPr>
        <xdr:cNvSpPr/>
      </xdr:nvSpPr>
      <xdr:spPr>
        <a:xfrm>
          <a:off x="15566571" y="137921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500742</xdr:colOff>
      <xdr:row>51</xdr:row>
      <xdr:rowOff>43543</xdr:rowOff>
    </xdr:from>
    <xdr:to>
      <xdr:col>13</xdr:col>
      <xdr:colOff>760718</xdr:colOff>
      <xdr:row>51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E69E7D50-CEE8-485D-8011-933C2125F106}"/>
            </a:ext>
          </a:extLst>
        </xdr:cNvPr>
        <xdr:cNvSpPr/>
      </xdr:nvSpPr>
      <xdr:spPr>
        <a:xfrm>
          <a:off x="15577456" y="14053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511630</xdr:colOff>
      <xdr:row>52</xdr:row>
      <xdr:rowOff>65316</xdr:rowOff>
    </xdr:from>
    <xdr:to>
      <xdr:col>13</xdr:col>
      <xdr:colOff>771606</xdr:colOff>
      <xdr:row>52</xdr:row>
      <xdr:rowOff>262540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327D3D68-FC81-45D5-8384-5B0CEFF23958}"/>
            </a:ext>
          </a:extLst>
        </xdr:cNvPr>
        <xdr:cNvSpPr/>
      </xdr:nvSpPr>
      <xdr:spPr>
        <a:xfrm>
          <a:off x="15588344" y="1434737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457200</xdr:colOff>
      <xdr:row>91</xdr:row>
      <xdr:rowOff>21772</xdr:rowOff>
    </xdr:from>
    <xdr:to>
      <xdr:col>13</xdr:col>
      <xdr:colOff>717176</xdr:colOff>
      <xdr:row>91</xdr:row>
      <xdr:rowOff>218996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98BC4A98-6141-4DD9-B5F1-21AFBA6D1166}"/>
            </a:ext>
          </a:extLst>
        </xdr:cNvPr>
        <xdr:cNvSpPr/>
      </xdr:nvSpPr>
      <xdr:spPr>
        <a:xfrm>
          <a:off x="15533914" y="250371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457200</xdr:colOff>
      <xdr:row>92</xdr:row>
      <xdr:rowOff>32657</xdr:rowOff>
    </xdr:from>
    <xdr:to>
      <xdr:col>13</xdr:col>
      <xdr:colOff>717176</xdr:colOff>
      <xdr:row>92</xdr:row>
      <xdr:rowOff>229881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A487CF71-1E0F-4DC2-812D-96D533D86017}"/>
            </a:ext>
          </a:extLst>
        </xdr:cNvPr>
        <xdr:cNvSpPr/>
      </xdr:nvSpPr>
      <xdr:spPr>
        <a:xfrm>
          <a:off x="15533914" y="25320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468085</xdr:colOff>
      <xdr:row>93</xdr:row>
      <xdr:rowOff>87085</xdr:rowOff>
    </xdr:from>
    <xdr:to>
      <xdr:col>13</xdr:col>
      <xdr:colOff>728061</xdr:colOff>
      <xdr:row>93</xdr:row>
      <xdr:rowOff>284309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579B1C49-11D3-42E1-A894-E6D8C7CCC75D}"/>
            </a:ext>
          </a:extLst>
        </xdr:cNvPr>
        <xdr:cNvSpPr/>
      </xdr:nvSpPr>
      <xdr:spPr>
        <a:xfrm>
          <a:off x="15544799" y="256467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642257</xdr:colOff>
      <xdr:row>52</xdr:row>
      <xdr:rowOff>43542</xdr:rowOff>
    </xdr:from>
    <xdr:to>
      <xdr:col>13</xdr:col>
      <xdr:colOff>902233</xdr:colOff>
      <xdr:row>52</xdr:row>
      <xdr:rowOff>240766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A326EB7-C84A-41F5-B41C-45905547C46C}"/>
            </a:ext>
          </a:extLst>
        </xdr:cNvPr>
        <xdr:cNvSpPr/>
      </xdr:nvSpPr>
      <xdr:spPr>
        <a:xfrm>
          <a:off x="15446828" y="143038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631372</xdr:colOff>
      <xdr:row>51</xdr:row>
      <xdr:rowOff>54429</xdr:rowOff>
    </xdr:from>
    <xdr:to>
      <xdr:col>13</xdr:col>
      <xdr:colOff>891348</xdr:colOff>
      <xdr:row>51</xdr:row>
      <xdr:rowOff>251653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D6FF9E7-6536-4DC2-A1A5-34101F33E27E}"/>
            </a:ext>
          </a:extLst>
        </xdr:cNvPr>
        <xdr:cNvSpPr/>
      </xdr:nvSpPr>
      <xdr:spPr>
        <a:xfrm>
          <a:off x="15435943" y="140425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631372</xdr:colOff>
      <xdr:row>50</xdr:row>
      <xdr:rowOff>54429</xdr:rowOff>
    </xdr:from>
    <xdr:to>
      <xdr:col>13</xdr:col>
      <xdr:colOff>891348</xdr:colOff>
      <xdr:row>50</xdr:row>
      <xdr:rowOff>251653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1A3001B8-E572-4AA4-9A96-7A4E94C4D522}"/>
            </a:ext>
          </a:extLst>
        </xdr:cNvPr>
        <xdr:cNvSpPr/>
      </xdr:nvSpPr>
      <xdr:spPr>
        <a:xfrm>
          <a:off x="15435943" y="137704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653142</xdr:colOff>
      <xdr:row>5</xdr:row>
      <xdr:rowOff>43542</xdr:rowOff>
    </xdr:from>
    <xdr:to>
      <xdr:col>13</xdr:col>
      <xdr:colOff>913118</xdr:colOff>
      <xdr:row>5</xdr:row>
      <xdr:rowOff>240766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87769B40-9E36-4E61-84ED-8036AB95EF11}"/>
            </a:ext>
          </a:extLst>
        </xdr:cNvPr>
        <xdr:cNvSpPr/>
      </xdr:nvSpPr>
      <xdr:spPr>
        <a:xfrm>
          <a:off x="15457713" y="140425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664029</xdr:colOff>
      <xdr:row>6</xdr:row>
      <xdr:rowOff>21772</xdr:rowOff>
    </xdr:from>
    <xdr:to>
      <xdr:col>13</xdr:col>
      <xdr:colOff>924005</xdr:colOff>
      <xdr:row>6</xdr:row>
      <xdr:rowOff>218996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B115DACF-2179-46CC-91C4-B12854F3FEAB}"/>
            </a:ext>
          </a:extLst>
        </xdr:cNvPr>
        <xdr:cNvSpPr/>
      </xdr:nvSpPr>
      <xdr:spPr>
        <a:xfrm>
          <a:off x="15468600" y="16546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664029</xdr:colOff>
      <xdr:row>7</xdr:row>
      <xdr:rowOff>43543</xdr:rowOff>
    </xdr:from>
    <xdr:to>
      <xdr:col>13</xdr:col>
      <xdr:colOff>924005</xdr:colOff>
      <xdr:row>7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BCA01769-D7D7-463A-A2D5-B568F8D87CEA}"/>
            </a:ext>
          </a:extLst>
        </xdr:cNvPr>
        <xdr:cNvSpPr/>
      </xdr:nvSpPr>
      <xdr:spPr>
        <a:xfrm>
          <a:off x="15468600" y="19485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653143</xdr:colOff>
      <xdr:row>52</xdr:row>
      <xdr:rowOff>65314</xdr:rowOff>
    </xdr:from>
    <xdr:to>
      <xdr:col>13</xdr:col>
      <xdr:colOff>913119</xdr:colOff>
      <xdr:row>52</xdr:row>
      <xdr:rowOff>262538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86592DD-DF21-4AAD-B867-E8EB02A3767A}"/>
            </a:ext>
          </a:extLst>
        </xdr:cNvPr>
        <xdr:cNvSpPr/>
      </xdr:nvSpPr>
      <xdr:spPr>
        <a:xfrm>
          <a:off x="15457714" y="143147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674915</xdr:colOff>
      <xdr:row>51</xdr:row>
      <xdr:rowOff>65314</xdr:rowOff>
    </xdr:from>
    <xdr:to>
      <xdr:col>13</xdr:col>
      <xdr:colOff>934891</xdr:colOff>
      <xdr:row>51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55C8B7A-C451-4F30-8474-87544ECB1842}"/>
            </a:ext>
          </a:extLst>
        </xdr:cNvPr>
        <xdr:cNvSpPr/>
      </xdr:nvSpPr>
      <xdr:spPr>
        <a:xfrm>
          <a:off x="15479486" y="140425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664029</xdr:colOff>
      <xdr:row>50</xdr:row>
      <xdr:rowOff>21771</xdr:rowOff>
    </xdr:from>
    <xdr:to>
      <xdr:col>13</xdr:col>
      <xdr:colOff>924005</xdr:colOff>
      <xdr:row>50</xdr:row>
      <xdr:rowOff>218995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8D5DCDF-FBC2-4DE4-A937-B4F0FCAD007B}"/>
            </a:ext>
          </a:extLst>
        </xdr:cNvPr>
        <xdr:cNvSpPr/>
      </xdr:nvSpPr>
      <xdr:spPr>
        <a:xfrm>
          <a:off x="15468600" y="137268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</xdr:row>
      <xdr:rowOff>76200</xdr:rowOff>
    </xdr:from>
    <xdr:to>
      <xdr:col>13</xdr:col>
      <xdr:colOff>902233</xdr:colOff>
      <xdr:row>6</xdr:row>
      <xdr:rowOff>1281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E5CA737-E7F1-4BAD-9E3F-925BA4AB0B7A}"/>
            </a:ext>
          </a:extLst>
        </xdr:cNvPr>
        <xdr:cNvSpPr/>
      </xdr:nvSpPr>
      <xdr:spPr>
        <a:xfrm>
          <a:off x="15446828" y="14369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653142</xdr:colOff>
      <xdr:row>6</xdr:row>
      <xdr:rowOff>65314</xdr:rowOff>
    </xdr:from>
    <xdr:to>
      <xdr:col>13</xdr:col>
      <xdr:colOff>913118</xdr:colOff>
      <xdr:row>6</xdr:row>
      <xdr:rowOff>262538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7F3487C6-E758-44CF-8C55-9DA53EB405DE}"/>
            </a:ext>
          </a:extLst>
        </xdr:cNvPr>
        <xdr:cNvSpPr/>
      </xdr:nvSpPr>
      <xdr:spPr>
        <a:xfrm>
          <a:off x="15457713" y="169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664028</xdr:colOff>
      <xdr:row>7</xdr:row>
      <xdr:rowOff>65314</xdr:rowOff>
    </xdr:from>
    <xdr:to>
      <xdr:col>13</xdr:col>
      <xdr:colOff>924004</xdr:colOff>
      <xdr:row>7</xdr:row>
      <xdr:rowOff>262538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6FD2CD3-F90A-4E6E-A0C3-E16F21794004}"/>
            </a:ext>
          </a:extLst>
        </xdr:cNvPr>
        <xdr:cNvSpPr/>
      </xdr:nvSpPr>
      <xdr:spPr>
        <a:xfrm>
          <a:off x="15468599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587828</xdr:colOff>
      <xdr:row>93</xdr:row>
      <xdr:rowOff>32657</xdr:rowOff>
    </xdr:from>
    <xdr:to>
      <xdr:col>13</xdr:col>
      <xdr:colOff>847804</xdr:colOff>
      <xdr:row>93</xdr:row>
      <xdr:rowOff>229881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F47F7DD-452D-46EC-9198-CF44F27E6866}"/>
            </a:ext>
          </a:extLst>
        </xdr:cNvPr>
        <xdr:cNvSpPr/>
      </xdr:nvSpPr>
      <xdr:spPr>
        <a:xfrm>
          <a:off x="15392399" y="255596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598714</xdr:colOff>
      <xdr:row>94</xdr:row>
      <xdr:rowOff>65314</xdr:rowOff>
    </xdr:from>
    <xdr:to>
      <xdr:col>13</xdr:col>
      <xdr:colOff>858690</xdr:colOff>
      <xdr:row>94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CCCC847-550A-4DD5-B263-234CCE05E7E2}"/>
            </a:ext>
          </a:extLst>
        </xdr:cNvPr>
        <xdr:cNvSpPr/>
      </xdr:nvSpPr>
      <xdr:spPr>
        <a:xfrm>
          <a:off x="15403285" y="25864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95</xdr:row>
      <xdr:rowOff>54428</xdr:rowOff>
    </xdr:from>
    <xdr:to>
      <xdr:col>13</xdr:col>
      <xdr:colOff>869576</xdr:colOff>
      <xdr:row>95</xdr:row>
      <xdr:rowOff>251652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9C9AB1F-A3C1-4A73-9EEF-EDBC10535611}"/>
            </a:ext>
          </a:extLst>
        </xdr:cNvPr>
        <xdr:cNvSpPr/>
      </xdr:nvSpPr>
      <xdr:spPr>
        <a:xfrm>
          <a:off x="15414171" y="261257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598715</xdr:colOff>
      <xdr:row>52</xdr:row>
      <xdr:rowOff>65314</xdr:rowOff>
    </xdr:from>
    <xdr:to>
      <xdr:col>13</xdr:col>
      <xdr:colOff>858691</xdr:colOff>
      <xdr:row>52</xdr:row>
      <xdr:rowOff>262538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66112299-912E-46F0-B7B6-BAB47E9024F5}"/>
            </a:ext>
          </a:extLst>
        </xdr:cNvPr>
        <xdr:cNvSpPr/>
      </xdr:nvSpPr>
      <xdr:spPr>
        <a:xfrm>
          <a:off x="15403286" y="143147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598715</xdr:colOff>
      <xdr:row>51</xdr:row>
      <xdr:rowOff>43543</xdr:rowOff>
    </xdr:from>
    <xdr:to>
      <xdr:col>13</xdr:col>
      <xdr:colOff>858691</xdr:colOff>
      <xdr:row>51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1705D4E-3406-4887-8198-B1CE61364DF3}"/>
            </a:ext>
          </a:extLst>
        </xdr:cNvPr>
        <xdr:cNvSpPr/>
      </xdr:nvSpPr>
      <xdr:spPr>
        <a:xfrm>
          <a:off x="15403286" y="140208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598715</xdr:colOff>
      <xdr:row>50</xdr:row>
      <xdr:rowOff>32658</xdr:rowOff>
    </xdr:from>
    <xdr:to>
      <xdr:col>13</xdr:col>
      <xdr:colOff>858691</xdr:colOff>
      <xdr:row>50</xdr:row>
      <xdr:rowOff>229882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56BED366-2634-4981-896A-59169B1B33A2}"/>
            </a:ext>
          </a:extLst>
        </xdr:cNvPr>
        <xdr:cNvSpPr/>
      </xdr:nvSpPr>
      <xdr:spPr>
        <a:xfrm>
          <a:off x="15403286" y="137377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631372</xdr:colOff>
      <xdr:row>7</xdr:row>
      <xdr:rowOff>54428</xdr:rowOff>
    </xdr:from>
    <xdr:to>
      <xdr:col>13</xdr:col>
      <xdr:colOff>891348</xdr:colOff>
      <xdr:row>7</xdr:row>
      <xdr:rowOff>251652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804E5D29-9932-45F8-91D6-A5B26675A358}"/>
            </a:ext>
          </a:extLst>
        </xdr:cNvPr>
        <xdr:cNvSpPr/>
      </xdr:nvSpPr>
      <xdr:spPr>
        <a:xfrm>
          <a:off x="15435943" y="19594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620486</xdr:colOff>
      <xdr:row>6</xdr:row>
      <xdr:rowOff>54428</xdr:rowOff>
    </xdr:from>
    <xdr:to>
      <xdr:col>13</xdr:col>
      <xdr:colOff>880462</xdr:colOff>
      <xdr:row>6</xdr:row>
      <xdr:rowOff>251652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E8180E78-C6AB-4BEF-A0C1-CF02200EEB49}"/>
            </a:ext>
          </a:extLst>
        </xdr:cNvPr>
        <xdr:cNvSpPr/>
      </xdr:nvSpPr>
      <xdr:spPr>
        <a:xfrm>
          <a:off x="15425057" y="16872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620486</xdr:colOff>
      <xdr:row>5</xdr:row>
      <xdr:rowOff>65315</xdr:rowOff>
    </xdr:from>
    <xdr:to>
      <xdr:col>13</xdr:col>
      <xdr:colOff>880462</xdr:colOff>
      <xdr:row>5</xdr:row>
      <xdr:rowOff>262539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4CEFC679-453C-4D70-B6E5-17141C115B1C}"/>
            </a:ext>
          </a:extLst>
        </xdr:cNvPr>
        <xdr:cNvSpPr/>
      </xdr:nvSpPr>
      <xdr:spPr>
        <a:xfrm>
          <a:off x="15425057" y="14260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631372</xdr:colOff>
      <xdr:row>5</xdr:row>
      <xdr:rowOff>43543</xdr:rowOff>
    </xdr:from>
    <xdr:to>
      <xdr:col>13</xdr:col>
      <xdr:colOff>891348</xdr:colOff>
      <xdr:row>5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966393B-3DC1-4A13-8AC7-A8F29521E947}"/>
            </a:ext>
          </a:extLst>
        </xdr:cNvPr>
        <xdr:cNvSpPr/>
      </xdr:nvSpPr>
      <xdr:spPr>
        <a:xfrm>
          <a:off x="15435943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642258</xdr:colOff>
      <xdr:row>6</xdr:row>
      <xdr:rowOff>54428</xdr:rowOff>
    </xdr:from>
    <xdr:to>
      <xdr:col>13</xdr:col>
      <xdr:colOff>902234</xdr:colOff>
      <xdr:row>6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5D47957-1236-4A2D-A559-B4F077ED066E}"/>
            </a:ext>
          </a:extLst>
        </xdr:cNvPr>
        <xdr:cNvSpPr/>
      </xdr:nvSpPr>
      <xdr:spPr>
        <a:xfrm>
          <a:off x="15446829" y="16872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7</xdr:row>
      <xdr:rowOff>65314</xdr:rowOff>
    </xdr:from>
    <xdr:to>
      <xdr:col>13</xdr:col>
      <xdr:colOff>902233</xdr:colOff>
      <xdr:row>7</xdr:row>
      <xdr:rowOff>262538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54993176-2475-479C-B824-B24A7839FA8E}"/>
            </a:ext>
          </a:extLst>
        </xdr:cNvPr>
        <xdr:cNvSpPr/>
      </xdr:nvSpPr>
      <xdr:spPr>
        <a:xfrm>
          <a:off x="15446828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642256</xdr:colOff>
      <xdr:row>43</xdr:row>
      <xdr:rowOff>21771</xdr:rowOff>
    </xdr:from>
    <xdr:to>
      <xdr:col>13</xdr:col>
      <xdr:colOff>902232</xdr:colOff>
      <xdr:row>43</xdr:row>
      <xdr:rowOff>218995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E895828-8A40-4F89-96FA-D1E11FE1A4EC}"/>
            </a:ext>
          </a:extLst>
        </xdr:cNvPr>
        <xdr:cNvSpPr/>
      </xdr:nvSpPr>
      <xdr:spPr>
        <a:xfrm>
          <a:off x="15446827" y="120178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44</xdr:row>
      <xdr:rowOff>43543</xdr:rowOff>
    </xdr:from>
    <xdr:to>
      <xdr:col>13</xdr:col>
      <xdr:colOff>913119</xdr:colOff>
      <xdr:row>44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45CC42A3-F257-4B89-B81D-7ED86D834278}"/>
            </a:ext>
          </a:extLst>
        </xdr:cNvPr>
        <xdr:cNvSpPr/>
      </xdr:nvSpPr>
      <xdr:spPr>
        <a:xfrm>
          <a:off x="15457714" y="12311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45</xdr:row>
      <xdr:rowOff>43543</xdr:rowOff>
    </xdr:from>
    <xdr:to>
      <xdr:col>13</xdr:col>
      <xdr:colOff>913119</xdr:colOff>
      <xdr:row>45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9309A6EA-EDD6-4F7F-9416-69C1E364C66D}"/>
            </a:ext>
          </a:extLst>
        </xdr:cNvPr>
        <xdr:cNvSpPr/>
      </xdr:nvSpPr>
      <xdr:spPr>
        <a:xfrm>
          <a:off x="15457714" y="125838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620486</xdr:colOff>
      <xdr:row>50</xdr:row>
      <xdr:rowOff>43543</xdr:rowOff>
    </xdr:from>
    <xdr:to>
      <xdr:col>13</xdr:col>
      <xdr:colOff>880462</xdr:colOff>
      <xdr:row>50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54B8FEC-6B2B-40A8-9795-2DE1B3051ED0}"/>
            </a:ext>
          </a:extLst>
        </xdr:cNvPr>
        <xdr:cNvSpPr/>
      </xdr:nvSpPr>
      <xdr:spPr>
        <a:xfrm>
          <a:off x="15425057" y="137595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631372</xdr:colOff>
      <xdr:row>51</xdr:row>
      <xdr:rowOff>65314</xdr:rowOff>
    </xdr:from>
    <xdr:to>
      <xdr:col>13</xdr:col>
      <xdr:colOff>891348</xdr:colOff>
      <xdr:row>51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AE00625-8234-48FC-B147-146598D0494C}"/>
            </a:ext>
          </a:extLst>
        </xdr:cNvPr>
        <xdr:cNvSpPr/>
      </xdr:nvSpPr>
      <xdr:spPr>
        <a:xfrm>
          <a:off x="15435943" y="14053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52</xdr:row>
      <xdr:rowOff>87086</xdr:rowOff>
    </xdr:from>
    <xdr:to>
      <xdr:col>13</xdr:col>
      <xdr:colOff>902233</xdr:colOff>
      <xdr:row>52</xdr:row>
      <xdr:rowOff>284310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31417354-C0F3-420A-A060-71B9BCCBDCF1}"/>
            </a:ext>
          </a:extLst>
        </xdr:cNvPr>
        <xdr:cNvSpPr/>
      </xdr:nvSpPr>
      <xdr:spPr>
        <a:xfrm>
          <a:off x="15446828" y="143473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642258</xdr:colOff>
      <xdr:row>5</xdr:row>
      <xdr:rowOff>32657</xdr:rowOff>
    </xdr:from>
    <xdr:to>
      <xdr:col>13</xdr:col>
      <xdr:colOff>902234</xdr:colOff>
      <xdr:row>5</xdr:row>
      <xdr:rowOff>229881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66946EA-2EF8-46C8-9A8A-CE72F3F5438A}"/>
            </a:ext>
          </a:extLst>
        </xdr:cNvPr>
        <xdr:cNvSpPr/>
      </xdr:nvSpPr>
      <xdr:spPr>
        <a:xfrm>
          <a:off x="15446829" y="13933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6</xdr:row>
      <xdr:rowOff>54429</xdr:rowOff>
    </xdr:from>
    <xdr:to>
      <xdr:col>13</xdr:col>
      <xdr:colOff>902233</xdr:colOff>
      <xdr:row>6</xdr:row>
      <xdr:rowOff>251653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4E5D8D6B-B14F-46A6-826C-3E6DE0BDFF5C}"/>
            </a:ext>
          </a:extLst>
        </xdr:cNvPr>
        <xdr:cNvSpPr/>
      </xdr:nvSpPr>
      <xdr:spPr>
        <a:xfrm>
          <a:off x="15446828" y="16872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7</xdr:row>
      <xdr:rowOff>76201</xdr:rowOff>
    </xdr:from>
    <xdr:to>
      <xdr:col>13</xdr:col>
      <xdr:colOff>902233</xdr:colOff>
      <xdr:row>7</xdr:row>
      <xdr:rowOff>273425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93ED5A23-8D3A-4338-B27F-C9404EF7865A}"/>
            </a:ext>
          </a:extLst>
        </xdr:cNvPr>
        <xdr:cNvSpPr/>
      </xdr:nvSpPr>
      <xdr:spPr>
        <a:xfrm>
          <a:off x="15446828" y="198120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87</xdr:row>
      <xdr:rowOff>21771</xdr:rowOff>
    </xdr:from>
    <xdr:to>
      <xdr:col>13</xdr:col>
      <xdr:colOff>869576</xdr:colOff>
      <xdr:row>87</xdr:row>
      <xdr:rowOff>218995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7C93677-8F38-4F31-B8BF-EAC38686F8CA}"/>
            </a:ext>
          </a:extLst>
        </xdr:cNvPr>
        <xdr:cNvSpPr/>
      </xdr:nvSpPr>
      <xdr:spPr>
        <a:xfrm>
          <a:off x="15708086" y="23959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88</xdr:row>
      <xdr:rowOff>54428</xdr:rowOff>
    </xdr:from>
    <xdr:to>
      <xdr:col>13</xdr:col>
      <xdr:colOff>869576</xdr:colOff>
      <xdr:row>88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B3503FE5-09D4-49AF-8C25-B8ED63048A3D}"/>
            </a:ext>
          </a:extLst>
        </xdr:cNvPr>
        <xdr:cNvSpPr/>
      </xdr:nvSpPr>
      <xdr:spPr>
        <a:xfrm>
          <a:off x="15708086" y="2426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89</xdr:row>
      <xdr:rowOff>76200</xdr:rowOff>
    </xdr:from>
    <xdr:to>
      <xdr:col>13</xdr:col>
      <xdr:colOff>869576</xdr:colOff>
      <xdr:row>89</xdr:row>
      <xdr:rowOff>273424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18A04F63-04DF-4F04-A673-FD96A7D5B899}"/>
            </a:ext>
          </a:extLst>
        </xdr:cNvPr>
        <xdr:cNvSpPr/>
      </xdr:nvSpPr>
      <xdr:spPr>
        <a:xfrm>
          <a:off x="15708086" y="2455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587829</xdr:colOff>
      <xdr:row>48</xdr:row>
      <xdr:rowOff>54428</xdr:rowOff>
    </xdr:from>
    <xdr:to>
      <xdr:col>13</xdr:col>
      <xdr:colOff>847805</xdr:colOff>
      <xdr:row>48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7D2A332-B310-46C2-AFDA-D82BFBA7B1C8}"/>
            </a:ext>
          </a:extLst>
        </xdr:cNvPr>
        <xdr:cNvSpPr/>
      </xdr:nvSpPr>
      <xdr:spPr>
        <a:xfrm>
          <a:off x="15686315" y="132587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598714</xdr:colOff>
      <xdr:row>49</xdr:row>
      <xdr:rowOff>54429</xdr:rowOff>
    </xdr:from>
    <xdr:to>
      <xdr:col>13</xdr:col>
      <xdr:colOff>858690</xdr:colOff>
      <xdr:row>49</xdr:row>
      <xdr:rowOff>251653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32E4E18F-8612-4273-995F-969671CF5AC6}"/>
            </a:ext>
          </a:extLst>
        </xdr:cNvPr>
        <xdr:cNvSpPr/>
      </xdr:nvSpPr>
      <xdr:spPr>
        <a:xfrm>
          <a:off x="15697200" y="135309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50</xdr:row>
      <xdr:rowOff>76200</xdr:rowOff>
    </xdr:from>
    <xdr:to>
      <xdr:col>13</xdr:col>
      <xdr:colOff>869576</xdr:colOff>
      <xdr:row>50</xdr:row>
      <xdr:rowOff>273424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26B0C61-42E9-41BB-AEE2-A09BF8CD703F}"/>
            </a:ext>
          </a:extLst>
        </xdr:cNvPr>
        <xdr:cNvSpPr/>
      </xdr:nvSpPr>
      <xdr:spPr>
        <a:xfrm>
          <a:off x="15708086" y="138248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631371</xdr:colOff>
      <xdr:row>5</xdr:row>
      <xdr:rowOff>65314</xdr:rowOff>
    </xdr:from>
    <xdr:to>
      <xdr:col>13</xdr:col>
      <xdr:colOff>891347</xdr:colOff>
      <xdr:row>5</xdr:row>
      <xdr:rowOff>262538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1519903A-6E41-4E53-954A-9DBD8F1021EC}"/>
            </a:ext>
          </a:extLst>
        </xdr:cNvPr>
        <xdr:cNvSpPr/>
      </xdr:nvSpPr>
      <xdr:spPr>
        <a:xfrm>
          <a:off x="15729857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6</xdr:row>
      <xdr:rowOff>54428</xdr:rowOff>
    </xdr:from>
    <xdr:to>
      <xdr:col>13</xdr:col>
      <xdr:colOff>902233</xdr:colOff>
      <xdr:row>6</xdr:row>
      <xdr:rowOff>251652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22D1A8B2-6663-4C58-BFDA-BD1D258FC46E}"/>
            </a:ext>
          </a:extLst>
        </xdr:cNvPr>
        <xdr:cNvSpPr/>
      </xdr:nvSpPr>
      <xdr:spPr>
        <a:xfrm>
          <a:off x="15740743" y="16872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7</xdr:row>
      <xdr:rowOff>65314</xdr:rowOff>
    </xdr:from>
    <xdr:to>
      <xdr:col>13</xdr:col>
      <xdr:colOff>913119</xdr:colOff>
      <xdr:row>7</xdr:row>
      <xdr:rowOff>262538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5A44F93C-F673-4876-985E-D0DB2E310AB2}"/>
            </a:ext>
          </a:extLst>
        </xdr:cNvPr>
        <xdr:cNvSpPr/>
      </xdr:nvSpPr>
      <xdr:spPr>
        <a:xfrm>
          <a:off x="15751629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674914</xdr:colOff>
      <xdr:row>97</xdr:row>
      <xdr:rowOff>65314</xdr:rowOff>
    </xdr:from>
    <xdr:to>
      <xdr:col>13</xdr:col>
      <xdr:colOff>934890</xdr:colOff>
      <xdr:row>97</xdr:row>
      <xdr:rowOff>262538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E446DDC-F189-40F5-8DFF-8BAA552F34B6}"/>
            </a:ext>
          </a:extLst>
        </xdr:cNvPr>
        <xdr:cNvSpPr/>
      </xdr:nvSpPr>
      <xdr:spPr>
        <a:xfrm>
          <a:off x="16894628" y="284226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674914</xdr:colOff>
      <xdr:row>98</xdr:row>
      <xdr:rowOff>65314</xdr:rowOff>
    </xdr:from>
    <xdr:to>
      <xdr:col>13</xdr:col>
      <xdr:colOff>934890</xdr:colOff>
      <xdr:row>98</xdr:row>
      <xdr:rowOff>262538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3E82713E-77D7-4DC3-86F2-7AE2B598CB84}"/>
            </a:ext>
          </a:extLst>
        </xdr:cNvPr>
        <xdr:cNvSpPr/>
      </xdr:nvSpPr>
      <xdr:spPr>
        <a:xfrm>
          <a:off x="16894628" y="28694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740228</xdr:colOff>
      <xdr:row>138</xdr:row>
      <xdr:rowOff>35379</xdr:rowOff>
    </xdr:from>
    <xdr:to>
      <xdr:col>13</xdr:col>
      <xdr:colOff>1000204</xdr:colOff>
      <xdr:row>138</xdr:row>
      <xdr:rowOff>232603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5D5877D-ADEE-45D4-A17E-C1F1AC785D94}"/>
            </a:ext>
          </a:extLst>
        </xdr:cNvPr>
        <xdr:cNvSpPr/>
      </xdr:nvSpPr>
      <xdr:spPr>
        <a:xfrm>
          <a:off x="18089335" y="4572816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764722</xdr:colOff>
      <xdr:row>139</xdr:row>
      <xdr:rowOff>43543</xdr:rowOff>
    </xdr:from>
    <xdr:to>
      <xdr:col>13</xdr:col>
      <xdr:colOff>1024698</xdr:colOff>
      <xdr:row>139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2372247-17EB-4B2C-B966-DE0E380BECF3}"/>
            </a:ext>
          </a:extLst>
        </xdr:cNvPr>
        <xdr:cNvSpPr/>
      </xdr:nvSpPr>
      <xdr:spPr>
        <a:xfrm>
          <a:off x="18113829" y="46035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756557</xdr:colOff>
      <xdr:row>175</xdr:row>
      <xdr:rowOff>48986</xdr:rowOff>
    </xdr:from>
    <xdr:to>
      <xdr:col>13</xdr:col>
      <xdr:colOff>1016533</xdr:colOff>
      <xdr:row>175</xdr:row>
      <xdr:rowOff>273424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5CF1632B-A020-4A5F-B318-BE781D4FEF16}"/>
            </a:ext>
          </a:extLst>
        </xdr:cNvPr>
        <xdr:cNvSpPr/>
      </xdr:nvSpPr>
      <xdr:spPr>
        <a:xfrm>
          <a:off x="18105664" y="60627986"/>
          <a:ext cx="259976" cy="22443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50</xdr:row>
      <xdr:rowOff>32657</xdr:rowOff>
    </xdr:from>
    <xdr:to>
      <xdr:col>13</xdr:col>
      <xdr:colOff>945776</xdr:colOff>
      <xdr:row>50</xdr:row>
      <xdr:rowOff>229881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22272789-6CE9-4525-9721-E5453A8925A2}"/>
            </a:ext>
          </a:extLst>
        </xdr:cNvPr>
        <xdr:cNvSpPr/>
      </xdr:nvSpPr>
      <xdr:spPr>
        <a:xfrm>
          <a:off x="16905514" y="147501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51</xdr:row>
      <xdr:rowOff>43543</xdr:rowOff>
    </xdr:from>
    <xdr:to>
      <xdr:col>13</xdr:col>
      <xdr:colOff>945776</xdr:colOff>
      <xdr:row>51</xdr:row>
      <xdr:rowOff>240767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82A203FC-71A2-4ED0-8CC5-50AC52D72F83}"/>
            </a:ext>
          </a:extLst>
        </xdr:cNvPr>
        <xdr:cNvSpPr/>
      </xdr:nvSpPr>
      <xdr:spPr>
        <a:xfrm>
          <a:off x="16905514" y="150331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729343</xdr:colOff>
      <xdr:row>5</xdr:row>
      <xdr:rowOff>65314</xdr:rowOff>
    </xdr:from>
    <xdr:to>
      <xdr:col>13</xdr:col>
      <xdr:colOff>989319</xdr:colOff>
      <xdr:row>5</xdr:row>
      <xdr:rowOff>262538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BA531616-D5FA-4FC4-BD1B-198EBB71E16E}"/>
            </a:ext>
          </a:extLst>
        </xdr:cNvPr>
        <xdr:cNvSpPr/>
      </xdr:nvSpPr>
      <xdr:spPr>
        <a:xfrm>
          <a:off x="16949057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729343</xdr:colOff>
      <xdr:row>6</xdr:row>
      <xdr:rowOff>54428</xdr:rowOff>
    </xdr:from>
    <xdr:to>
      <xdr:col>13</xdr:col>
      <xdr:colOff>989319</xdr:colOff>
      <xdr:row>6</xdr:row>
      <xdr:rowOff>251652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69DB1339-5751-4352-B3C7-549E11383186}"/>
            </a:ext>
          </a:extLst>
        </xdr:cNvPr>
        <xdr:cNvSpPr/>
      </xdr:nvSpPr>
      <xdr:spPr>
        <a:xfrm>
          <a:off x="16949057" y="168728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674914</xdr:colOff>
      <xdr:row>97</xdr:row>
      <xdr:rowOff>65314</xdr:rowOff>
    </xdr:from>
    <xdr:to>
      <xdr:col>13</xdr:col>
      <xdr:colOff>934890</xdr:colOff>
      <xdr:row>97</xdr:row>
      <xdr:rowOff>262538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FF6C077A-54A3-424A-B47E-8D13B89BA6D2}"/>
            </a:ext>
          </a:extLst>
        </xdr:cNvPr>
        <xdr:cNvSpPr/>
      </xdr:nvSpPr>
      <xdr:spPr>
        <a:xfrm>
          <a:off x="16905514" y="3175498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674914</xdr:colOff>
      <xdr:row>98</xdr:row>
      <xdr:rowOff>65314</xdr:rowOff>
    </xdr:from>
    <xdr:to>
      <xdr:col>13</xdr:col>
      <xdr:colOff>934890</xdr:colOff>
      <xdr:row>98</xdr:row>
      <xdr:rowOff>262538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DF2353B0-F820-4151-858E-B7B488E82468}"/>
            </a:ext>
          </a:extLst>
        </xdr:cNvPr>
        <xdr:cNvSpPr/>
      </xdr:nvSpPr>
      <xdr:spPr>
        <a:xfrm>
          <a:off x="16905514" y="3205978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770164</xdr:colOff>
      <xdr:row>176</xdr:row>
      <xdr:rowOff>46265</xdr:rowOff>
    </xdr:from>
    <xdr:to>
      <xdr:col>13</xdr:col>
      <xdr:colOff>1030140</xdr:colOff>
      <xdr:row>176</xdr:row>
      <xdr:rowOff>270703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D505FFF0-511B-4134-B8C8-9EBDA7ED9483}"/>
            </a:ext>
          </a:extLst>
        </xdr:cNvPr>
        <xdr:cNvSpPr/>
      </xdr:nvSpPr>
      <xdr:spPr>
        <a:xfrm>
          <a:off x="18119271" y="60924622"/>
          <a:ext cx="259976" cy="224438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778327</xdr:colOff>
      <xdr:row>221</xdr:row>
      <xdr:rowOff>54429</xdr:rowOff>
    </xdr:from>
    <xdr:to>
      <xdr:col>13</xdr:col>
      <xdr:colOff>1038303</xdr:colOff>
      <xdr:row>221</xdr:row>
      <xdr:rowOff>251653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5CE2AF9F-1872-47EB-A385-C3EA79A38D17}"/>
            </a:ext>
          </a:extLst>
        </xdr:cNvPr>
        <xdr:cNvSpPr/>
      </xdr:nvSpPr>
      <xdr:spPr>
        <a:xfrm>
          <a:off x="18127434" y="760911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764720</xdr:colOff>
      <xdr:row>220</xdr:row>
      <xdr:rowOff>43543</xdr:rowOff>
    </xdr:from>
    <xdr:to>
      <xdr:col>13</xdr:col>
      <xdr:colOff>1024696</xdr:colOff>
      <xdr:row>220</xdr:row>
      <xdr:rowOff>240767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EB041594-AD07-4FE5-80B6-DEBE0647FE48}"/>
            </a:ext>
          </a:extLst>
        </xdr:cNvPr>
        <xdr:cNvSpPr/>
      </xdr:nvSpPr>
      <xdr:spPr>
        <a:xfrm>
          <a:off x="18113827" y="757809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50</xdr:row>
      <xdr:rowOff>32657</xdr:rowOff>
    </xdr:from>
    <xdr:to>
      <xdr:col>13</xdr:col>
      <xdr:colOff>945776</xdr:colOff>
      <xdr:row>50</xdr:row>
      <xdr:rowOff>229881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974DC4C2-5F15-460D-8EB9-5BFF2789682E}"/>
            </a:ext>
          </a:extLst>
        </xdr:cNvPr>
        <xdr:cNvSpPr/>
      </xdr:nvSpPr>
      <xdr:spPr>
        <a:xfrm>
          <a:off x="16916400" y="1678713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51</xdr:row>
      <xdr:rowOff>43543</xdr:rowOff>
    </xdr:from>
    <xdr:to>
      <xdr:col>13</xdr:col>
      <xdr:colOff>945776</xdr:colOff>
      <xdr:row>51</xdr:row>
      <xdr:rowOff>240767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E1417A08-DBAB-4316-8B65-D53007572141}"/>
            </a:ext>
          </a:extLst>
        </xdr:cNvPr>
        <xdr:cNvSpPr/>
      </xdr:nvSpPr>
      <xdr:spPr>
        <a:xfrm>
          <a:off x="16916400" y="1710281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729343</xdr:colOff>
      <xdr:row>5</xdr:row>
      <xdr:rowOff>65314</xdr:rowOff>
    </xdr:from>
    <xdr:to>
      <xdr:col>13</xdr:col>
      <xdr:colOff>989319</xdr:colOff>
      <xdr:row>5</xdr:row>
      <xdr:rowOff>262538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C58BAD05-A230-4E3D-90A0-831522ED02C6}"/>
            </a:ext>
          </a:extLst>
        </xdr:cNvPr>
        <xdr:cNvSpPr/>
      </xdr:nvSpPr>
      <xdr:spPr>
        <a:xfrm>
          <a:off x="16959943" y="1589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729343</xdr:colOff>
      <xdr:row>6</xdr:row>
      <xdr:rowOff>54428</xdr:rowOff>
    </xdr:from>
    <xdr:to>
      <xdr:col>13</xdr:col>
      <xdr:colOff>989319</xdr:colOff>
      <xdr:row>6</xdr:row>
      <xdr:rowOff>251652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11DB72C7-5E4A-4374-B6C6-2570241AE9CE}"/>
            </a:ext>
          </a:extLst>
        </xdr:cNvPr>
        <xdr:cNvSpPr/>
      </xdr:nvSpPr>
      <xdr:spPr>
        <a:xfrm>
          <a:off x="16959943" y="18832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631371</xdr:colOff>
      <xdr:row>50</xdr:row>
      <xdr:rowOff>65314</xdr:rowOff>
    </xdr:from>
    <xdr:to>
      <xdr:col>13</xdr:col>
      <xdr:colOff>891347</xdr:colOff>
      <xdr:row>50</xdr:row>
      <xdr:rowOff>262538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F2BFEC7-2D94-4E80-A783-0FA3CA7869E5}"/>
            </a:ext>
          </a:extLst>
        </xdr:cNvPr>
        <xdr:cNvSpPr/>
      </xdr:nvSpPr>
      <xdr:spPr>
        <a:xfrm>
          <a:off x="15435942" y="137704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51</xdr:row>
      <xdr:rowOff>54429</xdr:rowOff>
    </xdr:from>
    <xdr:to>
      <xdr:col>13</xdr:col>
      <xdr:colOff>902233</xdr:colOff>
      <xdr:row>51</xdr:row>
      <xdr:rowOff>251653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C84F62C-6271-41A0-A7C0-DC0E3C23B74B}"/>
            </a:ext>
          </a:extLst>
        </xdr:cNvPr>
        <xdr:cNvSpPr/>
      </xdr:nvSpPr>
      <xdr:spPr>
        <a:xfrm>
          <a:off x="15446828" y="14031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52</xdr:row>
      <xdr:rowOff>65314</xdr:rowOff>
    </xdr:from>
    <xdr:to>
      <xdr:col>13</xdr:col>
      <xdr:colOff>902233</xdr:colOff>
      <xdr:row>52</xdr:row>
      <xdr:rowOff>262538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10505CD8-AD29-4E09-9E02-87593F19CC6B}"/>
            </a:ext>
          </a:extLst>
        </xdr:cNvPr>
        <xdr:cNvSpPr/>
      </xdr:nvSpPr>
      <xdr:spPr>
        <a:xfrm>
          <a:off x="15446828" y="143147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620485</xdr:colOff>
      <xdr:row>5</xdr:row>
      <xdr:rowOff>65314</xdr:rowOff>
    </xdr:from>
    <xdr:to>
      <xdr:col>13</xdr:col>
      <xdr:colOff>880461</xdr:colOff>
      <xdr:row>5</xdr:row>
      <xdr:rowOff>262538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7AA09189-3CD3-439C-8539-B4183C98487D}"/>
            </a:ext>
          </a:extLst>
        </xdr:cNvPr>
        <xdr:cNvSpPr/>
      </xdr:nvSpPr>
      <xdr:spPr>
        <a:xfrm>
          <a:off x="15425056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620486</xdr:colOff>
      <xdr:row>6</xdr:row>
      <xdr:rowOff>65315</xdr:rowOff>
    </xdr:from>
    <xdr:to>
      <xdr:col>13</xdr:col>
      <xdr:colOff>880462</xdr:colOff>
      <xdr:row>6</xdr:row>
      <xdr:rowOff>262539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442C3401-1D10-4FB2-85A9-099B1BF17B54}"/>
            </a:ext>
          </a:extLst>
        </xdr:cNvPr>
        <xdr:cNvSpPr/>
      </xdr:nvSpPr>
      <xdr:spPr>
        <a:xfrm>
          <a:off x="15425057" y="16981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631371</xdr:colOff>
      <xdr:row>7</xdr:row>
      <xdr:rowOff>87086</xdr:rowOff>
    </xdr:from>
    <xdr:to>
      <xdr:col>13</xdr:col>
      <xdr:colOff>891347</xdr:colOff>
      <xdr:row>7</xdr:row>
      <xdr:rowOff>284310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661EF45-45B9-4A8B-90D4-09A11991C3D6}"/>
            </a:ext>
          </a:extLst>
        </xdr:cNvPr>
        <xdr:cNvSpPr/>
      </xdr:nvSpPr>
      <xdr:spPr>
        <a:xfrm>
          <a:off x="15435942" y="19920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56</xdr:row>
      <xdr:rowOff>54430</xdr:rowOff>
    </xdr:from>
    <xdr:to>
      <xdr:col>13</xdr:col>
      <xdr:colOff>869576</xdr:colOff>
      <xdr:row>56</xdr:row>
      <xdr:rowOff>251654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53622885-1920-4EB8-8D4D-7AB3495B1B88}"/>
            </a:ext>
          </a:extLst>
        </xdr:cNvPr>
        <xdr:cNvSpPr/>
      </xdr:nvSpPr>
      <xdr:spPr>
        <a:xfrm>
          <a:off x="16502743" y="1539240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609600</xdr:colOff>
      <xdr:row>55</xdr:row>
      <xdr:rowOff>54428</xdr:rowOff>
    </xdr:from>
    <xdr:to>
      <xdr:col>13</xdr:col>
      <xdr:colOff>869576</xdr:colOff>
      <xdr:row>55</xdr:row>
      <xdr:rowOff>251652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6B204A42-C846-4829-96CB-23620F2AFBBF}"/>
            </a:ext>
          </a:extLst>
        </xdr:cNvPr>
        <xdr:cNvSpPr/>
      </xdr:nvSpPr>
      <xdr:spPr>
        <a:xfrm>
          <a:off x="16502743" y="15120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598715</xdr:colOff>
      <xdr:row>54</xdr:row>
      <xdr:rowOff>43542</xdr:rowOff>
    </xdr:from>
    <xdr:to>
      <xdr:col>13</xdr:col>
      <xdr:colOff>858691</xdr:colOff>
      <xdr:row>54</xdr:row>
      <xdr:rowOff>240766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C1607E8-C56E-4989-B56D-EADDD5084D7B}"/>
            </a:ext>
          </a:extLst>
        </xdr:cNvPr>
        <xdr:cNvSpPr/>
      </xdr:nvSpPr>
      <xdr:spPr>
        <a:xfrm>
          <a:off x="16491858" y="148372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5</xdr:row>
      <xdr:rowOff>54428</xdr:rowOff>
    </xdr:from>
    <xdr:to>
      <xdr:col>13</xdr:col>
      <xdr:colOff>913119</xdr:colOff>
      <xdr:row>5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C480C08D-DEA7-4BAD-A970-E12C74E6340E}"/>
            </a:ext>
          </a:extLst>
        </xdr:cNvPr>
        <xdr:cNvSpPr/>
      </xdr:nvSpPr>
      <xdr:spPr>
        <a:xfrm>
          <a:off x="16546286" y="14151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6</xdr:row>
      <xdr:rowOff>87086</xdr:rowOff>
    </xdr:from>
    <xdr:to>
      <xdr:col>13</xdr:col>
      <xdr:colOff>913119</xdr:colOff>
      <xdr:row>7</xdr:row>
      <xdr:rowOff>12167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0F3FD08-12F7-4134-BCC1-04246D03F7BF}"/>
            </a:ext>
          </a:extLst>
        </xdr:cNvPr>
        <xdr:cNvSpPr/>
      </xdr:nvSpPr>
      <xdr:spPr>
        <a:xfrm>
          <a:off x="16546286" y="17199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7</xdr:row>
      <xdr:rowOff>76200</xdr:rowOff>
    </xdr:from>
    <xdr:to>
      <xdr:col>13</xdr:col>
      <xdr:colOff>913119</xdr:colOff>
      <xdr:row>7</xdr:row>
      <xdr:rowOff>273424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EB8AE7D-B60E-459C-A51A-36B96E9C4021}"/>
            </a:ext>
          </a:extLst>
        </xdr:cNvPr>
        <xdr:cNvSpPr/>
      </xdr:nvSpPr>
      <xdr:spPr>
        <a:xfrm>
          <a:off x="16546286" y="19812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511629</xdr:colOff>
      <xdr:row>5</xdr:row>
      <xdr:rowOff>43543</xdr:rowOff>
    </xdr:from>
    <xdr:to>
      <xdr:col>13</xdr:col>
      <xdr:colOff>771605</xdr:colOff>
      <xdr:row>5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73A15C7-D04A-4E86-8510-090C4E2C615E}"/>
            </a:ext>
          </a:extLst>
        </xdr:cNvPr>
        <xdr:cNvSpPr/>
      </xdr:nvSpPr>
      <xdr:spPr>
        <a:xfrm>
          <a:off x="15697200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522515</xdr:colOff>
      <xdr:row>6</xdr:row>
      <xdr:rowOff>32657</xdr:rowOff>
    </xdr:from>
    <xdr:to>
      <xdr:col>13</xdr:col>
      <xdr:colOff>782491</xdr:colOff>
      <xdr:row>6</xdr:row>
      <xdr:rowOff>229881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82D0A0DD-5A90-4248-95DB-DBCDB389BFF7}"/>
            </a:ext>
          </a:extLst>
        </xdr:cNvPr>
        <xdr:cNvSpPr/>
      </xdr:nvSpPr>
      <xdr:spPr>
        <a:xfrm>
          <a:off x="15708086" y="1665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511629</xdr:colOff>
      <xdr:row>52</xdr:row>
      <xdr:rowOff>32657</xdr:rowOff>
    </xdr:from>
    <xdr:to>
      <xdr:col>13</xdr:col>
      <xdr:colOff>771605</xdr:colOff>
      <xdr:row>52</xdr:row>
      <xdr:rowOff>229881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6ADBBB56-6492-4EDF-9A00-2FAC93F5F777}"/>
            </a:ext>
          </a:extLst>
        </xdr:cNvPr>
        <xdr:cNvSpPr/>
      </xdr:nvSpPr>
      <xdr:spPr>
        <a:xfrm>
          <a:off x="15697200" y="143691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511629</xdr:colOff>
      <xdr:row>53</xdr:row>
      <xdr:rowOff>54428</xdr:rowOff>
    </xdr:from>
    <xdr:to>
      <xdr:col>13</xdr:col>
      <xdr:colOff>771605</xdr:colOff>
      <xdr:row>53</xdr:row>
      <xdr:rowOff>251652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0B89E4BD-E80F-4127-B49B-B9F83168F74E}"/>
            </a:ext>
          </a:extLst>
        </xdr:cNvPr>
        <xdr:cNvSpPr/>
      </xdr:nvSpPr>
      <xdr:spPr>
        <a:xfrm>
          <a:off x="15697200" y="146630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489858</xdr:colOff>
      <xdr:row>97</xdr:row>
      <xdr:rowOff>21772</xdr:rowOff>
    </xdr:from>
    <xdr:to>
      <xdr:col>13</xdr:col>
      <xdr:colOff>749834</xdr:colOff>
      <xdr:row>97</xdr:row>
      <xdr:rowOff>218996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C90D6A18-9D13-40C3-81A3-CF5A9A735F4C}"/>
            </a:ext>
          </a:extLst>
        </xdr:cNvPr>
        <xdr:cNvSpPr/>
      </xdr:nvSpPr>
      <xdr:spPr>
        <a:xfrm>
          <a:off x="15675429" y="2665911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98</xdr:row>
      <xdr:rowOff>43542</xdr:rowOff>
    </xdr:from>
    <xdr:to>
      <xdr:col>13</xdr:col>
      <xdr:colOff>760719</xdr:colOff>
      <xdr:row>98</xdr:row>
      <xdr:rowOff>240766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3B05B908-D883-4587-B0DB-06A264DF0CEF}"/>
            </a:ext>
          </a:extLst>
        </xdr:cNvPr>
        <xdr:cNvSpPr/>
      </xdr:nvSpPr>
      <xdr:spPr>
        <a:xfrm>
          <a:off x="15686314" y="26953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511628</xdr:colOff>
      <xdr:row>89</xdr:row>
      <xdr:rowOff>43543</xdr:rowOff>
    </xdr:from>
    <xdr:to>
      <xdr:col>13</xdr:col>
      <xdr:colOff>771604</xdr:colOff>
      <xdr:row>89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D6DDD7F0-1211-431F-A4E3-E8FA1D9CC969}"/>
            </a:ext>
          </a:extLst>
        </xdr:cNvPr>
        <xdr:cNvSpPr/>
      </xdr:nvSpPr>
      <xdr:spPr>
        <a:xfrm>
          <a:off x="14728371" y="243404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522515</xdr:colOff>
      <xdr:row>90</xdr:row>
      <xdr:rowOff>43543</xdr:rowOff>
    </xdr:from>
    <xdr:to>
      <xdr:col>13</xdr:col>
      <xdr:colOff>782491</xdr:colOff>
      <xdr:row>90</xdr:row>
      <xdr:rowOff>240767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2171AA9-3408-4F45-B4AF-2E90FB6C0CD7}"/>
            </a:ext>
          </a:extLst>
        </xdr:cNvPr>
        <xdr:cNvSpPr/>
      </xdr:nvSpPr>
      <xdr:spPr>
        <a:xfrm>
          <a:off x="14739258" y="246126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522514</xdr:colOff>
      <xdr:row>91</xdr:row>
      <xdr:rowOff>54428</xdr:rowOff>
    </xdr:from>
    <xdr:to>
      <xdr:col>13</xdr:col>
      <xdr:colOff>782490</xdr:colOff>
      <xdr:row>91</xdr:row>
      <xdr:rowOff>251652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38742795-6950-48F7-AA3A-1A2C9A3FBDF9}"/>
            </a:ext>
          </a:extLst>
        </xdr:cNvPr>
        <xdr:cNvSpPr/>
      </xdr:nvSpPr>
      <xdr:spPr>
        <a:xfrm>
          <a:off x="14739257" y="248956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500744</xdr:colOff>
      <xdr:row>50</xdr:row>
      <xdr:rowOff>21771</xdr:rowOff>
    </xdr:from>
    <xdr:to>
      <xdr:col>13</xdr:col>
      <xdr:colOff>760720</xdr:colOff>
      <xdr:row>50</xdr:row>
      <xdr:rowOff>218995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9793CE49-CA65-4512-9DF8-D9FB5DD6B7BF}"/>
            </a:ext>
          </a:extLst>
        </xdr:cNvPr>
        <xdr:cNvSpPr/>
      </xdr:nvSpPr>
      <xdr:spPr>
        <a:xfrm>
          <a:off x="14717487" y="136615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489857</xdr:colOff>
      <xdr:row>51</xdr:row>
      <xdr:rowOff>32657</xdr:rowOff>
    </xdr:from>
    <xdr:to>
      <xdr:col>13</xdr:col>
      <xdr:colOff>749833</xdr:colOff>
      <xdr:row>51</xdr:row>
      <xdr:rowOff>229881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CE1FD4B0-A5E7-4EC6-A9A8-DA3CDE4AC6B1}"/>
            </a:ext>
          </a:extLst>
        </xdr:cNvPr>
        <xdr:cNvSpPr/>
      </xdr:nvSpPr>
      <xdr:spPr>
        <a:xfrm>
          <a:off x="14706600" y="139446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489857</xdr:colOff>
      <xdr:row>52</xdr:row>
      <xdr:rowOff>43543</xdr:rowOff>
    </xdr:from>
    <xdr:to>
      <xdr:col>13</xdr:col>
      <xdr:colOff>749833</xdr:colOff>
      <xdr:row>52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67B2CAD3-3630-413D-A2CD-9AB40BC313C1}"/>
            </a:ext>
          </a:extLst>
        </xdr:cNvPr>
        <xdr:cNvSpPr/>
      </xdr:nvSpPr>
      <xdr:spPr>
        <a:xfrm>
          <a:off x="14706600" y="142276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468086</xdr:colOff>
      <xdr:row>5</xdr:row>
      <xdr:rowOff>10885</xdr:rowOff>
    </xdr:from>
    <xdr:to>
      <xdr:col>13</xdr:col>
      <xdr:colOff>728062</xdr:colOff>
      <xdr:row>5</xdr:row>
      <xdr:rowOff>208109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D94544A9-4E5C-44CE-B1EB-116EEC37D15A}"/>
            </a:ext>
          </a:extLst>
        </xdr:cNvPr>
        <xdr:cNvSpPr/>
      </xdr:nvSpPr>
      <xdr:spPr>
        <a:xfrm>
          <a:off x="14684829" y="13715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6</xdr:row>
      <xdr:rowOff>32657</xdr:rowOff>
    </xdr:from>
    <xdr:to>
      <xdr:col>13</xdr:col>
      <xdr:colOff>738948</xdr:colOff>
      <xdr:row>6</xdr:row>
      <xdr:rowOff>229881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95BAFA73-92C8-45C4-AEE4-8B448BDC6A8F}"/>
            </a:ext>
          </a:extLst>
        </xdr:cNvPr>
        <xdr:cNvSpPr/>
      </xdr:nvSpPr>
      <xdr:spPr>
        <a:xfrm>
          <a:off x="14695715" y="16655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489858</xdr:colOff>
      <xdr:row>7</xdr:row>
      <xdr:rowOff>65314</xdr:rowOff>
    </xdr:from>
    <xdr:to>
      <xdr:col>13</xdr:col>
      <xdr:colOff>749834</xdr:colOff>
      <xdr:row>7</xdr:row>
      <xdr:rowOff>262538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EAF76BBE-6E4E-409B-A54E-3F5E1D5B72D2}"/>
            </a:ext>
          </a:extLst>
        </xdr:cNvPr>
        <xdr:cNvSpPr/>
      </xdr:nvSpPr>
      <xdr:spPr>
        <a:xfrm>
          <a:off x="14706601" y="1970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500743</xdr:colOff>
      <xdr:row>89</xdr:row>
      <xdr:rowOff>32657</xdr:rowOff>
    </xdr:from>
    <xdr:to>
      <xdr:col>13</xdr:col>
      <xdr:colOff>760719</xdr:colOff>
      <xdr:row>89</xdr:row>
      <xdr:rowOff>229881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6B44DEDA-94C4-4C79-A7DF-F65D7327C23E}"/>
            </a:ext>
          </a:extLst>
        </xdr:cNvPr>
        <xdr:cNvSpPr/>
      </xdr:nvSpPr>
      <xdr:spPr>
        <a:xfrm>
          <a:off x="14848114" y="252657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90</xdr:row>
      <xdr:rowOff>21771</xdr:rowOff>
    </xdr:from>
    <xdr:to>
      <xdr:col>13</xdr:col>
      <xdr:colOff>760719</xdr:colOff>
      <xdr:row>90</xdr:row>
      <xdr:rowOff>218995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6C4C7FF4-5785-4B4B-B72C-E48EA0D2FE8B}"/>
            </a:ext>
          </a:extLst>
        </xdr:cNvPr>
        <xdr:cNvSpPr/>
      </xdr:nvSpPr>
      <xdr:spPr>
        <a:xfrm>
          <a:off x="14848114" y="255270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91</xdr:row>
      <xdr:rowOff>65315</xdr:rowOff>
    </xdr:from>
    <xdr:to>
      <xdr:col>13</xdr:col>
      <xdr:colOff>760719</xdr:colOff>
      <xdr:row>91</xdr:row>
      <xdr:rowOff>262539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7F26CF29-47FE-4921-A5F7-8FD4B77C6C22}"/>
            </a:ext>
          </a:extLst>
        </xdr:cNvPr>
        <xdr:cNvSpPr/>
      </xdr:nvSpPr>
      <xdr:spPr>
        <a:xfrm>
          <a:off x="14848114" y="25842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500742</xdr:colOff>
      <xdr:row>50</xdr:row>
      <xdr:rowOff>65315</xdr:rowOff>
    </xdr:from>
    <xdr:to>
      <xdr:col>13</xdr:col>
      <xdr:colOff>760718</xdr:colOff>
      <xdr:row>50</xdr:row>
      <xdr:rowOff>262539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7E55E29-2242-4204-B7E8-FABD66D85500}"/>
            </a:ext>
          </a:extLst>
        </xdr:cNvPr>
        <xdr:cNvSpPr/>
      </xdr:nvSpPr>
      <xdr:spPr>
        <a:xfrm>
          <a:off x="14848113" y="138466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489857</xdr:colOff>
      <xdr:row>49</xdr:row>
      <xdr:rowOff>76200</xdr:rowOff>
    </xdr:from>
    <xdr:to>
      <xdr:col>13</xdr:col>
      <xdr:colOff>749833</xdr:colOff>
      <xdr:row>50</xdr:row>
      <xdr:rowOff>1281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9327ACFD-5B7A-4A68-8568-F45ECB0E0F5D}"/>
            </a:ext>
          </a:extLst>
        </xdr:cNvPr>
        <xdr:cNvSpPr/>
      </xdr:nvSpPr>
      <xdr:spPr>
        <a:xfrm>
          <a:off x="14837228" y="135853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48</xdr:row>
      <xdr:rowOff>65314</xdr:rowOff>
    </xdr:from>
    <xdr:to>
      <xdr:col>13</xdr:col>
      <xdr:colOff>738948</xdr:colOff>
      <xdr:row>48</xdr:row>
      <xdr:rowOff>262538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281B8F85-D5EF-436F-ADC0-02516C9F2E73}"/>
            </a:ext>
          </a:extLst>
        </xdr:cNvPr>
        <xdr:cNvSpPr/>
      </xdr:nvSpPr>
      <xdr:spPr>
        <a:xfrm>
          <a:off x="14826343" y="133023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6</xdr:row>
      <xdr:rowOff>43543</xdr:rowOff>
    </xdr:from>
    <xdr:to>
      <xdr:col>13</xdr:col>
      <xdr:colOff>738948</xdr:colOff>
      <xdr:row>6</xdr:row>
      <xdr:rowOff>240767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D1EED242-6701-4887-9297-DA8F1B62803B}"/>
            </a:ext>
          </a:extLst>
        </xdr:cNvPr>
        <xdr:cNvSpPr/>
      </xdr:nvSpPr>
      <xdr:spPr>
        <a:xfrm>
          <a:off x="14826343" y="16981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468086</xdr:colOff>
      <xdr:row>5</xdr:row>
      <xdr:rowOff>21771</xdr:rowOff>
    </xdr:from>
    <xdr:to>
      <xdr:col>13</xdr:col>
      <xdr:colOff>728062</xdr:colOff>
      <xdr:row>5</xdr:row>
      <xdr:rowOff>218995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5A07B337-AD9B-44C2-8237-D39AC6F5DE44}"/>
            </a:ext>
          </a:extLst>
        </xdr:cNvPr>
        <xdr:cNvSpPr/>
      </xdr:nvSpPr>
      <xdr:spPr>
        <a:xfrm>
          <a:off x="14815457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478971</xdr:colOff>
      <xdr:row>7</xdr:row>
      <xdr:rowOff>54429</xdr:rowOff>
    </xdr:from>
    <xdr:to>
      <xdr:col>13</xdr:col>
      <xdr:colOff>738947</xdr:colOff>
      <xdr:row>7</xdr:row>
      <xdr:rowOff>251653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E21A94C8-0EF0-42FB-AA57-B5FFFAAF561A}"/>
            </a:ext>
          </a:extLst>
        </xdr:cNvPr>
        <xdr:cNvSpPr/>
      </xdr:nvSpPr>
      <xdr:spPr>
        <a:xfrm>
          <a:off x="14826342" y="19812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489858</xdr:colOff>
      <xdr:row>52</xdr:row>
      <xdr:rowOff>65315</xdr:rowOff>
    </xdr:from>
    <xdr:to>
      <xdr:col>13</xdr:col>
      <xdr:colOff>749834</xdr:colOff>
      <xdr:row>52</xdr:row>
      <xdr:rowOff>262539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2D7FEF4-7942-4D40-BF0B-7ED478E4A1B4}"/>
            </a:ext>
          </a:extLst>
        </xdr:cNvPr>
        <xdr:cNvSpPr/>
      </xdr:nvSpPr>
      <xdr:spPr>
        <a:xfrm>
          <a:off x="15457715" y="143038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478971</xdr:colOff>
      <xdr:row>51</xdr:row>
      <xdr:rowOff>54429</xdr:rowOff>
    </xdr:from>
    <xdr:to>
      <xdr:col>13</xdr:col>
      <xdr:colOff>738947</xdr:colOff>
      <xdr:row>51</xdr:row>
      <xdr:rowOff>251653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F6C089D1-DC66-46E3-9B3E-B5BB3533605F}"/>
            </a:ext>
          </a:extLst>
        </xdr:cNvPr>
        <xdr:cNvSpPr/>
      </xdr:nvSpPr>
      <xdr:spPr>
        <a:xfrm>
          <a:off x="15446828" y="14020800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489858</xdr:colOff>
      <xdr:row>50</xdr:row>
      <xdr:rowOff>43543</xdr:rowOff>
    </xdr:from>
    <xdr:to>
      <xdr:col>13</xdr:col>
      <xdr:colOff>749834</xdr:colOff>
      <xdr:row>50</xdr:row>
      <xdr:rowOff>240767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295635BD-B628-4DA2-B58E-8FAD0F46A2D8}"/>
            </a:ext>
          </a:extLst>
        </xdr:cNvPr>
        <xdr:cNvSpPr/>
      </xdr:nvSpPr>
      <xdr:spPr>
        <a:xfrm>
          <a:off x="15457715" y="137377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500743</xdr:colOff>
      <xdr:row>7</xdr:row>
      <xdr:rowOff>54428</xdr:rowOff>
    </xdr:from>
    <xdr:to>
      <xdr:col>13</xdr:col>
      <xdr:colOff>760719</xdr:colOff>
      <xdr:row>7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DBCEF815-A929-4170-9DEE-48EFDB6CF4F2}"/>
            </a:ext>
          </a:extLst>
        </xdr:cNvPr>
        <xdr:cNvSpPr/>
      </xdr:nvSpPr>
      <xdr:spPr>
        <a:xfrm>
          <a:off x="15468600" y="19594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6</xdr:row>
      <xdr:rowOff>76200</xdr:rowOff>
    </xdr:from>
    <xdr:to>
      <xdr:col>13</xdr:col>
      <xdr:colOff>738948</xdr:colOff>
      <xdr:row>7</xdr:row>
      <xdr:rowOff>1281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78F1DDD-34E2-4B8D-B8DE-BDF3C66C01A9}"/>
            </a:ext>
          </a:extLst>
        </xdr:cNvPr>
        <xdr:cNvSpPr/>
      </xdr:nvSpPr>
      <xdr:spPr>
        <a:xfrm>
          <a:off x="15446829" y="17090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478972</xdr:colOff>
      <xdr:row>5</xdr:row>
      <xdr:rowOff>54428</xdr:rowOff>
    </xdr:from>
    <xdr:to>
      <xdr:col>13</xdr:col>
      <xdr:colOff>738948</xdr:colOff>
      <xdr:row>5</xdr:row>
      <xdr:rowOff>251652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E62FEE09-4991-4F95-9FE8-2429A159E955}"/>
            </a:ext>
          </a:extLst>
        </xdr:cNvPr>
        <xdr:cNvSpPr/>
      </xdr:nvSpPr>
      <xdr:spPr>
        <a:xfrm>
          <a:off x="15446829" y="14151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653143</xdr:colOff>
      <xdr:row>95</xdr:row>
      <xdr:rowOff>43543</xdr:rowOff>
    </xdr:from>
    <xdr:to>
      <xdr:col>13</xdr:col>
      <xdr:colOff>913119</xdr:colOff>
      <xdr:row>95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947F4221-979B-4F69-B12C-E9BD46ACCF1D}"/>
            </a:ext>
          </a:extLst>
        </xdr:cNvPr>
        <xdr:cNvSpPr/>
      </xdr:nvSpPr>
      <xdr:spPr>
        <a:xfrm>
          <a:off x="16306800" y="260821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94</xdr:row>
      <xdr:rowOff>54429</xdr:rowOff>
    </xdr:from>
    <xdr:to>
      <xdr:col>13</xdr:col>
      <xdr:colOff>902233</xdr:colOff>
      <xdr:row>94</xdr:row>
      <xdr:rowOff>251653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A06C9A4B-309E-4D56-8381-44A0F69F1DD8}"/>
            </a:ext>
          </a:extLst>
        </xdr:cNvPr>
        <xdr:cNvSpPr/>
      </xdr:nvSpPr>
      <xdr:spPr>
        <a:xfrm>
          <a:off x="16295914" y="25820915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642257</xdr:colOff>
      <xdr:row>93</xdr:row>
      <xdr:rowOff>54429</xdr:rowOff>
    </xdr:from>
    <xdr:to>
      <xdr:col>13</xdr:col>
      <xdr:colOff>902233</xdr:colOff>
      <xdr:row>93</xdr:row>
      <xdr:rowOff>251653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29067802-30C3-40FA-958D-297ED2ED9028}"/>
            </a:ext>
          </a:extLst>
        </xdr:cNvPr>
        <xdr:cNvSpPr/>
      </xdr:nvSpPr>
      <xdr:spPr>
        <a:xfrm>
          <a:off x="16295914" y="255487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664028</xdr:colOff>
      <xdr:row>52</xdr:row>
      <xdr:rowOff>43543</xdr:rowOff>
    </xdr:from>
    <xdr:to>
      <xdr:col>13</xdr:col>
      <xdr:colOff>924004</xdr:colOff>
      <xdr:row>52</xdr:row>
      <xdr:rowOff>240767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D9EA67DA-34A6-4AFE-9521-EB07C7E1BA5B}"/>
            </a:ext>
          </a:extLst>
        </xdr:cNvPr>
        <xdr:cNvSpPr/>
      </xdr:nvSpPr>
      <xdr:spPr>
        <a:xfrm>
          <a:off x="16317685" y="1430382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664028</xdr:colOff>
      <xdr:row>51</xdr:row>
      <xdr:rowOff>43543</xdr:rowOff>
    </xdr:from>
    <xdr:to>
      <xdr:col>13</xdr:col>
      <xdr:colOff>924004</xdr:colOff>
      <xdr:row>51</xdr:row>
      <xdr:rowOff>240767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7D11B077-15A9-46F5-9CB8-9B39B2A02250}"/>
            </a:ext>
          </a:extLst>
        </xdr:cNvPr>
        <xdr:cNvSpPr/>
      </xdr:nvSpPr>
      <xdr:spPr>
        <a:xfrm>
          <a:off x="16317685" y="14031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653143</xdr:colOff>
      <xdr:row>50</xdr:row>
      <xdr:rowOff>43543</xdr:rowOff>
    </xdr:from>
    <xdr:to>
      <xdr:col>13</xdr:col>
      <xdr:colOff>913119</xdr:colOff>
      <xdr:row>50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3B809D80-1B91-4129-A676-6CEA381A0C2C}"/>
            </a:ext>
          </a:extLst>
        </xdr:cNvPr>
        <xdr:cNvSpPr/>
      </xdr:nvSpPr>
      <xdr:spPr>
        <a:xfrm>
          <a:off x="16306800" y="137595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7</xdr:row>
      <xdr:rowOff>43543</xdr:rowOff>
    </xdr:from>
    <xdr:to>
      <xdr:col>13</xdr:col>
      <xdr:colOff>945776</xdr:colOff>
      <xdr:row>7</xdr:row>
      <xdr:rowOff>240767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6C28EAC0-738B-4EB9-A09D-B46B137AA950}"/>
            </a:ext>
          </a:extLst>
        </xdr:cNvPr>
        <xdr:cNvSpPr/>
      </xdr:nvSpPr>
      <xdr:spPr>
        <a:xfrm>
          <a:off x="16339457" y="1948543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674914</xdr:colOff>
      <xdr:row>6</xdr:row>
      <xdr:rowOff>43542</xdr:rowOff>
    </xdr:from>
    <xdr:to>
      <xdr:col>13</xdr:col>
      <xdr:colOff>934890</xdr:colOff>
      <xdr:row>6</xdr:row>
      <xdr:rowOff>240766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89E39A1A-471F-44D2-A607-C074362B3A90}"/>
            </a:ext>
          </a:extLst>
        </xdr:cNvPr>
        <xdr:cNvSpPr/>
      </xdr:nvSpPr>
      <xdr:spPr>
        <a:xfrm>
          <a:off x="16328571" y="16763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664029</xdr:colOff>
      <xdr:row>5</xdr:row>
      <xdr:rowOff>43543</xdr:rowOff>
    </xdr:from>
    <xdr:to>
      <xdr:col>13</xdr:col>
      <xdr:colOff>924005</xdr:colOff>
      <xdr:row>5</xdr:row>
      <xdr:rowOff>240767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D4BB4844-63C6-4EC7-A743-908C671DCFC0}"/>
            </a:ext>
          </a:extLst>
        </xdr:cNvPr>
        <xdr:cNvSpPr/>
      </xdr:nvSpPr>
      <xdr:spPr>
        <a:xfrm>
          <a:off x="16317686" y="1404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609600</xdr:colOff>
      <xdr:row>54</xdr:row>
      <xdr:rowOff>65315</xdr:rowOff>
    </xdr:from>
    <xdr:to>
      <xdr:col>13</xdr:col>
      <xdr:colOff>869576</xdr:colOff>
      <xdr:row>54</xdr:row>
      <xdr:rowOff>262539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467924EB-5425-4986-82A7-559F92581449}"/>
            </a:ext>
          </a:extLst>
        </xdr:cNvPr>
        <xdr:cNvSpPr/>
      </xdr:nvSpPr>
      <xdr:spPr>
        <a:xfrm>
          <a:off x="15860486" y="148698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598714</xdr:colOff>
      <xdr:row>53</xdr:row>
      <xdr:rowOff>43543</xdr:rowOff>
    </xdr:from>
    <xdr:to>
      <xdr:col>13</xdr:col>
      <xdr:colOff>858690</xdr:colOff>
      <xdr:row>53</xdr:row>
      <xdr:rowOff>240767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DD376369-EA73-4B3D-A700-1CF1A2E55F26}"/>
            </a:ext>
          </a:extLst>
        </xdr:cNvPr>
        <xdr:cNvSpPr/>
      </xdr:nvSpPr>
      <xdr:spPr>
        <a:xfrm>
          <a:off x="15849600" y="1457597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598714</xdr:colOff>
      <xdr:row>52</xdr:row>
      <xdr:rowOff>32658</xdr:rowOff>
    </xdr:from>
    <xdr:to>
      <xdr:col>13</xdr:col>
      <xdr:colOff>858690</xdr:colOff>
      <xdr:row>52</xdr:row>
      <xdr:rowOff>229882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2F90AC2-1DFF-4604-AF53-4252A479DC9B}"/>
            </a:ext>
          </a:extLst>
        </xdr:cNvPr>
        <xdr:cNvSpPr/>
      </xdr:nvSpPr>
      <xdr:spPr>
        <a:xfrm>
          <a:off x="15849600" y="1429294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587829</xdr:colOff>
      <xdr:row>7</xdr:row>
      <xdr:rowOff>76199</xdr:rowOff>
    </xdr:from>
    <xdr:to>
      <xdr:col>13</xdr:col>
      <xdr:colOff>847805</xdr:colOff>
      <xdr:row>7</xdr:row>
      <xdr:rowOff>273423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AE9F822C-3D3D-44A7-80EE-EE585C910E22}"/>
            </a:ext>
          </a:extLst>
        </xdr:cNvPr>
        <xdr:cNvSpPr/>
      </xdr:nvSpPr>
      <xdr:spPr>
        <a:xfrm>
          <a:off x="15838715" y="1981199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576943</xdr:colOff>
      <xdr:row>6</xdr:row>
      <xdr:rowOff>65314</xdr:rowOff>
    </xdr:from>
    <xdr:to>
      <xdr:col>13</xdr:col>
      <xdr:colOff>836919</xdr:colOff>
      <xdr:row>6</xdr:row>
      <xdr:rowOff>262538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3129E18-3B08-4BAC-A5BF-360D1B513BE0}"/>
            </a:ext>
          </a:extLst>
        </xdr:cNvPr>
        <xdr:cNvSpPr/>
      </xdr:nvSpPr>
      <xdr:spPr>
        <a:xfrm>
          <a:off x="15827829" y="16981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576942</xdr:colOff>
      <xdr:row>5</xdr:row>
      <xdr:rowOff>32657</xdr:rowOff>
    </xdr:from>
    <xdr:to>
      <xdr:col>13</xdr:col>
      <xdr:colOff>836918</xdr:colOff>
      <xdr:row>5</xdr:row>
      <xdr:rowOff>229881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BEA5BE41-EE19-4C11-AB1B-7D93FA032764}"/>
            </a:ext>
          </a:extLst>
        </xdr:cNvPr>
        <xdr:cNvSpPr/>
      </xdr:nvSpPr>
      <xdr:spPr>
        <a:xfrm>
          <a:off x="15827828" y="1393371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685799</xdr:colOff>
      <xdr:row>95</xdr:row>
      <xdr:rowOff>43543</xdr:rowOff>
    </xdr:from>
    <xdr:to>
      <xdr:col>13</xdr:col>
      <xdr:colOff>945775</xdr:colOff>
      <xdr:row>95</xdr:row>
      <xdr:rowOff>240767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3260B21A-3D8C-4670-9E97-F385F2B435FE}"/>
            </a:ext>
          </a:extLst>
        </xdr:cNvPr>
        <xdr:cNvSpPr/>
      </xdr:nvSpPr>
      <xdr:spPr>
        <a:xfrm>
          <a:off x="16121742" y="261257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94</xdr:row>
      <xdr:rowOff>32657</xdr:rowOff>
    </xdr:from>
    <xdr:to>
      <xdr:col>13</xdr:col>
      <xdr:colOff>945776</xdr:colOff>
      <xdr:row>94</xdr:row>
      <xdr:rowOff>229881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A3468FF-AD46-44F1-BADA-D2A774E7E1B5}"/>
            </a:ext>
          </a:extLst>
        </xdr:cNvPr>
        <xdr:cNvSpPr/>
      </xdr:nvSpPr>
      <xdr:spPr>
        <a:xfrm>
          <a:off x="16121743" y="258426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685800</xdr:colOff>
      <xdr:row>93</xdr:row>
      <xdr:rowOff>54428</xdr:rowOff>
    </xdr:from>
    <xdr:to>
      <xdr:col>13</xdr:col>
      <xdr:colOff>945776</xdr:colOff>
      <xdr:row>93</xdr:row>
      <xdr:rowOff>251652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3C84B277-7002-49F1-AD6A-F5D6F9E7A86B}"/>
            </a:ext>
          </a:extLst>
        </xdr:cNvPr>
        <xdr:cNvSpPr/>
      </xdr:nvSpPr>
      <xdr:spPr>
        <a:xfrm>
          <a:off x="16121743" y="255923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751114</xdr:colOff>
      <xdr:row>52</xdr:row>
      <xdr:rowOff>54428</xdr:rowOff>
    </xdr:from>
    <xdr:to>
      <xdr:col>13</xdr:col>
      <xdr:colOff>1011090</xdr:colOff>
      <xdr:row>52</xdr:row>
      <xdr:rowOff>251652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F9034453-A1CB-4F66-A822-EB3FF5369B83}"/>
            </a:ext>
          </a:extLst>
        </xdr:cNvPr>
        <xdr:cNvSpPr/>
      </xdr:nvSpPr>
      <xdr:spPr>
        <a:xfrm>
          <a:off x="16187057" y="14358257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740229</xdr:colOff>
      <xdr:row>51</xdr:row>
      <xdr:rowOff>54428</xdr:rowOff>
    </xdr:from>
    <xdr:to>
      <xdr:col>13</xdr:col>
      <xdr:colOff>1000205</xdr:colOff>
      <xdr:row>51</xdr:row>
      <xdr:rowOff>251652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2C1409-530F-42AD-9B0F-6AC715691F4B}"/>
            </a:ext>
          </a:extLst>
        </xdr:cNvPr>
        <xdr:cNvSpPr/>
      </xdr:nvSpPr>
      <xdr:spPr>
        <a:xfrm>
          <a:off x="16176172" y="14086114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740228</xdr:colOff>
      <xdr:row>50</xdr:row>
      <xdr:rowOff>43543</xdr:rowOff>
    </xdr:from>
    <xdr:to>
      <xdr:col>13</xdr:col>
      <xdr:colOff>1000204</xdr:colOff>
      <xdr:row>50</xdr:row>
      <xdr:rowOff>240767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F02397B6-8B8D-4AAF-A0DC-CFC2741D0C39}"/>
            </a:ext>
          </a:extLst>
        </xdr:cNvPr>
        <xdr:cNvSpPr/>
      </xdr:nvSpPr>
      <xdr:spPr>
        <a:xfrm>
          <a:off x="16176171" y="138030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751114</xdr:colOff>
      <xdr:row>7</xdr:row>
      <xdr:rowOff>43542</xdr:rowOff>
    </xdr:from>
    <xdr:to>
      <xdr:col>13</xdr:col>
      <xdr:colOff>1011090</xdr:colOff>
      <xdr:row>7</xdr:row>
      <xdr:rowOff>240766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8B86E177-95DA-43F7-AEF7-67A5DF493026}"/>
            </a:ext>
          </a:extLst>
        </xdr:cNvPr>
        <xdr:cNvSpPr/>
      </xdr:nvSpPr>
      <xdr:spPr>
        <a:xfrm>
          <a:off x="16187057" y="1948542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740229</xdr:colOff>
      <xdr:row>6</xdr:row>
      <xdr:rowOff>54429</xdr:rowOff>
    </xdr:from>
    <xdr:to>
      <xdr:col>13</xdr:col>
      <xdr:colOff>1000205</xdr:colOff>
      <xdr:row>6</xdr:row>
      <xdr:rowOff>251653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6A46F335-99C1-4BB9-9150-C5BE679BFD93}"/>
            </a:ext>
          </a:extLst>
        </xdr:cNvPr>
        <xdr:cNvSpPr/>
      </xdr:nvSpPr>
      <xdr:spPr>
        <a:xfrm>
          <a:off x="16176172" y="1687286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740228</xdr:colOff>
      <xdr:row>5</xdr:row>
      <xdr:rowOff>65314</xdr:rowOff>
    </xdr:from>
    <xdr:to>
      <xdr:col>13</xdr:col>
      <xdr:colOff>1000204</xdr:colOff>
      <xdr:row>5</xdr:row>
      <xdr:rowOff>262538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0FB0E39B-FAB1-4A7F-8325-2AE363D9EC4D}"/>
            </a:ext>
          </a:extLst>
        </xdr:cNvPr>
        <xdr:cNvSpPr/>
      </xdr:nvSpPr>
      <xdr:spPr>
        <a:xfrm>
          <a:off x="16176171" y="1426028"/>
          <a:ext cx="259976" cy="197224"/>
        </a:xfrm>
        <a:prstGeom prst="rect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43BE-95E3-4F38-B8F7-102ED0F769B2}">
  <sheetPr>
    <tabColor rgb="FF00B050"/>
  </sheetPr>
  <dimension ref="A1:R40"/>
  <sheetViews>
    <sheetView tabSelected="1" zoomScale="85" zoomScaleNormal="85" workbookViewId="0">
      <selection activeCell="A24" sqref="A24"/>
    </sheetView>
  </sheetViews>
  <sheetFormatPr defaultColWidth="7.875" defaultRowHeight="21" x14ac:dyDescent="0.3"/>
  <cols>
    <col min="1" max="1" width="47.375" style="2" customWidth="1"/>
    <col min="2" max="9" width="11" style="2" customWidth="1"/>
    <col min="10" max="16384" width="7.875" style="2"/>
  </cols>
  <sheetData>
    <row r="1" spans="1:18" x14ac:dyDescent="0.3">
      <c r="A1" s="309" t="s">
        <v>287</v>
      </c>
      <c r="B1" s="309"/>
      <c r="C1" s="309"/>
      <c r="D1" s="309"/>
      <c r="E1" s="309"/>
      <c r="F1" s="309"/>
      <c r="G1" s="309"/>
      <c r="H1" s="309"/>
      <c r="I1" s="1" t="s">
        <v>1</v>
      </c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J2" s="5"/>
      <c r="K2" s="5"/>
      <c r="L2" s="5"/>
      <c r="M2" s="5"/>
      <c r="N2" s="5"/>
      <c r="O2" s="5"/>
      <c r="P2" s="5"/>
      <c r="Q2" s="5"/>
      <c r="R2" s="5"/>
    </row>
    <row r="3" spans="1:18" s="4" customFormat="1" x14ac:dyDescent="0.35">
      <c r="A3" s="3"/>
      <c r="B3" s="3"/>
      <c r="C3" s="3"/>
      <c r="D3" s="3"/>
      <c r="E3" s="3"/>
      <c r="F3" s="3"/>
      <c r="G3" s="3"/>
      <c r="H3" s="6" t="s">
        <v>3</v>
      </c>
      <c r="I3" s="3"/>
      <c r="J3" s="7"/>
      <c r="K3" s="7"/>
      <c r="L3" s="7"/>
      <c r="M3" s="7"/>
      <c r="Q3" s="7"/>
      <c r="R3" s="7"/>
    </row>
    <row r="4" spans="1:18" s="4" customFormat="1" x14ac:dyDescent="0.35">
      <c r="A4" s="3"/>
      <c r="B4" s="3"/>
      <c r="C4" s="3"/>
      <c r="D4" s="3"/>
      <c r="E4" s="3"/>
      <c r="F4" s="3"/>
      <c r="G4" s="3"/>
      <c r="H4" s="8" t="s">
        <v>4</v>
      </c>
      <c r="I4" s="3"/>
      <c r="J4" s="7"/>
      <c r="K4" s="7"/>
      <c r="L4" s="7"/>
      <c r="M4" s="7"/>
      <c r="Q4" s="7"/>
      <c r="R4" s="7"/>
    </row>
    <row r="5" spans="1:18" s="4" customFormat="1" x14ac:dyDescent="0.35">
      <c r="A5" s="3"/>
      <c r="B5" s="3"/>
      <c r="C5" s="3"/>
      <c r="D5" s="3"/>
      <c r="E5" s="3"/>
      <c r="F5" s="3"/>
      <c r="G5" s="3"/>
      <c r="H5" s="8" t="s">
        <v>5</v>
      </c>
      <c r="I5" s="3"/>
      <c r="J5" s="7"/>
      <c r="K5" s="7"/>
      <c r="L5" s="7"/>
      <c r="M5" s="7"/>
      <c r="Q5" s="7"/>
      <c r="R5" s="7"/>
    </row>
    <row r="6" spans="1:18" s="4" customFormat="1" x14ac:dyDescent="0.35">
      <c r="A6" s="9"/>
      <c r="B6" s="10"/>
      <c r="C6" s="10"/>
      <c r="D6" s="10"/>
      <c r="E6" s="10"/>
      <c r="F6" s="10"/>
      <c r="G6" s="11" t="b">
        <v>0</v>
      </c>
      <c r="H6" s="12" t="s">
        <v>6</v>
      </c>
      <c r="J6" s="10"/>
      <c r="K6" s="10"/>
    </row>
    <row r="7" spans="1:18" s="4" customFormat="1" x14ac:dyDescent="0.35">
      <c r="A7" s="8"/>
      <c r="B7" s="8"/>
      <c r="C7" s="8"/>
      <c r="D7" s="8"/>
      <c r="F7" s="13"/>
      <c r="G7" s="11" t="b">
        <v>0</v>
      </c>
      <c r="H7" s="12" t="s">
        <v>7</v>
      </c>
      <c r="J7" s="13"/>
      <c r="K7" s="13"/>
      <c r="Q7" s="14"/>
    </row>
    <row r="8" spans="1:18" s="4" customFormat="1" ht="23.25" customHeight="1" x14ac:dyDescent="0.35">
      <c r="A8" s="9"/>
      <c r="E8" s="6"/>
      <c r="F8" s="3"/>
      <c r="G8" s="11" t="b">
        <v>0</v>
      </c>
      <c r="H8" s="12" t="s">
        <v>8</v>
      </c>
      <c r="I8" s="13" t="s">
        <v>9</v>
      </c>
      <c r="J8" s="6"/>
      <c r="K8" s="13"/>
    </row>
    <row r="9" spans="1:18" ht="19.5" customHeight="1" x14ac:dyDescent="0.3">
      <c r="A9" s="15"/>
      <c r="B9" s="15"/>
      <c r="C9" s="15"/>
      <c r="D9" s="15"/>
      <c r="E9" s="15"/>
      <c r="F9" s="15"/>
      <c r="G9" s="15"/>
      <c r="H9" s="15"/>
      <c r="I9" s="16" t="s">
        <v>10</v>
      </c>
    </row>
    <row r="10" spans="1:18" x14ac:dyDescent="0.3">
      <c r="A10" s="311" t="s">
        <v>11</v>
      </c>
      <c r="B10" s="312" t="s">
        <v>12</v>
      </c>
      <c r="C10" s="313"/>
      <c r="D10" s="312" t="s">
        <v>13</v>
      </c>
      <c r="E10" s="313"/>
      <c r="F10" s="312" t="s">
        <v>14</v>
      </c>
      <c r="G10" s="313"/>
      <c r="H10" s="312" t="s">
        <v>15</v>
      </c>
      <c r="I10" s="313"/>
    </row>
    <row r="11" spans="1:18" x14ac:dyDescent="0.3">
      <c r="A11" s="311"/>
      <c r="B11" s="17" t="s">
        <v>16</v>
      </c>
      <c r="C11" s="17" t="s">
        <v>17</v>
      </c>
      <c r="D11" s="17" t="s">
        <v>16</v>
      </c>
      <c r="E11" s="17" t="s">
        <v>17</v>
      </c>
      <c r="F11" s="17" t="s">
        <v>16</v>
      </c>
      <c r="G11" s="17" t="s">
        <v>17</v>
      </c>
      <c r="H11" s="17" t="s">
        <v>16</v>
      </c>
      <c r="I11" s="17" t="s">
        <v>17</v>
      </c>
    </row>
    <row r="12" spans="1:18" s="20" customFormat="1" x14ac:dyDescent="0.3">
      <c r="A12" s="18" t="s">
        <v>18</v>
      </c>
      <c r="B12" s="19"/>
      <c r="C12" s="19"/>
      <c r="D12" s="18"/>
      <c r="E12" s="18"/>
      <c r="F12" s="18"/>
      <c r="G12" s="18"/>
      <c r="H12" s="18"/>
      <c r="I12" s="18"/>
    </row>
    <row r="13" spans="1:18" s="20" customFormat="1" x14ac:dyDescent="0.3">
      <c r="A13" s="21"/>
      <c r="B13" s="22"/>
      <c r="C13" s="22"/>
      <c r="D13" s="23"/>
      <c r="E13" s="23"/>
      <c r="F13" s="23"/>
      <c r="G13" s="23"/>
      <c r="H13" s="23"/>
      <c r="I13" s="23"/>
    </row>
    <row r="14" spans="1:18" x14ac:dyDescent="0.3">
      <c r="A14" s="24"/>
      <c r="B14" s="25"/>
      <c r="C14" s="25"/>
      <c r="D14" s="26"/>
      <c r="E14" s="26"/>
      <c r="F14" s="26"/>
      <c r="G14" s="26"/>
      <c r="H14" s="26"/>
      <c r="I14" s="26"/>
    </row>
    <row r="15" spans="1:18" x14ac:dyDescent="0.3">
      <c r="A15" s="27"/>
      <c r="B15" s="25"/>
      <c r="C15" s="25"/>
      <c r="D15" s="26"/>
      <c r="E15" s="26"/>
      <c r="F15" s="26"/>
      <c r="G15" s="26"/>
      <c r="H15" s="26"/>
      <c r="I15" s="26"/>
    </row>
    <row r="16" spans="1:18" x14ac:dyDescent="0.3">
      <c r="A16" s="27"/>
      <c r="B16" s="25"/>
      <c r="C16" s="25"/>
      <c r="D16" s="26"/>
      <c r="E16" s="26"/>
      <c r="F16" s="26"/>
      <c r="G16" s="26"/>
      <c r="H16" s="26"/>
      <c r="I16" s="26"/>
    </row>
    <row r="17" spans="1:9" x14ac:dyDescent="0.3">
      <c r="A17" s="27"/>
      <c r="B17" s="25"/>
      <c r="C17" s="25"/>
      <c r="D17" s="26"/>
      <c r="E17" s="26"/>
      <c r="F17" s="26"/>
      <c r="G17" s="26"/>
      <c r="H17" s="26"/>
      <c r="I17" s="26"/>
    </row>
    <row r="18" spans="1:9" x14ac:dyDescent="0.3">
      <c r="A18" s="27"/>
      <c r="B18" s="25"/>
      <c r="C18" s="25"/>
      <c r="D18" s="26"/>
      <c r="E18" s="26"/>
      <c r="F18" s="26"/>
      <c r="G18" s="26"/>
      <c r="H18" s="26"/>
      <c r="I18" s="26"/>
    </row>
    <row r="19" spans="1:9" x14ac:dyDescent="0.3">
      <c r="A19" s="27"/>
      <c r="B19" s="25"/>
      <c r="C19" s="25"/>
      <c r="D19" s="26"/>
      <c r="E19" s="26"/>
      <c r="F19" s="26"/>
      <c r="G19" s="26"/>
      <c r="H19" s="26"/>
      <c r="I19" s="26"/>
    </row>
    <row r="20" spans="1:9" x14ac:dyDescent="0.3">
      <c r="A20" s="27"/>
      <c r="B20" s="25"/>
      <c r="C20" s="25"/>
      <c r="D20" s="26"/>
      <c r="E20" s="26"/>
      <c r="F20" s="26"/>
      <c r="G20" s="26"/>
      <c r="H20" s="26"/>
      <c r="I20" s="26"/>
    </row>
    <row r="21" spans="1:9" x14ac:dyDescent="0.3">
      <c r="A21" s="27"/>
      <c r="B21" s="25"/>
      <c r="C21" s="25"/>
      <c r="D21" s="26"/>
      <c r="E21" s="26"/>
      <c r="F21" s="26"/>
      <c r="G21" s="26"/>
      <c r="H21" s="26"/>
      <c r="I21" s="26"/>
    </row>
    <row r="22" spans="1:9" x14ac:dyDescent="0.3">
      <c r="A22" s="27"/>
      <c r="B22" s="25"/>
      <c r="C22" s="25"/>
      <c r="D22" s="26"/>
      <c r="E22" s="26"/>
      <c r="F22" s="26"/>
      <c r="G22" s="26"/>
      <c r="H22" s="26"/>
      <c r="I22" s="26"/>
    </row>
    <row r="23" spans="1:9" x14ac:dyDescent="0.3">
      <c r="A23" s="27"/>
      <c r="B23" s="25"/>
      <c r="C23" s="25"/>
      <c r="D23" s="26"/>
      <c r="E23" s="26"/>
      <c r="F23" s="26"/>
      <c r="G23" s="26"/>
      <c r="H23" s="26"/>
      <c r="I23" s="26"/>
    </row>
    <row r="24" spans="1:9" x14ac:dyDescent="0.3">
      <c r="A24" s="27"/>
      <c r="B24" s="25"/>
      <c r="C24" s="25"/>
      <c r="D24" s="26"/>
      <c r="E24" s="26"/>
      <c r="F24" s="26"/>
      <c r="G24" s="26"/>
      <c r="H24" s="26"/>
      <c r="I24" s="26"/>
    </row>
    <row r="25" spans="1:9" x14ac:dyDescent="0.3">
      <c r="A25" s="27"/>
      <c r="B25" s="25"/>
      <c r="C25" s="25"/>
      <c r="D25" s="26"/>
      <c r="E25" s="26"/>
      <c r="F25" s="26"/>
      <c r="G25" s="26"/>
      <c r="H25" s="26"/>
      <c r="I25" s="26"/>
    </row>
    <row r="26" spans="1:9" x14ac:dyDescent="0.3">
      <c r="A26" s="27"/>
      <c r="B26" s="25"/>
      <c r="C26" s="25"/>
      <c r="D26" s="26"/>
      <c r="E26" s="26"/>
      <c r="F26" s="26"/>
      <c r="G26" s="26"/>
      <c r="H26" s="26"/>
      <c r="I26" s="26"/>
    </row>
    <row r="27" spans="1:9" x14ac:dyDescent="0.3">
      <c r="A27" s="27"/>
      <c r="B27" s="25"/>
      <c r="C27" s="25"/>
      <c r="D27" s="26"/>
      <c r="E27" s="26"/>
      <c r="F27" s="26"/>
      <c r="G27" s="26"/>
      <c r="H27" s="26"/>
      <c r="I27" s="26"/>
    </row>
    <row r="28" spans="1:9" x14ac:dyDescent="0.3">
      <c r="A28" s="27"/>
      <c r="B28" s="25"/>
      <c r="C28" s="25"/>
      <c r="D28" s="26"/>
      <c r="E28" s="26"/>
      <c r="F28" s="26"/>
      <c r="G28" s="26"/>
      <c r="H28" s="26"/>
      <c r="I28" s="26"/>
    </row>
    <row r="29" spans="1:9" collapsed="1" x14ac:dyDescent="0.3">
      <c r="A29" s="24"/>
      <c r="B29" s="25"/>
      <c r="C29" s="25"/>
      <c r="D29" s="26"/>
      <c r="E29" s="26"/>
      <c r="F29" s="26"/>
      <c r="G29" s="26"/>
      <c r="H29" s="26"/>
      <c r="I29" s="26"/>
    </row>
    <row r="30" spans="1:9" x14ac:dyDescent="0.3">
      <c r="A30" s="28"/>
      <c r="B30" s="29"/>
      <c r="C30" s="29"/>
      <c r="D30" s="29"/>
      <c r="E30" s="29"/>
      <c r="F30" s="29"/>
      <c r="G30" s="29"/>
      <c r="H30" s="29"/>
      <c r="I30" s="29"/>
    </row>
    <row r="31" spans="1:9" ht="23.25" x14ac:dyDescent="0.3">
      <c r="A31" s="30" t="s">
        <v>19</v>
      </c>
      <c r="B31" s="31"/>
      <c r="C31" s="31"/>
      <c r="D31" s="30"/>
      <c r="E31" s="30"/>
      <c r="F31" s="30"/>
      <c r="G31" s="30"/>
      <c r="H31" s="30"/>
      <c r="I31" s="30"/>
    </row>
    <row r="33" spans="1:9" x14ac:dyDescent="0.35">
      <c r="A33" s="32" t="s">
        <v>20</v>
      </c>
      <c r="B33" s="33"/>
      <c r="C33" s="33"/>
      <c r="D33" s="34"/>
      <c r="E33" s="32" t="s">
        <v>21</v>
      </c>
      <c r="F33" s="33"/>
      <c r="G33" s="33"/>
      <c r="H33" s="33"/>
      <c r="I33" s="34"/>
    </row>
    <row r="34" spans="1:9" x14ac:dyDescent="0.35">
      <c r="A34" s="35" t="s">
        <v>22</v>
      </c>
      <c r="B34" s="4"/>
      <c r="C34" s="4"/>
      <c r="D34" s="36"/>
      <c r="E34" s="35" t="s">
        <v>23</v>
      </c>
      <c r="F34" s="4"/>
      <c r="G34" s="4"/>
      <c r="H34" s="4"/>
      <c r="I34" s="36"/>
    </row>
    <row r="35" spans="1:9" x14ac:dyDescent="0.35">
      <c r="A35" s="37" t="s">
        <v>24</v>
      </c>
      <c r="B35" s="38"/>
      <c r="C35" s="38"/>
      <c r="D35" s="39"/>
      <c r="E35" s="35" t="s">
        <v>24</v>
      </c>
      <c r="F35" s="4"/>
      <c r="G35" s="4"/>
      <c r="H35" s="4"/>
      <c r="I35" s="36"/>
    </row>
    <row r="36" spans="1:9" x14ac:dyDescent="0.35">
      <c r="A36" s="40" t="s">
        <v>25</v>
      </c>
      <c r="B36" s="41" t="s">
        <v>26</v>
      </c>
      <c r="C36" s="41"/>
      <c r="D36" s="42"/>
      <c r="E36" s="40" t="s">
        <v>27</v>
      </c>
      <c r="F36" s="41"/>
      <c r="H36" s="2" t="s">
        <v>26</v>
      </c>
      <c r="I36" s="42"/>
    </row>
    <row r="37" spans="1:9" x14ac:dyDescent="0.35">
      <c r="A37" s="32" t="s">
        <v>28</v>
      </c>
      <c r="B37" s="33"/>
      <c r="C37" s="33"/>
      <c r="D37" s="34"/>
      <c r="E37" s="32" t="s">
        <v>29</v>
      </c>
      <c r="F37" s="33"/>
      <c r="G37" s="33"/>
      <c r="H37" s="33"/>
      <c r="I37" s="34"/>
    </row>
    <row r="38" spans="1:9" x14ac:dyDescent="0.35">
      <c r="A38" s="35" t="s">
        <v>30</v>
      </c>
      <c r="B38" s="4"/>
      <c r="C38" s="4"/>
      <c r="D38" s="36"/>
      <c r="E38" s="35" t="s">
        <v>31</v>
      </c>
      <c r="F38" s="4"/>
      <c r="G38" s="4"/>
      <c r="H38" s="4"/>
      <c r="I38" s="36"/>
    </row>
    <row r="39" spans="1:9" x14ac:dyDescent="0.3">
      <c r="A39" s="37" t="s">
        <v>24</v>
      </c>
      <c r="B39" s="38"/>
      <c r="C39" s="38"/>
      <c r="D39" s="39"/>
      <c r="E39" s="37" t="s">
        <v>24</v>
      </c>
      <c r="F39" s="38"/>
      <c r="G39" s="38"/>
      <c r="H39" s="38"/>
      <c r="I39" s="39"/>
    </row>
    <row r="40" spans="1:9" x14ac:dyDescent="0.35">
      <c r="A40" s="40" t="s">
        <v>32</v>
      </c>
      <c r="B40" s="41" t="s">
        <v>26</v>
      </c>
      <c r="C40" s="41"/>
      <c r="D40" s="42"/>
      <c r="E40" s="40" t="s">
        <v>33</v>
      </c>
      <c r="F40" s="41"/>
      <c r="G40" s="41"/>
      <c r="H40" s="41" t="s">
        <v>26</v>
      </c>
      <c r="I40" s="42"/>
    </row>
  </sheetData>
  <mergeCells count="7">
    <mergeCell ref="A1:H1"/>
    <mergeCell ref="A2:H2"/>
    <mergeCell ref="A10:A11"/>
    <mergeCell ref="B10:C10"/>
    <mergeCell ref="D10:E10"/>
    <mergeCell ref="F10:G10"/>
    <mergeCell ref="H10:I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 xml:space="preserve">&amp;Rหน้าที่ &amp;P/&amp;N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FDF46-A297-40AE-8658-048705CEBA50}">
  <sheetPr>
    <tabColor rgb="FFFF0000"/>
    <pageSetUpPr fitToPage="1"/>
  </sheetPr>
  <dimension ref="A1:R109"/>
  <sheetViews>
    <sheetView tabSelected="1" view="pageBreakPreview" topLeftCell="A85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4.625" style="88" customWidth="1"/>
    <col min="7" max="7" width="14.375" style="88" customWidth="1"/>
    <col min="8" max="8" width="16.375" style="88" customWidth="1"/>
    <col min="9" max="17" width="13.625" style="88" customWidth="1"/>
    <col min="18" max="18" width="14.375" style="88" customWidth="1"/>
    <col min="19" max="19" width="8.75" style="88"/>
    <col min="20" max="20" width="7.875" style="88" customWidth="1"/>
    <col min="21" max="243" width="8.75" style="88"/>
    <col min="244" max="244" width="47.25" style="88" customWidth="1"/>
    <col min="245" max="254" width="10.5" style="88" customWidth="1"/>
    <col min="255" max="255" width="0" style="88" hidden="1" customWidth="1"/>
    <col min="256" max="256" width="8.75" style="88"/>
    <col min="257" max="258" width="0" style="88" hidden="1" customWidth="1"/>
    <col min="259" max="499" width="8.75" style="88"/>
    <col min="500" max="500" width="47.25" style="88" customWidth="1"/>
    <col min="501" max="510" width="10.5" style="88" customWidth="1"/>
    <col min="511" max="511" width="0" style="88" hidden="1" customWidth="1"/>
    <col min="512" max="512" width="8.75" style="88"/>
    <col min="513" max="514" width="0" style="88" hidden="1" customWidth="1"/>
    <col min="515" max="755" width="8.75" style="88"/>
    <col min="756" max="756" width="47.25" style="88" customWidth="1"/>
    <col min="757" max="766" width="10.5" style="88" customWidth="1"/>
    <col min="767" max="767" width="0" style="88" hidden="1" customWidth="1"/>
    <col min="768" max="768" width="8.75" style="88"/>
    <col min="769" max="770" width="0" style="88" hidden="1" customWidth="1"/>
    <col min="771" max="1011" width="8.75" style="88"/>
    <col min="1012" max="1012" width="47.25" style="88" customWidth="1"/>
    <col min="1013" max="1022" width="10.5" style="88" customWidth="1"/>
    <col min="1023" max="1023" width="0" style="88" hidden="1" customWidth="1"/>
    <col min="1024" max="1024" width="8.75" style="88"/>
    <col min="1025" max="1026" width="0" style="88" hidden="1" customWidth="1"/>
    <col min="1027" max="1267" width="8.75" style="88"/>
    <col min="1268" max="1268" width="47.25" style="88" customWidth="1"/>
    <col min="1269" max="1278" width="10.5" style="88" customWidth="1"/>
    <col min="1279" max="1279" width="0" style="88" hidden="1" customWidth="1"/>
    <col min="1280" max="1280" width="8.75" style="88"/>
    <col min="1281" max="1282" width="0" style="88" hidden="1" customWidth="1"/>
    <col min="1283" max="1523" width="8.75" style="88"/>
    <col min="1524" max="1524" width="47.25" style="88" customWidth="1"/>
    <col min="1525" max="1534" width="10.5" style="88" customWidth="1"/>
    <col min="1535" max="1535" width="0" style="88" hidden="1" customWidth="1"/>
    <col min="1536" max="1536" width="8.75" style="88"/>
    <col min="1537" max="1538" width="0" style="88" hidden="1" customWidth="1"/>
    <col min="1539" max="1779" width="8.75" style="88"/>
    <col min="1780" max="1780" width="47.25" style="88" customWidth="1"/>
    <col min="1781" max="1790" width="10.5" style="88" customWidth="1"/>
    <col min="1791" max="1791" width="0" style="88" hidden="1" customWidth="1"/>
    <col min="1792" max="1792" width="8.75" style="88"/>
    <col min="1793" max="1794" width="0" style="88" hidden="1" customWidth="1"/>
    <col min="1795" max="2035" width="8.75" style="88"/>
    <col min="2036" max="2036" width="47.25" style="88" customWidth="1"/>
    <col min="2037" max="2046" width="10.5" style="88" customWidth="1"/>
    <col min="2047" max="2047" width="0" style="88" hidden="1" customWidth="1"/>
    <col min="2048" max="2048" width="8.75" style="88"/>
    <col min="2049" max="2050" width="0" style="88" hidden="1" customWidth="1"/>
    <col min="2051" max="2291" width="8.75" style="88"/>
    <col min="2292" max="2292" width="47.25" style="88" customWidth="1"/>
    <col min="2293" max="2302" width="10.5" style="88" customWidth="1"/>
    <col min="2303" max="2303" width="0" style="88" hidden="1" customWidth="1"/>
    <col min="2304" max="2304" width="8.75" style="88"/>
    <col min="2305" max="2306" width="0" style="88" hidden="1" customWidth="1"/>
    <col min="2307" max="2547" width="8.75" style="88"/>
    <col min="2548" max="2548" width="47.25" style="88" customWidth="1"/>
    <col min="2549" max="2558" width="10.5" style="88" customWidth="1"/>
    <col min="2559" max="2559" width="0" style="88" hidden="1" customWidth="1"/>
    <col min="2560" max="2560" width="8.75" style="88"/>
    <col min="2561" max="2562" width="0" style="88" hidden="1" customWidth="1"/>
    <col min="2563" max="2803" width="8.75" style="88"/>
    <col min="2804" max="2804" width="47.25" style="88" customWidth="1"/>
    <col min="2805" max="2814" width="10.5" style="88" customWidth="1"/>
    <col min="2815" max="2815" width="0" style="88" hidden="1" customWidth="1"/>
    <col min="2816" max="2816" width="8.75" style="88"/>
    <col min="2817" max="2818" width="0" style="88" hidden="1" customWidth="1"/>
    <col min="2819" max="3059" width="8.75" style="88"/>
    <col min="3060" max="3060" width="47.25" style="88" customWidth="1"/>
    <col min="3061" max="3070" width="10.5" style="88" customWidth="1"/>
    <col min="3071" max="3071" width="0" style="88" hidden="1" customWidth="1"/>
    <col min="3072" max="3072" width="8.75" style="88"/>
    <col min="3073" max="3074" width="0" style="88" hidden="1" customWidth="1"/>
    <col min="3075" max="3315" width="8.75" style="88"/>
    <col min="3316" max="3316" width="47.25" style="88" customWidth="1"/>
    <col min="3317" max="3326" width="10.5" style="88" customWidth="1"/>
    <col min="3327" max="3327" width="0" style="88" hidden="1" customWidth="1"/>
    <col min="3328" max="3328" width="8.75" style="88"/>
    <col min="3329" max="3330" width="0" style="88" hidden="1" customWidth="1"/>
    <col min="3331" max="3571" width="8.75" style="88"/>
    <col min="3572" max="3572" width="47.25" style="88" customWidth="1"/>
    <col min="3573" max="3582" width="10.5" style="88" customWidth="1"/>
    <col min="3583" max="3583" width="0" style="88" hidden="1" customWidth="1"/>
    <col min="3584" max="3584" width="8.75" style="88"/>
    <col min="3585" max="3586" width="0" style="88" hidden="1" customWidth="1"/>
    <col min="3587" max="3827" width="8.75" style="88"/>
    <col min="3828" max="3828" width="47.25" style="88" customWidth="1"/>
    <col min="3829" max="3838" width="10.5" style="88" customWidth="1"/>
    <col min="3839" max="3839" width="0" style="88" hidden="1" customWidth="1"/>
    <col min="3840" max="3840" width="8.75" style="88"/>
    <col min="3841" max="3842" width="0" style="88" hidden="1" customWidth="1"/>
    <col min="3843" max="4083" width="8.75" style="88"/>
    <col min="4084" max="4084" width="47.25" style="88" customWidth="1"/>
    <col min="4085" max="4094" width="10.5" style="88" customWidth="1"/>
    <col min="4095" max="4095" width="0" style="88" hidden="1" customWidth="1"/>
    <col min="4096" max="4096" width="8.75" style="88"/>
    <col min="4097" max="4098" width="0" style="88" hidden="1" customWidth="1"/>
    <col min="4099" max="4339" width="8.75" style="88"/>
    <col min="4340" max="4340" width="47.25" style="88" customWidth="1"/>
    <col min="4341" max="4350" width="10.5" style="88" customWidth="1"/>
    <col min="4351" max="4351" width="0" style="88" hidden="1" customWidth="1"/>
    <col min="4352" max="4352" width="8.75" style="88"/>
    <col min="4353" max="4354" width="0" style="88" hidden="1" customWidth="1"/>
    <col min="4355" max="4595" width="8.75" style="88"/>
    <col min="4596" max="4596" width="47.25" style="88" customWidth="1"/>
    <col min="4597" max="4606" width="10.5" style="88" customWidth="1"/>
    <col min="4607" max="4607" width="0" style="88" hidden="1" customWidth="1"/>
    <col min="4608" max="4608" width="8.75" style="88"/>
    <col min="4609" max="4610" width="0" style="88" hidden="1" customWidth="1"/>
    <col min="4611" max="4851" width="8.75" style="88"/>
    <col min="4852" max="4852" width="47.25" style="88" customWidth="1"/>
    <col min="4853" max="4862" width="10.5" style="88" customWidth="1"/>
    <col min="4863" max="4863" width="0" style="88" hidden="1" customWidth="1"/>
    <col min="4864" max="4864" width="8.75" style="88"/>
    <col min="4865" max="4866" width="0" style="88" hidden="1" customWidth="1"/>
    <col min="4867" max="5107" width="8.75" style="88"/>
    <col min="5108" max="5108" width="47.25" style="88" customWidth="1"/>
    <col min="5109" max="5118" width="10.5" style="88" customWidth="1"/>
    <col min="5119" max="5119" width="0" style="88" hidden="1" customWidth="1"/>
    <col min="5120" max="5120" width="8.75" style="88"/>
    <col min="5121" max="5122" width="0" style="88" hidden="1" customWidth="1"/>
    <col min="5123" max="5363" width="8.75" style="88"/>
    <col min="5364" max="5364" width="47.25" style="88" customWidth="1"/>
    <col min="5365" max="5374" width="10.5" style="88" customWidth="1"/>
    <col min="5375" max="5375" width="0" style="88" hidden="1" customWidth="1"/>
    <col min="5376" max="5376" width="8.75" style="88"/>
    <col min="5377" max="5378" width="0" style="88" hidden="1" customWidth="1"/>
    <col min="5379" max="5619" width="8.75" style="88"/>
    <col min="5620" max="5620" width="47.25" style="88" customWidth="1"/>
    <col min="5621" max="5630" width="10.5" style="88" customWidth="1"/>
    <col min="5631" max="5631" width="0" style="88" hidden="1" customWidth="1"/>
    <col min="5632" max="5632" width="8.75" style="88"/>
    <col min="5633" max="5634" width="0" style="88" hidden="1" customWidth="1"/>
    <col min="5635" max="5875" width="8.75" style="88"/>
    <col min="5876" max="5876" width="47.25" style="88" customWidth="1"/>
    <col min="5877" max="5886" width="10.5" style="88" customWidth="1"/>
    <col min="5887" max="5887" width="0" style="88" hidden="1" customWidth="1"/>
    <col min="5888" max="5888" width="8.75" style="88"/>
    <col min="5889" max="5890" width="0" style="88" hidden="1" customWidth="1"/>
    <col min="5891" max="6131" width="8.75" style="88"/>
    <col min="6132" max="6132" width="47.25" style="88" customWidth="1"/>
    <col min="6133" max="6142" width="10.5" style="88" customWidth="1"/>
    <col min="6143" max="6143" width="0" style="88" hidden="1" customWidth="1"/>
    <col min="6144" max="6144" width="8.75" style="88"/>
    <col min="6145" max="6146" width="0" style="88" hidden="1" customWidth="1"/>
    <col min="6147" max="6387" width="8.75" style="88"/>
    <col min="6388" max="6388" width="47.25" style="88" customWidth="1"/>
    <col min="6389" max="6398" width="10.5" style="88" customWidth="1"/>
    <col min="6399" max="6399" width="0" style="88" hidden="1" customWidth="1"/>
    <col min="6400" max="6400" width="8.75" style="88"/>
    <col min="6401" max="6402" width="0" style="88" hidden="1" customWidth="1"/>
    <col min="6403" max="6643" width="8.75" style="88"/>
    <col min="6644" max="6644" width="47.25" style="88" customWidth="1"/>
    <col min="6645" max="6654" width="10.5" style="88" customWidth="1"/>
    <col min="6655" max="6655" width="0" style="88" hidden="1" customWidth="1"/>
    <col min="6656" max="6656" width="8.75" style="88"/>
    <col min="6657" max="6658" width="0" style="88" hidden="1" customWidth="1"/>
    <col min="6659" max="6899" width="8.75" style="88"/>
    <col min="6900" max="6900" width="47.25" style="88" customWidth="1"/>
    <col min="6901" max="6910" width="10.5" style="88" customWidth="1"/>
    <col min="6911" max="6911" width="0" style="88" hidden="1" customWidth="1"/>
    <col min="6912" max="6912" width="8.75" style="88"/>
    <col min="6913" max="6914" width="0" style="88" hidden="1" customWidth="1"/>
    <col min="6915" max="7155" width="8.75" style="88"/>
    <col min="7156" max="7156" width="47.25" style="88" customWidth="1"/>
    <col min="7157" max="7166" width="10.5" style="88" customWidth="1"/>
    <col min="7167" max="7167" width="0" style="88" hidden="1" customWidth="1"/>
    <col min="7168" max="7168" width="8.75" style="88"/>
    <col min="7169" max="7170" width="0" style="88" hidden="1" customWidth="1"/>
    <col min="7171" max="7411" width="8.75" style="88"/>
    <col min="7412" max="7412" width="47.25" style="88" customWidth="1"/>
    <col min="7413" max="7422" width="10.5" style="88" customWidth="1"/>
    <col min="7423" max="7423" width="0" style="88" hidden="1" customWidth="1"/>
    <col min="7424" max="7424" width="8.75" style="88"/>
    <col min="7425" max="7426" width="0" style="88" hidden="1" customWidth="1"/>
    <col min="7427" max="7667" width="8.75" style="88"/>
    <col min="7668" max="7668" width="47.25" style="88" customWidth="1"/>
    <col min="7669" max="7678" width="10.5" style="88" customWidth="1"/>
    <col min="7679" max="7679" width="0" style="88" hidden="1" customWidth="1"/>
    <col min="7680" max="7680" width="8.75" style="88"/>
    <col min="7681" max="7682" width="0" style="88" hidden="1" customWidth="1"/>
    <col min="7683" max="7923" width="8.75" style="88"/>
    <col min="7924" max="7924" width="47.25" style="88" customWidth="1"/>
    <col min="7925" max="7934" width="10.5" style="88" customWidth="1"/>
    <col min="7935" max="7935" width="0" style="88" hidden="1" customWidth="1"/>
    <col min="7936" max="7936" width="8.75" style="88"/>
    <col min="7937" max="7938" width="0" style="88" hidden="1" customWidth="1"/>
    <col min="7939" max="8179" width="8.75" style="88"/>
    <col min="8180" max="8180" width="47.25" style="88" customWidth="1"/>
    <col min="8181" max="8190" width="10.5" style="88" customWidth="1"/>
    <col min="8191" max="8191" width="0" style="88" hidden="1" customWidth="1"/>
    <col min="8192" max="8192" width="8.75" style="88"/>
    <col min="8193" max="8194" width="0" style="88" hidden="1" customWidth="1"/>
    <col min="8195" max="8435" width="8.75" style="88"/>
    <col min="8436" max="8436" width="47.25" style="88" customWidth="1"/>
    <col min="8437" max="8446" width="10.5" style="88" customWidth="1"/>
    <col min="8447" max="8447" width="0" style="88" hidden="1" customWidth="1"/>
    <col min="8448" max="8448" width="8.75" style="88"/>
    <col min="8449" max="8450" width="0" style="88" hidden="1" customWidth="1"/>
    <col min="8451" max="8691" width="8.75" style="88"/>
    <col min="8692" max="8692" width="47.25" style="88" customWidth="1"/>
    <col min="8693" max="8702" width="10.5" style="88" customWidth="1"/>
    <col min="8703" max="8703" width="0" style="88" hidden="1" customWidth="1"/>
    <col min="8704" max="8704" width="8.75" style="88"/>
    <col min="8705" max="8706" width="0" style="88" hidden="1" customWidth="1"/>
    <col min="8707" max="8947" width="8.75" style="88"/>
    <col min="8948" max="8948" width="47.25" style="88" customWidth="1"/>
    <col min="8949" max="8958" width="10.5" style="88" customWidth="1"/>
    <col min="8959" max="8959" width="0" style="88" hidden="1" customWidth="1"/>
    <col min="8960" max="8960" width="8.75" style="88"/>
    <col min="8961" max="8962" width="0" style="88" hidden="1" customWidth="1"/>
    <col min="8963" max="9203" width="8.75" style="88"/>
    <col min="9204" max="9204" width="47.25" style="88" customWidth="1"/>
    <col min="9205" max="9214" width="10.5" style="88" customWidth="1"/>
    <col min="9215" max="9215" width="0" style="88" hidden="1" customWidth="1"/>
    <col min="9216" max="9216" width="8.75" style="88"/>
    <col min="9217" max="9218" width="0" style="88" hidden="1" customWidth="1"/>
    <col min="9219" max="9459" width="8.75" style="88"/>
    <col min="9460" max="9460" width="47.25" style="88" customWidth="1"/>
    <col min="9461" max="9470" width="10.5" style="88" customWidth="1"/>
    <col min="9471" max="9471" width="0" style="88" hidden="1" customWidth="1"/>
    <col min="9472" max="9472" width="8.75" style="88"/>
    <col min="9473" max="9474" width="0" style="88" hidden="1" customWidth="1"/>
    <col min="9475" max="9715" width="8.75" style="88"/>
    <col min="9716" max="9716" width="47.25" style="88" customWidth="1"/>
    <col min="9717" max="9726" width="10.5" style="88" customWidth="1"/>
    <col min="9727" max="9727" width="0" style="88" hidden="1" customWidth="1"/>
    <col min="9728" max="9728" width="8.75" style="88"/>
    <col min="9729" max="9730" width="0" style="88" hidden="1" customWidth="1"/>
    <col min="9731" max="9971" width="8.75" style="88"/>
    <col min="9972" max="9972" width="47.25" style="88" customWidth="1"/>
    <col min="9973" max="9982" width="10.5" style="88" customWidth="1"/>
    <col min="9983" max="9983" width="0" style="88" hidden="1" customWidth="1"/>
    <col min="9984" max="9984" width="8.75" style="88"/>
    <col min="9985" max="9986" width="0" style="88" hidden="1" customWidth="1"/>
    <col min="9987" max="10227" width="8.75" style="88"/>
    <col min="10228" max="10228" width="47.25" style="88" customWidth="1"/>
    <col min="10229" max="10238" width="10.5" style="88" customWidth="1"/>
    <col min="10239" max="10239" width="0" style="88" hidden="1" customWidth="1"/>
    <col min="10240" max="10240" width="8.75" style="88"/>
    <col min="10241" max="10242" width="0" style="88" hidden="1" customWidth="1"/>
    <col min="10243" max="10483" width="8.75" style="88"/>
    <col min="10484" max="10484" width="47.25" style="88" customWidth="1"/>
    <col min="10485" max="10494" width="10.5" style="88" customWidth="1"/>
    <col min="10495" max="10495" width="0" style="88" hidden="1" customWidth="1"/>
    <col min="10496" max="10496" width="8.75" style="88"/>
    <col min="10497" max="10498" width="0" style="88" hidden="1" customWidth="1"/>
    <col min="10499" max="10739" width="8.75" style="88"/>
    <col min="10740" max="10740" width="47.25" style="88" customWidth="1"/>
    <col min="10741" max="10750" width="10.5" style="88" customWidth="1"/>
    <col min="10751" max="10751" width="0" style="88" hidden="1" customWidth="1"/>
    <col min="10752" max="10752" width="8.75" style="88"/>
    <col min="10753" max="10754" width="0" style="88" hidden="1" customWidth="1"/>
    <col min="10755" max="10995" width="8.75" style="88"/>
    <col min="10996" max="10996" width="47.25" style="88" customWidth="1"/>
    <col min="10997" max="11006" width="10.5" style="88" customWidth="1"/>
    <col min="11007" max="11007" width="0" style="88" hidden="1" customWidth="1"/>
    <col min="11008" max="11008" width="8.75" style="88"/>
    <col min="11009" max="11010" width="0" style="88" hidden="1" customWidth="1"/>
    <col min="11011" max="11251" width="8.75" style="88"/>
    <col min="11252" max="11252" width="47.25" style="88" customWidth="1"/>
    <col min="11253" max="11262" width="10.5" style="88" customWidth="1"/>
    <col min="11263" max="11263" width="0" style="88" hidden="1" customWidth="1"/>
    <col min="11264" max="11264" width="8.75" style="88"/>
    <col min="11265" max="11266" width="0" style="88" hidden="1" customWidth="1"/>
    <col min="11267" max="11507" width="8.75" style="88"/>
    <col min="11508" max="11508" width="47.25" style="88" customWidth="1"/>
    <col min="11509" max="11518" width="10.5" style="88" customWidth="1"/>
    <col min="11519" max="11519" width="0" style="88" hidden="1" customWidth="1"/>
    <col min="11520" max="11520" width="8.75" style="88"/>
    <col min="11521" max="11522" width="0" style="88" hidden="1" customWidth="1"/>
    <col min="11523" max="11763" width="8.75" style="88"/>
    <col min="11764" max="11764" width="47.25" style="88" customWidth="1"/>
    <col min="11765" max="11774" width="10.5" style="88" customWidth="1"/>
    <col min="11775" max="11775" width="0" style="88" hidden="1" customWidth="1"/>
    <col min="11776" max="11776" width="8.75" style="88"/>
    <col min="11777" max="11778" width="0" style="88" hidden="1" customWidth="1"/>
    <col min="11779" max="12019" width="8.75" style="88"/>
    <col min="12020" max="12020" width="47.25" style="88" customWidth="1"/>
    <col min="12021" max="12030" width="10.5" style="88" customWidth="1"/>
    <col min="12031" max="12031" width="0" style="88" hidden="1" customWidth="1"/>
    <col min="12032" max="12032" width="8.75" style="88"/>
    <col min="12033" max="12034" width="0" style="88" hidden="1" customWidth="1"/>
    <col min="12035" max="12275" width="8.75" style="88"/>
    <col min="12276" max="12276" width="47.25" style="88" customWidth="1"/>
    <col min="12277" max="12286" width="10.5" style="88" customWidth="1"/>
    <col min="12287" max="12287" width="0" style="88" hidden="1" customWidth="1"/>
    <col min="12288" max="12288" width="8.75" style="88"/>
    <col min="12289" max="12290" width="0" style="88" hidden="1" customWidth="1"/>
    <col min="12291" max="12531" width="8.75" style="88"/>
    <col min="12532" max="12532" width="47.25" style="88" customWidth="1"/>
    <col min="12533" max="12542" width="10.5" style="88" customWidth="1"/>
    <col min="12543" max="12543" width="0" style="88" hidden="1" customWidth="1"/>
    <col min="12544" max="12544" width="8.75" style="88"/>
    <col min="12545" max="12546" width="0" style="88" hidden="1" customWidth="1"/>
    <col min="12547" max="12787" width="8.75" style="88"/>
    <col min="12788" max="12788" width="47.25" style="88" customWidth="1"/>
    <col min="12789" max="12798" width="10.5" style="88" customWidth="1"/>
    <col min="12799" max="12799" width="0" style="88" hidden="1" customWidth="1"/>
    <col min="12800" max="12800" width="8.75" style="88"/>
    <col min="12801" max="12802" width="0" style="88" hidden="1" customWidth="1"/>
    <col min="12803" max="13043" width="8.75" style="88"/>
    <col min="13044" max="13044" width="47.25" style="88" customWidth="1"/>
    <col min="13045" max="13054" width="10.5" style="88" customWidth="1"/>
    <col min="13055" max="13055" width="0" style="88" hidden="1" customWidth="1"/>
    <col min="13056" max="13056" width="8.75" style="88"/>
    <col min="13057" max="13058" width="0" style="88" hidden="1" customWidth="1"/>
    <col min="13059" max="13299" width="8.75" style="88"/>
    <col min="13300" max="13300" width="47.25" style="88" customWidth="1"/>
    <col min="13301" max="13310" width="10.5" style="88" customWidth="1"/>
    <col min="13311" max="13311" width="0" style="88" hidden="1" customWidth="1"/>
    <col min="13312" max="13312" width="8.75" style="88"/>
    <col min="13313" max="13314" width="0" style="88" hidden="1" customWidth="1"/>
    <col min="13315" max="13555" width="8.75" style="88"/>
    <col min="13556" max="13556" width="47.25" style="88" customWidth="1"/>
    <col min="13557" max="13566" width="10.5" style="88" customWidth="1"/>
    <col min="13567" max="13567" width="0" style="88" hidden="1" customWidth="1"/>
    <col min="13568" max="13568" width="8.75" style="88"/>
    <col min="13569" max="13570" width="0" style="88" hidden="1" customWidth="1"/>
    <col min="13571" max="13811" width="8.75" style="88"/>
    <col min="13812" max="13812" width="47.25" style="88" customWidth="1"/>
    <col min="13813" max="13822" width="10.5" style="88" customWidth="1"/>
    <col min="13823" max="13823" width="0" style="88" hidden="1" customWidth="1"/>
    <col min="13824" max="13824" width="8.75" style="88"/>
    <col min="13825" max="13826" width="0" style="88" hidden="1" customWidth="1"/>
    <col min="13827" max="14067" width="8.75" style="88"/>
    <col min="14068" max="14068" width="47.25" style="88" customWidth="1"/>
    <col min="14069" max="14078" width="10.5" style="88" customWidth="1"/>
    <col min="14079" max="14079" width="0" style="88" hidden="1" customWidth="1"/>
    <col min="14080" max="14080" width="8.75" style="88"/>
    <col min="14081" max="14082" width="0" style="88" hidden="1" customWidth="1"/>
    <col min="14083" max="14323" width="8.75" style="88"/>
    <col min="14324" max="14324" width="47.25" style="88" customWidth="1"/>
    <col min="14325" max="14334" width="10.5" style="88" customWidth="1"/>
    <col min="14335" max="14335" width="0" style="88" hidden="1" customWidth="1"/>
    <col min="14336" max="14336" width="8.75" style="88"/>
    <col min="14337" max="14338" width="0" style="88" hidden="1" customWidth="1"/>
    <col min="14339" max="14579" width="8.75" style="88"/>
    <col min="14580" max="14580" width="47.25" style="88" customWidth="1"/>
    <col min="14581" max="14590" width="10.5" style="88" customWidth="1"/>
    <col min="14591" max="14591" width="0" style="88" hidden="1" customWidth="1"/>
    <col min="14592" max="14592" width="8.75" style="88"/>
    <col min="14593" max="14594" width="0" style="88" hidden="1" customWidth="1"/>
    <col min="14595" max="14835" width="8.75" style="88"/>
    <col min="14836" max="14836" width="47.25" style="88" customWidth="1"/>
    <col min="14837" max="14846" width="10.5" style="88" customWidth="1"/>
    <col min="14847" max="14847" width="0" style="88" hidden="1" customWidth="1"/>
    <col min="14848" max="14848" width="8.75" style="88"/>
    <col min="14849" max="14850" width="0" style="88" hidden="1" customWidth="1"/>
    <col min="14851" max="15091" width="8.75" style="88"/>
    <col min="15092" max="15092" width="47.25" style="88" customWidth="1"/>
    <col min="15093" max="15102" width="10.5" style="88" customWidth="1"/>
    <col min="15103" max="15103" width="0" style="88" hidden="1" customWidth="1"/>
    <col min="15104" max="15104" width="8.75" style="88"/>
    <col min="15105" max="15106" width="0" style="88" hidden="1" customWidth="1"/>
    <col min="15107" max="15347" width="8.75" style="88"/>
    <col min="15348" max="15348" width="47.25" style="88" customWidth="1"/>
    <col min="15349" max="15358" width="10.5" style="88" customWidth="1"/>
    <col min="15359" max="15359" width="0" style="88" hidden="1" customWidth="1"/>
    <col min="15360" max="15360" width="8.75" style="88"/>
    <col min="15361" max="15362" width="0" style="88" hidden="1" customWidth="1"/>
    <col min="15363" max="15603" width="8.75" style="88"/>
    <col min="15604" max="15604" width="47.25" style="88" customWidth="1"/>
    <col min="15605" max="15614" width="10.5" style="88" customWidth="1"/>
    <col min="15615" max="15615" width="0" style="88" hidden="1" customWidth="1"/>
    <col min="15616" max="15616" width="8.75" style="88"/>
    <col min="15617" max="15618" width="0" style="88" hidden="1" customWidth="1"/>
    <col min="15619" max="15859" width="8.75" style="88"/>
    <col min="15860" max="15860" width="47.25" style="88" customWidth="1"/>
    <col min="15861" max="15870" width="10.5" style="88" customWidth="1"/>
    <col min="15871" max="15871" width="0" style="88" hidden="1" customWidth="1"/>
    <col min="15872" max="15872" width="8.75" style="88"/>
    <col min="15873" max="15874" width="0" style="88" hidden="1" customWidth="1"/>
    <col min="15875" max="16115" width="8.75" style="88"/>
    <col min="16116" max="16116" width="47.25" style="88" customWidth="1"/>
    <col min="16117" max="16126" width="10.5" style="88" customWidth="1"/>
    <col min="16127" max="16127" width="0" style="88" hidden="1" customWidth="1"/>
    <col min="16128" max="16128" width="8.75" style="88"/>
    <col min="16129" max="16130" width="0" style="88" hidden="1" customWidth="1"/>
    <col min="16131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379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15" customHeight="1" x14ac:dyDescent="0.35">
      <c r="A30" s="81" t="s">
        <v>82</v>
      </c>
      <c r="B30" s="70" t="s">
        <v>16</v>
      </c>
      <c r="C30" s="116">
        <f>+C32+C69</f>
        <v>16220900</v>
      </c>
      <c r="D30" s="116">
        <f t="shared" ref="D30:R30" si="0">+D32+D69</f>
        <v>5426700</v>
      </c>
      <c r="E30" s="116">
        <f t="shared" si="0"/>
        <v>1460700</v>
      </c>
      <c r="F30" s="116">
        <f t="shared" si="0"/>
        <v>1322000</v>
      </c>
      <c r="G30" s="116">
        <f t="shared" si="0"/>
        <v>1322000</v>
      </c>
      <c r="H30" s="116">
        <f t="shared" si="0"/>
        <v>1322000</v>
      </c>
      <c r="I30" s="116">
        <f t="shared" si="0"/>
        <v>5575000</v>
      </c>
      <c r="J30" s="116">
        <f t="shared" si="0"/>
        <v>1573000</v>
      </c>
      <c r="K30" s="116">
        <f t="shared" si="0"/>
        <v>1394000</v>
      </c>
      <c r="L30" s="116">
        <f t="shared" si="0"/>
        <v>1304000</v>
      </c>
      <c r="M30" s="116">
        <f t="shared" si="0"/>
        <v>1304000</v>
      </c>
      <c r="N30" s="116">
        <f t="shared" si="0"/>
        <v>5219200</v>
      </c>
      <c r="O30" s="116">
        <f t="shared" si="0"/>
        <v>1307200</v>
      </c>
      <c r="P30" s="116">
        <f t="shared" si="0"/>
        <v>1304000</v>
      </c>
      <c r="Q30" s="116">
        <f t="shared" si="0"/>
        <v>1304000</v>
      </c>
      <c r="R30" s="116">
        <f t="shared" si="0"/>
        <v>1304000</v>
      </c>
    </row>
    <row r="31" spans="1:18" s="4" customFormat="1" x14ac:dyDescent="0.35">
      <c r="A31" s="81"/>
      <c r="B31" s="70" t="s">
        <v>17</v>
      </c>
      <c r="C31" s="116">
        <v>0</v>
      </c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</row>
    <row r="32" spans="1:18" s="4" customFormat="1" ht="25.9" customHeight="1" x14ac:dyDescent="0.35">
      <c r="A32" s="72" t="s">
        <v>83</v>
      </c>
      <c r="B32" s="73" t="s">
        <v>16</v>
      </c>
      <c r="C32" s="117">
        <f>+C34+C38+C57</f>
        <v>16088900</v>
      </c>
      <c r="D32" s="117">
        <f t="shared" ref="D32:R32" si="1">+D34+D38+D57</f>
        <v>5294700</v>
      </c>
      <c r="E32" s="117">
        <f t="shared" si="1"/>
        <v>1328700</v>
      </c>
      <c r="F32" s="117">
        <f t="shared" si="1"/>
        <v>1322000</v>
      </c>
      <c r="G32" s="117">
        <f t="shared" si="1"/>
        <v>1322000</v>
      </c>
      <c r="H32" s="117">
        <f t="shared" si="1"/>
        <v>1322000</v>
      </c>
      <c r="I32" s="117">
        <f t="shared" si="1"/>
        <v>5575000</v>
      </c>
      <c r="J32" s="117">
        <f t="shared" si="1"/>
        <v>1573000</v>
      </c>
      <c r="K32" s="117">
        <f t="shared" si="1"/>
        <v>1394000</v>
      </c>
      <c r="L32" s="117">
        <f t="shared" si="1"/>
        <v>1304000</v>
      </c>
      <c r="M32" s="117">
        <f t="shared" si="1"/>
        <v>1304000</v>
      </c>
      <c r="N32" s="117">
        <f t="shared" si="1"/>
        <v>5219200</v>
      </c>
      <c r="O32" s="117">
        <f t="shared" si="1"/>
        <v>1307200</v>
      </c>
      <c r="P32" s="117">
        <f t="shared" si="1"/>
        <v>1304000</v>
      </c>
      <c r="Q32" s="117">
        <f t="shared" si="1"/>
        <v>1304000</v>
      </c>
      <c r="R32" s="117">
        <f t="shared" si="1"/>
        <v>1304000</v>
      </c>
    </row>
    <row r="33" spans="1:18" s="4" customFormat="1" x14ac:dyDescent="0.35">
      <c r="A33" s="72"/>
      <c r="B33" s="73" t="s">
        <v>17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</row>
    <row r="34" spans="1:18" s="4" customFormat="1" ht="20.45" customHeight="1" x14ac:dyDescent="0.35">
      <c r="A34" s="82" t="s">
        <v>84</v>
      </c>
      <c r="B34" s="73" t="s">
        <v>16</v>
      </c>
      <c r="C34" s="117">
        <f t="shared" ref="C34:R34" si="2">SUM(C36:C36)</f>
        <v>15722300</v>
      </c>
      <c r="D34" s="117">
        <f t="shared" si="2"/>
        <v>5290300</v>
      </c>
      <c r="E34" s="117">
        <f t="shared" si="2"/>
        <v>1324300</v>
      </c>
      <c r="F34" s="117">
        <f t="shared" si="2"/>
        <v>1322000</v>
      </c>
      <c r="G34" s="117">
        <f t="shared" si="2"/>
        <v>1322000</v>
      </c>
      <c r="H34" s="117">
        <f t="shared" si="2"/>
        <v>1322000</v>
      </c>
      <c r="I34" s="117">
        <f t="shared" si="2"/>
        <v>5216000</v>
      </c>
      <c r="J34" s="117">
        <f t="shared" si="2"/>
        <v>1304000</v>
      </c>
      <c r="K34" s="117">
        <f t="shared" si="2"/>
        <v>1304000</v>
      </c>
      <c r="L34" s="117">
        <f t="shared" si="2"/>
        <v>1304000</v>
      </c>
      <c r="M34" s="117">
        <f t="shared" si="2"/>
        <v>1304000</v>
      </c>
      <c r="N34" s="117">
        <f t="shared" si="2"/>
        <v>5216000</v>
      </c>
      <c r="O34" s="117">
        <f t="shared" si="2"/>
        <v>1304000</v>
      </c>
      <c r="P34" s="117">
        <f t="shared" si="2"/>
        <v>1304000</v>
      </c>
      <c r="Q34" s="117">
        <f t="shared" si="2"/>
        <v>1304000</v>
      </c>
      <c r="R34" s="117">
        <f t="shared" si="2"/>
        <v>1304000</v>
      </c>
    </row>
    <row r="35" spans="1:18" s="4" customFormat="1" x14ac:dyDescent="0.35">
      <c r="A35" s="82"/>
      <c r="B35" s="73" t="s">
        <v>17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</row>
    <row r="36" spans="1:18" s="92" customFormat="1" ht="22.9" customHeight="1" x14ac:dyDescent="0.35">
      <c r="A36" s="93" t="s">
        <v>107</v>
      </c>
      <c r="B36" s="78" t="s">
        <v>16</v>
      </c>
      <c r="C36" s="119">
        <f>+D36+I36+N36</f>
        <v>15722300</v>
      </c>
      <c r="D36" s="105">
        <f>SUM(E36:H36)</f>
        <v>5290300</v>
      </c>
      <c r="E36" s="119">
        <v>1324300</v>
      </c>
      <c r="F36" s="119">
        <v>1322000</v>
      </c>
      <c r="G36" s="119">
        <v>1322000</v>
      </c>
      <c r="H36" s="119">
        <v>1322000</v>
      </c>
      <c r="I36" s="105">
        <f>SUM(J36:M36)</f>
        <v>5216000</v>
      </c>
      <c r="J36" s="119">
        <v>1304000</v>
      </c>
      <c r="K36" s="119">
        <v>1304000</v>
      </c>
      <c r="L36" s="119">
        <v>1304000</v>
      </c>
      <c r="M36" s="119">
        <v>1304000</v>
      </c>
      <c r="N36" s="119">
        <f>SUM(O36:R36)</f>
        <v>5216000</v>
      </c>
      <c r="O36" s="119">
        <v>1304000</v>
      </c>
      <c r="P36" s="119">
        <v>1304000</v>
      </c>
      <c r="Q36" s="119">
        <v>1304000</v>
      </c>
      <c r="R36" s="119">
        <v>1304000</v>
      </c>
    </row>
    <row r="37" spans="1:18" s="4" customFormat="1" x14ac:dyDescent="0.35">
      <c r="A37" s="107"/>
      <c r="B37" s="78" t="s">
        <v>17</v>
      </c>
      <c r="C37" s="106">
        <v>0</v>
      </c>
      <c r="D37" s="106">
        <v>0</v>
      </c>
      <c r="E37" s="106">
        <v>0</v>
      </c>
      <c r="F37" s="106">
        <v>0</v>
      </c>
      <c r="G37" s="106">
        <v>0</v>
      </c>
      <c r="H37" s="106">
        <v>0</v>
      </c>
      <c r="I37" s="106">
        <v>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0</v>
      </c>
      <c r="Q37" s="106">
        <v>0</v>
      </c>
      <c r="R37" s="106">
        <v>0</v>
      </c>
    </row>
    <row r="38" spans="1:18" s="4" customFormat="1" ht="22.15" customHeight="1" x14ac:dyDescent="0.35">
      <c r="A38" s="82" t="s">
        <v>85</v>
      </c>
      <c r="B38" s="73" t="s">
        <v>16</v>
      </c>
      <c r="C38" s="117">
        <f>SUM(C40:C44)</f>
        <v>69100</v>
      </c>
      <c r="D38" s="117">
        <f t="shared" ref="D38:R38" si="3">SUM(D40:D44)</f>
        <v>0</v>
      </c>
      <c r="E38" s="117">
        <f t="shared" si="3"/>
        <v>0</v>
      </c>
      <c r="F38" s="117">
        <f t="shared" si="3"/>
        <v>0</v>
      </c>
      <c r="G38" s="117">
        <f t="shared" si="3"/>
        <v>0</v>
      </c>
      <c r="H38" s="117">
        <f t="shared" si="3"/>
        <v>0</v>
      </c>
      <c r="I38" s="117">
        <f t="shared" si="3"/>
        <v>67100</v>
      </c>
      <c r="J38" s="117">
        <f t="shared" si="3"/>
        <v>67100</v>
      </c>
      <c r="K38" s="117">
        <f t="shared" si="3"/>
        <v>0</v>
      </c>
      <c r="L38" s="117">
        <f t="shared" si="3"/>
        <v>0</v>
      </c>
      <c r="M38" s="117">
        <f t="shared" si="3"/>
        <v>0</v>
      </c>
      <c r="N38" s="117">
        <f t="shared" si="3"/>
        <v>2000</v>
      </c>
      <c r="O38" s="117">
        <f t="shared" si="3"/>
        <v>2000</v>
      </c>
      <c r="P38" s="117">
        <f t="shared" si="3"/>
        <v>0</v>
      </c>
      <c r="Q38" s="117">
        <f t="shared" si="3"/>
        <v>0</v>
      </c>
      <c r="R38" s="117">
        <f t="shared" si="3"/>
        <v>0</v>
      </c>
    </row>
    <row r="39" spans="1:18" s="4" customFormat="1" x14ac:dyDescent="0.35">
      <c r="A39" s="82"/>
      <c r="B39" s="73" t="s">
        <v>17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</row>
    <row r="40" spans="1:18" s="92" customFormat="1" x14ac:dyDescent="0.35">
      <c r="A40" s="95" t="s">
        <v>100</v>
      </c>
      <c r="B40" s="78" t="s">
        <v>16</v>
      </c>
      <c r="C40" s="119">
        <f>+D40+I40+N40</f>
        <v>45100</v>
      </c>
      <c r="D40" s="105">
        <v>0</v>
      </c>
      <c r="E40" s="119">
        <v>0</v>
      </c>
      <c r="F40" s="119">
        <v>0</v>
      </c>
      <c r="G40" s="119">
        <v>0</v>
      </c>
      <c r="H40" s="119">
        <v>0</v>
      </c>
      <c r="I40" s="105">
        <f>SUM(J40:M40)</f>
        <v>45100</v>
      </c>
      <c r="J40" s="119">
        <v>45100</v>
      </c>
      <c r="K40" s="105">
        <v>0</v>
      </c>
      <c r="L40" s="105">
        <v>0</v>
      </c>
      <c r="M40" s="105">
        <v>0</v>
      </c>
      <c r="N40" s="119">
        <f>SUM(O40:R40)</f>
        <v>0</v>
      </c>
      <c r="O40" s="105">
        <v>0</v>
      </c>
      <c r="P40" s="105">
        <v>0</v>
      </c>
      <c r="Q40" s="105">
        <v>0</v>
      </c>
      <c r="R40" s="105">
        <v>0</v>
      </c>
    </row>
    <row r="41" spans="1:18" s="4" customFormat="1" x14ac:dyDescent="0.35">
      <c r="A41" s="107"/>
      <c r="B41" s="78" t="s">
        <v>17</v>
      </c>
      <c r="C41" s="106">
        <v>0</v>
      </c>
      <c r="D41" s="106">
        <v>0</v>
      </c>
      <c r="E41" s="106">
        <v>0</v>
      </c>
      <c r="F41" s="106">
        <v>0</v>
      </c>
      <c r="G41" s="106">
        <v>0</v>
      </c>
      <c r="H41" s="106">
        <v>0</v>
      </c>
      <c r="I41" s="106">
        <v>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0</v>
      </c>
      <c r="Q41" s="106">
        <v>0</v>
      </c>
      <c r="R41" s="106">
        <v>0</v>
      </c>
    </row>
    <row r="42" spans="1:18" s="92" customFormat="1" x14ac:dyDescent="0.35">
      <c r="A42" s="95" t="s">
        <v>141</v>
      </c>
      <c r="B42" s="78" t="s">
        <v>16</v>
      </c>
      <c r="C42" s="119">
        <f>+D42+I42+N42</f>
        <v>2000</v>
      </c>
      <c r="D42" s="105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f>SUM(J42:M42)</f>
        <v>0</v>
      </c>
      <c r="J42" s="119">
        <v>0</v>
      </c>
      <c r="K42" s="105">
        <v>0</v>
      </c>
      <c r="L42" s="105">
        <v>0</v>
      </c>
      <c r="M42" s="105">
        <v>0</v>
      </c>
      <c r="N42" s="119">
        <f>SUM(O42:R42)</f>
        <v>2000</v>
      </c>
      <c r="O42" s="119">
        <v>2000</v>
      </c>
      <c r="P42" s="105">
        <v>0</v>
      </c>
      <c r="Q42" s="105">
        <v>0</v>
      </c>
      <c r="R42" s="105">
        <v>0</v>
      </c>
    </row>
    <row r="43" spans="1:18" s="4" customFormat="1" x14ac:dyDescent="0.35">
      <c r="A43" s="107"/>
      <c r="B43" s="78" t="s">
        <v>17</v>
      </c>
      <c r="C43" s="106">
        <v>0</v>
      </c>
      <c r="D43" s="106">
        <v>0</v>
      </c>
      <c r="E43" s="106">
        <v>0</v>
      </c>
      <c r="F43" s="106">
        <v>0</v>
      </c>
      <c r="G43" s="106">
        <v>0</v>
      </c>
      <c r="H43" s="106">
        <v>0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0</v>
      </c>
      <c r="Q43" s="106">
        <v>0</v>
      </c>
      <c r="R43" s="106">
        <v>0</v>
      </c>
    </row>
    <row r="44" spans="1:18" s="4" customFormat="1" x14ac:dyDescent="0.35">
      <c r="A44" s="94" t="s">
        <v>101</v>
      </c>
      <c r="B44" s="78" t="s">
        <v>16</v>
      </c>
      <c r="C44" s="119">
        <f>+D44+I44+N44</f>
        <v>22000</v>
      </c>
      <c r="D44" s="105">
        <f>SUM(E44:H44)</f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f>SUM(J44:M44)</f>
        <v>22000</v>
      </c>
      <c r="J44" s="106">
        <v>22000</v>
      </c>
      <c r="K44" s="105">
        <v>0</v>
      </c>
      <c r="L44" s="105">
        <v>0</v>
      </c>
      <c r="M44" s="105">
        <v>0</v>
      </c>
      <c r="N44" s="119">
        <f>SUM(O44:R44)</f>
        <v>0</v>
      </c>
      <c r="O44" s="105">
        <v>0</v>
      </c>
      <c r="P44" s="105">
        <v>0</v>
      </c>
      <c r="Q44" s="105">
        <v>0</v>
      </c>
      <c r="R44" s="105">
        <v>0</v>
      </c>
    </row>
    <row r="45" spans="1:18" s="4" customFormat="1" x14ac:dyDescent="0.35">
      <c r="A45" s="107"/>
      <c r="B45" s="78" t="s">
        <v>17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353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379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ht="21.6" customHeight="1" x14ac:dyDescent="0.35">
      <c r="A57" s="82" t="s">
        <v>86</v>
      </c>
      <c r="B57" s="73" t="s">
        <v>16</v>
      </c>
      <c r="C57" s="117">
        <f>SUM(C59:C67)</f>
        <v>297500</v>
      </c>
      <c r="D57" s="117">
        <f t="shared" ref="D57:R57" si="4">SUM(D59:D67)</f>
        <v>4400</v>
      </c>
      <c r="E57" s="117">
        <f t="shared" si="4"/>
        <v>4400</v>
      </c>
      <c r="F57" s="117">
        <f t="shared" si="4"/>
        <v>0</v>
      </c>
      <c r="G57" s="117">
        <f t="shared" si="4"/>
        <v>0</v>
      </c>
      <c r="H57" s="117">
        <f t="shared" si="4"/>
        <v>0</v>
      </c>
      <c r="I57" s="117">
        <f t="shared" si="4"/>
        <v>291900</v>
      </c>
      <c r="J57" s="117">
        <f t="shared" si="4"/>
        <v>201900</v>
      </c>
      <c r="K57" s="117">
        <f t="shared" si="4"/>
        <v>90000</v>
      </c>
      <c r="L57" s="117">
        <f t="shared" si="4"/>
        <v>0</v>
      </c>
      <c r="M57" s="117">
        <f t="shared" si="4"/>
        <v>0</v>
      </c>
      <c r="N57" s="117">
        <f t="shared" si="4"/>
        <v>1200</v>
      </c>
      <c r="O57" s="117">
        <f t="shared" si="4"/>
        <v>1200</v>
      </c>
      <c r="P57" s="117">
        <f t="shared" si="4"/>
        <v>0</v>
      </c>
      <c r="Q57" s="117">
        <f t="shared" si="4"/>
        <v>0</v>
      </c>
      <c r="R57" s="117">
        <f t="shared" si="4"/>
        <v>0</v>
      </c>
    </row>
    <row r="58" spans="1:18" s="4" customFormat="1" x14ac:dyDescent="0.35">
      <c r="A58" s="82"/>
      <c r="B58" s="73" t="s">
        <v>17</v>
      </c>
      <c r="C58" s="117">
        <v>0</v>
      </c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</row>
    <row r="59" spans="1:18" s="4" customFormat="1" x14ac:dyDescent="0.35">
      <c r="A59" s="95" t="s">
        <v>103</v>
      </c>
      <c r="B59" s="78" t="s">
        <v>16</v>
      </c>
      <c r="C59" s="119">
        <f t="shared" ref="C59:C65" si="5">+D59+I59+N59</f>
        <v>172000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f t="shared" ref="I59:I67" si="6">SUM(J59:M59)</f>
        <v>172000</v>
      </c>
      <c r="J59" s="106">
        <v>172000</v>
      </c>
      <c r="K59" s="105">
        <v>0</v>
      </c>
      <c r="L59" s="105">
        <v>0</v>
      </c>
      <c r="M59" s="105">
        <v>0</v>
      </c>
      <c r="N59" s="119">
        <f>SUM(O59:R59)</f>
        <v>0</v>
      </c>
      <c r="O59" s="105">
        <v>0</v>
      </c>
      <c r="P59" s="105">
        <v>0</v>
      </c>
      <c r="Q59" s="105">
        <v>0</v>
      </c>
      <c r="R59" s="105">
        <v>0</v>
      </c>
    </row>
    <row r="60" spans="1:18" s="4" customFormat="1" x14ac:dyDescent="0.35">
      <c r="A60" s="107"/>
      <c r="B60" s="78" t="s">
        <v>17</v>
      </c>
      <c r="C60" s="106">
        <v>0</v>
      </c>
      <c r="D60" s="106">
        <v>0</v>
      </c>
      <c r="E60" s="106">
        <v>0</v>
      </c>
      <c r="F60" s="106">
        <v>0</v>
      </c>
      <c r="G60" s="106">
        <v>0</v>
      </c>
      <c r="H60" s="106">
        <v>0</v>
      </c>
      <c r="I60" s="106">
        <v>0</v>
      </c>
      <c r="J60" s="106">
        <v>0</v>
      </c>
      <c r="K60" s="106">
        <v>0</v>
      </c>
      <c r="L60" s="106">
        <v>0</v>
      </c>
      <c r="M60" s="106">
        <v>0</v>
      </c>
      <c r="N60" s="106">
        <v>0</v>
      </c>
      <c r="O60" s="106">
        <v>0</v>
      </c>
      <c r="P60" s="106">
        <v>0</v>
      </c>
      <c r="Q60" s="106">
        <v>0</v>
      </c>
      <c r="R60" s="106">
        <v>0</v>
      </c>
    </row>
    <row r="61" spans="1:18" s="4" customFormat="1" x14ac:dyDescent="0.35">
      <c r="A61" s="95" t="s">
        <v>104</v>
      </c>
      <c r="B61" s="78" t="s">
        <v>16</v>
      </c>
      <c r="C61" s="119">
        <f t="shared" si="5"/>
        <v>90000</v>
      </c>
      <c r="D61" s="105">
        <v>0</v>
      </c>
      <c r="E61" s="105">
        <v>0</v>
      </c>
      <c r="F61" s="105">
        <v>0</v>
      </c>
      <c r="G61" s="105">
        <v>0</v>
      </c>
      <c r="H61" s="105">
        <v>0</v>
      </c>
      <c r="I61" s="105">
        <f t="shared" si="6"/>
        <v>90000</v>
      </c>
      <c r="J61" s="105">
        <v>0</v>
      </c>
      <c r="K61" s="106">
        <v>90000</v>
      </c>
      <c r="L61" s="105">
        <v>0</v>
      </c>
      <c r="M61" s="105">
        <v>0</v>
      </c>
      <c r="N61" s="119">
        <f>SUM(O61:R61)</f>
        <v>0</v>
      </c>
      <c r="O61" s="105">
        <v>0</v>
      </c>
      <c r="P61" s="105">
        <v>0</v>
      </c>
      <c r="Q61" s="105">
        <v>0</v>
      </c>
      <c r="R61" s="105">
        <v>0</v>
      </c>
    </row>
    <row r="62" spans="1:18" s="4" customFormat="1" x14ac:dyDescent="0.35">
      <c r="A62" s="107"/>
      <c r="B62" s="78" t="s">
        <v>17</v>
      </c>
      <c r="C62" s="106">
        <v>0</v>
      </c>
      <c r="D62" s="106">
        <v>0</v>
      </c>
      <c r="E62" s="106">
        <v>0</v>
      </c>
      <c r="F62" s="106">
        <v>0</v>
      </c>
      <c r="G62" s="106">
        <v>0</v>
      </c>
      <c r="H62" s="106">
        <v>0</v>
      </c>
      <c r="I62" s="106">
        <v>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0</v>
      </c>
      <c r="Q62" s="106">
        <v>0</v>
      </c>
      <c r="R62" s="106">
        <v>0</v>
      </c>
    </row>
    <row r="63" spans="1:18" s="4" customFormat="1" x14ac:dyDescent="0.35">
      <c r="A63" s="95" t="s">
        <v>105</v>
      </c>
      <c r="B63" s="78" t="s">
        <v>16</v>
      </c>
      <c r="C63" s="119">
        <f t="shared" si="5"/>
        <v>29900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05">
        <f t="shared" si="6"/>
        <v>29900</v>
      </c>
      <c r="J63" s="106">
        <v>29900</v>
      </c>
      <c r="K63" s="105">
        <v>0</v>
      </c>
      <c r="L63" s="105">
        <v>0</v>
      </c>
      <c r="M63" s="105">
        <v>0</v>
      </c>
      <c r="N63" s="119">
        <f>SUM(O63:R63)</f>
        <v>0</v>
      </c>
      <c r="O63" s="105">
        <v>0</v>
      </c>
      <c r="P63" s="105">
        <v>0</v>
      </c>
      <c r="Q63" s="105">
        <v>0</v>
      </c>
      <c r="R63" s="105">
        <v>0</v>
      </c>
    </row>
    <row r="64" spans="1:18" s="4" customFormat="1" x14ac:dyDescent="0.35">
      <c r="A64" s="107"/>
      <c r="B64" s="78" t="s">
        <v>17</v>
      </c>
      <c r="C64" s="106">
        <v>0</v>
      </c>
      <c r="D64" s="106">
        <v>0</v>
      </c>
      <c r="E64" s="106">
        <v>0</v>
      </c>
      <c r="F64" s="106">
        <v>0</v>
      </c>
      <c r="G64" s="106">
        <v>0</v>
      </c>
      <c r="H64" s="106">
        <v>0</v>
      </c>
      <c r="I64" s="106">
        <v>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0</v>
      </c>
      <c r="Q64" s="106">
        <v>0</v>
      </c>
      <c r="R64" s="106">
        <v>0</v>
      </c>
    </row>
    <row r="65" spans="1:18" s="4" customFormat="1" x14ac:dyDescent="0.35">
      <c r="A65" s="95" t="s">
        <v>212</v>
      </c>
      <c r="B65" s="78" t="s">
        <v>16</v>
      </c>
      <c r="C65" s="119">
        <f t="shared" si="5"/>
        <v>1200</v>
      </c>
      <c r="D65" s="105">
        <v>0</v>
      </c>
      <c r="E65" s="105">
        <v>0</v>
      </c>
      <c r="F65" s="105">
        <v>0</v>
      </c>
      <c r="G65" s="105">
        <v>0</v>
      </c>
      <c r="H65" s="105">
        <v>0</v>
      </c>
      <c r="I65" s="105">
        <f t="shared" si="6"/>
        <v>0</v>
      </c>
      <c r="J65" s="105">
        <v>0</v>
      </c>
      <c r="K65" s="105">
        <v>0</v>
      </c>
      <c r="L65" s="105">
        <v>0</v>
      </c>
      <c r="M65" s="105">
        <v>0</v>
      </c>
      <c r="N65" s="119">
        <f>SUM(O65:R65)</f>
        <v>1200</v>
      </c>
      <c r="O65" s="106">
        <v>1200</v>
      </c>
      <c r="P65" s="106"/>
      <c r="Q65" s="106"/>
      <c r="R65" s="106"/>
    </row>
    <row r="66" spans="1:18" s="4" customFormat="1" x14ac:dyDescent="0.35">
      <c r="A66" s="107"/>
      <c r="B66" s="78" t="s">
        <v>17</v>
      </c>
      <c r="C66" s="106">
        <v>0</v>
      </c>
      <c r="D66" s="106">
        <v>0</v>
      </c>
      <c r="E66" s="106">
        <v>0</v>
      </c>
      <c r="F66" s="106">
        <v>0</v>
      </c>
      <c r="G66" s="106">
        <v>0</v>
      </c>
      <c r="H66" s="106">
        <v>0</v>
      </c>
      <c r="I66" s="106">
        <v>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0</v>
      </c>
      <c r="Q66" s="106">
        <v>0</v>
      </c>
      <c r="R66" s="106">
        <v>0</v>
      </c>
    </row>
    <row r="67" spans="1:18" s="4" customFormat="1" x14ac:dyDescent="0.35">
      <c r="A67" s="95" t="s">
        <v>106</v>
      </c>
      <c r="B67" s="78" t="s">
        <v>16</v>
      </c>
      <c r="C67" s="119">
        <f>+D67+I67+N67</f>
        <v>4400</v>
      </c>
      <c r="D67" s="105">
        <f>SUM(E67:H67)</f>
        <v>4400</v>
      </c>
      <c r="E67" s="106">
        <v>4400</v>
      </c>
      <c r="F67" s="105">
        <v>0</v>
      </c>
      <c r="G67" s="105">
        <v>0</v>
      </c>
      <c r="H67" s="105">
        <v>0</v>
      </c>
      <c r="I67" s="105">
        <f t="shared" si="6"/>
        <v>0</v>
      </c>
      <c r="J67" s="105">
        <v>0</v>
      </c>
      <c r="K67" s="105">
        <v>0</v>
      </c>
      <c r="L67" s="105">
        <v>0</v>
      </c>
      <c r="M67" s="105">
        <v>0</v>
      </c>
      <c r="N67" s="119">
        <f>SUM(O67:R67)</f>
        <v>0</v>
      </c>
      <c r="O67" s="105">
        <v>0</v>
      </c>
      <c r="P67" s="105">
        <v>0</v>
      </c>
      <c r="Q67" s="105">
        <v>0</v>
      </c>
      <c r="R67" s="105">
        <v>0</v>
      </c>
    </row>
    <row r="68" spans="1:18" s="4" customFormat="1" x14ac:dyDescent="0.35">
      <c r="A68" s="107"/>
      <c r="B68" s="78" t="s">
        <v>17</v>
      </c>
      <c r="C68" s="106">
        <v>0</v>
      </c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>
        <v>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0</v>
      </c>
      <c r="Q68" s="106">
        <v>0</v>
      </c>
      <c r="R68" s="106">
        <v>0</v>
      </c>
    </row>
    <row r="69" spans="1:18" s="4" customFormat="1" ht="22.15" customHeight="1" x14ac:dyDescent="0.35">
      <c r="A69" s="72" t="s">
        <v>87</v>
      </c>
      <c r="B69" s="73" t="s">
        <v>16</v>
      </c>
      <c r="C69" s="117">
        <f>SUM(C71:C74)</f>
        <v>132000</v>
      </c>
      <c r="D69" s="117">
        <f t="shared" ref="D69:E69" si="7">SUM(D71:D74)</f>
        <v>132000</v>
      </c>
      <c r="E69" s="117">
        <f t="shared" si="7"/>
        <v>132000</v>
      </c>
      <c r="F69" s="117">
        <f t="shared" ref="F69:R69" si="8">SUM(F71)</f>
        <v>0</v>
      </c>
      <c r="G69" s="117">
        <f t="shared" si="8"/>
        <v>0</v>
      </c>
      <c r="H69" s="117">
        <f t="shared" si="8"/>
        <v>0</v>
      </c>
      <c r="I69" s="117">
        <f t="shared" si="8"/>
        <v>0</v>
      </c>
      <c r="J69" s="117">
        <f t="shared" si="8"/>
        <v>0</v>
      </c>
      <c r="K69" s="117">
        <f t="shared" si="8"/>
        <v>0</v>
      </c>
      <c r="L69" s="117">
        <f t="shared" si="8"/>
        <v>0</v>
      </c>
      <c r="M69" s="117">
        <f t="shared" si="8"/>
        <v>0</v>
      </c>
      <c r="N69" s="117">
        <f t="shared" si="8"/>
        <v>0</v>
      </c>
      <c r="O69" s="117">
        <f t="shared" si="8"/>
        <v>0</v>
      </c>
      <c r="P69" s="117">
        <f t="shared" si="8"/>
        <v>0</v>
      </c>
      <c r="Q69" s="117">
        <f t="shared" si="8"/>
        <v>0</v>
      </c>
      <c r="R69" s="117">
        <f t="shared" si="8"/>
        <v>0</v>
      </c>
    </row>
    <row r="70" spans="1:18" s="4" customFormat="1" ht="25.15" customHeight="1" x14ac:dyDescent="0.35">
      <c r="A70" s="72"/>
      <c r="B70" s="73" t="s">
        <v>17</v>
      </c>
      <c r="C70" s="117">
        <v>0</v>
      </c>
      <c r="D70" s="117">
        <v>0</v>
      </c>
      <c r="E70" s="117">
        <v>0</v>
      </c>
      <c r="F70" s="117">
        <v>0</v>
      </c>
      <c r="G70" s="117">
        <v>0</v>
      </c>
      <c r="H70" s="117">
        <v>0</v>
      </c>
      <c r="I70" s="117">
        <v>0</v>
      </c>
      <c r="J70" s="117">
        <v>0</v>
      </c>
      <c r="K70" s="117">
        <v>0</v>
      </c>
      <c r="L70" s="117">
        <v>0</v>
      </c>
      <c r="M70" s="117">
        <v>0</v>
      </c>
      <c r="N70" s="117">
        <v>0</v>
      </c>
      <c r="O70" s="117">
        <v>0</v>
      </c>
      <c r="P70" s="117">
        <v>0</v>
      </c>
      <c r="Q70" s="117">
        <v>0</v>
      </c>
      <c r="R70" s="117">
        <v>0</v>
      </c>
    </row>
    <row r="71" spans="1:18" s="4" customFormat="1" x14ac:dyDescent="0.35">
      <c r="A71" s="107" t="s">
        <v>126</v>
      </c>
      <c r="B71" s="78" t="s">
        <v>16</v>
      </c>
      <c r="C71" s="119">
        <f>+D71+I71+N71</f>
        <v>72000</v>
      </c>
      <c r="D71" s="105">
        <f>SUM(E71:H71)</f>
        <v>72000</v>
      </c>
      <c r="E71" s="106">
        <v>72000</v>
      </c>
      <c r="F71" s="105">
        <v>0</v>
      </c>
      <c r="G71" s="105">
        <v>0</v>
      </c>
      <c r="H71" s="105">
        <v>0</v>
      </c>
      <c r="I71" s="105">
        <f>SUM(J71:M71)</f>
        <v>0</v>
      </c>
      <c r="J71" s="105">
        <v>0</v>
      </c>
      <c r="K71" s="105">
        <v>0</v>
      </c>
      <c r="L71" s="105">
        <v>0</v>
      </c>
      <c r="M71" s="105">
        <v>0</v>
      </c>
      <c r="N71" s="119">
        <f>SUM(O71:R71)</f>
        <v>0</v>
      </c>
      <c r="O71" s="105">
        <v>0</v>
      </c>
      <c r="P71" s="105">
        <v>0</v>
      </c>
      <c r="Q71" s="105">
        <v>0</v>
      </c>
      <c r="R71" s="105">
        <v>0</v>
      </c>
    </row>
    <row r="72" spans="1:18" s="4" customFormat="1" x14ac:dyDescent="0.35">
      <c r="A72" s="107"/>
      <c r="B72" s="78" t="s">
        <v>17</v>
      </c>
      <c r="C72" s="106">
        <v>0</v>
      </c>
      <c r="D72" s="106">
        <v>0</v>
      </c>
      <c r="E72" s="106">
        <v>0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0</v>
      </c>
      <c r="Q72" s="106">
        <v>0</v>
      </c>
      <c r="R72" s="106">
        <v>0</v>
      </c>
    </row>
    <row r="73" spans="1:18" s="4" customFormat="1" x14ac:dyDescent="0.35">
      <c r="A73" s="107" t="s">
        <v>148</v>
      </c>
      <c r="B73" s="78" t="s">
        <v>16</v>
      </c>
      <c r="C73" s="119">
        <f>+D73+I73+N73</f>
        <v>60000</v>
      </c>
      <c r="D73" s="105">
        <f>SUM(E73:H73)</f>
        <v>60000</v>
      </c>
      <c r="E73" s="106">
        <v>60000</v>
      </c>
      <c r="F73" s="105">
        <v>0</v>
      </c>
      <c r="G73" s="105">
        <v>0</v>
      </c>
      <c r="H73" s="105">
        <v>0</v>
      </c>
      <c r="I73" s="105">
        <f>SUM(J73:M73)</f>
        <v>0</v>
      </c>
      <c r="J73" s="105">
        <v>0</v>
      </c>
      <c r="K73" s="105">
        <v>0</v>
      </c>
      <c r="L73" s="105">
        <v>0</v>
      </c>
      <c r="M73" s="105">
        <v>0</v>
      </c>
      <c r="N73" s="119">
        <f>SUM(O73:R73)</f>
        <v>0</v>
      </c>
      <c r="O73" s="105">
        <v>0</v>
      </c>
      <c r="P73" s="105">
        <v>0</v>
      </c>
      <c r="Q73" s="105">
        <v>0</v>
      </c>
      <c r="R73" s="105">
        <v>0</v>
      </c>
    </row>
    <row r="74" spans="1:18" s="4" customFormat="1" x14ac:dyDescent="0.35">
      <c r="A74" s="107"/>
      <c r="B74" s="78" t="s">
        <v>17</v>
      </c>
      <c r="C74" s="106">
        <v>0</v>
      </c>
      <c r="D74" s="106">
        <v>0</v>
      </c>
      <c r="E74" s="106">
        <v>0</v>
      </c>
      <c r="F74" s="106">
        <v>0</v>
      </c>
      <c r="G74" s="106">
        <v>0</v>
      </c>
      <c r="H74" s="106">
        <v>0</v>
      </c>
      <c r="I74" s="106">
        <v>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0</v>
      </c>
      <c r="Q74" s="106">
        <v>0</v>
      </c>
      <c r="R74" s="106">
        <v>0</v>
      </c>
    </row>
    <row r="75" spans="1:18" s="4" customFormat="1" x14ac:dyDescent="0.35">
      <c r="A75" s="81" t="s">
        <v>88</v>
      </c>
      <c r="B75" s="70" t="s">
        <v>16</v>
      </c>
      <c r="C75" s="116">
        <f t="shared" ref="C75:R75" si="9">+C77+C81</f>
        <v>0</v>
      </c>
      <c r="D75" s="116">
        <f t="shared" si="9"/>
        <v>0</v>
      </c>
      <c r="E75" s="116">
        <f t="shared" si="9"/>
        <v>0</v>
      </c>
      <c r="F75" s="116">
        <f t="shared" si="9"/>
        <v>0</v>
      </c>
      <c r="G75" s="116">
        <f t="shared" si="9"/>
        <v>0</v>
      </c>
      <c r="H75" s="116">
        <f t="shared" si="9"/>
        <v>0</v>
      </c>
      <c r="I75" s="116">
        <f t="shared" si="9"/>
        <v>0</v>
      </c>
      <c r="J75" s="116">
        <f t="shared" si="9"/>
        <v>0</v>
      </c>
      <c r="K75" s="116">
        <f t="shared" si="9"/>
        <v>0</v>
      </c>
      <c r="L75" s="116">
        <f t="shared" si="9"/>
        <v>0</v>
      </c>
      <c r="M75" s="116">
        <f t="shared" si="9"/>
        <v>0</v>
      </c>
      <c r="N75" s="116">
        <f t="shared" si="9"/>
        <v>0</v>
      </c>
      <c r="O75" s="116">
        <f t="shared" si="9"/>
        <v>0</v>
      </c>
      <c r="P75" s="116">
        <f t="shared" si="9"/>
        <v>0</v>
      </c>
      <c r="Q75" s="116">
        <f t="shared" si="9"/>
        <v>0</v>
      </c>
      <c r="R75" s="116">
        <f t="shared" si="9"/>
        <v>0</v>
      </c>
    </row>
    <row r="76" spans="1:18" s="4" customFormat="1" x14ac:dyDescent="0.35">
      <c r="A76" s="81"/>
      <c r="B76" s="70" t="s">
        <v>17</v>
      </c>
      <c r="C76" s="116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v>0</v>
      </c>
    </row>
    <row r="77" spans="1:18" s="4" customFormat="1" x14ac:dyDescent="0.35">
      <c r="A77" s="72" t="s">
        <v>89</v>
      </c>
      <c r="B77" s="73" t="s">
        <v>16</v>
      </c>
      <c r="C77" s="117">
        <f>SUM(C79:C80)</f>
        <v>0</v>
      </c>
      <c r="D77" s="117">
        <f t="shared" ref="D77:R77" si="10">SUM(D79:D80)</f>
        <v>0</v>
      </c>
      <c r="E77" s="117">
        <f t="shared" si="10"/>
        <v>0</v>
      </c>
      <c r="F77" s="117">
        <f t="shared" si="10"/>
        <v>0</v>
      </c>
      <c r="G77" s="117">
        <f t="shared" si="10"/>
        <v>0</v>
      </c>
      <c r="H77" s="117">
        <f t="shared" si="10"/>
        <v>0</v>
      </c>
      <c r="I77" s="117">
        <f t="shared" si="10"/>
        <v>0</v>
      </c>
      <c r="J77" s="117">
        <f t="shared" si="10"/>
        <v>0</v>
      </c>
      <c r="K77" s="117">
        <f t="shared" si="10"/>
        <v>0</v>
      </c>
      <c r="L77" s="117">
        <f t="shared" si="10"/>
        <v>0</v>
      </c>
      <c r="M77" s="117">
        <f t="shared" si="10"/>
        <v>0</v>
      </c>
      <c r="N77" s="117">
        <f t="shared" si="10"/>
        <v>0</v>
      </c>
      <c r="O77" s="117">
        <f t="shared" si="10"/>
        <v>0</v>
      </c>
      <c r="P77" s="117">
        <f t="shared" si="10"/>
        <v>0</v>
      </c>
      <c r="Q77" s="117">
        <f t="shared" si="10"/>
        <v>0</v>
      </c>
      <c r="R77" s="117">
        <f t="shared" si="10"/>
        <v>0</v>
      </c>
    </row>
    <row r="78" spans="1:18" s="4" customFormat="1" x14ac:dyDescent="0.35">
      <c r="A78" s="72"/>
      <c r="B78" s="73" t="s">
        <v>17</v>
      </c>
      <c r="C78" s="117">
        <v>0</v>
      </c>
      <c r="D78" s="117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</row>
    <row r="79" spans="1:18" s="4" customFormat="1" x14ac:dyDescent="0.35">
      <c r="A79" s="107"/>
      <c r="B79" s="78" t="s">
        <v>16</v>
      </c>
      <c r="C79" s="105">
        <v>0</v>
      </c>
      <c r="D79" s="105">
        <v>0</v>
      </c>
      <c r="E79" s="105">
        <v>0</v>
      </c>
      <c r="F79" s="105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05">
        <v>0</v>
      </c>
      <c r="P79" s="105">
        <v>0</v>
      </c>
      <c r="Q79" s="105">
        <v>0</v>
      </c>
      <c r="R79" s="105">
        <v>0</v>
      </c>
    </row>
    <row r="80" spans="1:18" s="4" customFormat="1" x14ac:dyDescent="0.35">
      <c r="A80" s="107"/>
      <c r="B80" s="78" t="s">
        <v>17</v>
      </c>
      <c r="C80" s="106">
        <v>0</v>
      </c>
      <c r="D80" s="106">
        <v>0</v>
      </c>
      <c r="E80" s="106">
        <v>0</v>
      </c>
      <c r="F80" s="106">
        <v>0</v>
      </c>
      <c r="G80" s="106">
        <v>0</v>
      </c>
      <c r="H80" s="106">
        <v>0</v>
      </c>
      <c r="I80" s="106">
        <v>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0</v>
      </c>
      <c r="Q80" s="106">
        <v>0</v>
      </c>
      <c r="R80" s="106">
        <v>0</v>
      </c>
    </row>
    <row r="81" spans="1:18" s="4" customFormat="1" x14ac:dyDescent="0.35">
      <c r="A81" s="72" t="s">
        <v>90</v>
      </c>
      <c r="B81" s="73" t="s">
        <v>16</v>
      </c>
      <c r="C81" s="73">
        <f>SUM(C83:C84)</f>
        <v>0</v>
      </c>
      <c r="D81" s="73">
        <f t="shared" ref="D81:R81" si="11">SUM(D83:D84)</f>
        <v>0</v>
      </c>
      <c r="E81" s="73">
        <f t="shared" si="11"/>
        <v>0</v>
      </c>
      <c r="F81" s="73">
        <f t="shared" si="11"/>
        <v>0</v>
      </c>
      <c r="G81" s="73">
        <f t="shared" si="11"/>
        <v>0</v>
      </c>
      <c r="H81" s="73">
        <f t="shared" si="11"/>
        <v>0</v>
      </c>
      <c r="I81" s="73">
        <f t="shared" si="11"/>
        <v>0</v>
      </c>
      <c r="J81" s="73">
        <f t="shared" si="11"/>
        <v>0</v>
      </c>
      <c r="K81" s="73">
        <f t="shared" si="11"/>
        <v>0</v>
      </c>
      <c r="L81" s="73">
        <f t="shared" si="11"/>
        <v>0</v>
      </c>
      <c r="M81" s="73">
        <f t="shared" si="11"/>
        <v>0</v>
      </c>
      <c r="N81" s="73">
        <f t="shared" si="11"/>
        <v>0</v>
      </c>
      <c r="O81" s="73">
        <f t="shared" si="11"/>
        <v>0</v>
      </c>
      <c r="P81" s="73">
        <f t="shared" si="11"/>
        <v>0</v>
      </c>
      <c r="Q81" s="73">
        <f t="shared" si="11"/>
        <v>0</v>
      </c>
      <c r="R81" s="73">
        <f t="shared" si="11"/>
        <v>0</v>
      </c>
    </row>
    <row r="82" spans="1:18" s="4" customFormat="1" x14ac:dyDescent="0.35">
      <c r="A82" s="72"/>
      <c r="B82" s="73" t="s">
        <v>17</v>
      </c>
      <c r="C82" s="117">
        <v>0</v>
      </c>
      <c r="D82" s="117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</row>
    <row r="83" spans="1:18" s="4" customFormat="1" x14ac:dyDescent="0.35">
      <c r="A83" s="77"/>
      <c r="B83" s="78" t="s">
        <v>16</v>
      </c>
      <c r="C83" s="105">
        <v>0</v>
      </c>
      <c r="D83" s="105">
        <v>0</v>
      </c>
      <c r="E83" s="105">
        <v>0</v>
      </c>
      <c r="F83" s="105">
        <v>0</v>
      </c>
      <c r="G83" s="105">
        <v>0</v>
      </c>
      <c r="H83" s="105">
        <v>0</v>
      </c>
      <c r="I83" s="105">
        <v>0</v>
      </c>
      <c r="J83" s="105">
        <v>0</v>
      </c>
      <c r="K83" s="105">
        <v>0</v>
      </c>
      <c r="L83" s="105">
        <v>0</v>
      </c>
      <c r="M83" s="105">
        <v>0</v>
      </c>
      <c r="N83" s="105">
        <v>0</v>
      </c>
      <c r="O83" s="105">
        <v>0</v>
      </c>
      <c r="P83" s="105">
        <v>0</v>
      </c>
      <c r="Q83" s="105">
        <v>0</v>
      </c>
      <c r="R83" s="105">
        <v>0</v>
      </c>
    </row>
    <row r="84" spans="1:18" s="4" customFormat="1" x14ac:dyDescent="0.35">
      <c r="A84" s="77"/>
      <c r="B84" s="78" t="s">
        <v>17</v>
      </c>
      <c r="C84" s="106">
        <v>0</v>
      </c>
      <c r="D84" s="106">
        <v>0</v>
      </c>
      <c r="E84" s="106">
        <v>0</v>
      </c>
      <c r="F84" s="106">
        <v>0</v>
      </c>
      <c r="G84" s="106">
        <v>0</v>
      </c>
      <c r="H84" s="106">
        <v>0</v>
      </c>
      <c r="I84" s="106">
        <v>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0</v>
      </c>
      <c r="Q84" s="106">
        <v>0</v>
      </c>
      <c r="R84" s="106">
        <v>0</v>
      </c>
    </row>
    <row r="85" spans="1:18" s="4" customFormat="1" x14ac:dyDescent="0.35">
      <c r="A85" s="81" t="s">
        <v>91</v>
      </c>
      <c r="B85" s="70" t="s">
        <v>16</v>
      </c>
      <c r="C85" s="70">
        <f>SUM(C87:C88)</f>
        <v>0</v>
      </c>
      <c r="D85" s="70">
        <f t="shared" ref="D85:R85" si="12">SUM(D87:D88)</f>
        <v>0</v>
      </c>
      <c r="E85" s="70">
        <f t="shared" si="12"/>
        <v>0</v>
      </c>
      <c r="F85" s="70">
        <f t="shared" si="12"/>
        <v>0</v>
      </c>
      <c r="G85" s="70">
        <f t="shared" si="12"/>
        <v>0</v>
      </c>
      <c r="H85" s="70">
        <f t="shared" si="12"/>
        <v>0</v>
      </c>
      <c r="I85" s="70">
        <f t="shared" si="12"/>
        <v>0</v>
      </c>
      <c r="J85" s="70">
        <f t="shared" si="12"/>
        <v>0</v>
      </c>
      <c r="K85" s="70">
        <f t="shared" si="12"/>
        <v>0</v>
      </c>
      <c r="L85" s="70">
        <f t="shared" si="12"/>
        <v>0</v>
      </c>
      <c r="M85" s="70">
        <f t="shared" si="12"/>
        <v>0</v>
      </c>
      <c r="N85" s="70">
        <f t="shared" si="12"/>
        <v>0</v>
      </c>
      <c r="O85" s="70">
        <f t="shared" si="12"/>
        <v>0</v>
      </c>
      <c r="P85" s="70">
        <f t="shared" si="12"/>
        <v>0</v>
      </c>
      <c r="Q85" s="70">
        <f t="shared" si="12"/>
        <v>0</v>
      </c>
      <c r="R85" s="70">
        <f t="shared" si="12"/>
        <v>0</v>
      </c>
    </row>
    <row r="86" spans="1:18" s="4" customFormat="1" x14ac:dyDescent="0.35">
      <c r="A86" s="81"/>
      <c r="B86" s="70" t="s">
        <v>17</v>
      </c>
      <c r="C86" s="116">
        <v>0</v>
      </c>
      <c r="D86" s="116">
        <v>0</v>
      </c>
      <c r="E86" s="116">
        <v>0</v>
      </c>
      <c r="F86" s="116">
        <v>0</v>
      </c>
      <c r="G86" s="116">
        <v>0</v>
      </c>
      <c r="H86" s="116">
        <v>0</v>
      </c>
      <c r="I86" s="116">
        <v>0</v>
      </c>
      <c r="J86" s="116">
        <v>0</v>
      </c>
      <c r="K86" s="116">
        <v>0</v>
      </c>
      <c r="L86" s="116">
        <v>0</v>
      </c>
      <c r="M86" s="116">
        <v>0</v>
      </c>
      <c r="N86" s="116">
        <v>0</v>
      </c>
      <c r="O86" s="116">
        <v>0</v>
      </c>
      <c r="P86" s="116">
        <v>0</v>
      </c>
      <c r="Q86" s="116">
        <v>0</v>
      </c>
      <c r="R86" s="116">
        <v>0</v>
      </c>
    </row>
    <row r="87" spans="1:18" s="4" customFormat="1" x14ac:dyDescent="0.35">
      <c r="A87" s="77"/>
      <c r="B87" s="78" t="s">
        <v>16</v>
      </c>
      <c r="C87" s="106">
        <v>0</v>
      </c>
      <c r="D87" s="106">
        <v>0</v>
      </c>
      <c r="E87" s="106">
        <v>0</v>
      </c>
      <c r="F87" s="106">
        <v>0</v>
      </c>
      <c r="G87" s="106">
        <v>0</v>
      </c>
      <c r="H87" s="106">
        <v>0</v>
      </c>
      <c r="I87" s="106">
        <v>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0</v>
      </c>
      <c r="Q87" s="106">
        <v>0</v>
      </c>
      <c r="R87" s="106">
        <v>0</v>
      </c>
    </row>
    <row r="88" spans="1:18" s="4" customFormat="1" x14ac:dyDescent="0.35">
      <c r="A88" s="77"/>
      <c r="B88" s="78" t="s">
        <v>17</v>
      </c>
      <c r="C88" s="106">
        <v>0</v>
      </c>
      <c r="D88" s="106">
        <v>0</v>
      </c>
      <c r="E88" s="106">
        <v>0</v>
      </c>
      <c r="F88" s="106">
        <v>0</v>
      </c>
      <c r="G88" s="106">
        <v>0</v>
      </c>
      <c r="H88" s="106">
        <v>0</v>
      </c>
      <c r="I88" s="106">
        <v>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0</v>
      </c>
      <c r="Q88" s="106">
        <v>0</v>
      </c>
      <c r="R88" s="106">
        <v>0</v>
      </c>
    </row>
    <row r="89" spans="1:18" s="4" customFormat="1" x14ac:dyDescent="0.35">
      <c r="A89" s="322" t="s">
        <v>344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60" t="s">
        <v>50</v>
      </c>
      <c r="R89" s="13"/>
    </row>
    <row r="90" spans="1:18" s="4" customFormat="1" x14ac:dyDescent="0.35">
      <c r="A90" s="310" t="s">
        <v>116</v>
      </c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6"/>
      <c r="R90" s="6"/>
    </row>
    <row r="91" spans="1:18" s="4" customForma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6" t="s">
        <v>3</v>
      </c>
      <c r="P91" s="224" t="s">
        <v>355</v>
      </c>
      <c r="Q91" s="3"/>
      <c r="R91" s="3"/>
    </row>
    <row r="92" spans="1:18" s="4" customForma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8" t="s">
        <v>4</v>
      </c>
      <c r="P92" s="304">
        <v>45915</v>
      </c>
      <c r="Q92" s="304"/>
      <c r="R92" s="3"/>
    </row>
    <row r="93" spans="1:18" s="4" customForma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8" t="s">
        <v>5</v>
      </c>
      <c r="P93" s="310" t="s">
        <v>343</v>
      </c>
      <c r="Q93" s="310"/>
      <c r="R93" s="3"/>
    </row>
    <row r="94" spans="1:18" s="4" customFormat="1" x14ac:dyDescent="0.35">
      <c r="A94" s="9" t="s">
        <v>353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N94" s="11"/>
      <c r="O94" s="12" t="s">
        <v>6</v>
      </c>
    </row>
    <row r="95" spans="1:18" s="4" customFormat="1" x14ac:dyDescent="0.35">
      <c r="A95" s="323" t="s">
        <v>52</v>
      </c>
      <c r="B95" s="323"/>
      <c r="C95" s="323"/>
      <c r="D95" s="323"/>
      <c r="F95" s="324"/>
      <c r="G95" s="324"/>
      <c r="H95" s="60"/>
      <c r="I95" s="13"/>
      <c r="J95" s="13"/>
      <c r="K95" s="13"/>
      <c r="N95" s="11"/>
      <c r="O95" s="12" t="s">
        <v>7</v>
      </c>
      <c r="Q95" s="10"/>
    </row>
    <row r="96" spans="1:18" s="4" customFormat="1" ht="23.25" customHeight="1" x14ac:dyDescent="0.35">
      <c r="A96" s="9" t="s">
        <v>379</v>
      </c>
      <c r="E96" s="6"/>
      <c r="F96" s="3"/>
      <c r="G96" s="6"/>
      <c r="H96" s="6"/>
      <c r="I96" s="6"/>
      <c r="J96" s="6"/>
      <c r="K96" s="13"/>
      <c r="N96" s="11"/>
      <c r="O96" s="12" t="s">
        <v>8</v>
      </c>
      <c r="P96" s="13" t="s">
        <v>9</v>
      </c>
    </row>
    <row r="97" spans="1:18" s="4" customFormat="1" x14ac:dyDescent="0.35">
      <c r="A97" s="323"/>
      <c r="B97" s="323"/>
      <c r="C97" s="323"/>
      <c r="D97" s="323"/>
      <c r="P97" s="62"/>
      <c r="Q97" s="62"/>
      <c r="R97" s="63" t="s">
        <v>54</v>
      </c>
    </row>
    <row r="98" spans="1:18" s="4" customFormat="1" x14ac:dyDescent="0.35">
      <c r="A98" s="64" t="s">
        <v>55</v>
      </c>
      <c r="B98" s="311" t="s">
        <v>56</v>
      </c>
      <c r="C98" s="311" t="s">
        <v>12</v>
      </c>
      <c r="D98" s="65" t="s">
        <v>57</v>
      </c>
      <c r="E98" s="325" t="s">
        <v>13</v>
      </c>
      <c r="F98" s="326"/>
      <c r="G98" s="326"/>
      <c r="H98" s="327"/>
      <c r="I98" s="65" t="s">
        <v>57</v>
      </c>
      <c r="J98" s="325" t="s">
        <v>14</v>
      </c>
      <c r="K98" s="326"/>
      <c r="L98" s="326"/>
      <c r="M98" s="327"/>
      <c r="N98" s="65" t="s">
        <v>57</v>
      </c>
      <c r="O98" s="325" t="s">
        <v>15</v>
      </c>
      <c r="P98" s="326"/>
      <c r="Q98" s="326"/>
      <c r="R98" s="327"/>
    </row>
    <row r="99" spans="1:18" s="4" customFormat="1" x14ac:dyDescent="0.35">
      <c r="A99" s="66" t="s">
        <v>61</v>
      </c>
      <c r="B99" s="311"/>
      <c r="C99" s="311"/>
      <c r="D99" s="67" t="s">
        <v>62</v>
      </c>
      <c r="E99" s="68" t="s">
        <v>63</v>
      </c>
      <c r="F99" s="68" t="s">
        <v>64</v>
      </c>
      <c r="G99" s="68" t="s">
        <v>65</v>
      </c>
      <c r="H99" s="68" t="s">
        <v>66</v>
      </c>
      <c r="I99" s="67" t="s">
        <v>67</v>
      </c>
      <c r="J99" s="68" t="s">
        <v>68</v>
      </c>
      <c r="K99" s="68" t="s">
        <v>69</v>
      </c>
      <c r="L99" s="68" t="s">
        <v>70</v>
      </c>
      <c r="M99" s="68" t="s">
        <v>71</v>
      </c>
      <c r="N99" s="67" t="s">
        <v>72</v>
      </c>
      <c r="O99" s="68" t="s">
        <v>73</v>
      </c>
      <c r="P99" s="68" t="s">
        <v>74</v>
      </c>
      <c r="Q99" s="68" t="s">
        <v>75</v>
      </c>
      <c r="R99" s="68" t="s">
        <v>76</v>
      </c>
    </row>
    <row r="100" spans="1:18" s="4" customFormat="1" x14ac:dyDescent="0.35">
      <c r="A100" s="81" t="s">
        <v>92</v>
      </c>
      <c r="B100" s="70" t="s">
        <v>16</v>
      </c>
      <c r="C100" s="70">
        <f>SUM(C102:C103)</f>
        <v>0</v>
      </c>
      <c r="D100" s="70">
        <f t="shared" ref="D100:R100" si="13">SUM(D102:D103)</f>
        <v>0</v>
      </c>
      <c r="E100" s="70">
        <f t="shared" si="13"/>
        <v>0</v>
      </c>
      <c r="F100" s="70">
        <f t="shared" si="13"/>
        <v>0</v>
      </c>
      <c r="G100" s="70">
        <f t="shared" si="13"/>
        <v>0</v>
      </c>
      <c r="H100" s="70">
        <f t="shared" si="13"/>
        <v>0</v>
      </c>
      <c r="I100" s="70">
        <f t="shared" si="13"/>
        <v>0</v>
      </c>
      <c r="J100" s="70">
        <f t="shared" si="13"/>
        <v>0</v>
      </c>
      <c r="K100" s="70">
        <f t="shared" si="13"/>
        <v>0</v>
      </c>
      <c r="L100" s="70">
        <f t="shared" si="13"/>
        <v>0</v>
      </c>
      <c r="M100" s="70">
        <f t="shared" si="13"/>
        <v>0</v>
      </c>
      <c r="N100" s="70">
        <f t="shared" si="13"/>
        <v>0</v>
      </c>
      <c r="O100" s="70">
        <f t="shared" si="13"/>
        <v>0</v>
      </c>
      <c r="P100" s="70">
        <f t="shared" si="13"/>
        <v>0</v>
      </c>
      <c r="Q100" s="70">
        <f t="shared" si="13"/>
        <v>0</v>
      </c>
      <c r="R100" s="70">
        <f t="shared" si="13"/>
        <v>0</v>
      </c>
    </row>
    <row r="101" spans="1:18" s="4" customFormat="1" x14ac:dyDescent="0.35">
      <c r="A101" s="81"/>
      <c r="B101" s="70" t="s">
        <v>17</v>
      </c>
      <c r="C101" s="116">
        <v>0</v>
      </c>
      <c r="D101" s="116">
        <v>0</v>
      </c>
      <c r="E101" s="116">
        <v>0</v>
      </c>
      <c r="F101" s="116">
        <v>0</v>
      </c>
      <c r="G101" s="116">
        <v>0</v>
      </c>
      <c r="H101" s="116">
        <v>0</v>
      </c>
      <c r="I101" s="116">
        <v>0</v>
      </c>
      <c r="J101" s="116">
        <v>0</v>
      </c>
      <c r="K101" s="116">
        <v>0</v>
      </c>
      <c r="L101" s="116">
        <v>0</v>
      </c>
      <c r="M101" s="116">
        <v>0</v>
      </c>
      <c r="N101" s="116">
        <v>0</v>
      </c>
      <c r="O101" s="116">
        <v>0</v>
      </c>
      <c r="P101" s="116">
        <v>0</v>
      </c>
      <c r="Q101" s="116">
        <v>0</v>
      </c>
      <c r="R101" s="116">
        <v>0</v>
      </c>
    </row>
    <row r="102" spans="1:18" s="4" customFormat="1" x14ac:dyDescent="0.35">
      <c r="A102" s="77"/>
      <c r="B102" s="78" t="s">
        <v>16</v>
      </c>
      <c r="C102" s="106">
        <v>0</v>
      </c>
      <c r="D102" s="106">
        <v>0</v>
      </c>
      <c r="E102" s="106">
        <v>0</v>
      </c>
      <c r="F102" s="106">
        <v>0</v>
      </c>
      <c r="G102" s="106">
        <v>0</v>
      </c>
      <c r="H102" s="106">
        <v>0</v>
      </c>
      <c r="I102" s="106">
        <v>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0</v>
      </c>
      <c r="Q102" s="106">
        <v>0</v>
      </c>
      <c r="R102" s="106">
        <v>0</v>
      </c>
    </row>
    <row r="103" spans="1:18" s="4" customFormat="1" x14ac:dyDescent="0.35">
      <c r="A103" s="84"/>
      <c r="B103" s="78" t="s">
        <v>17</v>
      </c>
      <c r="C103" s="106">
        <v>0</v>
      </c>
      <c r="D103" s="106">
        <v>0</v>
      </c>
      <c r="E103" s="106">
        <v>0</v>
      </c>
      <c r="F103" s="106">
        <v>0</v>
      </c>
      <c r="G103" s="106">
        <v>0</v>
      </c>
      <c r="H103" s="106">
        <v>0</v>
      </c>
      <c r="I103" s="106">
        <v>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0</v>
      </c>
      <c r="Q103" s="106">
        <v>0</v>
      </c>
      <c r="R103" s="106">
        <v>0</v>
      </c>
    </row>
    <row r="104" spans="1:18" s="4" customFormat="1" ht="27.6" customHeight="1" x14ac:dyDescent="0.35">
      <c r="A104" s="85" t="s">
        <v>93</v>
      </c>
      <c r="B104" s="86" t="s">
        <v>16</v>
      </c>
      <c r="C104" s="118">
        <f>+C30</f>
        <v>16220900</v>
      </c>
      <c r="D104" s="118">
        <f t="shared" ref="D104:R104" si="14">+D30</f>
        <v>5426700</v>
      </c>
      <c r="E104" s="118">
        <f t="shared" si="14"/>
        <v>1460700</v>
      </c>
      <c r="F104" s="118">
        <f t="shared" si="14"/>
        <v>1322000</v>
      </c>
      <c r="G104" s="118">
        <f t="shared" si="14"/>
        <v>1322000</v>
      </c>
      <c r="H104" s="118">
        <f t="shared" si="14"/>
        <v>1322000</v>
      </c>
      <c r="I104" s="118">
        <f t="shared" si="14"/>
        <v>5575000</v>
      </c>
      <c r="J104" s="118">
        <f t="shared" si="14"/>
        <v>1573000</v>
      </c>
      <c r="K104" s="118">
        <f t="shared" si="14"/>
        <v>1394000</v>
      </c>
      <c r="L104" s="118">
        <f t="shared" si="14"/>
        <v>1304000</v>
      </c>
      <c r="M104" s="118">
        <f t="shared" si="14"/>
        <v>1304000</v>
      </c>
      <c r="N104" s="118">
        <f t="shared" si="14"/>
        <v>5219200</v>
      </c>
      <c r="O104" s="118">
        <f t="shared" si="14"/>
        <v>1307200</v>
      </c>
      <c r="P104" s="118">
        <f t="shared" si="14"/>
        <v>1304000</v>
      </c>
      <c r="Q104" s="118">
        <f t="shared" si="14"/>
        <v>1304000</v>
      </c>
      <c r="R104" s="118">
        <f t="shared" si="14"/>
        <v>1304000</v>
      </c>
    </row>
    <row r="105" spans="1:18" s="4" customFormat="1" x14ac:dyDescent="0.35">
      <c r="A105" s="85"/>
      <c r="B105" s="86" t="s">
        <v>17</v>
      </c>
      <c r="C105" s="117">
        <v>0</v>
      </c>
      <c r="D105" s="117">
        <v>0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  <c r="K105" s="117">
        <v>0</v>
      </c>
      <c r="L105" s="117">
        <v>0</v>
      </c>
      <c r="M105" s="117">
        <v>0</v>
      </c>
      <c r="N105" s="117">
        <v>0</v>
      </c>
      <c r="O105" s="117">
        <v>0</v>
      </c>
      <c r="P105" s="117">
        <v>0</v>
      </c>
      <c r="Q105" s="117">
        <v>0</v>
      </c>
      <c r="R105" s="117">
        <v>0</v>
      </c>
    </row>
    <row r="106" spans="1:18" s="4" customFormat="1" ht="60.6" customHeight="1" x14ac:dyDescent="0.35">
      <c r="A106" s="9" t="s">
        <v>94</v>
      </c>
      <c r="B106" s="55"/>
      <c r="C106" s="55"/>
      <c r="I106" s="13" t="s">
        <v>95</v>
      </c>
      <c r="K106" s="13"/>
    </row>
    <row r="107" spans="1:18" x14ac:dyDescent="0.3">
      <c r="A107" s="87" t="s">
        <v>96</v>
      </c>
      <c r="H107" s="89"/>
      <c r="K107" s="90" t="s">
        <v>97</v>
      </c>
    </row>
    <row r="108" spans="1:18" x14ac:dyDescent="0.3">
      <c r="A108" s="61" t="s">
        <v>98</v>
      </c>
      <c r="I108" s="6" t="s">
        <v>98</v>
      </c>
    </row>
    <row r="109" spans="1:18" x14ac:dyDescent="0.3">
      <c r="A109" s="61" t="s">
        <v>99</v>
      </c>
      <c r="I109" s="8" t="s">
        <v>99</v>
      </c>
    </row>
  </sheetData>
  <mergeCells count="36">
    <mergeCell ref="J98:M98"/>
    <mergeCell ref="O98:R98"/>
    <mergeCell ref="A95:D95"/>
    <mergeCell ref="F95:G95"/>
    <mergeCell ref="A97:D97"/>
    <mergeCell ref="B98:B99"/>
    <mergeCell ref="C98:C99"/>
    <mergeCell ref="E98:H98"/>
    <mergeCell ref="O55:R55"/>
    <mergeCell ref="A89:P89"/>
    <mergeCell ref="A90:P90"/>
    <mergeCell ref="P92:Q92"/>
    <mergeCell ref="P93:Q93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6" fitToHeight="0" orientation="landscape" r:id="rId1"/>
  <rowBreaks count="2" manualBreakCount="2">
    <brk id="45" max="17" man="1"/>
    <brk id="88" max="17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FCE9-D5BC-455A-AE74-DB97B94E02C6}">
  <sheetPr>
    <tabColor rgb="FFFF0000"/>
    <pageSetUpPr fitToPage="1"/>
  </sheetPr>
  <dimension ref="A1:S88"/>
  <sheetViews>
    <sheetView tabSelected="1" view="pageBreakPreview" topLeftCell="A54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7" width="13" style="88" customWidth="1"/>
    <col min="8" max="8" width="12.75" style="88" customWidth="1"/>
    <col min="9" max="9" width="12.25" style="88" bestFit="1" customWidth="1"/>
    <col min="10" max="10" width="14" style="88" customWidth="1"/>
    <col min="11" max="13" width="12.25" style="88" customWidth="1"/>
    <col min="14" max="14" width="12.375" style="88" bestFit="1" customWidth="1"/>
    <col min="15" max="18" width="12.75" style="88" customWidth="1"/>
    <col min="19" max="19" width="8.75" style="88"/>
    <col min="20" max="20" width="7.875" style="88" customWidth="1"/>
    <col min="21" max="243" width="8.75" style="88"/>
    <col min="244" max="244" width="47.25" style="88" customWidth="1"/>
    <col min="245" max="254" width="10.5" style="88" customWidth="1"/>
    <col min="255" max="255" width="0" style="88" hidden="1" customWidth="1"/>
    <col min="256" max="256" width="8.75" style="88"/>
    <col min="257" max="258" width="0" style="88" hidden="1" customWidth="1"/>
    <col min="259" max="499" width="8.75" style="88"/>
    <col min="500" max="500" width="47.25" style="88" customWidth="1"/>
    <col min="501" max="510" width="10.5" style="88" customWidth="1"/>
    <col min="511" max="511" width="0" style="88" hidden="1" customWidth="1"/>
    <col min="512" max="512" width="8.75" style="88"/>
    <col min="513" max="514" width="0" style="88" hidden="1" customWidth="1"/>
    <col min="515" max="755" width="8.75" style="88"/>
    <col min="756" max="756" width="47.25" style="88" customWidth="1"/>
    <col min="757" max="766" width="10.5" style="88" customWidth="1"/>
    <col min="767" max="767" width="0" style="88" hidden="1" customWidth="1"/>
    <col min="768" max="768" width="8.75" style="88"/>
    <col min="769" max="770" width="0" style="88" hidden="1" customWidth="1"/>
    <col min="771" max="1011" width="8.75" style="88"/>
    <col min="1012" max="1012" width="47.25" style="88" customWidth="1"/>
    <col min="1013" max="1022" width="10.5" style="88" customWidth="1"/>
    <col min="1023" max="1023" width="0" style="88" hidden="1" customWidth="1"/>
    <col min="1024" max="1024" width="8.75" style="88"/>
    <col min="1025" max="1026" width="0" style="88" hidden="1" customWidth="1"/>
    <col min="1027" max="1267" width="8.75" style="88"/>
    <col min="1268" max="1268" width="47.25" style="88" customWidth="1"/>
    <col min="1269" max="1278" width="10.5" style="88" customWidth="1"/>
    <col min="1279" max="1279" width="0" style="88" hidden="1" customWidth="1"/>
    <col min="1280" max="1280" width="8.75" style="88"/>
    <col min="1281" max="1282" width="0" style="88" hidden="1" customWidth="1"/>
    <col min="1283" max="1523" width="8.75" style="88"/>
    <col min="1524" max="1524" width="47.25" style="88" customWidth="1"/>
    <col min="1525" max="1534" width="10.5" style="88" customWidth="1"/>
    <col min="1535" max="1535" width="0" style="88" hidden="1" customWidth="1"/>
    <col min="1536" max="1536" width="8.75" style="88"/>
    <col min="1537" max="1538" width="0" style="88" hidden="1" customWidth="1"/>
    <col min="1539" max="1779" width="8.75" style="88"/>
    <col min="1780" max="1780" width="47.25" style="88" customWidth="1"/>
    <col min="1781" max="1790" width="10.5" style="88" customWidth="1"/>
    <col min="1791" max="1791" width="0" style="88" hidden="1" customWidth="1"/>
    <col min="1792" max="1792" width="8.75" style="88"/>
    <col min="1793" max="1794" width="0" style="88" hidden="1" customWidth="1"/>
    <col min="1795" max="2035" width="8.75" style="88"/>
    <col min="2036" max="2036" width="47.25" style="88" customWidth="1"/>
    <col min="2037" max="2046" width="10.5" style="88" customWidth="1"/>
    <col min="2047" max="2047" width="0" style="88" hidden="1" customWidth="1"/>
    <col min="2048" max="2048" width="8.75" style="88"/>
    <col min="2049" max="2050" width="0" style="88" hidden="1" customWidth="1"/>
    <col min="2051" max="2291" width="8.75" style="88"/>
    <col min="2292" max="2292" width="47.25" style="88" customWidth="1"/>
    <col min="2293" max="2302" width="10.5" style="88" customWidth="1"/>
    <col min="2303" max="2303" width="0" style="88" hidden="1" customWidth="1"/>
    <col min="2304" max="2304" width="8.75" style="88"/>
    <col min="2305" max="2306" width="0" style="88" hidden="1" customWidth="1"/>
    <col min="2307" max="2547" width="8.75" style="88"/>
    <col min="2548" max="2548" width="47.25" style="88" customWidth="1"/>
    <col min="2549" max="2558" width="10.5" style="88" customWidth="1"/>
    <col min="2559" max="2559" width="0" style="88" hidden="1" customWidth="1"/>
    <col min="2560" max="2560" width="8.75" style="88"/>
    <col min="2561" max="2562" width="0" style="88" hidden="1" customWidth="1"/>
    <col min="2563" max="2803" width="8.75" style="88"/>
    <col min="2804" max="2804" width="47.25" style="88" customWidth="1"/>
    <col min="2805" max="2814" width="10.5" style="88" customWidth="1"/>
    <col min="2815" max="2815" width="0" style="88" hidden="1" customWidth="1"/>
    <col min="2816" max="2816" width="8.75" style="88"/>
    <col min="2817" max="2818" width="0" style="88" hidden="1" customWidth="1"/>
    <col min="2819" max="3059" width="8.75" style="88"/>
    <col min="3060" max="3060" width="47.25" style="88" customWidth="1"/>
    <col min="3061" max="3070" width="10.5" style="88" customWidth="1"/>
    <col min="3071" max="3071" width="0" style="88" hidden="1" customWidth="1"/>
    <col min="3072" max="3072" width="8.75" style="88"/>
    <col min="3073" max="3074" width="0" style="88" hidden="1" customWidth="1"/>
    <col min="3075" max="3315" width="8.75" style="88"/>
    <col min="3316" max="3316" width="47.25" style="88" customWidth="1"/>
    <col min="3317" max="3326" width="10.5" style="88" customWidth="1"/>
    <col min="3327" max="3327" width="0" style="88" hidden="1" customWidth="1"/>
    <col min="3328" max="3328" width="8.75" style="88"/>
    <col min="3329" max="3330" width="0" style="88" hidden="1" customWidth="1"/>
    <col min="3331" max="3571" width="8.75" style="88"/>
    <col min="3572" max="3572" width="47.25" style="88" customWidth="1"/>
    <col min="3573" max="3582" width="10.5" style="88" customWidth="1"/>
    <col min="3583" max="3583" width="0" style="88" hidden="1" customWidth="1"/>
    <col min="3584" max="3584" width="8.75" style="88"/>
    <col min="3585" max="3586" width="0" style="88" hidden="1" customWidth="1"/>
    <col min="3587" max="3827" width="8.75" style="88"/>
    <col min="3828" max="3828" width="47.25" style="88" customWidth="1"/>
    <col min="3829" max="3838" width="10.5" style="88" customWidth="1"/>
    <col min="3839" max="3839" width="0" style="88" hidden="1" customWidth="1"/>
    <col min="3840" max="3840" width="8.75" style="88"/>
    <col min="3841" max="3842" width="0" style="88" hidden="1" customWidth="1"/>
    <col min="3843" max="4083" width="8.75" style="88"/>
    <col min="4084" max="4084" width="47.25" style="88" customWidth="1"/>
    <col min="4085" max="4094" width="10.5" style="88" customWidth="1"/>
    <col min="4095" max="4095" width="0" style="88" hidden="1" customWidth="1"/>
    <col min="4096" max="4096" width="8.75" style="88"/>
    <col min="4097" max="4098" width="0" style="88" hidden="1" customWidth="1"/>
    <col min="4099" max="4339" width="8.75" style="88"/>
    <col min="4340" max="4340" width="47.25" style="88" customWidth="1"/>
    <col min="4341" max="4350" width="10.5" style="88" customWidth="1"/>
    <col min="4351" max="4351" width="0" style="88" hidden="1" customWidth="1"/>
    <col min="4352" max="4352" width="8.75" style="88"/>
    <col min="4353" max="4354" width="0" style="88" hidden="1" customWidth="1"/>
    <col min="4355" max="4595" width="8.75" style="88"/>
    <col min="4596" max="4596" width="47.25" style="88" customWidth="1"/>
    <col min="4597" max="4606" width="10.5" style="88" customWidth="1"/>
    <col min="4607" max="4607" width="0" style="88" hidden="1" customWidth="1"/>
    <col min="4608" max="4608" width="8.75" style="88"/>
    <col min="4609" max="4610" width="0" style="88" hidden="1" customWidth="1"/>
    <col min="4611" max="4851" width="8.75" style="88"/>
    <col min="4852" max="4852" width="47.25" style="88" customWidth="1"/>
    <col min="4853" max="4862" width="10.5" style="88" customWidth="1"/>
    <col min="4863" max="4863" width="0" style="88" hidden="1" customWidth="1"/>
    <col min="4864" max="4864" width="8.75" style="88"/>
    <col min="4865" max="4866" width="0" style="88" hidden="1" customWidth="1"/>
    <col min="4867" max="5107" width="8.75" style="88"/>
    <col min="5108" max="5108" width="47.25" style="88" customWidth="1"/>
    <col min="5109" max="5118" width="10.5" style="88" customWidth="1"/>
    <col min="5119" max="5119" width="0" style="88" hidden="1" customWidth="1"/>
    <col min="5120" max="5120" width="8.75" style="88"/>
    <col min="5121" max="5122" width="0" style="88" hidden="1" customWidth="1"/>
    <col min="5123" max="5363" width="8.75" style="88"/>
    <col min="5364" max="5364" width="47.25" style="88" customWidth="1"/>
    <col min="5365" max="5374" width="10.5" style="88" customWidth="1"/>
    <col min="5375" max="5375" width="0" style="88" hidden="1" customWidth="1"/>
    <col min="5376" max="5376" width="8.75" style="88"/>
    <col min="5377" max="5378" width="0" style="88" hidden="1" customWidth="1"/>
    <col min="5379" max="5619" width="8.75" style="88"/>
    <col min="5620" max="5620" width="47.25" style="88" customWidth="1"/>
    <col min="5621" max="5630" width="10.5" style="88" customWidth="1"/>
    <col min="5631" max="5631" width="0" style="88" hidden="1" customWidth="1"/>
    <col min="5632" max="5632" width="8.75" style="88"/>
    <col min="5633" max="5634" width="0" style="88" hidden="1" customWidth="1"/>
    <col min="5635" max="5875" width="8.75" style="88"/>
    <col min="5876" max="5876" width="47.25" style="88" customWidth="1"/>
    <col min="5877" max="5886" width="10.5" style="88" customWidth="1"/>
    <col min="5887" max="5887" width="0" style="88" hidden="1" customWidth="1"/>
    <col min="5888" max="5888" width="8.75" style="88"/>
    <col min="5889" max="5890" width="0" style="88" hidden="1" customWidth="1"/>
    <col min="5891" max="6131" width="8.75" style="88"/>
    <col min="6132" max="6132" width="47.25" style="88" customWidth="1"/>
    <col min="6133" max="6142" width="10.5" style="88" customWidth="1"/>
    <col min="6143" max="6143" width="0" style="88" hidden="1" customWidth="1"/>
    <col min="6144" max="6144" width="8.75" style="88"/>
    <col min="6145" max="6146" width="0" style="88" hidden="1" customWidth="1"/>
    <col min="6147" max="6387" width="8.75" style="88"/>
    <col min="6388" max="6388" width="47.25" style="88" customWidth="1"/>
    <col min="6389" max="6398" width="10.5" style="88" customWidth="1"/>
    <col min="6399" max="6399" width="0" style="88" hidden="1" customWidth="1"/>
    <col min="6400" max="6400" width="8.75" style="88"/>
    <col min="6401" max="6402" width="0" style="88" hidden="1" customWidth="1"/>
    <col min="6403" max="6643" width="8.75" style="88"/>
    <col min="6644" max="6644" width="47.25" style="88" customWidth="1"/>
    <col min="6645" max="6654" width="10.5" style="88" customWidth="1"/>
    <col min="6655" max="6655" width="0" style="88" hidden="1" customWidth="1"/>
    <col min="6656" max="6656" width="8.75" style="88"/>
    <col min="6657" max="6658" width="0" style="88" hidden="1" customWidth="1"/>
    <col min="6659" max="6899" width="8.75" style="88"/>
    <col min="6900" max="6900" width="47.25" style="88" customWidth="1"/>
    <col min="6901" max="6910" width="10.5" style="88" customWidth="1"/>
    <col min="6911" max="6911" width="0" style="88" hidden="1" customWidth="1"/>
    <col min="6912" max="6912" width="8.75" style="88"/>
    <col min="6913" max="6914" width="0" style="88" hidden="1" customWidth="1"/>
    <col min="6915" max="7155" width="8.75" style="88"/>
    <col min="7156" max="7156" width="47.25" style="88" customWidth="1"/>
    <col min="7157" max="7166" width="10.5" style="88" customWidth="1"/>
    <col min="7167" max="7167" width="0" style="88" hidden="1" customWidth="1"/>
    <col min="7168" max="7168" width="8.75" style="88"/>
    <col min="7169" max="7170" width="0" style="88" hidden="1" customWidth="1"/>
    <col min="7171" max="7411" width="8.75" style="88"/>
    <col min="7412" max="7412" width="47.25" style="88" customWidth="1"/>
    <col min="7413" max="7422" width="10.5" style="88" customWidth="1"/>
    <col min="7423" max="7423" width="0" style="88" hidden="1" customWidth="1"/>
    <col min="7424" max="7424" width="8.75" style="88"/>
    <col min="7425" max="7426" width="0" style="88" hidden="1" customWidth="1"/>
    <col min="7427" max="7667" width="8.75" style="88"/>
    <col min="7668" max="7668" width="47.25" style="88" customWidth="1"/>
    <col min="7669" max="7678" width="10.5" style="88" customWidth="1"/>
    <col min="7679" max="7679" width="0" style="88" hidden="1" customWidth="1"/>
    <col min="7680" max="7680" width="8.75" style="88"/>
    <col min="7681" max="7682" width="0" style="88" hidden="1" customWidth="1"/>
    <col min="7683" max="7923" width="8.75" style="88"/>
    <col min="7924" max="7924" width="47.25" style="88" customWidth="1"/>
    <col min="7925" max="7934" width="10.5" style="88" customWidth="1"/>
    <col min="7935" max="7935" width="0" style="88" hidden="1" customWidth="1"/>
    <col min="7936" max="7936" width="8.75" style="88"/>
    <col min="7937" max="7938" width="0" style="88" hidden="1" customWidth="1"/>
    <col min="7939" max="8179" width="8.75" style="88"/>
    <col min="8180" max="8180" width="47.25" style="88" customWidth="1"/>
    <col min="8181" max="8190" width="10.5" style="88" customWidth="1"/>
    <col min="8191" max="8191" width="0" style="88" hidden="1" customWidth="1"/>
    <col min="8192" max="8192" width="8.75" style="88"/>
    <col min="8193" max="8194" width="0" style="88" hidden="1" customWidth="1"/>
    <col min="8195" max="8435" width="8.75" style="88"/>
    <col min="8436" max="8436" width="47.25" style="88" customWidth="1"/>
    <col min="8437" max="8446" width="10.5" style="88" customWidth="1"/>
    <col min="8447" max="8447" width="0" style="88" hidden="1" customWidth="1"/>
    <col min="8448" max="8448" width="8.75" style="88"/>
    <col min="8449" max="8450" width="0" style="88" hidden="1" customWidth="1"/>
    <col min="8451" max="8691" width="8.75" style="88"/>
    <col min="8692" max="8692" width="47.25" style="88" customWidth="1"/>
    <col min="8693" max="8702" width="10.5" style="88" customWidth="1"/>
    <col min="8703" max="8703" width="0" style="88" hidden="1" customWidth="1"/>
    <col min="8704" max="8704" width="8.75" style="88"/>
    <col min="8705" max="8706" width="0" style="88" hidden="1" customWidth="1"/>
    <col min="8707" max="8947" width="8.75" style="88"/>
    <col min="8948" max="8948" width="47.25" style="88" customWidth="1"/>
    <col min="8949" max="8958" width="10.5" style="88" customWidth="1"/>
    <col min="8959" max="8959" width="0" style="88" hidden="1" customWidth="1"/>
    <col min="8960" max="8960" width="8.75" style="88"/>
    <col min="8961" max="8962" width="0" style="88" hidden="1" customWidth="1"/>
    <col min="8963" max="9203" width="8.75" style="88"/>
    <col min="9204" max="9204" width="47.25" style="88" customWidth="1"/>
    <col min="9205" max="9214" width="10.5" style="88" customWidth="1"/>
    <col min="9215" max="9215" width="0" style="88" hidden="1" customWidth="1"/>
    <col min="9216" max="9216" width="8.75" style="88"/>
    <col min="9217" max="9218" width="0" style="88" hidden="1" customWidth="1"/>
    <col min="9219" max="9459" width="8.75" style="88"/>
    <col min="9460" max="9460" width="47.25" style="88" customWidth="1"/>
    <col min="9461" max="9470" width="10.5" style="88" customWidth="1"/>
    <col min="9471" max="9471" width="0" style="88" hidden="1" customWidth="1"/>
    <col min="9472" max="9472" width="8.75" style="88"/>
    <col min="9473" max="9474" width="0" style="88" hidden="1" customWidth="1"/>
    <col min="9475" max="9715" width="8.75" style="88"/>
    <col min="9716" max="9716" width="47.25" style="88" customWidth="1"/>
    <col min="9717" max="9726" width="10.5" style="88" customWidth="1"/>
    <col min="9727" max="9727" width="0" style="88" hidden="1" customWidth="1"/>
    <col min="9728" max="9728" width="8.75" style="88"/>
    <col min="9729" max="9730" width="0" style="88" hidden="1" customWidth="1"/>
    <col min="9731" max="9971" width="8.75" style="88"/>
    <col min="9972" max="9972" width="47.25" style="88" customWidth="1"/>
    <col min="9973" max="9982" width="10.5" style="88" customWidth="1"/>
    <col min="9983" max="9983" width="0" style="88" hidden="1" customWidth="1"/>
    <col min="9984" max="9984" width="8.75" style="88"/>
    <col min="9985" max="9986" width="0" style="88" hidden="1" customWidth="1"/>
    <col min="9987" max="10227" width="8.75" style="88"/>
    <col min="10228" max="10228" width="47.25" style="88" customWidth="1"/>
    <col min="10229" max="10238" width="10.5" style="88" customWidth="1"/>
    <col min="10239" max="10239" width="0" style="88" hidden="1" customWidth="1"/>
    <col min="10240" max="10240" width="8.75" style="88"/>
    <col min="10241" max="10242" width="0" style="88" hidden="1" customWidth="1"/>
    <col min="10243" max="10483" width="8.75" style="88"/>
    <col min="10484" max="10484" width="47.25" style="88" customWidth="1"/>
    <col min="10485" max="10494" width="10.5" style="88" customWidth="1"/>
    <col min="10495" max="10495" width="0" style="88" hidden="1" customWidth="1"/>
    <col min="10496" max="10496" width="8.75" style="88"/>
    <col min="10497" max="10498" width="0" style="88" hidden="1" customWidth="1"/>
    <col min="10499" max="10739" width="8.75" style="88"/>
    <col min="10740" max="10740" width="47.25" style="88" customWidth="1"/>
    <col min="10741" max="10750" width="10.5" style="88" customWidth="1"/>
    <col min="10751" max="10751" width="0" style="88" hidden="1" customWidth="1"/>
    <col min="10752" max="10752" width="8.75" style="88"/>
    <col min="10753" max="10754" width="0" style="88" hidden="1" customWidth="1"/>
    <col min="10755" max="10995" width="8.75" style="88"/>
    <col min="10996" max="10996" width="47.25" style="88" customWidth="1"/>
    <col min="10997" max="11006" width="10.5" style="88" customWidth="1"/>
    <col min="11007" max="11007" width="0" style="88" hidden="1" customWidth="1"/>
    <col min="11008" max="11008" width="8.75" style="88"/>
    <col min="11009" max="11010" width="0" style="88" hidden="1" customWidth="1"/>
    <col min="11011" max="11251" width="8.75" style="88"/>
    <col min="11252" max="11252" width="47.25" style="88" customWidth="1"/>
    <col min="11253" max="11262" width="10.5" style="88" customWidth="1"/>
    <col min="11263" max="11263" width="0" style="88" hidden="1" customWidth="1"/>
    <col min="11264" max="11264" width="8.75" style="88"/>
    <col min="11265" max="11266" width="0" style="88" hidden="1" customWidth="1"/>
    <col min="11267" max="11507" width="8.75" style="88"/>
    <col min="11508" max="11508" width="47.25" style="88" customWidth="1"/>
    <col min="11509" max="11518" width="10.5" style="88" customWidth="1"/>
    <col min="11519" max="11519" width="0" style="88" hidden="1" customWidth="1"/>
    <col min="11520" max="11520" width="8.75" style="88"/>
    <col min="11521" max="11522" width="0" style="88" hidden="1" customWidth="1"/>
    <col min="11523" max="11763" width="8.75" style="88"/>
    <col min="11764" max="11764" width="47.25" style="88" customWidth="1"/>
    <col min="11765" max="11774" width="10.5" style="88" customWidth="1"/>
    <col min="11775" max="11775" width="0" style="88" hidden="1" customWidth="1"/>
    <col min="11776" max="11776" width="8.75" style="88"/>
    <col min="11777" max="11778" width="0" style="88" hidden="1" customWidth="1"/>
    <col min="11779" max="12019" width="8.75" style="88"/>
    <col min="12020" max="12020" width="47.25" style="88" customWidth="1"/>
    <col min="12021" max="12030" width="10.5" style="88" customWidth="1"/>
    <col min="12031" max="12031" width="0" style="88" hidden="1" customWidth="1"/>
    <col min="12032" max="12032" width="8.75" style="88"/>
    <col min="12033" max="12034" width="0" style="88" hidden="1" customWidth="1"/>
    <col min="12035" max="12275" width="8.75" style="88"/>
    <col min="12276" max="12276" width="47.25" style="88" customWidth="1"/>
    <col min="12277" max="12286" width="10.5" style="88" customWidth="1"/>
    <col min="12287" max="12287" width="0" style="88" hidden="1" customWidth="1"/>
    <col min="12288" max="12288" width="8.75" style="88"/>
    <col min="12289" max="12290" width="0" style="88" hidden="1" customWidth="1"/>
    <col min="12291" max="12531" width="8.75" style="88"/>
    <col min="12532" max="12532" width="47.25" style="88" customWidth="1"/>
    <col min="12533" max="12542" width="10.5" style="88" customWidth="1"/>
    <col min="12543" max="12543" width="0" style="88" hidden="1" customWidth="1"/>
    <col min="12544" max="12544" width="8.75" style="88"/>
    <col min="12545" max="12546" width="0" style="88" hidden="1" customWidth="1"/>
    <col min="12547" max="12787" width="8.75" style="88"/>
    <col min="12788" max="12788" width="47.25" style="88" customWidth="1"/>
    <col min="12789" max="12798" width="10.5" style="88" customWidth="1"/>
    <col min="12799" max="12799" width="0" style="88" hidden="1" customWidth="1"/>
    <col min="12800" max="12800" width="8.75" style="88"/>
    <col min="12801" max="12802" width="0" style="88" hidden="1" customWidth="1"/>
    <col min="12803" max="13043" width="8.75" style="88"/>
    <col min="13044" max="13044" width="47.25" style="88" customWidth="1"/>
    <col min="13045" max="13054" width="10.5" style="88" customWidth="1"/>
    <col min="13055" max="13055" width="0" style="88" hidden="1" customWidth="1"/>
    <col min="13056" max="13056" width="8.75" style="88"/>
    <col min="13057" max="13058" width="0" style="88" hidden="1" customWidth="1"/>
    <col min="13059" max="13299" width="8.75" style="88"/>
    <col min="13300" max="13300" width="47.25" style="88" customWidth="1"/>
    <col min="13301" max="13310" width="10.5" style="88" customWidth="1"/>
    <col min="13311" max="13311" width="0" style="88" hidden="1" customWidth="1"/>
    <col min="13312" max="13312" width="8.75" style="88"/>
    <col min="13313" max="13314" width="0" style="88" hidden="1" customWidth="1"/>
    <col min="13315" max="13555" width="8.75" style="88"/>
    <col min="13556" max="13556" width="47.25" style="88" customWidth="1"/>
    <col min="13557" max="13566" width="10.5" style="88" customWidth="1"/>
    <col min="13567" max="13567" width="0" style="88" hidden="1" customWidth="1"/>
    <col min="13568" max="13568" width="8.75" style="88"/>
    <col min="13569" max="13570" width="0" style="88" hidden="1" customWidth="1"/>
    <col min="13571" max="13811" width="8.75" style="88"/>
    <col min="13812" max="13812" width="47.25" style="88" customWidth="1"/>
    <col min="13813" max="13822" width="10.5" style="88" customWidth="1"/>
    <col min="13823" max="13823" width="0" style="88" hidden="1" customWidth="1"/>
    <col min="13824" max="13824" width="8.75" style="88"/>
    <col min="13825" max="13826" width="0" style="88" hidden="1" customWidth="1"/>
    <col min="13827" max="14067" width="8.75" style="88"/>
    <col min="14068" max="14068" width="47.25" style="88" customWidth="1"/>
    <col min="14069" max="14078" width="10.5" style="88" customWidth="1"/>
    <col min="14079" max="14079" width="0" style="88" hidden="1" customWidth="1"/>
    <col min="14080" max="14080" width="8.75" style="88"/>
    <col min="14081" max="14082" width="0" style="88" hidden="1" customWidth="1"/>
    <col min="14083" max="14323" width="8.75" style="88"/>
    <col min="14324" max="14324" width="47.25" style="88" customWidth="1"/>
    <col min="14325" max="14334" width="10.5" style="88" customWidth="1"/>
    <col min="14335" max="14335" width="0" style="88" hidden="1" customWidth="1"/>
    <col min="14336" max="14336" width="8.75" style="88"/>
    <col min="14337" max="14338" width="0" style="88" hidden="1" customWidth="1"/>
    <col min="14339" max="14579" width="8.75" style="88"/>
    <col min="14580" max="14580" width="47.25" style="88" customWidth="1"/>
    <col min="14581" max="14590" width="10.5" style="88" customWidth="1"/>
    <col min="14591" max="14591" width="0" style="88" hidden="1" customWidth="1"/>
    <col min="14592" max="14592" width="8.75" style="88"/>
    <col min="14593" max="14594" width="0" style="88" hidden="1" customWidth="1"/>
    <col min="14595" max="14835" width="8.75" style="88"/>
    <col min="14836" max="14836" width="47.25" style="88" customWidth="1"/>
    <col min="14837" max="14846" width="10.5" style="88" customWidth="1"/>
    <col min="14847" max="14847" width="0" style="88" hidden="1" customWidth="1"/>
    <col min="14848" max="14848" width="8.75" style="88"/>
    <col min="14849" max="14850" width="0" style="88" hidden="1" customWidth="1"/>
    <col min="14851" max="15091" width="8.75" style="88"/>
    <col min="15092" max="15092" width="47.25" style="88" customWidth="1"/>
    <col min="15093" max="15102" width="10.5" style="88" customWidth="1"/>
    <col min="15103" max="15103" width="0" style="88" hidden="1" customWidth="1"/>
    <col min="15104" max="15104" width="8.75" style="88"/>
    <col min="15105" max="15106" width="0" style="88" hidden="1" customWidth="1"/>
    <col min="15107" max="15347" width="8.75" style="88"/>
    <col min="15348" max="15348" width="47.25" style="88" customWidth="1"/>
    <col min="15349" max="15358" width="10.5" style="88" customWidth="1"/>
    <col min="15359" max="15359" width="0" style="88" hidden="1" customWidth="1"/>
    <col min="15360" max="15360" width="8.75" style="88"/>
    <col min="15361" max="15362" width="0" style="88" hidden="1" customWidth="1"/>
    <col min="15363" max="15603" width="8.75" style="88"/>
    <col min="15604" max="15604" width="47.25" style="88" customWidth="1"/>
    <col min="15605" max="15614" width="10.5" style="88" customWidth="1"/>
    <col min="15615" max="15615" width="0" style="88" hidden="1" customWidth="1"/>
    <col min="15616" max="15616" width="8.75" style="88"/>
    <col min="15617" max="15618" width="0" style="88" hidden="1" customWidth="1"/>
    <col min="15619" max="15859" width="8.75" style="88"/>
    <col min="15860" max="15860" width="47.25" style="88" customWidth="1"/>
    <col min="15861" max="15870" width="10.5" style="88" customWidth="1"/>
    <col min="15871" max="15871" width="0" style="88" hidden="1" customWidth="1"/>
    <col min="15872" max="15872" width="8.75" style="88"/>
    <col min="15873" max="15874" width="0" style="88" hidden="1" customWidth="1"/>
    <col min="15875" max="16115" width="8.75" style="88"/>
    <col min="16116" max="16116" width="47.25" style="88" customWidth="1"/>
    <col min="16117" max="16126" width="10.5" style="88" customWidth="1"/>
    <col min="16127" max="16127" width="0" style="88" hidden="1" customWidth="1"/>
    <col min="16128" max="16128" width="8.75" style="88"/>
    <col min="16129" max="16130" width="0" style="88" hidden="1" customWidth="1"/>
    <col min="16131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380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9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9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9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9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9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9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9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  <c r="S23" s="116">
        <v>0</v>
      </c>
    </row>
    <row r="24" spans="1:19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9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9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9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9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9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9" s="4" customFormat="1" ht="22.15" customHeight="1" x14ac:dyDescent="0.35">
      <c r="A30" s="81" t="s">
        <v>82</v>
      </c>
      <c r="B30" s="70" t="s">
        <v>16</v>
      </c>
      <c r="C30" s="116">
        <f t="shared" ref="C30:R30" si="0">+C32+C61</f>
        <v>1259300</v>
      </c>
      <c r="D30" s="116">
        <f t="shared" si="0"/>
        <v>825200</v>
      </c>
      <c r="E30" s="116">
        <f t="shared" si="0"/>
        <v>0</v>
      </c>
      <c r="F30" s="116">
        <f t="shared" si="0"/>
        <v>825200</v>
      </c>
      <c r="G30" s="116">
        <f t="shared" si="0"/>
        <v>0</v>
      </c>
      <c r="H30" s="116">
        <f t="shared" si="0"/>
        <v>0</v>
      </c>
      <c r="I30" s="116">
        <f t="shared" si="0"/>
        <v>434100</v>
      </c>
      <c r="J30" s="116">
        <f t="shared" si="0"/>
        <v>200000</v>
      </c>
      <c r="K30" s="116">
        <f t="shared" si="0"/>
        <v>0</v>
      </c>
      <c r="L30" s="116">
        <f t="shared" si="0"/>
        <v>234100</v>
      </c>
      <c r="M30" s="116">
        <f t="shared" si="0"/>
        <v>0</v>
      </c>
      <c r="N30" s="116">
        <f t="shared" si="0"/>
        <v>0</v>
      </c>
      <c r="O30" s="116">
        <f t="shared" si="0"/>
        <v>0</v>
      </c>
      <c r="P30" s="116">
        <f t="shared" si="0"/>
        <v>45915</v>
      </c>
      <c r="Q30" s="116">
        <f t="shared" si="0"/>
        <v>0</v>
      </c>
      <c r="R30" s="116">
        <f t="shared" si="0"/>
        <v>0</v>
      </c>
    </row>
    <row r="31" spans="1:19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9" s="4" customFormat="1" ht="25.9" customHeight="1" x14ac:dyDescent="0.35">
      <c r="A32" s="72" t="s">
        <v>83</v>
      </c>
      <c r="B32" s="73" t="s">
        <v>16</v>
      </c>
      <c r="C32" s="117">
        <f t="shared" ref="C32:R32" si="1">+C34+C38+C42</f>
        <v>1259300</v>
      </c>
      <c r="D32" s="117">
        <f t="shared" si="1"/>
        <v>825200</v>
      </c>
      <c r="E32" s="117">
        <f t="shared" si="1"/>
        <v>0</v>
      </c>
      <c r="F32" s="117">
        <f t="shared" si="1"/>
        <v>825200</v>
      </c>
      <c r="G32" s="117">
        <f t="shared" si="1"/>
        <v>0</v>
      </c>
      <c r="H32" s="117">
        <f t="shared" si="1"/>
        <v>0</v>
      </c>
      <c r="I32" s="117">
        <f t="shared" si="1"/>
        <v>434100</v>
      </c>
      <c r="J32" s="117">
        <f t="shared" si="1"/>
        <v>200000</v>
      </c>
      <c r="K32" s="117">
        <f t="shared" si="1"/>
        <v>0</v>
      </c>
      <c r="L32" s="117">
        <f t="shared" si="1"/>
        <v>234100</v>
      </c>
      <c r="M32" s="117">
        <f t="shared" si="1"/>
        <v>0</v>
      </c>
      <c r="N32" s="117">
        <f t="shared" si="1"/>
        <v>0</v>
      </c>
      <c r="O32" s="117">
        <f t="shared" si="1"/>
        <v>0</v>
      </c>
      <c r="P32" s="117">
        <f t="shared" si="1"/>
        <v>45915</v>
      </c>
      <c r="Q32" s="117">
        <f t="shared" si="1"/>
        <v>0</v>
      </c>
      <c r="R32" s="117">
        <f t="shared" si="1"/>
        <v>0</v>
      </c>
    </row>
    <row r="33" spans="1:18" s="4" customFormat="1" x14ac:dyDescent="0.35">
      <c r="A33" s="72"/>
      <c r="B33" s="73" t="s">
        <v>17</v>
      </c>
      <c r="C33" s="117">
        <v>0</v>
      </c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</row>
    <row r="34" spans="1:18" s="4" customFormat="1" ht="20.45" customHeight="1" x14ac:dyDescent="0.35">
      <c r="A34" s="82" t="s">
        <v>84</v>
      </c>
      <c r="B34" s="73" t="s">
        <v>16</v>
      </c>
      <c r="C34" s="117">
        <f t="shared" ref="C34:R34" si="2">SUM(C36:C36)</f>
        <v>0</v>
      </c>
      <c r="D34" s="117">
        <f t="shared" si="2"/>
        <v>0</v>
      </c>
      <c r="E34" s="117">
        <f t="shared" si="2"/>
        <v>0</v>
      </c>
      <c r="F34" s="117">
        <f t="shared" si="2"/>
        <v>0</v>
      </c>
      <c r="G34" s="117">
        <f t="shared" si="2"/>
        <v>0</v>
      </c>
      <c r="H34" s="117">
        <f t="shared" si="2"/>
        <v>0</v>
      </c>
      <c r="I34" s="117">
        <f t="shared" si="2"/>
        <v>0</v>
      </c>
      <c r="J34" s="117">
        <f t="shared" si="2"/>
        <v>0</v>
      </c>
      <c r="K34" s="117">
        <f t="shared" si="2"/>
        <v>0</v>
      </c>
      <c r="L34" s="117">
        <f t="shared" si="2"/>
        <v>0</v>
      </c>
      <c r="M34" s="117">
        <f t="shared" si="2"/>
        <v>0</v>
      </c>
      <c r="N34" s="117">
        <f t="shared" si="2"/>
        <v>0</v>
      </c>
      <c r="O34" s="117">
        <f t="shared" si="2"/>
        <v>0</v>
      </c>
      <c r="P34" s="117">
        <f t="shared" si="2"/>
        <v>0</v>
      </c>
      <c r="Q34" s="117">
        <f t="shared" si="2"/>
        <v>0</v>
      </c>
      <c r="R34" s="117">
        <f t="shared" si="2"/>
        <v>0</v>
      </c>
    </row>
    <row r="35" spans="1:18" s="4" customFormat="1" x14ac:dyDescent="0.35">
      <c r="A35" s="82"/>
      <c r="B35" s="73" t="s">
        <v>17</v>
      </c>
      <c r="C35" s="70" t="s">
        <v>345</v>
      </c>
      <c r="D35" s="70" t="s">
        <v>345</v>
      </c>
      <c r="E35" s="70" t="s">
        <v>345</v>
      </c>
      <c r="F35" s="70" t="s">
        <v>345</v>
      </c>
      <c r="G35" s="70" t="s">
        <v>345</v>
      </c>
      <c r="H35" s="70" t="s">
        <v>345</v>
      </c>
      <c r="I35" s="70" t="s">
        <v>345</v>
      </c>
      <c r="J35" s="70" t="s">
        <v>345</v>
      </c>
      <c r="K35" s="70" t="s">
        <v>345</v>
      </c>
      <c r="L35" s="70" t="s">
        <v>345</v>
      </c>
      <c r="M35" s="70" t="s">
        <v>345</v>
      </c>
      <c r="N35" s="70" t="s">
        <v>345</v>
      </c>
      <c r="O35" s="70" t="s">
        <v>345</v>
      </c>
      <c r="P35" s="70" t="s">
        <v>345</v>
      </c>
      <c r="Q35" s="70" t="s">
        <v>345</v>
      </c>
      <c r="R35" s="70" t="s">
        <v>345</v>
      </c>
    </row>
    <row r="36" spans="1:18" s="92" customFormat="1" ht="22.9" customHeight="1" x14ac:dyDescent="0.35">
      <c r="A36" s="93"/>
      <c r="B36" s="78" t="s">
        <v>16</v>
      </c>
      <c r="C36" s="119">
        <v>0</v>
      </c>
      <c r="D36" s="119">
        <v>0</v>
      </c>
      <c r="E36" s="119">
        <v>0</v>
      </c>
      <c r="F36" s="119">
        <v>0</v>
      </c>
      <c r="G36" s="119">
        <v>0</v>
      </c>
      <c r="H36" s="119">
        <v>0</v>
      </c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</row>
    <row r="37" spans="1:18" s="4" customFormat="1" x14ac:dyDescent="0.35">
      <c r="A37" s="107"/>
      <c r="B37" s="78" t="s">
        <v>17</v>
      </c>
      <c r="C37" s="119">
        <v>0</v>
      </c>
      <c r="D37" s="119">
        <v>0</v>
      </c>
      <c r="E37" s="119">
        <v>0</v>
      </c>
      <c r="F37" s="119">
        <v>0</v>
      </c>
      <c r="G37" s="119">
        <v>0</v>
      </c>
      <c r="H37" s="119">
        <v>0</v>
      </c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</row>
    <row r="38" spans="1:18" s="4" customFormat="1" ht="22.15" customHeight="1" x14ac:dyDescent="0.35">
      <c r="A38" s="82" t="s">
        <v>85</v>
      </c>
      <c r="B38" s="73" t="s">
        <v>16</v>
      </c>
      <c r="C38" s="117">
        <f t="shared" ref="C38:R38" si="3">SUM(C40:C40)</f>
        <v>0</v>
      </c>
      <c r="D38" s="117">
        <f t="shared" si="3"/>
        <v>0</v>
      </c>
      <c r="E38" s="117">
        <f t="shared" si="3"/>
        <v>0</v>
      </c>
      <c r="F38" s="117">
        <f t="shared" si="3"/>
        <v>0</v>
      </c>
      <c r="G38" s="117">
        <f t="shared" si="3"/>
        <v>0</v>
      </c>
      <c r="H38" s="117">
        <f t="shared" si="3"/>
        <v>0</v>
      </c>
      <c r="I38" s="117">
        <f t="shared" si="3"/>
        <v>0</v>
      </c>
      <c r="J38" s="117">
        <f t="shared" si="3"/>
        <v>0</v>
      </c>
      <c r="K38" s="117">
        <f t="shared" si="3"/>
        <v>0</v>
      </c>
      <c r="L38" s="117">
        <f t="shared" si="3"/>
        <v>0</v>
      </c>
      <c r="M38" s="117">
        <f t="shared" si="3"/>
        <v>0</v>
      </c>
      <c r="N38" s="117">
        <f t="shared" si="3"/>
        <v>0</v>
      </c>
      <c r="O38" s="117">
        <f t="shared" si="3"/>
        <v>0</v>
      </c>
      <c r="P38" s="117">
        <f t="shared" si="3"/>
        <v>0</v>
      </c>
      <c r="Q38" s="117">
        <f t="shared" si="3"/>
        <v>0</v>
      </c>
      <c r="R38" s="117">
        <f t="shared" si="3"/>
        <v>0</v>
      </c>
    </row>
    <row r="39" spans="1:18" s="4" customFormat="1" x14ac:dyDescent="0.35">
      <c r="A39" s="82"/>
      <c r="B39" s="73" t="s">
        <v>17</v>
      </c>
      <c r="C39" s="70" t="s">
        <v>345</v>
      </c>
      <c r="D39" s="70" t="s">
        <v>345</v>
      </c>
      <c r="E39" s="70" t="s">
        <v>345</v>
      </c>
      <c r="F39" s="70" t="s">
        <v>345</v>
      </c>
      <c r="G39" s="70" t="s">
        <v>345</v>
      </c>
      <c r="H39" s="70" t="s">
        <v>345</v>
      </c>
      <c r="I39" s="70" t="s">
        <v>345</v>
      </c>
      <c r="J39" s="70" t="s">
        <v>345</v>
      </c>
      <c r="K39" s="70" t="s">
        <v>345</v>
      </c>
      <c r="L39" s="70" t="s">
        <v>345</v>
      </c>
      <c r="M39" s="70" t="s">
        <v>345</v>
      </c>
      <c r="N39" s="70" t="s">
        <v>345</v>
      </c>
      <c r="O39" s="70" t="s">
        <v>345</v>
      </c>
      <c r="P39" s="70" t="s">
        <v>345</v>
      </c>
      <c r="Q39" s="70" t="s">
        <v>345</v>
      </c>
      <c r="R39" s="70" t="s">
        <v>345</v>
      </c>
    </row>
    <row r="40" spans="1:18" s="4" customFormat="1" x14ac:dyDescent="0.35">
      <c r="A40" s="94"/>
      <c r="B40" s="78" t="s">
        <v>16</v>
      </c>
      <c r="C40" s="119">
        <v>0</v>
      </c>
      <c r="D40" s="119">
        <v>0</v>
      </c>
      <c r="E40" s="119">
        <v>0</v>
      </c>
      <c r="F40" s="119">
        <v>0</v>
      </c>
      <c r="G40" s="119">
        <v>0</v>
      </c>
      <c r="H40" s="119">
        <v>0</v>
      </c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</row>
    <row r="41" spans="1:18" s="4" customFormat="1" x14ac:dyDescent="0.35">
      <c r="A41" s="107"/>
      <c r="B41" s="78" t="s">
        <v>17</v>
      </c>
      <c r="C41" s="119">
        <v>0</v>
      </c>
      <c r="D41" s="119">
        <v>0</v>
      </c>
      <c r="E41" s="119">
        <v>0</v>
      </c>
      <c r="F41" s="119">
        <v>0</v>
      </c>
      <c r="G41" s="119">
        <v>0</v>
      </c>
      <c r="H41" s="119">
        <v>0</v>
      </c>
      <c r="I41" s="119">
        <v>0</v>
      </c>
      <c r="J41" s="119">
        <v>0</v>
      </c>
      <c r="K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</row>
    <row r="42" spans="1:18" s="4" customFormat="1" ht="21.6" customHeight="1" x14ac:dyDescent="0.35">
      <c r="A42" s="82" t="s">
        <v>86</v>
      </c>
      <c r="B42" s="73" t="s">
        <v>16</v>
      </c>
      <c r="C42" s="117">
        <f t="shared" ref="C42:L42" si="4">SUM(C44:C59)</f>
        <v>1259300</v>
      </c>
      <c r="D42" s="117">
        <f t="shared" si="4"/>
        <v>825200</v>
      </c>
      <c r="E42" s="117">
        <f t="shared" si="4"/>
        <v>0</v>
      </c>
      <c r="F42" s="117">
        <f t="shared" si="4"/>
        <v>825200</v>
      </c>
      <c r="G42" s="117">
        <f t="shared" si="4"/>
        <v>0</v>
      </c>
      <c r="H42" s="117">
        <f t="shared" si="4"/>
        <v>0</v>
      </c>
      <c r="I42" s="117">
        <f t="shared" si="4"/>
        <v>434100</v>
      </c>
      <c r="J42" s="117">
        <f t="shared" si="4"/>
        <v>200000</v>
      </c>
      <c r="K42" s="117">
        <f t="shared" si="4"/>
        <v>0</v>
      </c>
      <c r="L42" s="117">
        <f t="shared" si="4"/>
        <v>234100</v>
      </c>
      <c r="M42" s="117">
        <f t="shared" ref="M42:R42" si="5">SUM(M46:M59)</f>
        <v>0</v>
      </c>
      <c r="N42" s="117">
        <f t="shared" si="5"/>
        <v>0</v>
      </c>
      <c r="O42" s="117">
        <f t="shared" si="5"/>
        <v>0</v>
      </c>
      <c r="P42" s="117">
        <f t="shared" si="5"/>
        <v>45915</v>
      </c>
      <c r="Q42" s="117">
        <f t="shared" si="5"/>
        <v>0</v>
      </c>
      <c r="R42" s="117">
        <f t="shared" si="5"/>
        <v>0</v>
      </c>
    </row>
    <row r="43" spans="1:18" s="4" customFormat="1" x14ac:dyDescent="0.35">
      <c r="A43" s="82"/>
      <c r="B43" s="73" t="s">
        <v>17</v>
      </c>
      <c r="C43" s="70" t="s">
        <v>345</v>
      </c>
      <c r="D43" s="70" t="s">
        <v>345</v>
      </c>
      <c r="E43" s="70" t="s">
        <v>345</v>
      </c>
      <c r="F43" s="70" t="s">
        <v>345</v>
      </c>
      <c r="G43" s="70" t="s">
        <v>345</v>
      </c>
      <c r="H43" s="70" t="s">
        <v>345</v>
      </c>
      <c r="I43" s="70" t="s">
        <v>345</v>
      </c>
      <c r="J43" s="70" t="s">
        <v>345</v>
      </c>
      <c r="K43" s="70" t="s">
        <v>345</v>
      </c>
      <c r="L43" s="70" t="s">
        <v>345</v>
      </c>
      <c r="M43" s="70" t="s">
        <v>345</v>
      </c>
      <c r="N43" s="70" t="s">
        <v>345</v>
      </c>
      <c r="O43" s="70" t="s">
        <v>345</v>
      </c>
      <c r="P43" s="70" t="s">
        <v>345</v>
      </c>
      <c r="Q43" s="70" t="s">
        <v>345</v>
      </c>
      <c r="R43" s="70" t="s">
        <v>345</v>
      </c>
    </row>
    <row r="44" spans="1:18" s="4" customFormat="1" x14ac:dyDescent="0.35">
      <c r="A44" s="95" t="s">
        <v>315</v>
      </c>
      <c r="B44" s="78" t="s">
        <v>16</v>
      </c>
      <c r="C44" s="119">
        <f>+D44+I44+N44</f>
        <v>450000</v>
      </c>
      <c r="D44" s="105">
        <f>SUM(E44:H44)</f>
        <v>250000</v>
      </c>
      <c r="E44" s="106">
        <v>0</v>
      </c>
      <c r="F44" s="106">
        <v>250000</v>
      </c>
      <c r="G44" s="106">
        <v>0</v>
      </c>
      <c r="H44" s="106">
        <v>0</v>
      </c>
      <c r="I44" s="105">
        <f>SUM(J44:M44)</f>
        <v>200000</v>
      </c>
      <c r="J44" s="106">
        <v>200000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0</v>
      </c>
      <c r="Q44" s="106">
        <v>0</v>
      </c>
      <c r="R44" s="106">
        <v>0</v>
      </c>
    </row>
    <row r="45" spans="1:18" s="4" customFormat="1" x14ac:dyDescent="0.35">
      <c r="A45" s="107"/>
      <c r="B45" s="78" t="s">
        <v>17</v>
      </c>
      <c r="C45" s="119">
        <f t="shared" ref="C45:C47" si="6">+D45+I45+N45</f>
        <v>0</v>
      </c>
      <c r="D45" s="105">
        <f>SUM(E45:H45)</f>
        <v>0</v>
      </c>
      <c r="E45" s="106">
        <v>0</v>
      </c>
      <c r="F45" s="106">
        <v>0</v>
      </c>
      <c r="G45" s="106">
        <v>0</v>
      </c>
      <c r="H45" s="106">
        <v>0</v>
      </c>
      <c r="I45" s="105">
        <f>SUM(J45:M45)</f>
        <v>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0</v>
      </c>
      <c r="Q45" s="106">
        <v>0</v>
      </c>
      <c r="R45" s="106">
        <v>0</v>
      </c>
    </row>
    <row r="46" spans="1:18" s="4" customFormat="1" x14ac:dyDescent="0.35">
      <c r="A46" s="95" t="s">
        <v>314</v>
      </c>
      <c r="B46" s="78" t="s">
        <v>16</v>
      </c>
      <c r="C46" s="119">
        <f t="shared" si="6"/>
        <v>575200</v>
      </c>
      <c r="D46" s="105">
        <f t="shared" ref="D46:D47" si="7">SUM(E46:H46)</f>
        <v>575200</v>
      </c>
      <c r="E46" s="106">
        <v>0</v>
      </c>
      <c r="F46" s="106">
        <v>575200</v>
      </c>
      <c r="G46" s="106">
        <v>0</v>
      </c>
      <c r="H46" s="106">
        <v>0</v>
      </c>
      <c r="I46" s="105">
        <f t="shared" ref="I46:I47" si="8">SUM(J46:M46)</f>
        <v>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0</v>
      </c>
      <c r="Q46" s="106">
        <v>0</v>
      </c>
      <c r="R46" s="106">
        <v>0</v>
      </c>
    </row>
    <row r="47" spans="1:18" s="4" customFormat="1" x14ac:dyDescent="0.35">
      <c r="A47" s="107"/>
      <c r="B47" s="78" t="s">
        <v>17</v>
      </c>
      <c r="C47" s="119">
        <f t="shared" si="6"/>
        <v>0</v>
      </c>
      <c r="D47" s="105">
        <f t="shared" si="7"/>
        <v>0</v>
      </c>
      <c r="E47" s="106">
        <v>0</v>
      </c>
      <c r="F47" s="106">
        <v>0</v>
      </c>
      <c r="G47" s="106">
        <v>0</v>
      </c>
      <c r="H47" s="106">
        <v>0</v>
      </c>
      <c r="I47" s="105">
        <f t="shared" si="8"/>
        <v>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0</v>
      </c>
      <c r="Q47" s="106">
        <v>0</v>
      </c>
      <c r="R47" s="106">
        <v>0</v>
      </c>
    </row>
    <row r="48" spans="1:18" s="4" customFormat="1" x14ac:dyDescent="0.35">
      <c r="A48" s="322" t="s">
        <v>344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60" t="s">
        <v>50</v>
      </c>
      <c r="R48" s="13"/>
    </row>
    <row r="49" spans="1:18" s="4" customFormat="1" x14ac:dyDescent="0.35">
      <c r="A49" s="310" t="s">
        <v>116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6"/>
      <c r="R49" s="6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6" t="s">
        <v>3</v>
      </c>
      <c r="P50" s="224" t="s">
        <v>375</v>
      </c>
      <c r="Q50" s="3"/>
      <c r="R50" s="3"/>
    </row>
    <row r="51" spans="1:18" s="4" customForma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8" t="s">
        <v>4</v>
      </c>
      <c r="P51" s="304">
        <v>45915</v>
      </c>
      <c r="Q51" s="304"/>
      <c r="R51" s="3"/>
    </row>
    <row r="52" spans="1:18" s="4" customForma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8" t="s">
        <v>5</v>
      </c>
      <c r="P52" s="310" t="s">
        <v>343</v>
      </c>
      <c r="Q52" s="310"/>
      <c r="R52" s="3"/>
    </row>
    <row r="53" spans="1:18" s="4" customFormat="1" x14ac:dyDescent="0.35">
      <c r="A53" s="9" t="s">
        <v>377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N53" s="11"/>
      <c r="O53" s="12" t="s">
        <v>6</v>
      </c>
    </row>
    <row r="54" spans="1:18" s="4" customFormat="1" x14ac:dyDescent="0.35">
      <c r="A54" s="323" t="s">
        <v>52</v>
      </c>
      <c r="B54" s="323"/>
      <c r="C54" s="323"/>
      <c r="D54" s="323"/>
      <c r="F54" s="324"/>
      <c r="G54" s="324"/>
      <c r="H54" s="60"/>
      <c r="I54" s="13"/>
      <c r="J54" s="13"/>
      <c r="K54" s="13"/>
      <c r="N54" s="11"/>
      <c r="O54" s="12" t="s">
        <v>7</v>
      </c>
      <c r="Q54" s="10"/>
    </row>
    <row r="55" spans="1:18" s="4" customFormat="1" ht="23.25" customHeight="1" x14ac:dyDescent="0.35">
      <c r="A55" s="9" t="s">
        <v>380</v>
      </c>
      <c r="E55" s="6"/>
      <c r="F55" s="3"/>
      <c r="G55" s="6"/>
      <c r="H55" s="6"/>
      <c r="I55" s="6"/>
      <c r="J55" s="6"/>
      <c r="K55" s="13"/>
      <c r="N55" s="11"/>
      <c r="O55" s="12" t="s">
        <v>8</v>
      </c>
      <c r="P55" s="13" t="s">
        <v>9</v>
      </c>
    </row>
    <row r="56" spans="1:18" s="4" customFormat="1" x14ac:dyDescent="0.35">
      <c r="A56" s="323"/>
      <c r="B56" s="323"/>
      <c r="C56" s="323"/>
      <c r="D56" s="323"/>
      <c r="P56" s="62"/>
      <c r="Q56" s="62"/>
      <c r="R56" s="63" t="s">
        <v>54</v>
      </c>
    </row>
    <row r="57" spans="1:18" s="4" customFormat="1" x14ac:dyDescent="0.35">
      <c r="A57" s="64" t="s">
        <v>55</v>
      </c>
      <c r="B57" s="311" t="s">
        <v>56</v>
      </c>
      <c r="C57" s="311" t="s">
        <v>12</v>
      </c>
      <c r="D57" s="65" t="s">
        <v>57</v>
      </c>
      <c r="E57" s="325" t="s">
        <v>13</v>
      </c>
      <c r="F57" s="326"/>
      <c r="G57" s="326"/>
      <c r="H57" s="327"/>
      <c r="I57" s="65" t="s">
        <v>57</v>
      </c>
      <c r="J57" s="325" t="s">
        <v>14</v>
      </c>
      <c r="K57" s="326"/>
      <c r="L57" s="326"/>
      <c r="M57" s="327"/>
      <c r="N57" s="65" t="s">
        <v>57</v>
      </c>
      <c r="O57" s="325" t="s">
        <v>15</v>
      </c>
      <c r="P57" s="326"/>
      <c r="Q57" s="326"/>
      <c r="R57" s="327"/>
    </row>
    <row r="58" spans="1:18" s="4" customFormat="1" x14ac:dyDescent="0.35">
      <c r="A58" s="66" t="s">
        <v>61</v>
      </c>
      <c r="B58" s="311"/>
      <c r="C58" s="311"/>
      <c r="D58" s="67" t="s">
        <v>62</v>
      </c>
      <c r="E58" s="68" t="s">
        <v>63</v>
      </c>
      <c r="F58" s="68" t="s">
        <v>64</v>
      </c>
      <c r="G58" s="68" t="s">
        <v>65</v>
      </c>
      <c r="H58" s="68" t="s">
        <v>66</v>
      </c>
      <c r="I58" s="67" t="s">
        <v>67</v>
      </c>
      <c r="J58" s="68" t="s">
        <v>68</v>
      </c>
      <c r="K58" s="68" t="s">
        <v>69</v>
      </c>
      <c r="L58" s="68" t="s">
        <v>70</v>
      </c>
      <c r="M58" s="68" t="s">
        <v>71</v>
      </c>
      <c r="N58" s="67" t="s">
        <v>72</v>
      </c>
      <c r="O58" s="68" t="s">
        <v>73</v>
      </c>
      <c r="P58" s="68" t="s">
        <v>74</v>
      </c>
      <c r="Q58" s="68" t="s">
        <v>75</v>
      </c>
      <c r="R58" s="68" t="s">
        <v>76</v>
      </c>
    </row>
    <row r="59" spans="1:18" s="4" customFormat="1" x14ac:dyDescent="0.35">
      <c r="A59" s="95" t="s">
        <v>146</v>
      </c>
      <c r="B59" s="78" t="s">
        <v>16</v>
      </c>
      <c r="C59" s="119">
        <f>+D59+I59+N59</f>
        <v>234100</v>
      </c>
      <c r="D59" s="105">
        <f>SUM(E59:H59)</f>
        <v>0</v>
      </c>
      <c r="E59" s="106">
        <v>0</v>
      </c>
      <c r="F59" s="106">
        <v>0</v>
      </c>
      <c r="G59" s="106">
        <v>0</v>
      </c>
      <c r="H59" s="106">
        <v>0</v>
      </c>
      <c r="I59" s="105">
        <f>SUM(J59:M59)</f>
        <v>234100</v>
      </c>
      <c r="J59" s="106">
        <v>0</v>
      </c>
      <c r="K59" s="106">
        <v>0</v>
      </c>
      <c r="L59" s="106">
        <v>234100</v>
      </c>
      <c r="M59" s="106">
        <v>0</v>
      </c>
      <c r="N59" s="106">
        <v>0</v>
      </c>
      <c r="O59" s="106">
        <v>0</v>
      </c>
      <c r="P59" s="106">
        <v>0</v>
      </c>
      <c r="Q59" s="106">
        <v>0</v>
      </c>
      <c r="R59" s="106">
        <v>0</v>
      </c>
    </row>
    <row r="60" spans="1:18" s="4" customFormat="1" x14ac:dyDescent="0.35">
      <c r="A60" s="107"/>
      <c r="B60" s="78" t="s">
        <v>17</v>
      </c>
      <c r="C60" s="119">
        <f>+D60+I60+N60</f>
        <v>0</v>
      </c>
      <c r="D60" s="105">
        <f>SUM(E60:H60)</f>
        <v>0</v>
      </c>
      <c r="E60" s="106">
        <v>0</v>
      </c>
      <c r="F60" s="106">
        <v>0</v>
      </c>
      <c r="G60" s="106">
        <v>0</v>
      </c>
      <c r="H60" s="106">
        <v>0</v>
      </c>
      <c r="I60" s="105">
        <f>SUM(J60:M60)</f>
        <v>0</v>
      </c>
      <c r="J60" s="106"/>
      <c r="K60" s="106"/>
      <c r="L60" s="106"/>
      <c r="M60" s="106"/>
      <c r="N60" s="106"/>
      <c r="O60" s="106"/>
      <c r="P60" s="115"/>
      <c r="Q60" s="106"/>
      <c r="R60" s="106"/>
    </row>
    <row r="61" spans="1:18" s="4" customFormat="1" ht="22.15" customHeight="1" x14ac:dyDescent="0.35">
      <c r="A61" s="72" t="s">
        <v>87</v>
      </c>
      <c r="B61" s="73" t="s">
        <v>16</v>
      </c>
      <c r="C61" s="117">
        <f>SUM(C63)</f>
        <v>0</v>
      </c>
      <c r="D61" s="117">
        <f t="shared" ref="D61:R61" si="9">SUM(D63)</f>
        <v>0</v>
      </c>
      <c r="E61" s="117">
        <f t="shared" si="9"/>
        <v>0</v>
      </c>
      <c r="F61" s="117">
        <f t="shared" si="9"/>
        <v>0</v>
      </c>
      <c r="G61" s="117">
        <f t="shared" si="9"/>
        <v>0</v>
      </c>
      <c r="H61" s="117">
        <f t="shared" si="9"/>
        <v>0</v>
      </c>
      <c r="I61" s="117">
        <f t="shared" si="9"/>
        <v>0</v>
      </c>
      <c r="J61" s="117">
        <f t="shared" si="9"/>
        <v>0</v>
      </c>
      <c r="K61" s="117">
        <f t="shared" si="9"/>
        <v>0</v>
      </c>
      <c r="L61" s="117">
        <f t="shared" si="9"/>
        <v>0</v>
      </c>
      <c r="M61" s="117">
        <f t="shared" si="9"/>
        <v>0</v>
      </c>
      <c r="N61" s="117">
        <f t="shared" si="9"/>
        <v>0</v>
      </c>
      <c r="O61" s="117">
        <f t="shared" si="9"/>
        <v>0</v>
      </c>
      <c r="P61" s="117">
        <f t="shared" si="9"/>
        <v>0</v>
      </c>
      <c r="Q61" s="117">
        <f t="shared" si="9"/>
        <v>0</v>
      </c>
      <c r="R61" s="117">
        <f t="shared" si="9"/>
        <v>0</v>
      </c>
    </row>
    <row r="62" spans="1:18" s="4" customFormat="1" ht="19.149999999999999" customHeight="1" x14ac:dyDescent="0.35">
      <c r="A62" s="72"/>
      <c r="B62" s="73" t="s">
        <v>17</v>
      </c>
      <c r="C62" s="116">
        <v>0</v>
      </c>
      <c r="D62" s="116">
        <v>0</v>
      </c>
      <c r="E62" s="116">
        <v>0</v>
      </c>
      <c r="F62" s="116">
        <v>0</v>
      </c>
      <c r="G62" s="116">
        <v>0</v>
      </c>
      <c r="H62" s="116">
        <v>0</v>
      </c>
      <c r="I62" s="116">
        <v>0</v>
      </c>
      <c r="J62" s="116">
        <v>0</v>
      </c>
      <c r="K62" s="116">
        <v>0</v>
      </c>
      <c r="L62" s="116">
        <v>0</v>
      </c>
      <c r="M62" s="116">
        <v>0</v>
      </c>
      <c r="N62" s="116">
        <v>0</v>
      </c>
      <c r="O62" s="116">
        <v>0</v>
      </c>
      <c r="P62" s="116">
        <v>0</v>
      </c>
      <c r="Q62" s="116">
        <v>0</v>
      </c>
      <c r="R62" s="116">
        <v>0</v>
      </c>
    </row>
    <row r="63" spans="1:18" s="4" customFormat="1" x14ac:dyDescent="0.35">
      <c r="A63" s="107"/>
      <c r="B63" s="78" t="s">
        <v>16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78">
        <v>0</v>
      </c>
      <c r="J63" s="78">
        <v>0</v>
      </c>
      <c r="K63" s="78">
        <v>0</v>
      </c>
      <c r="L63" s="78">
        <v>0</v>
      </c>
      <c r="M63" s="78">
        <v>0</v>
      </c>
      <c r="N63" s="78">
        <v>0</v>
      </c>
      <c r="O63" s="78">
        <v>0</v>
      </c>
      <c r="P63" s="78">
        <v>0</v>
      </c>
      <c r="Q63" s="78">
        <v>0</v>
      </c>
      <c r="R63" s="78">
        <v>0</v>
      </c>
    </row>
    <row r="64" spans="1:18" s="4" customFormat="1" x14ac:dyDescent="0.35">
      <c r="A64" s="107"/>
      <c r="B64" s="78" t="s">
        <v>17</v>
      </c>
      <c r="C64" s="78">
        <v>0</v>
      </c>
      <c r="D64" s="78">
        <v>0</v>
      </c>
      <c r="E64" s="78">
        <v>0</v>
      </c>
      <c r="F64" s="78">
        <v>0</v>
      </c>
      <c r="G64" s="78">
        <v>0</v>
      </c>
      <c r="H64" s="78">
        <v>0</v>
      </c>
      <c r="I64" s="78">
        <v>0</v>
      </c>
      <c r="J64" s="78">
        <v>0</v>
      </c>
      <c r="K64" s="78">
        <v>0</v>
      </c>
      <c r="L64" s="78">
        <v>0</v>
      </c>
      <c r="M64" s="78">
        <v>0</v>
      </c>
      <c r="N64" s="78">
        <v>0</v>
      </c>
      <c r="O64" s="78">
        <v>0</v>
      </c>
      <c r="P64" s="78">
        <v>0</v>
      </c>
      <c r="Q64" s="78">
        <v>0</v>
      </c>
      <c r="R64" s="78">
        <v>0</v>
      </c>
    </row>
    <row r="65" spans="1:18" s="4" customFormat="1" x14ac:dyDescent="0.35">
      <c r="A65" s="81" t="s">
        <v>88</v>
      </c>
      <c r="B65" s="70" t="s">
        <v>16</v>
      </c>
      <c r="C65" s="70" t="s">
        <v>345</v>
      </c>
      <c r="D65" s="70" t="s">
        <v>345</v>
      </c>
      <c r="E65" s="70" t="s">
        <v>345</v>
      </c>
      <c r="F65" s="70" t="s">
        <v>345</v>
      </c>
      <c r="G65" s="70" t="s">
        <v>345</v>
      </c>
      <c r="H65" s="70" t="s">
        <v>345</v>
      </c>
      <c r="I65" s="70" t="s">
        <v>345</v>
      </c>
      <c r="J65" s="70" t="s">
        <v>345</v>
      </c>
      <c r="K65" s="70" t="s">
        <v>345</v>
      </c>
      <c r="L65" s="70" t="s">
        <v>345</v>
      </c>
      <c r="M65" s="70" t="s">
        <v>345</v>
      </c>
      <c r="N65" s="70" t="s">
        <v>345</v>
      </c>
      <c r="O65" s="70" t="s">
        <v>345</v>
      </c>
      <c r="P65" s="70" t="s">
        <v>345</v>
      </c>
      <c r="Q65" s="70" t="s">
        <v>345</v>
      </c>
      <c r="R65" s="70" t="s">
        <v>345</v>
      </c>
    </row>
    <row r="66" spans="1:18" s="4" customFormat="1" x14ac:dyDescent="0.35">
      <c r="A66" s="81"/>
      <c r="B66" s="70" t="s">
        <v>17</v>
      </c>
      <c r="C66" s="70" t="s">
        <v>345</v>
      </c>
      <c r="D66" s="70" t="s">
        <v>345</v>
      </c>
      <c r="E66" s="70" t="s">
        <v>345</v>
      </c>
      <c r="F66" s="70" t="s">
        <v>345</v>
      </c>
      <c r="G66" s="70" t="s">
        <v>345</v>
      </c>
      <c r="H66" s="70" t="s">
        <v>345</v>
      </c>
      <c r="I66" s="70" t="s">
        <v>345</v>
      </c>
      <c r="J66" s="70" t="s">
        <v>345</v>
      </c>
      <c r="K66" s="70" t="s">
        <v>345</v>
      </c>
      <c r="L66" s="70" t="s">
        <v>345</v>
      </c>
      <c r="M66" s="70" t="s">
        <v>345</v>
      </c>
      <c r="N66" s="70" t="s">
        <v>345</v>
      </c>
      <c r="O66" s="70" t="s">
        <v>345</v>
      </c>
      <c r="P66" s="70" t="s">
        <v>345</v>
      </c>
      <c r="Q66" s="70" t="s">
        <v>345</v>
      </c>
      <c r="R66" s="70" t="s">
        <v>345</v>
      </c>
    </row>
    <row r="67" spans="1:18" s="4" customFormat="1" x14ac:dyDescent="0.35">
      <c r="A67" s="72" t="s">
        <v>89</v>
      </c>
      <c r="B67" s="73" t="s">
        <v>16</v>
      </c>
      <c r="C67" s="117">
        <f>SUM(C69:C70)</f>
        <v>0</v>
      </c>
      <c r="D67" s="117">
        <f t="shared" ref="D67:R67" si="10">SUM(D69:D70)</f>
        <v>0</v>
      </c>
      <c r="E67" s="117">
        <f t="shared" si="10"/>
        <v>0</v>
      </c>
      <c r="F67" s="117">
        <f t="shared" si="10"/>
        <v>0</v>
      </c>
      <c r="G67" s="117">
        <f t="shared" si="10"/>
        <v>0</v>
      </c>
      <c r="H67" s="117">
        <f t="shared" si="10"/>
        <v>0</v>
      </c>
      <c r="I67" s="117">
        <f t="shared" si="10"/>
        <v>0</v>
      </c>
      <c r="J67" s="117">
        <f t="shared" si="10"/>
        <v>0</v>
      </c>
      <c r="K67" s="117">
        <f t="shared" si="10"/>
        <v>0</v>
      </c>
      <c r="L67" s="117">
        <f t="shared" si="10"/>
        <v>0</v>
      </c>
      <c r="M67" s="117">
        <f t="shared" si="10"/>
        <v>0</v>
      </c>
      <c r="N67" s="117">
        <f t="shared" si="10"/>
        <v>0</v>
      </c>
      <c r="O67" s="117">
        <f t="shared" si="10"/>
        <v>0</v>
      </c>
      <c r="P67" s="117">
        <f t="shared" si="10"/>
        <v>0</v>
      </c>
      <c r="Q67" s="117">
        <f t="shared" si="10"/>
        <v>0</v>
      </c>
      <c r="R67" s="117">
        <f t="shared" si="10"/>
        <v>0</v>
      </c>
    </row>
    <row r="68" spans="1:18" s="4" customFormat="1" x14ac:dyDescent="0.35">
      <c r="A68" s="72"/>
      <c r="B68" s="73" t="s">
        <v>17</v>
      </c>
      <c r="C68" s="116" t="s">
        <v>345</v>
      </c>
      <c r="D68" s="116" t="s">
        <v>345</v>
      </c>
      <c r="E68" s="116" t="s">
        <v>345</v>
      </c>
      <c r="F68" s="116" t="s">
        <v>345</v>
      </c>
      <c r="G68" s="116" t="s">
        <v>345</v>
      </c>
      <c r="H68" s="116" t="s">
        <v>345</v>
      </c>
      <c r="I68" s="116" t="s">
        <v>345</v>
      </c>
      <c r="J68" s="116" t="s">
        <v>345</v>
      </c>
      <c r="K68" s="116" t="s">
        <v>345</v>
      </c>
      <c r="L68" s="116" t="s">
        <v>345</v>
      </c>
      <c r="M68" s="116" t="s">
        <v>345</v>
      </c>
      <c r="N68" s="116" t="s">
        <v>345</v>
      </c>
      <c r="O68" s="116" t="s">
        <v>345</v>
      </c>
      <c r="P68" s="116" t="s">
        <v>345</v>
      </c>
      <c r="Q68" s="116" t="s">
        <v>345</v>
      </c>
      <c r="R68" s="116" t="s">
        <v>345</v>
      </c>
    </row>
    <row r="69" spans="1:18" s="4" customFormat="1" x14ac:dyDescent="0.35">
      <c r="A69" s="107"/>
      <c r="B69" s="78" t="s">
        <v>16</v>
      </c>
      <c r="C69" s="78">
        <v>0</v>
      </c>
      <c r="D69" s="78">
        <v>0</v>
      </c>
      <c r="E69" s="78">
        <v>0</v>
      </c>
      <c r="F69" s="78">
        <v>0</v>
      </c>
      <c r="G69" s="78">
        <v>0</v>
      </c>
      <c r="H69" s="78">
        <v>0</v>
      </c>
      <c r="I69" s="78">
        <v>0</v>
      </c>
      <c r="J69" s="78">
        <v>0</v>
      </c>
      <c r="K69" s="78">
        <v>0</v>
      </c>
      <c r="L69" s="78">
        <v>0</v>
      </c>
      <c r="M69" s="78">
        <v>0</v>
      </c>
      <c r="N69" s="78">
        <v>0</v>
      </c>
      <c r="O69" s="78">
        <v>0</v>
      </c>
      <c r="P69" s="78">
        <v>0</v>
      </c>
      <c r="Q69" s="78">
        <v>0</v>
      </c>
      <c r="R69" s="78">
        <v>0</v>
      </c>
    </row>
    <row r="70" spans="1:18" s="4" customFormat="1" x14ac:dyDescent="0.35">
      <c r="A70" s="107"/>
      <c r="B70" s="78" t="s">
        <v>17</v>
      </c>
      <c r="C70" s="78">
        <v>0</v>
      </c>
      <c r="D70" s="78">
        <v>0</v>
      </c>
      <c r="E70" s="78">
        <v>0</v>
      </c>
      <c r="F70" s="78">
        <v>0</v>
      </c>
      <c r="G70" s="78">
        <v>0</v>
      </c>
      <c r="H70" s="78">
        <v>0</v>
      </c>
      <c r="I70" s="78">
        <v>0</v>
      </c>
      <c r="J70" s="78">
        <v>0</v>
      </c>
      <c r="K70" s="78">
        <v>0</v>
      </c>
      <c r="L70" s="78">
        <v>0</v>
      </c>
      <c r="M70" s="78">
        <v>0</v>
      </c>
      <c r="N70" s="78">
        <v>0</v>
      </c>
      <c r="O70" s="78">
        <v>0</v>
      </c>
      <c r="P70" s="78">
        <v>0</v>
      </c>
      <c r="Q70" s="78">
        <v>0</v>
      </c>
      <c r="R70" s="78">
        <v>0</v>
      </c>
    </row>
    <row r="71" spans="1:18" s="4" customFormat="1" x14ac:dyDescent="0.35">
      <c r="A71" s="72" t="s">
        <v>90</v>
      </c>
      <c r="B71" s="73" t="s">
        <v>16</v>
      </c>
      <c r="C71" s="73" t="s">
        <v>345</v>
      </c>
      <c r="D71" s="73" t="s">
        <v>345</v>
      </c>
      <c r="E71" s="73" t="s">
        <v>345</v>
      </c>
      <c r="F71" s="73" t="s">
        <v>345</v>
      </c>
      <c r="G71" s="73" t="s">
        <v>345</v>
      </c>
      <c r="H71" s="73" t="s">
        <v>345</v>
      </c>
      <c r="I71" s="73" t="s">
        <v>345</v>
      </c>
      <c r="J71" s="73" t="s">
        <v>345</v>
      </c>
      <c r="K71" s="73" t="s">
        <v>345</v>
      </c>
      <c r="L71" s="73" t="s">
        <v>345</v>
      </c>
      <c r="M71" s="73" t="s">
        <v>345</v>
      </c>
      <c r="N71" s="73" t="s">
        <v>345</v>
      </c>
      <c r="O71" s="73" t="s">
        <v>345</v>
      </c>
      <c r="P71" s="73" t="s">
        <v>345</v>
      </c>
      <c r="Q71" s="73" t="s">
        <v>345</v>
      </c>
      <c r="R71" s="73" t="s">
        <v>345</v>
      </c>
    </row>
    <row r="72" spans="1:18" s="4" customFormat="1" x14ac:dyDescent="0.35">
      <c r="A72" s="72"/>
      <c r="B72" s="73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77"/>
      <c r="B73" s="78" t="s">
        <v>16</v>
      </c>
      <c r="C73" s="78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78">
        <v>0</v>
      </c>
      <c r="P73" s="78">
        <v>0</v>
      </c>
      <c r="Q73" s="78">
        <v>0</v>
      </c>
      <c r="R73" s="78">
        <v>0</v>
      </c>
    </row>
    <row r="74" spans="1:18" s="4" customFormat="1" x14ac:dyDescent="0.35">
      <c r="A74" s="77"/>
      <c r="B74" s="78" t="s">
        <v>17</v>
      </c>
      <c r="C74" s="78">
        <v>0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78">
        <v>0</v>
      </c>
      <c r="P74" s="78">
        <v>0</v>
      </c>
      <c r="Q74" s="78">
        <v>0</v>
      </c>
      <c r="R74" s="78">
        <v>0</v>
      </c>
    </row>
    <row r="75" spans="1:18" s="4" customFormat="1" x14ac:dyDescent="0.35">
      <c r="A75" s="81" t="s">
        <v>91</v>
      </c>
      <c r="B75" s="70" t="s">
        <v>16</v>
      </c>
      <c r="C75" s="70">
        <f>SUM(C77:C78)</f>
        <v>0</v>
      </c>
      <c r="D75" s="70">
        <f t="shared" ref="D75:R75" si="11">SUM(D77:D78)</f>
        <v>0</v>
      </c>
      <c r="E75" s="70">
        <f t="shared" si="11"/>
        <v>0</v>
      </c>
      <c r="F75" s="70">
        <f t="shared" si="11"/>
        <v>0</v>
      </c>
      <c r="G75" s="70">
        <f t="shared" si="11"/>
        <v>0</v>
      </c>
      <c r="H75" s="70">
        <f t="shared" si="11"/>
        <v>0</v>
      </c>
      <c r="I75" s="70">
        <f t="shared" si="11"/>
        <v>0</v>
      </c>
      <c r="J75" s="70">
        <f t="shared" si="11"/>
        <v>0</v>
      </c>
      <c r="K75" s="70">
        <f t="shared" si="11"/>
        <v>0</v>
      </c>
      <c r="L75" s="70">
        <f t="shared" si="11"/>
        <v>0</v>
      </c>
      <c r="M75" s="70">
        <f t="shared" si="11"/>
        <v>0</v>
      </c>
      <c r="N75" s="70">
        <f t="shared" si="11"/>
        <v>0</v>
      </c>
      <c r="O75" s="70">
        <f t="shared" si="11"/>
        <v>0</v>
      </c>
      <c r="P75" s="70">
        <f t="shared" si="11"/>
        <v>0</v>
      </c>
      <c r="Q75" s="70">
        <f t="shared" si="11"/>
        <v>0</v>
      </c>
      <c r="R75" s="70">
        <f t="shared" si="11"/>
        <v>0</v>
      </c>
    </row>
    <row r="76" spans="1:18" s="4" customFormat="1" x14ac:dyDescent="0.35">
      <c r="A76" s="81"/>
      <c r="B76" s="70" t="s">
        <v>17</v>
      </c>
      <c r="C76" s="116">
        <v>0</v>
      </c>
      <c r="D76" s="116">
        <v>0</v>
      </c>
      <c r="E76" s="116">
        <v>0</v>
      </c>
      <c r="F76" s="116">
        <v>0</v>
      </c>
      <c r="G76" s="116">
        <v>0</v>
      </c>
      <c r="H76" s="116">
        <v>0</v>
      </c>
      <c r="I76" s="116">
        <v>0</v>
      </c>
      <c r="J76" s="116">
        <v>0</v>
      </c>
      <c r="K76" s="116">
        <v>0</v>
      </c>
      <c r="L76" s="116">
        <v>0</v>
      </c>
      <c r="M76" s="116">
        <v>0</v>
      </c>
      <c r="N76" s="116">
        <v>0</v>
      </c>
      <c r="O76" s="116">
        <v>0</v>
      </c>
      <c r="P76" s="116">
        <v>0</v>
      </c>
      <c r="Q76" s="116">
        <v>0</v>
      </c>
      <c r="R76" s="116">
        <v>0</v>
      </c>
    </row>
    <row r="77" spans="1:18" s="4" customFormat="1" x14ac:dyDescent="0.35">
      <c r="A77" s="77"/>
      <c r="B77" s="78" t="s">
        <v>16</v>
      </c>
      <c r="C77" s="78">
        <v>0</v>
      </c>
      <c r="D77" s="78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78">
        <v>0</v>
      </c>
      <c r="N77" s="78">
        <v>0</v>
      </c>
      <c r="O77" s="78">
        <v>0</v>
      </c>
      <c r="P77" s="78">
        <v>0</v>
      </c>
      <c r="Q77" s="78">
        <v>0</v>
      </c>
      <c r="R77" s="78">
        <v>0</v>
      </c>
    </row>
    <row r="78" spans="1:18" s="4" customFormat="1" x14ac:dyDescent="0.35">
      <c r="A78" s="77"/>
      <c r="B78" s="78" t="s">
        <v>17</v>
      </c>
      <c r="C78" s="78">
        <v>0</v>
      </c>
      <c r="D78" s="78">
        <v>0</v>
      </c>
      <c r="E78" s="78">
        <v>0</v>
      </c>
      <c r="F78" s="78">
        <v>0</v>
      </c>
      <c r="G78" s="78">
        <v>0</v>
      </c>
      <c r="H78" s="78">
        <v>0</v>
      </c>
      <c r="I78" s="78">
        <v>0</v>
      </c>
      <c r="J78" s="78">
        <v>0</v>
      </c>
      <c r="K78" s="78">
        <v>0</v>
      </c>
      <c r="L78" s="78">
        <v>0</v>
      </c>
      <c r="M78" s="78">
        <v>0</v>
      </c>
      <c r="N78" s="78">
        <v>0</v>
      </c>
      <c r="O78" s="78">
        <v>0</v>
      </c>
      <c r="P78" s="78">
        <v>0</v>
      </c>
      <c r="Q78" s="78">
        <v>0</v>
      </c>
      <c r="R78" s="78">
        <v>0</v>
      </c>
    </row>
    <row r="79" spans="1:18" s="4" customFormat="1" x14ac:dyDescent="0.35">
      <c r="A79" s="81" t="s">
        <v>92</v>
      </c>
      <c r="B79" s="70" t="s">
        <v>16</v>
      </c>
      <c r="C79" s="70" t="s">
        <v>345</v>
      </c>
      <c r="D79" s="70" t="s">
        <v>345</v>
      </c>
      <c r="E79" s="70" t="s">
        <v>345</v>
      </c>
      <c r="F79" s="70" t="s">
        <v>345</v>
      </c>
      <c r="G79" s="70" t="s">
        <v>345</v>
      </c>
      <c r="H79" s="70" t="s">
        <v>345</v>
      </c>
      <c r="I79" s="70" t="s">
        <v>345</v>
      </c>
      <c r="J79" s="70" t="s">
        <v>345</v>
      </c>
      <c r="K79" s="70" t="s">
        <v>345</v>
      </c>
      <c r="L79" s="70" t="s">
        <v>345</v>
      </c>
      <c r="M79" s="70" t="s">
        <v>345</v>
      </c>
      <c r="N79" s="70" t="s">
        <v>345</v>
      </c>
      <c r="O79" s="70" t="s">
        <v>345</v>
      </c>
      <c r="P79" s="70" t="s">
        <v>345</v>
      </c>
      <c r="Q79" s="70" t="s">
        <v>345</v>
      </c>
      <c r="R79" s="70" t="s">
        <v>345</v>
      </c>
    </row>
    <row r="80" spans="1:18" s="4" customFormat="1" x14ac:dyDescent="0.35">
      <c r="A80" s="81"/>
      <c r="B80" s="70" t="s">
        <v>17</v>
      </c>
      <c r="C80" s="70" t="s">
        <v>345</v>
      </c>
      <c r="D80" s="70" t="s">
        <v>345</v>
      </c>
      <c r="E80" s="70" t="s">
        <v>345</v>
      </c>
      <c r="F80" s="70" t="s">
        <v>345</v>
      </c>
      <c r="G80" s="70" t="s">
        <v>345</v>
      </c>
      <c r="H80" s="70" t="s">
        <v>345</v>
      </c>
      <c r="I80" s="70" t="s">
        <v>345</v>
      </c>
      <c r="J80" s="70" t="s">
        <v>345</v>
      </c>
      <c r="K80" s="70" t="s">
        <v>345</v>
      </c>
      <c r="L80" s="70" t="s">
        <v>345</v>
      </c>
      <c r="M80" s="70" t="s">
        <v>345</v>
      </c>
      <c r="N80" s="70" t="s">
        <v>345</v>
      </c>
      <c r="O80" s="70" t="s">
        <v>345</v>
      </c>
      <c r="P80" s="70" t="s">
        <v>345</v>
      </c>
      <c r="Q80" s="70" t="s">
        <v>345</v>
      </c>
      <c r="R80" s="70" t="s">
        <v>345</v>
      </c>
    </row>
    <row r="81" spans="1:18" s="4" customFormat="1" x14ac:dyDescent="0.35">
      <c r="A81" s="77"/>
      <c r="B81" s="78" t="s">
        <v>16</v>
      </c>
      <c r="C81" s="78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78">
        <v>0</v>
      </c>
      <c r="P81" s="78">
        <v>0</v>
      </c>
      <c r="Q81" s="78">
        <v>0</v>
      </c>
      <c r="R81" s="78">
        <v>0</v>
      </c>
    </row>
    <row r="82" spans="1:18" s="4" customFormat="1" x14ac:dyDescent="0.35">
      <c r="A82" s="84"/>
      <c r="B82" s="78" t="s">
        <v>17</v>
      </c>
      <c r="C82" s="78">
        <v>0</v>
      </c>
      <c r="D82" s="78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78">
        <v>0</v>
      </c>
      <c r="N82" s="78">
        <v>0</v>
      </c>
      <c r="O82" s="78">
        <v>0</v>
      </c>
      <c r="P82" s="78">
        <v>0</v>
      </c>
      <c r="Q82" s="78">
        <v>0</v>
      </c>
      <c r="R82" s="78">
        <v>0</v>
      </c>
    </row>
    <row r="83" spans="1:18" s="4" customFormat="1" x14ac:dyDescent="0.35">
      <c r="A83" s="85" t="s">
        <v>93</v>
      </c>
      <c r="B83" s="86" t="s">
        <v>16</v>
      </c>
      <c r="C83" s="118">
        <f>+C30</f>
        <v>1259300</v>
      </c>
      <c r="D83" s="118">
        <f>+D30</f>
        <v>825200</v>
      </c>
      <c r="E83" s="73" t="s">
        <v>345</v>
      </c>
      <c r="F83" s="118">
        <f>+F30</f>
        <v>825200</v>
      </c>
      <c r="G83" s="73" t="s">
        <v>345</v>
      </c>
      <c r="H83" s="73" t="s">
        <v>345</v>
      </c>
      <c r="I83" s="118">
        <f>+I30</f>
        <v>434100</v>
      </c>
      <c r="J83" s="118">
        <f>+J30</f>
        <v>200000</v>
      </c>
      <c r="K83" s="73" t="s">
        <v>345</v>
      </c>
      <c r="L83" s="118">
        <f>+L30</f>
        <v>234100</v>
      </c>
      <c r="M83" s="73" t="s">
        <v>345</v>
      </c>
      <c r="N83" s="73" t="s">
        <v>345</v>
      </c>
      <c r="O83" s="73" t="s">
        <v>345</v>
      </c>
      <c r="P83" s="73" t="s">
        <v>345</v>
      </c>
      <c r="Q83" s="73" t="s">
        <v>345</v>
      </c>
      <c r="R83" s="73" t="s">
        <v>345</v>
      </c>
    </row>
    <row r="84" spans="1:18" s="4" customFormat="1" x14ac:dyDescent="0.35">
      <c r="A84" s="85"/>
      <c r="B84" s="86" t="s">
        <v>17</v>
      </c>
      <c r="C84" s="73" t="s">
        <v>345</v>
      </c>
      <c r="D84" s="73" t="s">
        <v>345</v>
      </c>
      <c r="E84" s="73" t="s">
        <v>345</v>
      </c>
      <c r="F84" s="73" t="s">
        <v>345</v>
      </c>
      <c r="G84" s="73" t="s">
        <v>345</v>
      </c>
      <c r="H84" s="73" t="s">
        <v>345</v>
      </c>
      <c r="I84" s="73" t="s">
        <v>345</v>
      </c>
      <c r="J84" s="73" t="s">
        <v>345</v>
      </c>
      <c r="K84" s="73" t="s">
        <v>345</v>
      </c>
      <c r="L84" s="73" t="s">
        <v>345</v>
      </c>
      <c r="M84" s="73" t="s">
        <v>345</v>
      </c>
      <c r="N84" s="73" t="s">
        <v>345</v>
      </c>
      <c r="O84" s="73" t="s">
        <v>345</v>
      </c>
      <c r="P84" s="73" t="s">
        <v>345</v>
      </c>
      <c r="Q84" s="73" t="s">
        <v>345</v>
      </c>
      <c r="R84" s="73" t="s">
        <v>345</v>
      </c>
    </row>
    <row r="85" spans="1:18" s="4" customFormat="1" ht="60.6" customHeight="1" x14ac:dyDescent="0.35">
      <c r="A85" s="9" t="s">
        <v>94</v>
      </c>
      <c r="B85" s="55"/>
      <c r="C85" s="55"/>
      <c r="I85" s="13" t="s">
        <v>95</v>
      </c>
      <c r="K85" s="13"/>
    </row>
    <row r="86" spans="1:18" x14ac:dyDescent="0.3">
      <c r="A86" s="87" t="s">
        <v>96</v>
      </c>
      <c r="H86" s="89"/>
      <c r="K86" s="90" t="s">
        <v>97</v>
      </c>
    </row>
    <row r="87" spans="1:18" x14ac:dyDescent="0.3">
      <c r="A87" s="61" t="s">
        <v>98</v>
      </c>
      <c r="I87" s="6" t="s">
        <v>98</v>
      </c>
    </row>
    <row r="88" spans="1:18" x14ac:dyDescent="0.3">
      <c r="A88" s="61" t="s">
        <v>99</v>
      </c>
      <c r="I88" s="8" t="s">
        <v>99</v>
      </c>
    </row>
  </sheetData>
  <mergeCells count="24">
    <mergeCell ref="O57:R57"/>
    <mergeCell ref="A56:D56"/>
    <mergeCell ref="B57:B58"/>
    <mergeCell ref="C57:C58"/>
    <mergeCell ref="E57:H57"/>
    <mergeCell ref="J57:M57"/>
    <mergeCell ref="A48:P48"/>
    <mergeCell ref="A49:P49"/>
    <mergeCell ref="P51:Q51"/>
    <mergeCell ref="P52:Q52"/>
    <mergeCell ref="A54:D54"/>
    <mergeCell ref="F54:G54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9" fitToHeight="0" orientation="landscape" r:id="rId1"/>
  <rowBreaks count="1" manualBreakCount="1">
    <brk id="47" max="1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F525-BCFA-40CA-BD64-6724A47A2A8A}">
  <sheetPr>
    <tabColor rgb="FFFF0000"/>
    <pageSetUpPr fitToPage="1"/>
  </sheetPr>
  <dimension ref="A1:S111"/>
  <sheetViews>
    <sheetView tabSelected="1" view="pageBreakPreview" topLeftCell="A85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4.625" style="88" customWidth="1"/>
    <col min="7" max="7" width="13" style="88" customWidth="1"/>
    <col min="8" max="8" width="12.75" style="88" customWidth="1"/>
    <col min="9" max="9" width="14.625" style="88" customWidth="1"/>
    <col min="10" max="10" width="14" style="88" customWidth="1"/>
    <col min="11" max="13" width="12.25" style="88" customWidth="1"/>
    <col min="14" max="14" width="14.25" style="88" customWidth="1"/>
    <col min="15" max="15" width="14.875" style="88" customWidth="1"/>
    <col min="16" max="18" width="12.75" style="88" customWidth="1"/>
    <col min="19" max="19" width="8.75" style="88"/>
    <col min="20" max="20" width="7.875" style="88" customWidth="1"/>
    <col min="21" max="243" width="8.75" style="88"/>
    <col min="244" max="244" width="47.25" style="88" customWidth="1"/>
    <col min="245" max="254" width="10.5" style="88" customWidth="1"/>
    <col min="255" max="255" width="0" style="88" hidden="1" customWidth="1"/>
    <col min="256" max="256" width="8.75" style="88"/>
    <col min="257" max="258" width="0" style="88" hidden="1" customWidth="1"/>
    <col min="259" max="499" width="8.75" style="88"/>
    <col min="500" max="500" width="47.25" style="88" customWidth="1"/>
    <col min="501" max="510" width="10.5" style="88" customWidth="1"/>
    <col min="511" max="511" width="0" style="88" hidden="1" customWidth="1"/>
    <col min="512" max="512" width="8.75" style="88"/>
    <col min="513" max="514" width="0" style="88" hidden="1" customWidth="1"/>
    <col min="515" max="755" width="8.75" style="88"/>
    <col min="756" max="756" width="47.25" style="88" customWidth="1"/>
    <col min="757" max="766" width="10.5" style="88" customWidth="1"/>
    <col min="767" max="767" width="0" style="88" hidden="1" customWidth="1"/>
    <col min="768" max="768" width="8.75" style="88"/>
    <col min="769" max="770" width="0" style="88" hidden="1" customWidth="1"/>
    <col min="771" max="1011" width="8.75" style="88"/>
    <col min="1012" max="1012" width="47.25" style="88" customWidth="1"/>
    <col min="1013" max="1022" width="10.5" style="88" customWidth="1"/>
    <col min="1023" max="1023" width="0" style="88" hidden="1" customWidth="1"/>
    <col min="1024" max="1024" width="8.75" style="88"/>
    <col min="1025" max="1026" width="0" style="88" hidden="1" customWidth="1"/>
    <col min="1027" max="1267" width="8.75" style="88"/>
    <col min="1268" max="1268" width="47.25" style="88" customWidth="1"/>
    <col min="1269" max="1278" width="10.5" style="88" customWidth="1"/>
    <col min="1279" max="1279" width="0" style="88" hidden="1" customWidth="1"/>
    <col min="1280" max="1280" width="8.75" style="88"/>
    <col min="1281" max="1282" width="0" style="88" hidden="1" customWidth="1"/>
    <col min="1283" max="1523" width="8.75" style="88"/>
    <col min="1524" max="1524" width="47.25" style="88" customWidth="1"/>
    <col min="1525" max="1534" width="10.5" style="88" customWidth="1"/>
    <col min="1535" max="1535" width="0" style="88" hidden="1" customWidth="1"/>
    <col min="1536" max="1536" width="8.75" style="88"/>
    <col min="1537" max="1538" width="0" style="88" hidden="1" customWidth="1"/>
    <col min="1539" max="1779" width="8.75" style="88"/>
    <col min="1780" max="1780" width="47.25" style="88" customWidth="1"/>
    <col min="1781" max="1790" width="10.5" style="88" customWidth="1"/>
    <col min="1791" max="1791" width="0" style="88" hidden="1" customWidth="1"/>
    <col min="1792" max="1792" width="8.75" style="88"/>
    <col min="1793" max="1794" width="0" style="88" hidden="1" customWidth="1"/>
    <col min="1795" max="2035" width="8.75" style="88"/>
    <col min="2036" max="2036" width="47.25" style="88" customWidth="1"/>
    <col min="2037" max="2046" width="10.5" style="88" customWidth="1"/>
    <col min="2047" max="2047" width="0" style="88" hidden="1" customWidth="1"/>
    <col min="2048" max="2048" width="8.75" style="88"/>
    <col min="2049" max="2050" width="0" style="88" hidden="1" customWidth="1"/>
    <col min="2051" max="2291" width="8.75" style="88"/>
    <col min="2292" max="2292" width="47.25" style="88" customWidth="1"/>
    <col min="2293" max="2302" width="10.5" style="88" customWidth="1"/>
    <col min="2303" max="2303" width="0" style="88" hidden="1" customWidth="1"/>
    <col min="2304" max="2304" width="8.75" style="88"/>
    <col min="2305" max="2306" width="0" style="88" hidden="1" customWidth="1"/>
    <col min="2307" max="2547" width="8.75" style="88"/>
    <col min="2548" max="2548" width="47.25" style="88" customWidth="1"/>
    <col min="2549" max="2558" width="10.5" style="88" customWidth="1"/>
    <col min="2559" max="2559" width="0" style="88" hidden="1" customWidth="1"/>
    <col min="2560" max="2560" width="8.75" style="88"/>
    <col min="2561" max="2562" width="0" style="88" hidden="1" customWidth="1"/>
    <col min="2563" max="2803" width="8.75" style="88"/>
    <col min="2804" max="2804" width="47.25" style="88" customWidth="1"/>
    <col min="2805" max="2814" width="10.5" style="88" customWidth="1"/>
    <col min="2815" max="2815" width="0" style="88" hidden="1" customWidth="1"/>
    <col min="2816" max="2816" width="8.75" style="88"/>
    <col min="2817" max="2818" width="0" style="88" hidden="1" customWidth="1"/>
    <col min="2819" max="3059" width="8.75" style="88"/>
    <col min="3060" max="3060" width="47.25" style="88" customWidth="1"/>
    <col min="3061" max="3070" width="10.5" style="88" customWidth="1"/>
    <col min="3071" max="3071" width="0" style="88" hidden="1" customWidth="1"/>
    <col min="3072" max="3072" width="8.75" style="88"/>
    <col min="3073" max="3074" width="0" style="88" hidden="1" customWidth="1"/>
    <col min="3075" max="3315" width="8.75" style="88"/>
    <col min="3316" max="3316" width="47.25" style="88" customWidth="1"/>
    <col min="3317" max="3326" width="10.5" style="88" customWidth="1"/>
    <col min="3327" max="3327" width="0" style="88" hidden="1" customWidth="1"/>
    <col min="3328" max="3328" width="8.75" style="88"/>
    <col min="3329" max="3330" width="0" style="88" hidden="1" customWidth="1"/>
    <col min="3331" max="3571" width="8.75" style="88"/>
    <col min="3572" max="3572" width="47.25" style="88" customWidth="1"/>
    <col min="3573" max="3582" width="10.5" style="88" customWidth="1"/>
    <col min="3583" max="3583" width="0" style="88" hidden="1" customWidth="1"/>
    <col min="3584" max="3584" width="8.75" style="88"/>
    <col min="3585" max="3586" width="0" style="88" hidden="1" customWidth="1"/>
    <col min="3587" max="3827" width="8.75" style="88"/>
    <col min="3828" max="3828" width="47.25" style="88" customWidth="1"/>
    <col min="3829" max="3838" width="10.5" style="88" customWidth="1"/>
    <col min="3839" max="3839" width="0" style="88" hidden="1" customWidth="1"/>
    <col min="3840" max="3840" width="8.75" style="88"/>
    <col min="3841" max="3842" width="0" style="88" hidden="1" customWidth="1"/>
    <col min="3843" max="4083" width="8.75" style="88"/>
    <col min="4084" max="4084" width="47.25" style="88" customWidth="1"/>
    <col min="4085" max="4094" width="10.5" style="88" customWidth="1"/>
    <col min="4095" max="4095" width="0" style="88" hidden="1" customWidth="1"/>
    <col min="4096" max="4096" width="8.75" style="88"/>
    <col min="4097" max="4098" width="0" style="88" hidden="1" customWidth="1"/>
    <col min="4099" max="4339" width="8.75" style="88"/>
    <col min="4340" max="4340" width="47.25" style="88" customWidth="1"/>
    <col min="4341" max="4350" width="10.5" style="88" customWidth="1"/>
    <col min="4351" max="4351" width="0" style="88" hidden="1" customWidth="1"/>
    <col min="4352" max="4352" width="8.75" style="88"/>
    <col min="4353" max="4354" width="0" style="88" hidden="1" customWidth="1"/>
    <col min="4355" max="4595" width="8.75" style="88"/>
    <col min="4596" max="4596" width="47.25" style="88" customWidth="1"/>
    <col min="4597" max="4606" width="10.5" style="88" customWidth="1"/>
    <col min="4607" max="4607" width="0" style="88" hidden="1" customWidth="1"/>
    <col min="4608" max="4608" width="8.75" style="88"/>
    <col min="4609" max="4610" width="0" style="88" hidden="1" customWidth="1"/>
    <col min="4611" max="4851" width="8.75" style="88"/>
    <col min="4852" max="4852" width="47.25" style="88" customWidth="1"/>
    <col min="4853" max="4862" width="10.5" style="88" customWidth="1"/>
    <col min="4863" max="4863" width="0" style="88" hidden="1" customWidth="1"/>
    <col min="4864" max="4864" width="8.75" style="88"/>
    <col min="4865" max="4866" width="0" style="88" hidden="1" customWidth="1"/>
    <col min="4867" max="5107" width="8.75" style="88"/>
    <col min="5108" max="5108" width="47.25" style="88" customWidth="1"/>
    <col min="5109" max="5118" width="10.5" style="88" customWidth="1"/>
    <col min="5119" max="5119" width="0" style="88" hidden="1" customWidth="1"/>
    <col min="5120" max="5120" width="8.75" style="88"/>
    <col min="5121" max="5122" width="0" style="88" hidden="1" customWidth="1"/>
    <col min="5123" max="5363" width="8.75" style="88"/>
    <col min="5364" max="5364" width="47.25" style="88" customWidth="1"/>
    <col min="5365" max="5374" width="10.5" style="88" customWidth="1"/>
    <col min="5375" max="5375" width="0" style="88" hidden="1" customWidth="1"/>
    <col min="5376" max="5376" width="8.75" style="88"/>
    <col min="5377" max="5378" width="0" style="88" hidden="1" customWidth="1"/>
    <col min="5379" max="5619" width="8.75" style="88"/>
    <col min="5620" max="5620" width="47.25" style="88" customWidth="1"/>
    <col min="5621" max="5630" width="10.5" style="88" customWidth="1"/>
    <col min="5631" max="5631" width="0" style="88" hidden="1" customWidth="1"/>
    <col min="5632" max="5632" width="8.75" style="88"/>
    <col min="5633" max="5634" width="0" style="88" hidden="1" customWidth="1"/>
    <col min="5635" max="5875" width="8.75" style="88"/>
    <col min="5876" max="5876" width="47.25" style="88" customWidth="1"/>
    <col min="5877" max="5886" width="10.5" style="88" customWidth="1"/>
    <col min="5887" max="5887" width="0" style="88" hidden="1" customWidth="1"/>
    <col min="5888" max="5888" width="8.75" style="88"/>
    <col min="5889" max="5890" width="0" style="88" hidden="1" customWidth="1"/>
    <col min="5891" max="6131" width="8.75" style="88"/>
    <col min="6132" max="6132" width="47.25" style="88" customWidth="1"/>
    <col min="6133" max="6142" width="10.5" style="88" customWidth="1"/>
    <col min="6143" max="6143" width="0" style="88" hidden="1" customWidth="1"/>
    <col min="6144" max="6144" width="8.75" style="88"/>
    <col min="6145" max="6146" width="0" style="88" hidden="1" customWidth="1"/>
    <col min="6147" max="6387" width="8.75" style="88"/>
    <col min="6388" max="6388" width="47.25" style="88" customWidth="1"/>
    <col min="6389" max="6398" width="10.5" style="88" customWidth="1"/>
    <col min="6399" max="6399" width="0" style="88" hidden="1" customWidth="1"/>
    <col min="6400" max="6400" width="8.75" style="88"/>
    <col min="6401" max="6402" width="0" style="88" hidden="1" customWidth="1"/>
    <col min="6403" max="6643" width="8.75" style="88"/>
    <col min="6644" max="6644" width="47.25" style="88" customWidth="1"/>
    <col min="6645" max="6654" width="10.5" style="88" customWidth="1"/>
    <col min="6655" max="6655" width="0" style="88" hidden="1" customWidth="1"/>
    <col min="6656" max="6656" width="8.75" style="88"/>
    <col min="6657" max="6658" width="0" style="88" hidden="1" customWidth="1"/>
    <col min="6659" max="6899" width="8.75" style="88"/>
    <col min="6900" max="6900" width="47.25" style="88" customWidth="1"/>
    <col min="6901" max="6910" width="10.5" style="88" customWidth="1"/>
    <col min="6911" max="6911" width="0" style="88" hidden="1" customWidth="1"/>
    <col min="6912" max="6912" width="8.75" style="88"/>
    <col min="6913" max="6914" width="0" style="88" hidden="1" customWidth="1"/>
    <col min="6915" max="7155" width="8.75" style="88"/>
    <col min="7156" max="7156" width="47.25" style="88" customWidth="1"/>
    <col min="7157" max="7166" width="10.5" style="88" customWidth="1"/>
    <col min="7167" max="7167" width="0" style="88" hidden="1" customWidth="1"/>
    <col min="7168" max="7168" width="8.75" style="88"/>
    <col min="7169" max="7170" width="0" style="88" hidden="1" customWidth="1"/>
    <col min="7171" max="7411" width="8.75" style="88"/>
    <col min="7412" max="7412" width="47.25" style="88" customWidth="1"/>
    <col min="7413" max="7422" width="10.5" style="88" customWidth="1"/>
    <col min="7423" max="7423" width="0" style="88" hidden="1" customWidth="1"/>
    <col min="7424" max="7424" width="8.75" style="88"/>
    <col min="7425" max="7426" width="0" style="88" hidden="1" customWidth="1"/>
    <col min="7427" max="7667" width="8.75" style="88"/>
    <col min="7668" max="7668" width="47.25" style="88" customWidth="1"/>
    <col min="7669" max="7678" width="10.5" style="88" customWidth="1"/>
    <col min="7679" max="7679" width="0" style="88" hidden="1" customWidth="1"/>
    <col min="7680" max="7680" width="8.75" style="88"/>
    <col min="7681" max="7682" width="0" style="88" hidden="1" customWidth="1"/>
    <col min="7683" max="7923" width="8.75" style="88"/>
    <col min="7924" max="7924" width="47.25" style="88" customWidth="1"/>
    <col min="7925" max="7934" width="10.5" style="88" customWidth="1"/>
    <col min="7935" max="7935" width="0" style="88" hidden="1" customWidth="1"/>
    <col min="7936" max="7936" width="8.75" style="88"/>
    <col min="7937" max="7938" width="0" style="88" hidden="1" customWidth="1"/>
    <col min="7939" max="8179" width="8.75" style="88"/>
    <col min="8180" max="8180" width="47.25" style="88" customWidth="1"/>
    <col min="8181" max="8190" width="10.5" style="88" customWidth="1"/>
    <col min="8191" max="8191" width="0" style="88" hidden="1" customWidth="1"/>
    <col min="8192" max="8192" width="8.75" style="88"/>
    <col min="8193" max="8194" width="0" style="88" hidden="1" customWidth="1"/>
    <col min="8195" max="8435" width="8.75" style="88"/>
    <col min="8436" max="8436" width="47.25" style="88" customWidth="1"/>
    <col min="8437" max="8446" width="10.5" style="88" customWidth="1"/>
    <col min="8447" max="8447" width="0" style="88" hidden="1" customWidth="1"/>
    <col min="8448" max="8448" width="8.75" style="88"/>
    <col min="8449" max="8450" width="0" style="88" hidden="1" customWidth="1"/>
    <col min="8451" max="8691" width="8.75" style="88"/>
    <col min="8692" max="8692" width="47.25" style="88" customWidth="1"/>
    <col min="8693" max="8702" width="10.5" style="88" customWidth="1"/>
    <col min="8703" max="8703" width="0" style="88" hidden="1" customWidth="1"/>
    <col min="8704" max="8704" width="8.75" style="88"/>
    <col min="8705" max="8706" width="0" style="88" hidden="1" customWidth="1"/>
    <col min="8707" max="8947" width="8.75" style="88"/>
    <col min="8948" max="8948" width="47.25" style="88" customWidth="1"/>
    <col min="8949" max="8958" width="10.5" style="88" customWidth="1"/>
    <col min="8959" max="8959" width="0" style="88" hidden="1" customWidth="1"/>
    <col min="8960" max="8960" width="8.75" style="88"/>
    <col min="8961" max="8962" width="0" style="88" hidden="1" customWidth="1"/>
    <col min="8963" max="9203" width="8.75" style="88"/>
    <col min="9204" max="9204" width="47.25" style="88" customWidth="1"/>
    <col min="9205" max="9214" width="10.5" style="88" customWidth="1"/>
    <col min="9215" max="9215" width="0" style="88" hidden="1" customWidth="1"/>
    <col min="9216" max="9216" width="8.75" style="88"/>
    <col min="9217" max="9218" width="0" style="88" hidden="1" customWidth="1"/>
    <col min="9219" max="9459" width="8.75" style="88"/>
    <col min="9460" max="9460" width="47.25" style="88" customWidth="1"/>
    <col min="9461" max="9470" width="10.5" style="88" customWidth="1"/>
    <col min="9471" max="9471" width="0" style="88" hidden="1" customWidth="1"/>
    <col min="9472" max="9472" width="8.75" style="88"/>
    <col min="9473" max="9474" width="0" style="88" hidden="1" customWidth="1"/>
    <col min="9475" max="9715" width="8.75" style="88"/>
    <col min="9716" max="9716" width="47.25" style="88" customWidth="1"/>
    <col min="9717" max="9726" width="10.5" style="88" customWidth="1"/>
    <col min="9727" max="9727" width="0" style="88" hidden="1" customWidth="1"/>
    <col min="9728" max="9728" width="8.75" style="88"/>
    <col min="9729" max="9730" width="0" style="88" hidden="1" customWidth="1"/>
    <col min="9731" max="9971" width="8.75" style="88"/>
    <col min="9972" max="9972" width="47.25" style="88" customWidth="1"/>
    <col min="9973" max="9982" width="10.5" style="88" customWidth="1"/>
    <col min="9983" max="9983" width="0" style="88" hidden="1" customWidth="1"/>
    <col min="9984" max="9984" width="8.75" style="88"/>
    <col min="9985" max="9986" width="0" style="88" hidden="1" customWidth="1"/>
    <col min="9987" max="10227" width="8.75" style="88"/>
    <col min="10228" max="10228" width="47.25" style="88" customWidth="1"/>
    <col min="10229" max="10238" width="10.5" style="88" customWidth="1"/>
    <col min="10239" max="10239" width="0" style="88" hidden="1" customWidth="1"/>
    <col min="10240" max="10240" width="8.75" style="88"/>
    <col min="10241" max="10242" width="0" style="88" hidden="1" customWidth="1"/>
    <col min="10243" max="10483" width="8.75" style="88"/>
    <col min="10484" max="10484" width="47.25" style="88" customWidth="1"/>
    <col min="10485" max="10494" width="10.5" style="88" customWidth="1"/>
    <col min="10495" max="10495" width="0" style="88" hidden="1" customWidth="1"/>
    <col min="10496" max="10496" width="8.75" style="88"/>
    <col min="10497" max="10498" width="0" style="88" hidden="1" customWidth="1"/>
    <col min="10499" max="10739" width="8.75" style="88"/>
    <col min="10740" max="10740" width="47.25" style="88" customWidth="1"/>
    <col min="10741" max="10750" width="10.5" style="88" customWidth="1"/>
    <col min="10751" max="10751" width="0" style="88" hidden="1" customWidth="1"/>
    <col min="10752" max="10752" width="8.75" style="88"/>
    <col min="10753" max="10754" width="0" style="88" hidden="1" customWidth="1"/>
    <col min="10755" max="10995" width="8.75" style="88"/>
    <col min="10996" max="10996" width="47.25" style="88" customWidth="1"/>
    <col min="10997" max="11006" width="10.5" style="88" customWidth="1"/>
    <col min="11007" max="11007" width="0" style="88" hidden="1" customWidth="1"/>
    <col min="11008" max="11008" width="8.75" style="88"/>
    <col min="11009" max="11010" width="0" style="88" hidden="1" customWidth="1"/>
    <col min="11011" max="11251" width="8.75" style="88"/>
    <col min="11252" max="11252" width="47.25" style="88" customWidth="1"/>
    <col min="11253" max="11262" width="10.5" style="88" customWidth="1"/>
    <col min="11263" max="11263" width="0" style="88" hidden="1" customWidth="1"/>
    <col min="11264" max="11264" width="8.75" style="88"/>
    <col min="11265" max="11266" width="0" style="88" hidden="1" customWidth="1"/>
    <col min="11267" max="11507" width="8.75" style="88"/>
    <col min="11508" max="11508" width="47.25" style="88" customWidth="1"/>
    <col min="11509" max="11518" width="10.5" style="88" customWidth="1"/>
    <col min="11519" max="11519" width="0" style="88" hidden="1" customWidth="1"/>
    <col min="11520" max="11520" width="8.75" style="88"/>
    <col min="11521" max="11522" width="0" style="88" hidden="1" customWidth="1"/>
    <col min="11523" max="11763" width="8.75" style="88"/>
    <col min="11764" max="11764" width="47.25" style="88" customWidth="1"/>
    <col min="11765" max="11774" width="10.5" style="88" customWidth="1"/>
    <col min="11775" max="11775" width="0" style="88" hidden="1" customWidth="1"/>
    <col min="11776" max="11776" width="8.75" style="88"/>
    <col min="11777" max="11778" width="0" style="88" hidden="1" customWidth="1"/>
    <col min="11779" max="12019" width="8.75" style="88"/>
    <col min="12020" max="12020" width="47.25" style="88" customWidth="1"/>
    <col min="12021" max="12030" width="10.5" style="88" customWidth="1"/>
    <col min="12031" max="12031" width="0" style="88" hidden="1" customWidth="1"/>
    <col min="12032" max="12032" width="8.75" style="88"/>
    <col min="12033" max="12034" width="0" style="88" hidden="1" customWidth="1"/>
    <col min="12035" max="12275" width="8.75" style="88"/>
    <col min="12276" max="12276" width="47.25" style="88" customWidth="1"/>
    <col min="12277" max="12286" width="10.5" style="88" customWidth="1"/>
    <col min="12287" max="12287" width="0" style="88" hidden="1" customWidth="1"/>
    <col min="12288" max="12288" width="8.75" style="88"/>
    <col min="12289" max="12290" width="0" style="88" hidden="1" customWidth="1"/>
    <col min="12291" max="12531" width="8.75" style="88"/>
    <col min="12532" max="12532" width="47.25" style="88" customWidth="1"/>
    <col min="12533" max="12542" width="10.5" style="88" customWidth="1"/>
    <col min="12543" max="12543" width="0" style="88" hidden="1" customWidth="1"/>
    <col min="12544" max="12544" width="8.75" style="88"/>
    <col min="12545" max="12546" width="0" style="88" hidden="1" customWidth="1"/>
    <col min="12547" max="12787" width="8.75" style="88"/>
    <col min="12788" max="12788" width="47.25" style="88" customWidth="1"/>
    <col min="12789" max="12798" width="10.5" style="88" customWidth="1"/>
    <col min="12799" max="12799" width="0" style="88" hidden="1" customWidth="1"/>
    <col min="12800" max="12800" width="8.75" style="88"/>
    <col min="12801" max="12802" width="0" style="88" hidden="1" customWidth="1"/>
    <col min="12803" max="13043" width="8.75" style="88"/>
    <col min="13044" max="13044" width="47.25" style="88" customWidth="1"/>
    <col min="13045" max="13054" width="10.5" style="88" customWidth="1"/>
    <col min="13055" max="13055" width="0" style="88" hidden="1" customWidth="1"/>
    <col min="13056" max="13056" width="8.75" style="88"/>
    <col min="13057" max="13058" width="0" style="88" hidden="1" customWidth="1"/>
    <col min="13059" max="13299" width="8.75" style="88"/>
    <col min="13300" max="13300" width="47.25" style="88" customWidth="1"/>
    <col min="13301" max="13310" width="10.5" style="88" customWidth="1"/>
    <col min="13311" max="13311" width="0" style="88" hidden="1" customWidth="1"/>
    <col min="13312" max="13312" width="8.75" style="88"/>
    <col min="13313" max="13314" width="0" style="88" hidden="1" customWidth="1"/>
    <col min="13315" max="13555" width="8.75" style="88"/>
    <col min="13556" max="13556" width="47.25" style="88" customWidth="1"/>
    <col min="13557" max="13566" width="10.5" style="88" customWidth="1"/>
    <col min="13567" max="13567" width="0" style="88" hidden="1" customWidth="1"/>
    <col min="13568" max="13568" width="8.75" style="88"/>
    <col min="13569" max="13570" width="0" style="88" hidden="1" customWidth="1"/>
    <col min="13571" max="13811" width="8.75" style="88"/>
    <col min="13812" max="13812" width="47.25" style="88" customWidth="1"/>
    <col min="13813" max="13822" width="10.5" style="88" customWidth="1"/>
    <col min="13823" max="13823" width="0" style="88" hidden="1" customWidth="1"/>
    <col min="13824" max="13824" width="8.75" style="88"/>
    <col min="13825" max="13826" width="0" style="88" hidden="1" customWidth="1"/>
    <col min="13827" max="14067" width="8.75" style="88"/>
    <col min="14068" max="14068" width="47.25" style="88" customWidth="1"/>
    <col min="14069" max="14078" width="10.5" style="88" customWidth="1"/>
    <col min="14079" max="14079" width="0" style="88" hidden="1" customWidth="1"/>
    <col min="14080" max="14080" width="8.75" style="88"/>
    <col min="14081" max="14082" width="0" style="88" hidden="1" customWidth="1"/>
    <col min="14083" max="14323" width="8.75" style="88"/>
    <col min="14324" max="14324" width="47.25" style="88" customWidth="1"/>
    <col min="14325" max="14334" width="10.5" style="88" customWidth="1"/>
    <col min="14335" max="14335" width="0" style="88" hidden="1" customWidth="1"/>
    <col min="14336" max="14336" width="8.75" style="88"/>
    <col min="14337" max="14338" width="0" style="88" hidden="1" customWidth="1"/>
    <col min="14339" max="14579" width="8.75" style="88"/>
    <col min="14580" max="14580" width="47.25" style="88" customWidth="1"/>
    <col min="14581" max="14590" width="10.5" style="88" customWidth="1"/>
    <col min="14591" max="14591" width="0" style="88" hidden="1" customWidth="1"/>
    <col min="14592" max="14592" width="8.75" style="88"/>
    <col min="14593" max="14594" width="0" style="88" hidden="1" customWidth="1"/>
    <col min="14595" max="14835" width="8.75" style="88"/>
    <col min="14836" max="14836" width="47.25" style="88" customWidth="1"/>
    <col min="14837" max="14846" width="10.5" style="88" customWidth="1"/>
    <col min="14847" max="14847" width="0" style="88" hidden="1" customWidth="1"/>
    <col min="14848" max="14848" width="8.75" style="88"/>
    <col min="14849" max="14850" width="0" style="88" hidden="1" customWidth="1"/>
    <col min="14851" max="15091" width="8.75" style="88"/>
    <col min="15092" max="15092" width="47.25" style="88" customWidth="1"/>
    <col min="15093" max="15102" width="10.5" style="88" customWidth="1"/>
    <col min="15103" max="15103" width="0" style="88" hidden="1" customWidth="1"/>
    <col min="15104" max="15104" width="8.75" style="88"/>
    <col min="15105" max="15106" width="0" style="88" hidden="1" customWidth="1"/>
    <col min="15107" max="15347" width="8.75" style="88"/>
    <col min="15348" max="15348" width="47.25" style="88" customWidth="1"/>
    <col min="15349" max="15358" width="10.5" style="88" customWidth="1"/>
    <col min="15359" max="15359" width="0" style="88" hidden="1" customWidth="1"/>
    <col min="15360" max="15360" width="8.75" style="88"/>
    <col min="15361" max="15362" width="0" style="88" hidden="1" customWidth="1"/>
    <col min="15363" max="15603" width="8.75" style="88"/>
    <col min="15604" max="15604" width="47.25" style="88" customWidth="1"/>
    <col min="15605" max="15614" width="10.5" style="88" customWidth="1"/>
    <col min="15615" max="15615" width="0" style="88" hidden="1" customWidth="1"/>
    <col min="15616" max="15616" width="8.75" style="88"/>
    <col min="15617" max="15618" width="0" style="88" hidden="1" customWidth="1"/>
    <col min="15619" max="15859" width="8.75" style="88"/>
    <col min="15860" max="15860" width="47.25" style="88" customWidth="1"/>
    <col min="15861" max="15870" width="10.5" style="88" customWidth="1"/>
    <col min="15871" max="15871" width="0" style="88" hidden="1" customWidth="1"/>
    <col min="15872" max="15872" width="8.75" style="88"/>
    <col min="15873" max="15874" width="0" style="88" hidden="1" customWidth="1"/>
    <col min="15875" max="16115" width="8.75" style="88"/>
    <col min="16116" max="16116" width="47.25" style="88" customWidth="1"/>
    <col min="16117" max="16126" width="10.5" style="88" customWidth="1"/>
    <col min="16127" max="16127" width="0" style="88" hidden="1" customWidth="1"/>
    <col min="16128" max="16128" width="8.75" style="88"/>
    <col min="16129" max="16130" width="0" style="88" hidden="1" customWidth="1"/>
    <col min="16131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381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15" customHeight="1" x14ac:dyDescent="0.35">
      <c r="A30" s="81" t="s">
        <v>82</v>
      </c>
      <c r="B30" s="70" t="s">
        <v>16</v>
      </c>
      <c r="C30" s="116">
        <f>+C32</f>
        <v>10320700</v>
      </c>
      <c r="D30" s="116">
        <f>+D32</f>
        <v>3627600</v>
      </c>
      <c r="E30" s="116">
        <f t="shared" ref="E30:R30" si="0">+E32</f>
        <v>2950000</v>
      </c>
      <c r="F30" s="116">
        <f t="shared" si="0"/>
        <v>677600</v>
      </c>
      <c r="G30" s="116" t="str">
        <f t="shared" si="0"/>
        <v>-</v>
      </c>
      <c r="H30" s="116" t="str">
        <f t="shared" si="0"/>
        <v>-</v>
      </c>
      <c r="I30" s="116">
        <f t="shared" si="0"/>
        <v>5693100</v>
      </c>
      <c r="J30" s="116">
        <f>+J32</f>
        <v>5653000</v>
      </c>
      <c r="K30" s="116">
        <f t="shared" si="0"/>
        <v>340100</v>
      </c>
      <c r="L30" s="116" t="str">
        <f t="shared" si="0"/>
        <v>-</v>
      </c>
      <c r="M30" s="116" t="str">
        <f t="shared" si="0"/>
        <v>-</v>
      </c>
      <c r="N30" s="116">
        <f t="shared" si="0"/>
        <v>1000000</v>
      </c>
      <c r="O30" s="116">
        <f t="shared" si="0"/>
        <v>1000000</v>
      </c>
      <c r="P30" s="116" t="str">
        <f t="shared" si="0"/>
        <v>-</v>
      </c>
      <c r="Q30" s="116" t="str">
        <f t="shared" si="0"/>
        <v>-</v>
      </c>
      <c r="R30" s="116" t="str">
        <f t="shared" si="0"/>
        <v>-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ht="25.9" customHeight="1" x14ac:dyDescent="0.35">
      <c r="A32" s="72" t="s">
        <v>83</v>
      </c>
      <c r="B32" s="73" t="s">
        <v>16</v>
      </c>
      <c r="C32" s="117">
        <f>+C34+C42+C57</f>
        <v>10320700</v>
      </c>
      <c r="D32" s="117">
        <f>+D34+D57</f>
        <v>3627600</v>
      </c>
      <c r="E32" s="117">
        <f>+E34</f>
        <v>2950000</v>
      </c>
      <c r="F32" s="117">
        <f>+F57</f>
        <v>677600</v>
      </c>
      <c r="G32" s="117" t="s">
        <v>345</v>
      </c>
      <c r="H32" s="117" t="s">
        <v>345</v>
      </c>
      <c r="I32" s="117">
        <f>+I34+I42+I57</f>
        <v>5693100</v>
      </c>
      <c r="J32" s="117">
        <f>+J34+J42+J57</f>
        <v>5653000</v>
      </c>
      <c r="K32" s="117">
        <f>+K57</f>
        <v>340100</v>
      </c>
      <c r="L32" s="117" t="s">
        <v>345</v>
      </c>
      <c r="M32" s="117" t="s">
        <v>345</v>
      </c>
      <c r="N32" s="117">
        <f>+N34</f>
        <v>1000000</v>
      </c>
      <c r="O32" s="117">
        <f>+O34</f>
        <v>1000000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ht="20.45" customHeight="1" x14ac:dyDescent="0.35">
      <c r="A34" s="82" t="s">
        <v>84</v>
      </c>
      <c r="B34" s="73" t="s">
        <v>16</v>
      </c>
      <c r="C34" s="117">
        <f>+C36+C38+C40</f>
        <v>8144100</v>
      </c>
      <c r="D34" s="117">
        <f>+D36+D38+D40</f>
        <v>2950000</v>
      </c>
      <c r="E34" s="117">
        <f>SUM(E36:E41)</f>
        <v>2950000</v>
      </c>
      <c r="F34" s="117" t="s">
        <v>345</v>
      </c>
      <c r="G34" s="117" t="s">
        <v>345</v>
      </c>
      <c r="H34" s="117" t="s">
        <v>345</v>
      </c>
      <c r="I34" s="117">
        <f t="shared" ref="I34:O34" si="1">SUM(I36:I41)</f>
        <v>4194100</v>
      </c>
      <c r="J34" s="117">
        <f>+J36+J38+J40</f>
        <v>4194100</v>
      </c>
      <c r="K34" s="117" t="s">
        <v>345</v>
      </c>
      <c r="L34" s="117" t="s">
        <v>345</v>
      </c>
      <c r="M34" s="117" t="s">
        <v>345</v>
      </c>
      <c r="N34" s="117">
        <f t="shared" si="1"/>
        <v>1000000</v>
      </c>
      <c r="O34" s="117">
        <f t="shared" si="1"/>
        <v>1000000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ht="22.9" customHeight="1" x14ac:dyDescent="0.35">
      <c r="A36" s="95" t="s">
        <v>316</v>
      </c>
      <c r="B36" s="78" t="s">
        <v>16</v>
      </c>
      <c r="C36" s="119">
        <f>+D36+I36</f>
        <v>170100</v>
      </c>
      <c r="D36" s="105">
        <f>SUM(E36:H36)</f>
        <v>80000</v>
      </c>
      <c r="E36" s="119">
        <v>80000</v>
      </c>
      <c r="F36" s="106" t="s">
        <v>345</v>
      </c>
      <c r="G36" s="106" t="s">
        <v>345</v>
      </c>
      <c r="H36" s="106" t="s">
        <v>345</v>
      </c>
      <c r="I36" s="105">
        <f>SUM(J36:M36)</f>
        <v>90100</v>
      </c>
      <c r="J36" s="119">
        <v>90100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10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92" customFormat="1" ht="22.9" customHeight="1" x14ac:dyDescent="0.35">
      <c r="A38" s="95" t="s">
        <v>316</v>
      </c>
      <c r="B38" s="78" t="s">
        <v>16</v>
      </c>
      <c r="C38" s="119">
        <f>+D38+I38+N38</f>
        <v>7500000</v>
      </c>
      <c r="D38" s="105">
        <f t="shared" ref="D38:D40" si="2">SUM(E38:H38)</f>
        <v>2700000</v>
      </c>
      <c r="E38" s="119">
        <v>2700000</v>
      </c>
      <c r="F38" s="106" t="s">
        <v>345</v>
      </c>
      <c r="G38" s="106" t="s">
        <v>345</v>
      </c>
      <c r="H38" s="106" t="s">
        <v>345</v>
      </c>
      <c r="I38" s="105">
        <f t="shared" ref="I38:I40" si="3">SUM(J38:M38)</f>
        <v>3800000</v>
      </c>
      <c r="J38" s="119">
        <v>3800000</v>
      </c>
      <c r="K38" s="106" t="s">
        <v>345</v>
      </c>
      <c r="L38" s="106" t="s">
        <v>345</v>
      </c>
      <c r="M38" s="106" t="s">
        <v>345</v>
      </c>
      <c r="N38" s="119">
        <f t="shared" ref="N38" si="4">SUM(O38:R38)</f>
        <v>1000000</v>
      </c>
      <c r="O38" s="119">
        <v>1000000</v>
      </c>
      <c r="P38" s="106" t="s">
        <v>345</v>
      </c>
      <c r="Q38" s="106" t="s">
        <v>345</v>
      </c>
      <c r="R38" s="106" t="s">
        <v>345</v>
      </c>
    </row>
    <row r="39" spans="1:18" s="4" customFormat="1" x14ac:dyDescent="0.35">
      <c r="A39" s="107"/>
      <c r="B39" s="78" t="s">
        <v>17</v>
      </c>
      <c r="C39" s="106" t="s">
        <v>345</v>
      </c>
      <c r="D39" s="106" t="s">
        <v>345</v>
      </c>
      <c r="E39" s="106" t="s">
        <v>345</v>
      </c>
      <c r="F39" s="106" t="s">
        <v>345</v>
      </c>
      <c r="G39" s="106" t="s">
        <v>345</v>
      </c>
      <c r="H39" s="106" t="s">
        <v>345</v>
      </c>
      <c r="I39" s="106" t="s">
        <v>345</v>
      </c>
      <c r="J39" s="106" t="s">
        <v>345</v>
      </c>
      <c r="K39" s="106" t="s">
        <v>345</v>
      </c>
      <c r="L39" s="106" t="s">
        <v>345</v>
      </c>
      <c r="M39" s="106" t="s">
        <v>345</v>
      </c>
      <c r="N39" s="106" t="s">
        <v>345</v>
      </c>
      <c r="O39" s="106" t="s">
        <v>345</v>
      </c>
      <c r="P39" s="106" t="s">
        <v>345</v>
      </c>
      <c r="Q39" s="106" t="s">
        <v>345</v>
      </c>
      <c r="R39" s="106" t="s">
        <v>345</v>
      </c>
    </row>
    <row r="40" spans="1:18" s="92" customFormat="1" ht="22.9" customHeight="1" x14ac:dyDescent="0.35">
      <c r="A40" s="95" t="s">
        <v>317</v>
      </c>
      <c r="B40" s="78" t="s">
        <v>16</v>
      </c>
      <c r="C40" s="119">
        <f>+D40+I40</f>
        <v>474000</v>
      </c>
      <c r="D40" s="105">
        <f t="shared" si="2"/>
        <v>170000</v>
      </c>
      <c r="E40" s="119">
        <v>170000</v>
      </c>
      <c r="F40" s="106" t="s">
        <v>345</v>
      </c>
      <c r="G40" s="106" t="s">
        <v>345</v>
      </c>
      <c r="H40" s="106" t="s">
        <v>345</v>
      </c>
      <c r="I40" s="105">
        <f t="shared" si="3"/>
        <v>304000</v>
      </c>
      <c r="J40" s="119">
        <v>304000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0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4" customFormat="1" ht="22.15" customHeight="1" x14ac:dyDescent="0.35">
      <c r="A42" s="82" t="s">
        <v>85</v>
      </c>
      <c r="B42" s="73" t="s">
        <v>16</v>
      </c>
      <c r="C42" s="117">
        <f t="shared" ref="C42:I42" si="5">SUM(C44:C44)</f>
        <v>719900</v>
      </c>
      <c r="D42" s="117" t="s">
        <v>345</v>
      </c>
      <c r="E42" s="117" t="s">
        <v>345</v>
      </c>
      <c r="F42" s="117" t="s">
        <v>345</v>
      </c>
      <c r="G42" s="117" t="s">
        <v>345</v>
      </c>
      <c r="H42" s="117" t="s">
        <v>345</v>
      </c>
      <c r="I42" s="117">
        <f t="shared" si="5"/>
        <v>719900</v>
      </c>
      <c r="J42" s="117">
        <f>+J44+J59</f>
        <v>1019900</v>
      </c>
      <c r="K42" s="117" t="s">
        <v>345</v>
      </c>
      <c r="L42" s="117" t="s">
        <v>345</v>
      </c>
      <c r="M42" s="117" t="s">
        <v>345</v>
      </c>
      <c r="N42" s="117" t="s">
        <v>345</v>
      </c>
      <c r="O42" s="117" t="s">
        <v>345</v>
      </c>
      <c r="P42" s="117" t="s">
        <v>345</v>
      </c>
      <c r="Q42" s="117" t="s">
        <v>345</v>
      </c>
      <c r="R42" s="117" t="s">
        <v>345</v>
      </c>
    </row>
    <row r="43" spans="1:18" s="4" customFormat="1" x14ac:dyDescent="0.35">
      <c r="A43" s="82"/>
      <c r="B43" s="73" t="s">
        <v>17</v>
      </c>
      <c r="C43" s="117" t="s">
        <v>345</v>
      </c>
      <c r="D43" s="117" t="s">
        <v>345</v>
      </c>
      <c r="E43" s="117" t="s">
        <v>345</v>
      </c>
      <c r="F43" s="117" t="s">
        <v>345</v>
      </c>
      <c r="G43" s="117" t="s">
        <v>345</v>
      </c>
      <c r="H43" s="117" t="s">
        <v>345</v>
      </c>
      <c r="I43" s="117" t="s">
        <v>345</v>
      </c>
      <c r="J43" s="117" t="s">
        <v>345</v>
      </c>
      <c r="K43" s="117" t="s">
        <v>345</v>
      </c>
      <c r="L43" s="117" t="s">
        <v>345</v>
      </c>
      <c r="M43" s="117" t="s">
        <v>345</v>
      </c>
      <c r="N43" s="117" t="s">
        <v>345</v>
      </c>
      <c r="O43" s="117" t="s">
        <v>345</v>
      </c>
      <c r="P43" s="117" t="s">
        <v>345</v>
      </c>
      <c r="Q43" s="117" t="s">
        <v>345</v>
      </c>
      <c r="R43" s="117" t="s">
        <v>345</v>
      </c>
    </row>
    <row r="44" spans="1:18" s="92" customFormat="1" x14ac:dyDescent="0.35">
      <c r="A44" s="95" t="s">
        <v>140</v>
      </c>
      <c r="B44" s="78" t="s">
        <v>16</v>
      </c>
      <c r="C44" s="119">
        <f>+I44</f>
        <v>719900</v>
      </c>
      <c r="D44" s="106" t="s">
        <v>345</v>
      </c>
      <c r="E44" s="106" t="s">
        <v>345</v>
      </c>
      <c r="F44" s="106" t="s">
        <v>345</v>
      </c>
      <c r="G44" s="106" t="s">
        <v>345</v>
      </c>
      <c r="H44" s="106" t="s">
        <v>345</v>
      </c>
      <c r="I44" s="105">
        <f>SUM(J44:M44)</f>
        <v>719900</v>
      </c>
      <c r="J44" s="119">
        <v>719900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10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381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ht="21.6" customHeight="1" x14ac:dyDescent="0.35">
      <c r="A57" s="82" t="s">
        <v>86</v>
      </c>
      <c r="B57" s="73" t="s">
        <v>16</v>
      </c>
      <c r="C57" s="117">
        <f>SUM(C59:C69)</f>
        <v>1456700</v>
      </c>
      <c r="D57" s="117">
        <f>+D61+D63+D69</f>
        <v>677600</v>
      </c>
      <c r="E57" s="117" t="s">
        <v>345</v>
      </c>
      <c r="F57" s="117">
        <f>+F61+F63+F69</f>
        <v>677600</v>
      </c>
      <c r="G57" s="117" t="s">
        <v>345</v>
      </c>
      <c r="H57" s="117" t="s">
        <v>345</v>
      </c>
      <c r="I57" s="117">
        <f>+I59+I61+I65+I67</f>
        <v>779100</v>
      </c>
      <c r="J57" s="117">
        <f>+J59+J67</f>
        <v>439000</v>
      </c>
      <c r="K57" s="117">
        <f>+K61+K65</f>
        <v>340100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318</v>
      </c>
      <c r="B59" s="78" t="s">
        <v>16</v>
      </c>
      <c r="C59" s="119">
        <f>+I59</f>
        <v>300000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5">
        <f>SUM(J59:M59)</f>
        <v>300000</v>
      </c>
      <c r="J59" s="106">
        <v>300000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0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315</v>
      </c>
      <c r="B61" s="78" t="s">
        <v>16</v>
      </c>
      <c r="C61" s="119">
        <f>+D61+I61</f>
        <v>377800</v>
      </c>
      <c r="D61" s="105">
        <f t="shared" ref="D61:D69" si="6">SUM(E61:H61)</f>
        <v>177800</v>
      </c>
      <c r="E61" s="106" t="s">
        <v>345</v>
      </c>
      <c r="F61" s="106">
        <v>177800</v>
      </c>
      <c r="G61" s="106" t="s">
        <v>345</v>
      </c>
      <c r="H61" s="106" t="s">
        <v>345</v>
      </c>
      <c r="I61" s="105">
        <f t="shared" ref="I61:I67" si="7">SUM(J61:M61)</f>
        <v>200000</v>
      </c>
      <c r="J61" s="106" t="s">
        <v>345</v>
      </c>
      <c r="K61" s="106">
        <v>200000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0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106</v>
      </c>
      <c r="B63" s="78" t="s">
        <v>16</v>
      </c>
      <c r="C63" s="119">
        <f>+D63</f>
        <v>169400</v>
      </c>
      <c r="D63" s="105">
        <f t="shared" si="6"/>
        <v>169400</v>
      </c>
      <c r="E63" s="106" t="s">
        <v>345</v>
      </c>
      <c r="F63" s="106">
        <v>169400</v>
      </c>
      <c r="G63" s="106" t="s">
        <v>345</v>
      </c>
      <c r="H63" s="106" t="s">
        <v>345</v>
      </c>
      <c r="I63" s="106" t="s">
        <v>345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9" s="4" customFormat="1" x14ac:dyDescent="0.35">
      <c r="A65" s="95" t="s">
        <v>146</v>
      </c>
      <c r="B65" s="78" t="s">
        <v>16</v>
      </c>
      <c r="C65" s="119">
        <f>+I65</f>
        <v>140100</v>
      </c>
      <c r="D65" s="106" t="s">
        <v>345</v>
      </c>
      <c r="E65" s="106" t="s">
        <v>345</v>
      </c>
      <c r="F65" s="106" t="s">
        <v>345</v>
      </c>
      <c r="G65" s="106" t="s">
        <v>345</v>
      </c>
      <c r="H65" s="106" t="s">
        <v>345</v>
      </c>
      <c r="I65" s="105">
        <f t="shared" si="7"/>
        <v>140100</v>
      </c>
      <c r="J65" s="106">
        <v>0</v>
      </c>
      <c r="K65" s="106">
        <v>140100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9" s="4" customFormat="1" x14ac:dyDescent="0.35">
      <c r="A66" s="10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9" s="4" customFormat="1" x14ac:dyDescent="0.35">
      <c r="A67" s="95" t="s">
        <v>319</v>
      </c>
      <c r="B67" s="78" t="s">
        <v>16</v>
      </c>
      <c r="C67" s="119">
        <f>+I67</f>
        <v>139000</v>
      </c>
      <c r="D67" s="106" t="s">
        <v>345</v>
      </c>
      <c r="E67" s="106" t="s">
        <v>345</v>
      </c>
      <c r="F67" s="106" t="s">
        <v>345</v>
      </c>
      <c r="G67" s="106" t="s">
        <v>345</v>
      </c>
      <c r="H67" s="106" t="s">
        <v>345</v>
      </c>
      <c r="I67" s="105">
        <f t="shared" si="7"/>
        <v>139000</v>
      </c>
      <c r="J67" s="106">
        <v>139000</v>
      </c>
      <c r="K67" s="106">
        <v>0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9" s="4" customFormat="1" x14ac:dyDescent="0.35">
      <c r="A68" s="10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  <c r="S68" s="106" t="s">
        <v>345</v>
      </c>
    </row>
    <row r="69" spans="1:19" s="4" customFormat="1" x14ac:dyDescent="0.35">
      <c r="A69" s="95" t="s">
        <v>320</v>
      </c>
      <c r="B69" s="78" t="s">
        <v>16</v>
      </c>
      <c r="C69" s="119">
        <f>+D69</f>
        <v>330400</v>
      </c>
      <c r="D69" s="105">
        <f t="shared" si="6"/>
        <v>330400</v>
      </c>
      <c r="E69" s="106" t="s">
        <v>345</v>
      </c>
      <c r="F69" s="106">
        <v>330400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  <c r="S69" s="106" t="s">
        <v>345</v>
      </c>
    </row>
    <row r="70" spans="1:19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  <c r="S70" s="106" t="s">
        <v>345</v>
      </c>
    </row>
    <row r="71" spans="1:19" s="4" customFormat="1" ht="22.15" customHeight="1" x14ac:dyDescent="0.35">
      <c r="A71" s="72" t="s">
        <v>87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9" s="4" customFormat="1" ht="25.15" customHeigh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9" s="4" customFormat="1" x14ac:dyDescent="0.35">
      <c r="A73" s="10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9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9" s="4" customFormat="1" x14ac:dyDescent="0.35">
      <c r="A75" s="81" t="s">
        <v>88</v>
      </c>
      <c r="B75" s="70" t="s">
        <v>16</v>
      </c>
      <c r="C75" s="116" t="s">
        <v>345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9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9" s="4" customFormat="1" x14ac:dyDescent="0.35">
      <c r="A77" s="72" t="s">
        <v>89</v>
      </c>
      <c r="B77" s="73" t="s">
        <v>16</v>
      </c>
      <c r="C77" s="117" t="s">
        <v>345</v>
      </c>
      <c r="D77" s="117" t="s">
        <v>345</v>
      </c>
      <c r="E77" s="117" t="s">
        <v>345</v>
      </c>
      <c r="F77" s="117" t="s">
        <v>345</v>
      </c>
      <c r="G77" s="117" t="s">
        <v>345</v>
      </c>
      <c r="H77" s="117" t="s">
        <v>345</v>
      </c>
      <c r="I77" s="117" t="s">
        <v>345</v>
      </c>
      <c r="J77" s="117" t="s">
        <v>345</v>
      </c>
      <c r="K77" s="117" t="s">
        <v>345</v>
      </c>
      <c r="L77" s="117" t="s">
        <v>345</v>
      </c>
      <c r="M77" s="117" t="s">
        <v>345</v>
      </c>
      <c r="N77" s="117" t="s">
        <v>345</v>
      </c>
      <c r="O77" s="117" t="s">
        <v>345</v>
      </c>
      <c r="P77" s="117" t="s">
        <v>345</v>
      </c>
      <c r="Q77" s="117" t="s">
        <v>345</v>
      </c>
      <c r="R77" s="117" t="s">
        <v>345</v>
      </c>
    </row>
    <row r="78" spans="1:19" s="4" customFormat="1" x14ac:dyDescent="0.35">
      <c r="A78" s="72"/>
      <c r="B78" s="73" t="s">
        <v>17</v>
      </c>
      <c r="C78" s="117" t="s">
        <v>345</v>
      </c>
      <c r="D78" s="117" t="s">
        <v>345</v>
      </c>
      <c r="E78" s="117" t="s">
        <v>345</v>
      </c>
      <c r="F78" s="117" t="s">
        <v>345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9" s="4" customFormat="1" x14ac:dyDescent="0.35">
      <c r="A79" s="107"/>
      <c r="B79" s="78" t="s">
        <v>16</v>
      </c>
      <c r="C79" s="106" t="s">
        <v>345</v>
      </c>
      <c r="D79" s="106" t="s">
        <v>345</v>
      </c>
      <c r="E79" s="106" t="s">
        <v>345</v>
      </c>
      <c r="F79" s="106" t="s">
        <v>345</v>
      </c>
      <c r="G79" s="106" t="s">
        <v>345</v>
      </c>
      <c r="H79" s="106" t="s">
        <v>345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9" s="4" customFormat="1" x14ac:dyDescent="0.35">
      <c r="A80" s="10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x14ac:dyDescent="0.35">
      <c r="A81" s="72" t="s">
        <v>90</v>
      </c>
      <c r="B81" s="73" t="s">
        <v>16</v>
      </c>
      <c r="C81" s="117" t="s">
        <v>345</v>
      </c>
      <c r="D81" s="117" t="s">
        <v>345</v>
      </c>
      <c r="E81" s="117" t="s">
        <v>345</v>
      </c>
      <c r="F81" s="117" t="s">
        <v>345</v>
      </c>
      <c r="G81" s="117" t="s">
        <v>345</v>
      </c>
      <c r="H81" s="117" t="s">
        <v>345</v>
      </c>
      <c r="I81" s="117" t="s">
        <v>345</v>
      </c>
      <c r="J81" s="117" t="s">
        <v>345</v>
      </c>
      <c r="K81" s="117" t="s">
        <v>345</v>
      </c>
      <c r="L81" s="117" t="s">
        <v>345</v>
      </c>
      <c r="M81" s="117" t="s">
        <v>345</v>
      </c>
      <c r="N81" s="117" t="s">
        <v>345</v>
      </c>
      <c r="O81" s="117" t="s">
        <v>345</v>
      </c>
      <c r="P81" s="117" t="s">
        <v>345</v>
      </c>
      <c r="Q81" s="117" t="s">
        <v>345</v>
      </c>
      <c r="R81" s="117" t="s">
        <v>345</v>
      </c>
    </row>
    <row r="82" spans="1:18" s="4" customFormat="1" x14ac:dyDescent="0.35">
      <c r="A82" s="72"/>
      <c r="B82" s="73" t="s">
        <v>17</v>
      </c>
      <c r="C82" s="117" t="s">
        <v>345</v>
      </c>
      <c r="D82" s="117" t="s">
        <v>345</v>
      </c>
      <c r="E82" s="117" t="s">
        <v>345</v>
      </c>
      <c r="F82" s="117" t="s">
        <v>345</v>
      </c>
      <c r="G82" s="117" t="s">
        <v>345</v>
      </c>
      <c r="H82" s="117" t="s">
        <v>345</v>
      </c>
      <c r="I82" s="117" t="s">
        <v>345</v>
      </c>
      <c r="J82" s="117" t="s">
        <v>345</v>
      </c>
      <c r="K82" s="117" t="s">
        <v>345</v>
      </c>
      <c r="L82" s="117" t="s">
        <v>345</v>
      </c>
      <c r="M82" s="117" t="s">
        <v>345</v>
      </c>
      <c r="N82" s="117" t="s">
        <v>345</v>
      </c>
      <c r="O82" s="117" t="s">
        <v>345</v>
      </c>
      <c r="P82" s="117" t="s">
        <v>345</v>
      </c>
      <c r="Q82" s="117" t="s">
        <v>345</v>
      </c>
      <c r="R82" s="117" t="s">
        <v>345</v>
      </c>
    </row>
    <row r="83" spans="1:18" s="4" customFormat="1" x14ac:dyDescent="0.35">
      <c r="A83" s="77"/>
      <c r="B83" s="78" t="s">
        <v>16</v>
      </c>
      <c r="C83" s="106" t="s">
        <v>345</v>
      </c>
      <c r="D83" s="106" t="s">
        <v>345</v>
      </c>
      <c r="E83" s="106" t="s">
        <v>345</v>
      </c>
      <c r="F83" s="106" t="s">
        <v>345</v>
      </c>
      <c r="G83" s="106" t="s">
        <v>345</v>
      </c>
      <c r="H83" s="106" t="s">
        <v>345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77"/>
      <c r="B84" s="78" t="s">
        <v>17</v>
      </c>
      <c r="C84" s="106" t="s">
        <v>345</v>
      </c>
      <c r="D84" s="106" t="s">
        <v>345</v>
      </c>
      <c r="E84" s="106" t="s">
        <v>345</v>
      </c>
      <c r="F84" s="106" t="s">
        <v>345</v>
      </c>
      <c r="G84" s="106" t="s">
        <v>345</v>
      </c>
      <c r="H84" s="106" t="s">
        <v>345</v>
      </c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81" t="s">
        <v>91</v>
      </c>
      <c r="B85" s="70" t="s">
        <v>16</v>
      </c>
      <c r="C85" s="116" t="s">
        <v>345</v>
      </c>
      <c r="D85" s="116" t="s">
        <v>345</v>
      </c>
      <c r="E85" s="116" t="s">
        <v>345</v>
      </c>
      <c r="F85" s="116" t="s">
        <v>345</v>
      </c>
      <c r="G85" s="116" t="s">
        <v>345</v>
      </c>
      <c r="H85" s="116" t="s">
        <v>345</v>
      </c>
      <c r="I85" s="116" t="s">
        <v>345</v>
      </c>
      <c r="J85" s="116" t="s">
        <v>345</v>
      </c>
      <c r="K85" s="116" t="s">
        <v>345</v>
      </c>
      <c r="L85" s="116" t="s">
        <v>345</v>
      </c>
      <c r="M85" s="116" t="s">
        <v>345</v>
      </c>
      <c r="N85" s="116" t="s">
        <v>345</v>
      </c>
      <c r="O85" s="116" t="s">
        <v>345</v>
      </c>
      <c r="P85" s="116" t="s">
        <v>345</v>
      </c>
      <c r="Q85" s="116" t="s">
        <v>345</v>
      </c>
      <c r="R85" s="116" t="s">
        <v>345</v>
      </c>
    </row>
    <row r="86" spans="1:18" s="4" customFormat="1" x14ac:dyDescent="0.35">
      <c r="A86" s="81"/>
      <c r="B86" s="70" t="s">
        <v>17</v>
      </c>
      <c r="C86" s="116" t="s">
        <v>345</v>
      </c>
      <c r="D86" s="116" t="s">
        <v>345</v>
      </c>
      <c r="E86" s="116" t="s">
        <v>345</v>
      </c>
      <c r="F86" s="116" t="s">
        <v>345</v>
      </c>
      <c r="G86" s="116" t="s">
        <v>345</v>
      </c>
      <c r="H86" s="116" t="s">
        <v>345</v>
      </c>
      <c r="I86" s="116" t="s">
        <v>345</v>
      </c>
      <c r="J86" s="116" t="s">
        <v>345</v>
      </c>
      <c r="K86" s="116" t="s">
        <v>345</v>
      </c>
      <c r="L86" s="116" t="s">
        <v>345</v>
      </c>
      <c r="M86" s="116" t="s">
        <v>345</v>
      </c>
      <c r="N86" s="116" t="s">
        <v>345</v>
      </c>
      <c r="O86" s="116" t="s">
        <v>345</v>
      </c>
      <c r="P86" s="116" t="s">
        <v>345</v>
      </c>
      <c r="Q86" s="116" t="s">
        <v>345</v>
      </c>
      <c r="R86" s="116" t="s">
        <v>345</v>
      </c>
    </row>
    <row r="87" spans="1:18" s="4" customFormat="1" x14ac:dyDescent="0.35">
      <c r="A87" s="77"/>
      <c r="B87" s="78" t="s">
        <v>16</v>
      </c>
      <c r="C87" s="106" t="s">
        <v>345</v>
      </c>
      <c r="D87" s="106" t="s">
        <v>345</v>
      </c>
      <c r="E87" s="106" t="s">
        <v>345</v>
      </c>
      <c r="F87" s="106" t="s">
        <v>345</v>
      </c>
      <c r="G87" s="106" t="s">
        <v>345</v>
      </c>
      <c r="H87" s="106" t="s">
        <v>345</v>
      </c>
      <c r="I87" s="106" t="s">
        <v>345</v>
      </c>
      <c r="J87" s="106" t="s">
        <v>345</v>
      </c>
      <c r="K87" s="106" t="s">
        <v>345</v>
      </c>
      <c r="L87" s="106" t="s">
        <v>345</v>
      </c>
      <c r="M87" s="106" t="s">
        <v>345</v>
      </c>
      <c r="N87" s="106" t="s">
        <v>345</v>
      </c>
      <c r="O87" s="106" t="s">
        <v>345</v>
      </c>
      <c r="P87" s="106" t="s">
        <v>345</v>
      </c>
      <c r="Q87" s="106" t="s">
        <v>345</v>
      </c>
      <c r="R87" s="106" t="s">
        <v>345</v>
      </c>
    </row>
    <row r="88" spans="1:18" s="4" customFormat="1" x14ac:dyDescent="0.35">
      <c r="A88" s="77"/>
      <c r="B88" s="78" t="s">
        <v>17</v>
      </c>
      <c r="C88" s="106" t="s">
        <v>345</v>
      </c>
      <c r="D88" s="106" t="s">
        <v>345</v>
      </c>
      <c r="E88" s="106" t="s">
        <v>345</v>
      </c>
      <c r="F88" s="106" t="s">
        <v>345</v>
      </c>
      <c r="G88" s="106" t="s">
        <v>345</v>
      </c>
      <c r="H88" s="106" t="s">
        <v>345</v>
      </c>
      <c r="I88" s="106" t="s">
        <v>345</v>
      </c>
      <c r="J88" s="106" t="s">
        <v>345</v>
      </c>
      <c r="K88" s="106" t="s">
        <v>345</v>
      </c>
      <c r="L88" s="106" t="s">
        <v>345</v>
      </c>
      <c r="M88" s="106" t="s">
        <v>345</v>
      </c>
      <c r="N88" s="106" t="s">
        <v>345</v>
      </c>
      <c r="O88" s="106" t="s">
        <v>345</v>
      </c>
      <c r="P88" s="106" t="s">
        <v>345</v>
      </c>
      <c r="Q88" s="106" t="s">
        <v>345</v>
      </c>
      <c r="R88" s="106" t="s">
        <v>345</v>
      </c>
    </row>
    <row r="89" spans="1:18" s="4" customFormat="1" x14ac:dyDescent="0.35">
      <c r="A89" s="322" t="s">
        <v>344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60" t="s">
        <v>50</v>
      </c>
      <c r="R89" s="13"/>
    </row>
    <row r="90" spans="1:18" s="4" customFormat="1" x14ac:dyDescent="0.35">
      <c r="A90" s="310" t="s">
        <v>116</v>
      </c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6"/>
      <c r="R90" s="6"/>
    </row>
    <row r="91" spans="1:18" s="4" customForma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6" t="s">
        <v>3</v>
      </c>
      <c r="P91" s="224" t="s">
        <v>355</v>
      </c>
      <c r="Q91" s="3"/>
      <c r="R91" s="3"/>
    </row>
    <row r="92" spans="1:18" s="4" customForma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8" t="s">
        <v>4</v>
      </c>
      <c r="P92" s="304">
        <v>45915</v>
      </c>
      <c r="Q92" s="304"/>
      <c r="R92" s="3"/>
    </row>
    <row r="93" spans="1:18" s="4" customForma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8" t="s">
        <v>5</v>
      </c>
      <c r="P93" s="310" t="s">
        <v>343</v>
      </c>
      <c r="Q93" s="310"/>
      <c r="R93" s="3"/>
    </row>
    <row r="94" spans="1:18" s="4" customFormat="1" x14ac:dyDescent="0.35">
      <c r="A94" s="9" t="s">
        <v>377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N94" s="11"/>
      <c r="O94" s="12" t="s">
        <v>6</v>
      </c>
    </row>
    <row r="95" spans="1:18" s="4" customFormat="1" x14ac:dyDescent="0.35">
      <c r="A95" s="323" t="s">
        <v>52</v>
      </c>
      <c r="B95" s="323"/>
      <c r="C95" s="323"/>
      <c r="D95" s="323"/>
      <c r="F95" s="324"/>
      <c r="G95" s="324"/>
      <c r="H95" s="60"/>
      <c r="I95" s="13"/>
      <c r="J95" s="13"/>
      <c r="K95" s="13"/>
      <c r="N95" s="11"/>
      <c r="O95" s="12" t="s">
        <v>7</v>
      </c>
      <c r="Q95" s="10"/>
    </row>
    <row r="96" spans="1:18" s="4" customFormat="1" ht="23.25" customHeight="1" x14ac:dyDescent="0.35">
      <c r="A96" s="9" t="s">
        <v>381</v>
      </c>
      <c r="E96" s="6"/>
      <c r="F96" s="3"/>
      <c r="G96" s="6"/>
      <c r="H96" s="6"/>
      <c r="I96" s="6"/>
      <c r="J96" s="6"/>
      <c r="K96" s="13"/>
      <c r="N96" s="11"/>
      <c r="O96" s="12" t="s">
        <v>8</v>
      </c>
      <c r="P96" s="13" t="s">
        <v>9</v>
      </c>
    </row>
    <row r="97" spans="1:18" s="4" customFormat="1" x14ac:dyDescent="0.35">
      <c r="A97" s="323"/>
      <c r="B97" s="323"/>
      <c r="C97" s="323"/>
      <c r="D97" s="323"/>
      <c r="P97" s="62"/>
      <c r="Q97" s="62"/>
      <c r="R97" s="63" t="s">
        <v>54</v>
      </c>
    </row>
    <row r="98" spans="1:18" s="4" customFormat="1" x14ac:dyDescent="0.35">
      <c r="A98" s="64" t="s">
        <v>55</v>
      </c>
      <c r="B98" s="311" t="s">
        <v>56</v>
      </c>
      <c r="C98" s="311" t="s">
        <v>12</v>
      </c>
      <c r="D98" s="65" t="s">
        <v>57</v>
      </c>
      <c r="E98" s="325" t="s">
        <v>13</v>
      </c>
      <c r="F98" s="326"/>
      <c r="G98" s="326"/>
      <c r="H98" s="327"/>
      <c r="I98" s="65" t="s">
        <v>57</v>
      </c>
      <c r="J98" s="325" t="s">
        <v>14</v>
      </c>
      <c r="K98" s="326"/>
      <c r="L98" s="326"/>
      <c r="M98" s="327"/>
      <c r="N98" s="65" t="s">
        <v>57</v>
      </c>
      <c r="O98" s="325" t="s">
        <v>15</v>
      </c>
      <c r="P98" s="326"/>
      <c r="Q98" s="326"/>
      <c r="R98" s="327"/>
    </row>
    <row r="99" spans="1:18" s="4" customFormat="1" x14ac:dyDescent="0.35">
      <c r="A99" s="66" t="s">
        <v>61</v>
      </c>
      <c r="B99" s="311"/>
      <c r="C99" s="311"/>
      <c r="D99" s="67" t="s">
        <v>62</v>
      </c>
      <c r="E99" s="68" t="s">
        <v>63</v>
      </c>
      <c r="F99" s="68" t="s">
        <v>64</v>
      </c>
      <c r="G99" s="68" t="s">
        <v>65</v>
      </c>
      <c r="H99" s="68" t="s">
        <v>66</v>
      </c>
      <c r="I99" s="67" t="s">
        <v>67</v>
      </c>
      <c r="J99" s="68" t="s">
        <v>68</v>
      </c>
      <c r="K99" s="68" t="s">
        <v>69</v>
      </c>
      <c r="L99" s="68" t="s">
        <v>70</v>
      </c>
      <c r="M99" s="68" t="s">
        <v>71</v>
      </c>
      <c r="N99" s="67" t="s">
        <v>72</v>
      </c>
      <c r="O99" s="68" t="s">
        <v>73</v>
      </c>
      <c r="P99" s="68" t="s">
        <v>74</v>
      </c>
      <c r="Q99" s="68" t="s">
        <v>75</v>
      </c>
      <c r="R99" s="68" t="s">
        <v>76</v>
      </c>
    </row>
    <row r="100" spans="1:18" s="4" customFormat="1" x14ac:dyDescent="0.35">
      <c r="A100" s="81" t="s">
        <v>92</v>
      </c>
      <c r="B100" s="70" t="s">
        <v>16</v>
      </c>
      <c r="C100" s="70">
        <f>SUM(C102:C104)</f>
        <v>935000</v>
      </c>
      <c r="D100" s="70">
        <f>SUM(D102:D104)</f>
        <v>935000</v>
      </c>
      <c r="E100" s="116" t="s">
        <v>345</v>
      </c>
      <c r="F100" s="70">
        <f>SUM(F102:F104)</f>
        <v>935000</v>
      </c>
      <c r="G100" s="116" t="s">
        <v>345</v>
      </c>
      <c r="H100" s="116" t="s">
        <v>345</v>
      </c>
      <c r="I100" s="116" t="s">
        <v>345</v>
      </c>
      <c r="J100" s="116" t="s">
        <v>345</v>
      </c>
      <c r="K100" s="116" t="s">
        <v>345</v>
      </c>
      <c r="L100" s="116" t="s">
        <v>345</v>
      </c>
      <c r="M100" s="116" t="s">
        <v>345</v>
      </c>
      <c r="N100" s="116" t="s">
        <v>345</v>
      </c>
      <c r="O100" s="116" t="s">
        <v>345</v>
      </c>
      <c r="P100" s="116" t="s">
        <v>345</v>
      </c>
      <c r="Q100" s="116" t="s">
        <v>345</v>
      </c>
      <c r="R100" s="116" t="s">
        <v>345</v>
      </c>
    </row>
    <row r="101" spans="1:18" s="4" customFormat="1" x14ac:dyDescent="0.35">
      <c r="A101" s="81"/>
      <c r="B101" s="70" t="s">
        <v>17</v>
      </c>
      <c r="C101" s="116" t="s">
        <v>345</v>
      </c>
      <c r="D101" s="116" t="s">
        <v>345</v>
      </c>
      <c r="E101" s="116" t="s">
        <v>345</v>
      </c>
      <c r="F101" s="116" t="s">
        <v>345</v>
      </c>
      <c r="G101" s="116" t="s">
        <v>345</v>
      </c>
      <c r="H101" s="116" t="s">
        <v>345</v>
      </c>
      <c r="I101" s="116" t="s">
        <v>345</v>
      </c>
      <c r="J101" s="116" t="s">
        <v>345</v>
      </c>
      <c r="K101" s="116" t="s">
        <v>345</v>
      </c>
      <c r="L101" s="116" t="s">
        <v>345</v>
      </c>
      <c r="M101" s="116" t="s">
        <v>345</v>
      </c>
      <c r="N101" s="116" t="s">
        <v>345</v>
      </c>
      <c r="O101" s="116" t="s">
        <v>345</v>
      </c>
      <c r="P101" s="116" t="s">
        <v>345</v>
      </c>
      <c r="Q101" s="116" t="s">
        <v>345</v>
      </c>
      <c r="R101" s="116" t="s">
        <v>345</v>
      </c>
    </row>
    <row r="102" spans="1:18" s="4" customFormat="1" ht="63" x14ac:dyDescent="0.35">
      <c r="A102" s="107" t="s">
        <v>321</v>
      </c>
      <c r="B102" s="78" t="s">
        <v>16</v>
      </c>
      <c r="C102" s="119">
        <f>+D102</f>
        <v>835000</v>
      </c>
      <c r="D102" s="105">
        <f>SUM(E102:H102)</f>
        <v>835000</v>
      </c>
      <c r="E102" s="78">
        <v>0</v>
      </c>
      <c r="F102" s="78">
        <v>835000</v>
      </c>
      <c r="G102" s="106" t="s">
        <v>345</v>
      </c>
      <c r="H102" s="106" t="s">
        <v>345</v>
      </c>
      <c r="I102" s="106" t="s">
        <v>345</v>
      </c>
      <c r="J102" s="106" t="s">
        <v>345</v>
      </c>
      <c r="K102" s="106" t="s">
        <v>345</v>
      </c>
      <c r="L102" s="106" t="s">
        <v>345</v>
      </c>
      <c r="M102" s="106" t="s">
        <v>345</v>
      </c>
      <c r="N102" s="106" t="s">
        <v>345</v>
      </c>
      <c r="O102" s="106" t="s">
        <v>345</v>
      </c>
      <c r="P102" s="106" t="s">
        <v>345</v>
      </c>
      <c r="Q102" s="106" t="s">
        <v>345</v>
      </c>
      <c r="R102" s="106" t="s">
        <v>345</v>
      </c>
    </row>
    <row r="103" spans="1:18" s="4" customFormat="1" x14ac:dyDescent="0.35">
      <c r="A103" s="107"/>
      <c r="B103" s="78" t="s">
        <v>17</v>
      </c>
      <c r="C103" s="106" t="s">
        <v>345</v>
      </c>
      <c r="D103" s="106" t="s">
        <v>345</v>
      </c>
      <c r="E103" s="106" t="s">
        <v>345</v>
      </c>
      <c r="F103" s="106" t="s">
        <v>345</v>
      </c>
      <c r="G103" s="106" t="s">
        <v>345</v>
      </c>
      <c r="H103" s="106" t="s">
        <v>345</v>
      </c>
      <c r="I103" s="106" t="s">
        <v>345</v>
      </c>
      <c r="J103" s="106" t="s">
        <v>345</v>
      </c>
      <c r="K103" s="106" t="s">
        <v>345</v>
      </c>
      <c r="L103" s="106" t="s">
        <v>345</v>
      </c>
      <c r="M103" s="106" t="s">
        <v>345</v>
      </c>
      <c r="N103" s="106" t="s">
        <v>345</v>
      </c>
      <c r="O103" s="106" t="s">
        <v>345</v>
      </c>
      <c r="P103" s="106" t="s">
        <v>345</v>
      </c>
      <c r="Q103" s="106" t="s">
        <v>345</v>
      </c>
      <c r="R103" s="106" t="s">
        <v>345</v>
      </c>
    </row>
    <row r="104" spans="1:18" s="4" customFormat="1" x14ac:dyDescent="0.35">
      <c r="A104" s="107" t="s">
        <v>322</v>
      </c>
      <c r="B104" s="78" t="s">
        <v>16</v>
      </c>
      <c r="C104" s="119">
        <f>+D104</f>
        <v>100000</v>
      </c>
      <c r="D104" s="105">
        <f t="shared" ref="D104" si="8">SUM(E104:H104)</f>
        <v>100000</v>
      </c>
      <c r="E104" s="106" t="s">
        <v>345</v>
      </c>
      <c r="F104" s="78">
        <v>100000</v>
      </c>
      <c r="G104" s="106" t="s">
        <v>345</v>
      </c>
      <c r="H104" s="106" t="s">
        <v>345</v>
      </c>
      <c r="I104" s="106" t="s">
        <v>345</v>
      </c>
      <c r="J104" s="106" t="s">
        <v>345</v>
      </c>
      <c r="K104" s="106" t="s">
        <v>345</v>
      </c>
      <c r="L104" s="106" t="s">
        <v>345</v>
      </c>
      <c r="M104" s="106" t="s">
        <v>345</v>
      </c>
      <c r="N104" s="106" t="s">
        <v>345</v>
      </c>
      <c r="O104" s="106" t="s">
        <v>345</v>
      </c>
      <c r="P104" s="106" t="s">
        <v>345</v>
      </c>
      <c r="Q104" s="106" t="s">
        <v>345</v>
      </c>
      <c r="R104" s="106" t="s">
        <v>345</v>
      </c>
    </row>
    <row r="105" spans="1:18" s="4" customFormat="1" x14ac:dyDescent="0.35">
      <c r="A105" s="107"/>
      <c r="B105" s="78" t="s">
        <v>17</v>
      </c>
      <c r="C105" s="106" t="s">
        <v>345</v>
      </c>
      <c r="D105" s="106" t="s">
        <v>345</v>
      </c>
      <c r="E105" s="106" t="s">
        <v>345</v>
      </c>
      <c r="F105" s="106" t="s">
        <v>345</v>
      </c>
      <c r="G105" s="106" t="s">
        <v>345</v>
      </c>
      <c r="H105" s="106" t="s">
        <v>345</v>
      </c>
      <c r="I105" s="106" t="s">
        <v>345</v>
      </c>
      <c r="J105" s="106" t="s">
        <v>345</v>
      </c>
      <c r="K105" s="106" t="s">
        <v>345</v>
      </c>
      <c r="L105" s="106" t="s">
        <v>345</v>
      </c>
      <c r="M105" s="106" t="s">
        <v>345</v>
      </c>
      <c r="N105" s="106" t="s">
        <v>345</v>
      </c>
      <c r="O105" s="106" t="s">
        <v>345</v>
      </c>
      <c r="P105" s="106" t="s">
        <v>345</v>
      </c>
      <c r="Q105" s="106" t="s">
        <v>345</v>
      </c>
      <c r="R105" s="106" t="s">
        <v>345</v>
      </c>
    </row>
    <row r="106" spans="1:18" s="4" customFormat="1" ht="24.6" customHeight="1" x14ac:dyDescent="0.35">
      <c r="A106" s="85" t="s">
        <v>93</v>
      </c>
      <c r="B106" s="86" t="s">
        <v>16</v>
      </c>
      <c r="C106" s="118">
        <f>+C100+C30</f>
        <v>11255700</v>
      </c>
      <c r="D106" s="118">
        <f>+D100+D30</f>
        <v>4562600</v>
      </c>
      <c r="E106" s="118">
        <f>+E30</f>
        <v>2950000</v>
      </c>
      <c r="F106" s="118">
        <f>+F100+F30</f>
        <v>1612600</v>
      </c>
      <c r="G106" s="118" t="str">
        <f t="shared" ref="G106:R106" si="9">+G30</f>
        <v>-</v>
      </c>
      <c r="H106" s="118" t="str">
        <f t="shared" si="9"/>
        <v>-</v>
      </c>
      <c r="I106" s="118">
        <f t="shared" si="9"/>
        <v>5693100</v>
      </c>
      <c r="J106" s="118">
        <f t="shared" si="9"/>
        <v>5653000</v>
      </c>
      <c r="K106" s="118">
        <f t="shared" si="9"/>
        <v>340100</v>
      </c>
      <c r="L106" s="118" t="str">
        <f t="shared" si="9"/>
        <v>-</v>
      </c>
      <c r="M106" s="118" t="str">
        <f t="shared" si="9"/>
        <v>-</v>
      </c>
      <c r="N106" s="118">
        <f t="shared" si="9"/>
        <v>1000000</v>
      </c>
      <c r="O106" s="118">
        <f t="shared" si="9"/>
        <v>1000000</v>
      </c>
      <c r="P106" s="118" t="str">
        <f t="shared" si="9"/>
        <v>-</v>
      </c>
      <c r="Q106" s="118" t="str">
        <f t="shared" si="9"/>
        <v>-</v>
      </c>
      <c r="R106" s="118" t="str">
        <f t="shared" si="9"/>
        <v>-</v>
      </c>
    </row>
    <row r="107" spans="1:18" s="4" customFormat="1" x14ac:dyDescent="0.35">
      <c r="A107" s="85"/>
      <c r="B107" s="86" t="s">
        <v>17</v>
      </c>
      <c r="C107" s="117" t="s">
        <v>345</v>
      </c>
      <c r="D107" s="117" t="s">
        <v>345</v>
      </c>
      <c r="E107" s="117" t="s">
        <v>345</v>
      </c>
      <c r="F107" s="117" t="s">
        <v>345</v>
      </c>
      <c r="G107" s="117" t="s">
        <v>345</v>
      </c>
      <c r="H107" s="117" t="s">
        <v>345</v>
      </c>
      <c r="I107" s="117" t="s">
        <v>345</v>
      </c>
      <c r="J107" s="117" t="s">
        <v>345</v>
      </c>
      <c r="K107" s="117" t="s">
        <v>345</v>
      </c>
      <c r="L107" s="117" t="s">
        <v>345</v>
      </c>
      <c r="M107" s="117" t="s">
        <v>345</v>
      </c>
      <c r="N107" s="117" t="s">
        <v>345</v>
      </c>
      <c r="O107" s="117" t="s">
        <v>345</v>
      </c>
      <c r="P107" s="117" t="s">
        <v>345</v>
      </c>
      <c r="Q107" s="117" t="s">
        <v>345</v>
      </c>
      <c r="R107" s="117" t="s">
        <v>345</v>
      </c>
    </row>
    <row r="108" spans="1:18" s="4" customFormat="1" ht="67.150000000000006" customHeight="1" x14ac:dyDescent="0.35">
      <c r="A108" s="9" t="s">
        <v>94</v>
      </c>
      <c r="B108" s="55"/>
      <c r="C108" s="55"/>
      <c r="I108" s="13" t="s">
        <v>95</v>
      </c>
      <c r="K108" s="13"/>
    </row>
    <row r="109" spans="1:18" x14ac:dyDescent="0.3">
      <c r="A109" s="87" t="s">
        <v>96</v>
      </c>
      <c r="H109" s="89"/>
      <c r="K109" s="90" t="s">
        <v>97</v>
      </c>
    </row>
    <row r="110" spans="1:18" x14ac:dyDescent="0.3">
      <c r="A110" s="61" t="s">
        <v>98</v>
      </c>
      <c r="I110" s="6" t="s">
        <v>98</v>
      </c>
    </row>
    <row r="111" spans="1:18" x14ac:dyDescent="0.3">
      <c r="A111" s="61" t="s">
        <v>99</v>
      </c>
      <c r="I111" s="8" t="s">
        <v>99</v>
      </c>
    </row>
  </sheetData>
  <mergeCells count="36">
    <mergeCell ref="J98:M98"/>
    <mergeCell ref="O98:R98"/>
    <mergeCell ref="A95:D95"/>
    <mergeCell ref="F95:G95"/>
    <mergeCell ref="A97:D97"/>
    <mergeCell ref="B98:B99"/>
    <mergeCell ref="C98:C99"/>
    <mergeCell ref="E98:H98"/>
    <mergeCell ref="O55:R55"/>
    <mergeCell ref="A89:P89"/>
    <mergeCell ref="A90:P90"/>
    <mergeCell ref="P92:Q92"/>
    <mergeCell ref="P93:Q93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8" fitToHeight="0" orientation="landscape" r:id="rId1"/>
  <rowBreaks count="2" manualBreakCount="2">
    <brk id="45" max="17" man="1"/>
    <brk id="88" max="17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12E1-EBB6-413F-91AF-7CC5591F7362}">
  <sheetPr>
    <tabColor rgb="FFFF0000"/>
    <pageSetUpPr fitToPage="1"/>
  </sheetPr>
  <dimension ref="A1:R109"/>
  <sheetViews>
    <sheetView tabSelected="1" view="pageBreakPreview" topLeftCell="A8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6" style="88" customWidth="1"/>
    <col min="7" max="7" width="13" style="88" customWidth="1"/>
    <col min="8" max="8" width="12.75" style="88" customWidth="1"/>
    <col min="9" max="9" width="14.125" style="88" customWidth="1"/>
    <col min="10" max="10" width="14" style="88" customWidth="1"/>
    <col min="11" max="13" width="12.25" style="88" customWidth="1"/>
    <col min="14" max="14" width="12.375" style="88" bestFit="1" customWidth="1"/>
    <col min="15" max="18" width="12.75" style="88" customWidth="1"/>
    <col min="19" max="19" width="8.75" style="88"/>
    <col min="20" max="20" width="7.875" style="88" customWidth="1"/>
    <col min="21" max="243" width="8.75" style="88"/>
    <col min="244" max="244" width="47.25" style="88" customWidth="1"/>
    <col min="245" max="254" width="10.5" style="88" customWidth="1"/>
    <col min="255" max="255" width="0" style="88" hidden="1" customWidth="1"/>
    <col min="256" max="256" width="8.75" style="88"/>
    <col min="257" max="258" width="0" style="88" hidden="1" customWidth="1"/>
    <col min="259" max="499" width="8.75" style="88"/>
    <col min="500" max="500" width="47.25" style="88" customWidth="1"/>
    <col min="501" max="510" width="10.5" style="88" customWidth="1"/>
    <col min="511" max="511" width="0" style="88" hidden="1" customWidth="1"/>
    <col min="512" max="512" width="8.75" style="88"/>
    <col min="513" max="514" width="0" style="88" hidden="1" customWidth="1"/>
    <col min="515" max="755" width="8.75" style="88"/>
    <col min="756" max="756" width="47.25" style="88" customWidth="1"/>
    <col min="757" max="766" width="10.5" style="88" customWidth="1"/>
    <col min="767" max="767" width="0" style="88" hidden="1" customWidth="1"/>
    <col min="768" max="768" width="8.75" style="88"/>
    <col min="769" max="770" width="0" style="88" hidden="1" customWidth="1"/>
    <col min="771" max="1011" width="8.75" style="88"/>
    <col min="1012" max="1012" width="47.25" style="88" customWidth="1"/>
    <col min="1013" max="1022" width="10.5" style="88" customWidth="1"/>
    <col min="1023" max="1023" width="0" style="88" hidden="1" customWidth="1"/>
    <col min="1024" max="1024" width="8.75" style="88"/>
    <col min="1025" max="1026" width="0" style="88" hidden="1" customWidth="1"/>
    <col min="1027" max="1267" width="8.75" style="88"/>
    <col min="1268" max="1268" width="47.25" style="88" customWidth="1"/>
    <col min="1269" max="1278" width="10.5" style="88" customWidth="1"/>
    <col min="1279" max="1279" width="0" style="88" hidden="1" customWidth="1"/>
    <col min="1280" max="1280" width="8.75" style="88"/>
    <col min="1281" max="1282" width="0" style="88" hidden="1" customWidth="1"/>
    <col min="1283" max="1523" width="8.75" style="88"/>
    <col min="1524" max="1524" width="47.25" style="88" customWidth="1"/>
    <col min="1525" max="1534" width="10.5" style="88" customWidth="1"/>
    <col min="1535" max="1535" width="0" style="88" hidden="1" customWidth="1"/>
    <col min="1536" max="1536" width="8.75" style="88"/>
    <col min="1537" max="1538" width="0" style="88" hidden="1" customWidth="1"/>
    <col min="1539" max="1779" width="8.75" style="88"/>
    <col min="1780" max="1780" width="47.25" style="88" customWidth="1"/>
    <col min="1781" max="1790" width="10.5" style="88" customWidth="1"/>
    <col min="1791" max="1791" width="0" style="88" hidden="1" customWidth="1"/>
    <col min="1792" max="1792" width="8.75" style="88"/>
    <col min="1793" max="1794" width="0" style="88" hidden="1" customWidth="1"/>
    <col min="1795" max="2035" width="8.75" style="88"/>
    <col min="2036" max="2036" width="47.25" style="88" customWidth="1"/>
    <col min="2037" max="2046" width="10.5" style="88" customWidth="1"/>
    <col min="2047" max="2047" width="0" style="88" hidden="1" customWidth="1"/>
    <col min="2048" max="2048" width="8.75" style="88"/>
    <col min="2049" max="2050" width="0" style="88" hidden="1" customWidth="1"/>
    <col min="2051" max="2291" width="8.75" style="88"/>
    <col min="2292" max="2292" width="47.25" style="88" customWidth="1"/>
    <col min="2293" max="2302" width="10.5" style="88" customWidth="1"/>
    <col min="2303" max="2303" width="0" style="88" hidden="1" customWidth="1"/>
    <col min="2304" max="2304" width="8.75" style="88"/>
    <col min="2305" max="2306" width="0" style="88" hidden="1" customWidth="1"/>
    <col min="2307" max="2547" width="8.75" style="88"/>
    <col min="2548" max="2548" width="47.25" style="88" customWidth="1"/>
    <col min="2549" max="2558" width="10.5" style="88" customWidth="1"/>
    <col min="2559" max="2559" width="0" style="88" hidden="1" customWidth="1"/>
    <col min="2560" max="2560" width="8.75" style="88"/>
    <col min="2561" max="2562" width="0" style="88" hidden="1" customWidth="1"/>
    <col min="2563" max="2803" width="8.75" style="88"/>
    <col min="2804" max="2804" width="47.25" style="88" customWidth="1"/>
    <col min="2805" max="2814" width="10.5" style="88" customWidth="1"/>
    <col min="2815" max="2815" width="0" style="88" hidden="1" customWidth="1"/>
    <col min="2816" max="2816" width="8.75" style="88"/>
    <col min="2817" max="2818" width="0" style="88" hidden="1" customWidth="1"/>
    <col min="2819" max="3059" width="8.75" style="88"/>
    <col min="3060" max="3060" width="47.25" style="88" customWidth="1"/>
    <col min="3061" max="3070" width="10.5" style="88" customWidth="1"/>
    <col min="3071" max="3071" width="0" style="88" hidden="1" customWidth="1"/>
    <col min="3072" max="3072" width="8.75" style="88"/>
    <col min="3073" max="3074" width="0" style="88" hidden="1" customWidth="1"/>
    <col min="3075" max="3315" width="8.75" style="88"/>
    <col min="3316" max="3316" width="47.25" style="88" customWidth="1"/>
    <col min="3317" max="3326" width="10.5" style="88" customWidth="1"/>
    <col min="3327" max="3327" width="0" style="88" hidden="1" customWidth="1"/>
    <col min="3328" max="3328" width="8.75" style="88"/>
    <col min="3329" max="3330" width="0" style="88" hidden="1" customWidth="1"/>
    <col min="3331" max="3571" width="8.75" style="88"/>
    <col min="3572" max="3572" width="47.25" style="88" customWidth="1"/>
    <col min="3573" max="3582" width="10.5" style="88" customWidth="1"/>
    <col min="3583" max="3583" width="0" style="88" hidden="1" customWidth="1"/>
    <col min="3584" max="3584" width="8.75" style="88"/>
    <col min="3585" max="3586" width="0" style="88" hidden="1" customWidth="1"/>
    <col min="3587" max="3827" width="8.75" style="88"/>
    <col min="3828" max="3828" width="47.25" style="88" customWidth="1"/>
    <col min="3829" max="3838" width="10.5" style="88" customWidth="1"/>
    <col min="3839" max="3839" width="0" style="88" hidden="1" customWidth="1"/>
    <col min="3840" max="3840" width="8.75" style="88"/>
    <col min="3841" max="3842" width="0" style="88" hidden="1" customWidth="1"/>
    <col min="3843" max="4083" width="8.75" style="88"/>
    <col min="4084" max="4084" width="47.25" style="88" customWidth="1"/>
    <col min="4085" max="4094" width="10.5" style="88" customWidth="1"/>
    <col min="4095" max="4095" width="0" style="88" hidden="1" customWidth="1"/>
    <col min="4096" max="4096" width="8.75" style="88"/>
    <col min="4097" max="4098" width="0" style="88" hidden="1" customWidth="1"/>
    <col min="4099" max="4339" width="8.75" style="88"/>
    <col min="4340" max="4340" width="47.25" style="88" customWidth="1"/>
    <col min="4341" max="4350" width="10.5" style="88" customWidth="1"/>
    <col min="4351" max="4351" width="0" style="88" hidden="1" customWidth="1"/>
    <col min="4352" max="4352" width="8.75" style="88"/>
    <col min="4353" max="4354" width="0" style="88" hidden="1" customWidth="1"/>
    <col min="4355" max="4595" width="8.75" style="88"/>
    <col min="4596" max="4596" width="47.25" style="88" customWidth="1"/>
    <col min="4597" max="4606" width="10.5" style="88" customWidth="1"/>
    <col min="4607" max="4607" width="0" style="88" hidden="1" customWidth="1"/>
    <col min="4608" max="4608" width="8.75" style="88"/>
    <col min="4609" max="4610" width="0" style="88" hidden="1" customWidth="1"/>
    <col min="4611" max="4851" width="8.75" style="88"/>
    <col min="4852" max="4852" width="47.25" style="88" customWidth="1"/>
    <col min="4853" max="4862" width="10.5" style="88" customWidth="1"/>
    <col min="4863" max="4863" width="0" style="88" hidden="1" customWidth="1"/>
    <col min="4864" max="4864" width="8.75" style="88"/>
    <col min="4865" max="4866" width="0" style="88" hidden="1" customWidth="1"/>
    <col min="4867" max="5107" width="8.75" style="88"/>
    <col min="5108" max="5108" width="47.25" style="88" customWidth="1"/>
    <col min="5109" max="5118" width="10.5" style="88" customWidth="1"/>
    <col min="5119" max="5119" width="0" style="88" hidden="1" customWidth="1"/>
    <col min="5120" max="5120" width="8.75" style="88"/>
    <col min="5121" max="5122" width="0" style="88" hidden="1" customWidth="1"/>
    <col min="5123" max="5363" width="8.75" style="88"/>
    <col min="5364" max="5364" width="47.25" style="88" customWidth="1"/>
    <col min="5365" max="5374" width="10.5" style="88" customWidth="1"/>
    <col min="5375" max="5375" width="0" style="88" hidden="1" customWidth="1"/>
    <col min="5376" max="5376" width="8.75" style="88"/>
    <col min="5377" max="5378" width="0" style="88" hidden="1" customWidth="1"/>
    <col min="5379" max="5619" width="8.75" style="88"/>
    <col min="5620" max="5620" width="47.25" style="88" customWidth="1"/>
    <col min="5621" max="5630" width="10.5" style="88" customWidth="1"/>
    <col min="5631" max="5631" width="0" style="88" hidden="1" customWidth="1"/>
    <col min="5632" max="5632" width="8.75" style="88"/>
    <col min="5633" max="5634" width="0" style="88" hidden="1" customWidth="1"/>
    <col min="5635" max="5875" width="8.75" style="88"/>
    <col min="5876" max="5876" width="47.25" style="88" customWidth="1"/>
    <col min="5877" max="5886" width="10.5" style="88" customWidth="1"/>
    <col min="5887" max="5887" width="0" style="88" hidden="1" customWidth="1"/>
    <col min="5888" max="5888" width="8.75" style="88"/>
    <col min="5889" max="5890" width="0" style="88" hidden="1" customWidth="1"/>
    <col min="5891" max="6131" width="8.75" style="88"/>
    <col min="6132" max="6132" width="47.25" style="88" customWidth="1"/>
    <col min="6133" max="6142" width="10.5" style="88" customWidth="1"/>
    <col min="6143" max="6143" width="0" style="88" hidden="1" customWidth="1"/>
    <col min="6144" max="6144" width="8.75" style="88"/>
    <col min="6145" max="6146" width="0" style="88" hidden="1" customWidth="1"/>
    <col min="6147" max="6387" width="8.75" style="88"/>
    <col min="6388" max="6388" width="47.25" style="88" customWidth="1"/>
    <col min="6389" max="6398" width="10.5" style="88" customWidth="1"/>
    <col min="6399" max="6399" width="0" style="88" hidden="1" customWidth="1"/>
    <col min="6400" max="6400" width="8.75" style="88"/>
    <col min="6401" max="6402" width="0" style="88" hidden="1" customWidth="1"/>
    <col min="6403" max="6643" width="8.75" style="88"/>
    <col min="6644" max="6644" width="47.25" style="88" customWidth="1"/>
    <col min="6645" max="6654" width="10.5" style="88" customWidth="1"/>
    <col min="6655" max="6655" width="0" style="88" hidden="1" customWidth="1"/>
    <col min="6656" max="6656" width="8.75" style="88"/>
    <col min="6657" max="6658" width="0" style="88" hidden="1" customWidth="1"/>
    <col min="6659" max="6899" width="8.75" style="88"/>
    <col min="6900" max="6900" width="47.25" style="88" customWidth="1"/>
    <col min="6901" max="6910" width="10.5" style="88" customWidth="1"/>
    <col min="6911" max="6911" width="0" style="88" hidden="1" customWidth="1"/>
    <col min="6912" max="6912" width="8.75" style="88"/>
    <col min="6913" max="6914" width="0" style="88" hidden="1" customWidth="1"/>
    <col min="6915" max="7155" width="8.75" style="88"/>
    <col min="7156" max="7156" width="47.25" style="88" customWidth="1"/>
    <col min="7157" max="7166" width="10.5" style="88" customWidth="1"/>
    <col min="7167" max="7167" width="0" style="88" hidden="1" customWidth="1"/>
    <col min="7168" max="7168" width="8.75" style="88"/>
    <col min="7169" max="7170" width="0" style="88" hidden="1" customWidth="1"/>
    <col min="7171" max="7411" width="8.75" style="88"/>
    <col min="7412" max="7412" width="47.25" style="88" customWidth="1"/>
    <col min="7413" max="7422" width="10.5" style="88" customWidth="1"/>
    <col min="7423" max="7423" width="0" style="88" hidden="1" customWidth="1"/>
    <col min="7424" max="7424" width="8.75" style="88"/>
    <col min="7425" max="7426" width="0" style="88" hidden="1" customWidth="1"/>
    <col min="7427" max="7667" width="8.75" style="88"/>
    <col min="7668" max="7668" width="47.25" style="88" customWidth="1"/>
    <col min="7669" max="7678" width="10.5" style="88" customWidth="1"/>
    <col min="7679" max="7679" width="0" style="88" hidden="1" customWidth="1"/>
    <col min="7680" max="7680" width="8.75" style="88"/>
    <col min="7681" max="7682" width="0" style="88" hidden="1" customWidth="1"/>
    <col min="7683" max="7923" width="8.75" style="88"/>
    <col min="7924" max="7924" width="47.25" style="88" customWidth="1"/>
    <col min="7925" max="7934" width="10.5" style="88" customWidth="1"/>
    <col min="7935" max="7935" width="0" style="88" hidden="1" customWidth="1"/>
    <col min="7936" max="7936" width="8.75" style="88"/>
    <col min="7937" max="7938" width="0" style="88" hidden="1" customWidth="1"/>
    <col min="7939" max="8179" width="8.75" style="88"/>
    <col min="8180" max="8180" width="47.25" style="88" customWidth="1"/>
    <col min="8181" max="8190" width="10.5" style="88" customWidth="1"/>
    <col min="8191" max="8191" width="0" style="88" hidden="1" customWidth="1"/>
    <col min="8192" max="8192" width="8.75" style="88"/>
    <col min="8193" max="8194" width="0" style="88" hidden="1" customWidth="1"/>
    <col min="8195" max="8435" width="8.75" style="88"/>
    <col min="8436" max="8436" width="47.25" style="88" customWidth="1"/>
    <col min="8437" max="8446" width="10.5" style="88" customWidth="1"/>
    <col min="8447" max="8447" width="0" style="88" hidden="1" customWidth="1"/>
    <col min="8448" max="8448" width="8.75" style="88"/>
    <col min="8449" max="8450" width="0" style="88" hidden="1" customWidth="1"/>
    <col min="8451" max="8691" width="8.75" style="88"/>
    <col min="8692" max="8692" width="47.25" style="88" customWidth="1"/>
    <col min="8693" max="8702" width="10.5" style="88" customWidth="1"/>
    <col min="8703" max="8703" width="0" style="88" hidden="1" customWidth="1"/>
    <col min="8704" max="8704" width="8.75" style="88"/>
    <col min="8705" max="8706" width="0" style="88" hidden="1" customWidth="1"/>
    <col min="8707" max="8947" width="8.75" style="88"/>
    <col min="8948" max="8948" width="47.25" style="88" customWidth="1"/>
    <col min="8949" max="8958" width="10.5" style="88" customWidth="1"/>
    <col min="8959" max="8959" width="0" style="88" hidden="1" customWidth="1"/>
    <col min="8960" max="8960" width="8.75" style="88"/>
    <col min="8961" max="8962" width="0" style="88" hidden="1" customWidth="1"/>
    <col min="8963" max="9203" width="8.75" style="88"/>
    <col min="9204" max="9204" width="47.25" style="88" customWidth="1"/>
    <col min="9205" max="9214" width="10.5" style="88" customWidth="1"/>
    <col min="9215" max="9215" width="0" style="88" hidden="1" customWidth="1"/>
    <col min="9216" max="9216" width="8.75" style="88"/>
    <col min="9217" max="9218" width="0" style="88" hidden="1" customWidth="1"/>
    <col min="9219" max="9459" width="8.75" style="88"/>
    <col min="9460" max="9460" width="47.25" style="88" customWidth="1"/>
    <col min="9461" max="9470" width="10.5" style="88" customWidth="1"/>
    <col min="9471" max="9471" width="0" style="88" hidden="1" customWidth="1"/>
    <col min="9472" max="9472" width="8.75" style="88"/>
    <col min="9473" max="9474" width="0" style="88" hidden="1" customWidth="1"/>
    <col min="9475" max="9715" width="8.75" style="88"/>
    <col min="9716" max="9716" width="47.25" style="88" customWidth="1"/>
    <col min="9717" max="9726" width="10.5" style="88" customWidth="1"/>
    <col min="9727" max="9727" width="0" style="88" hidden="1" customWidth="1"/>
    <col min="9728" max="9728" width="8.75" style="88"/>
    <col min="9729" max="9730" width="0" style="88" hidden="1" customWidth="1"/>
    <col min="9731" max="9971" width="8.75" style="88"/>
    <col min="9972" max="9972" width="47.25" style="88" customWidth="1"/>
    <col min="9973" max="9982" width="10.5" style="88" customWidth="1"/>
    <col min="9983" max="9983" width="0" style="88" hidden="1" customWidth="1"/>
    <col min="9984" max="9984" width="8.75" style="88"/>
    <col min="9985" max="9986" width="0" style="88" hidden="1" customWidth="1"/>
    <col min="9987" max="10227" width="8.75" style="88"/>
    <col min="10228" max="10228" width="47.25" style="88" customWidth="1"/>
    <col min="10229" max="10238" width="10.5" style="88" customWidth="1"/>
    <col min="10239" max="10239" width="0" style="88" hidden="1" customWidth="1"/>
    <col min="10240" max="10240" width="8.75" style="88"/>
    <col min="10241" max="10242" width="0" style="88" hidden="1" customWidth="1"/>
    <col min="10243" max="10483" width="8.75" style="88"/>
    <col min="10484" max="10484" width="47.25" style="88" customWidth="1"/>
    <col min="10485" max="10494" width="10.5" style="88" customWidth="1"/>
    <col min="10495" max="10495" width="0" style="88" hidden="1" customWidth="1"/>
    <col min="10496" max="10496" width="8.75" style="88"/>
    <col min="10497" max="10498" width="0" style="88" hidden="1" customWidth="1"/>
    <col min="10499" max="10739" width="8.75" style="88"/>
    <col min="10740" max="10740" width="47.25" style="88" customWidth="1"/>
    <col min="10741" max="10750" width="10.5" style="88" customWidth="1"/>
    <col min="10751" max="10751" width="0" style="88" hidden="1" customWidth="1"/>
    <col min="10752" max="10752" width="8.75" style="88"/>
    <col min="10753" max="10754" width="0" style="88" hidden="1" customWidth="1"/>
    <col min="10755" max="10995" width="8.75" style="88"/>
    <col min="10996" max="10996" width="47.25" style="88" customWidth="1"/>
    <col min="10997" max="11006" width="10.5" style="88" customWidth="1"/>
    <col min="11007" max="11007" width="0" style="88" hidden="1" customWidth="1"/>
    <col min="11008" max="11008" width="8.75" style="88"/>
    <col min="11009" max="11010" width="0" style="88" hidden="1" customWidth="1"/>
    <col min="11011" max="11251" width="8.75" style="88"/>
    <col min="11252" max="11252" width="47.25" style="88" customWidth="1"/>
    <col min="11253" max="11262" width="10.5" style="88" customWidth="1"/>
    <col min="11263" max="11263" width="0" style="88" hidden="1" customWidth="1"/>
    <col min="11264" max="11264" width="8.75" style="88"/>
    <col min="11265" max="11266" width="0" style="88" hidden="1" customWidth="1"/>
    <col min="11267" max="11507" width="8.75" style="88"/>
    <col min="11508" max="11508" width="47.25" style="88" customWidth="1"/>
    <col min="11509" max="11518" width="10.5" style="88" customWidth="1"/>
    <col min="11519" max="11519" width="0" style="88" hidden="1" customWidth="1"/>
    <col min="11520" max="11520" width="8.75" style="88"/>
    <col min="11521" max="11522" width="0" style="88" hidden="1" customWidth="1"/>
    <col min="11523" max="11763" width="8.75" style="88"/>
    <col min="11764" max="11764" width="47.25" style="88" customWidth="1"/>
    <col min="11765" max="11774" width="10.5" style="88" customWidth="1"/>
    <col min="11775" max="11775" width="0" style="88" hidden="1" customWidth="1"/>
    <col min="11776" max="11776" width="8.75" style="88"/>
    <col min="11777" max="11778" width="0" style="88" hidden="1" customWidth="1"/>
    <col min="11779" max="12019" width="8.75" style="88"/>
    <col min="12020" max="12020" width="47.25" style="88" customWidth="1"/>
    <col min="12021" max="12030" width="10.5" style="88" customWidth="1"/>
    <col min="12031" max="12031" width="0" style="88" hidden="1" customWidth="1"/>
    <col min="12032" max="12032" width="8.75" style="88"/>
    <col min="12033" max="12034" width="0" style="88" hidden="1" customWidth="1"/>
    <col min="12035" max="12275" width="8.75" style="88"/>
    <col min="12276" max="12276" width="47.25" style="88" customWidth="1"/>
    <col min="12277" max="12286" width="10.5" style="88" customWidth="1"/>
    <col min="12287" max="12287" width="0" style="88" hidden="1" customWidth="1"/>
    <col min="12288" max="12288" width="8.75" style="88"/>
    <col min="12289" max="12290" width="0" style="88" hidden="1" customWidth="1"/>
    <col min="12291" max="12531" width="8.75" style="88"/>
    <col min="12532" max="12532" width="47.25" style="88" customWidth="1"/>
    <col min="12533" max="12542" width="10.5" style="88" customWidth="1"/>
    <col min="12543" max="12543" width="0" style="88" hidden="1" customWidth="1"/>
    <col min="12544" max="12544" width="8.75" style="88"/>
    <col min="12545" max="12546" width="0" style="88" hidden="1" customWidth="1"/>
    <col min="12547" max="12787" width="8.75" style="88"/>
    <col min="12788" max="12788" width="47.25" style="88" customWidth="1"/>
    <col min="12789" max="12798" width="10.5" style="88" customWidth="1"/>
    <col min="12799" max="12799" width="0" style="88" hidden="1" customWidth="1"/>
    <col min="12800" max="12800" width="8.75" style="88"/>
    <col min="12801" max="12802" width="0" style="88" hidden="1" customWidth="1"/>
    <col min="12803" max="13043" width="8.75" style="88"/>
    <col min="13044" max="13044" width="47.25" style="88" customWidth="1"/>
    <col min="13045" max="13054" width="10.5" style="88" customWidth="1"/>
    <col min="13055" max="13055" width="0" style="88" hidden="1" customWidth="1"/>
    <col min="13056" max="13056" width="8.75" style="88"/>
    <col min="13057" max="13058" width="0" style="88" hidden="1" customWidth="1"/>
    <col min="13059" max="13299" width="8.75" style="88"/>
    <col min="13300" max="13300" width="47.25" style="88" customWidth="1"/>
    <col min="13301" max="13310" width="10.5" style="88" customWidth="1"/>
    <col min="13311" max="13311" width="0" style="88" hidden="1" customWidth="1"/>
    <col min="13312" max="13312" width="8.75" style="88"/>
    <col min="13313" max="13314" width="0" style="88" hidden="1" customWidth="1"/>
    <col min="13315" max="13555" width="8.75" style="88"/>
    <col min="13556" max="13556" width="47.25" style="88" customWidth="1"/>
    <col min="13557" max="13566" width="10.5" style="88" customWidth="1"/>
    <col min="13567" max="13567" width="0" style="88" hidden="1" customWidth="1"/>
    <col min="13568" max="13568" width="8.75" style="88"/>
    <col min="13569" max="13570" width="0" style="88" hidden="1" customWidth="1"/>
    <col min="13571" max="13811" width="8.75" style="88"/>
    <col min="13812" max="13812" width="47.25" style="88" customWidth="1"/>
    <col min="13813" max="13822" width="10.5" style="88" customWidth="1"/>
    <col min="13823" max="13823" width="0" style="88" hidden="1" customWidth="1"/>
    <col min="13824" max="13824" width="8.75" style="88"/>
    <col min="13825" max="13826" width="0" style="88" hidden="1" customWidth="1"/>
    <col min="13827" max="14067" width="8.75" style="88"/>
    <col min="14068" max="14068" width="47.25" style="88" customWidth="1"/>
    <col min="14069" max="14078" width="10.5" style="88" customWidth="1"/>
    <col min="14079" max="14079" width="0" style="88" hidden="1" customWidth="1"/>
    <col min="14080" max="14080" width="8.75" style="88"/>
    <col min="14081" max="14082" width="0" style="88" hidden="1" customWidth="1"/>
    <col min="14083" max="14323" width="8.75" style="88"/>
    <col min="14324" max="14324" width="47.25" style="88" customWidth="1"/>
    <col min="14325" max="14334" width="10.5" style="88" customWidth="1"/>
    <col min="14335" max="14335" width="0" style="88" hidden="1" customWidth="1"/>
    <col min="14336" max="14336" width="8.75" style="88"/>
    <col min="14337" max="14338" width="0" style="88" hidden="1" customWidth="1"/>
    <col min="14339" max="14579" width="8.75" style="88"/>
    <col min="14580" max="14580" width="47.25" style="88" customWidth="1"/>
    <col min="14581" max="14590" width="10.5" style="88" customWidth="1"/>
    <col min="14591" max="14591" width="0" style="88" hidden="1" customWidth="1"/>
    <col min="14592" max="14592" width="8.75" style="88"/>
    <col min="14593" max="14594" width="0" style="88" hidden="1" customWidth="1"/>
    <col min="14595" max="14835" width="8.75" style="88"/>
    <col min="14836" max="14836" width="47.25" style="88" customWidth="1"/>
    <col min="14837" max="14846" width="10.5" style="88" customWidth="1"/>
    <col min="14847" max="14847" width="0" style="88" hidden="1" customWidth="1"/>
    <col min="14848" max="14848" width="8.75" style="88"/>
    <col min="14849" max="14850" width="0" style="88" hidden="1" customWidth="1"/>
    <col min="14851" max="15091" width="8.75" style="88"/>
    <col min="15092" max="15092" width="47.25" style="88" customWidth="1"/>
    <col min="15093" max="15102" width="10.5" style="88" customWidth="1"/>
    <col min="15103" max="15103" width="0" style="88" hidden="1" customWidth="1"/>
    <col min="15104" max="15104" width="8.75" style="88"/>
    <col min="15105" max="15106" width="0" style="88" hidden="1" customWidth="1"/>
    <col min="15107" max="15347" width="8.75" style="88"/>
    <col min="15348" max="15348" width="47.25" style="88" customWidth="1"/>
    <col min="15349" max="15358" width="10.5" style="88" customWidth="1"/>
    <col min="15359" max="15359" width="0" style="88" hidden="1" customWidth="1"/>
    <col min="15360" max="15360" width="8.75" style="88"/>
    <col min="15361" max="15362" width="0" style="88" hidden="1" customWidth="1"/>
    <col min="15363" max="15603" width="8.75" style="88"/>
    <col min="15604" max="15604" width="47.25" style="88" customWidth="1"/>
    <col min="15605" max="15614" width="10.5" style="88" customWidth="1"/>
    <col min="15615" max="15615" width="0" style="88" hidden="1" customWidth="1"/>
    <col min="15616" max="15616" width="8.75" style="88"/>
    <col min="15617" max="15618" width="0" style="88" hidden="1" customWidth="1"/>
    <col min="15619" max="15859" width="8.75" style="88"/>
    <col min="15860" max="15860" width="47.25" style="88" customWidth="1"/>
    <col min="15861" max="15870" width="10.5" style="88" customWidth="1"/>
    <col min="15871" max="15871" width="0" style="88" hidden="1" customWidth="1"/>
    <col min="15872" max="15872" width="8.75" style="88"/>
    <col min="15873" max="15874" width="0" style="88" hidden="1" customWidth="1"/>
    <col min="15875" max="16115" width="8.75" style="88"/>
    <col min="16116" max="16116" width="47.25" style="88" customWidth="1"/>
    <col min="16117" max="16126" width="10.5" style="88" customWidth="1"/>
    <col min="16127" max="16127" width="0" style="88" hidden="1" customWidth="1"/>
    <col min="16128" max="16128" width="8.75" style="88"/>
    <col min="16129" max="16130" width="0" style="88" hidden="1" customWidth="1"/>
    <col min="16131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382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7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15" customHeight="1" x14ac:dyDescent="0.35">
      <c r="A30" s="81" t="s">
        <v>82</v>
      </c>
      <c r="B30" s="70" t="s">
        <v>16</v>
      </c>
      <c r="C30" s="116">
        <f>+D30+I30+N30</f>
        <v>7610300</v>
      </c>
      <c r="D30" s="116">
        <f t="shared" ref="D30:G30" si="0">+D32</f>
        <v>4202500</v>
      </c>
      <c r="E30" s="116">
        <f t="shared" si="0"/>
        <v>720000</v>
      </c>
      <c r="F30" s="116">
        <f t="shared" si="0"/>
        <v>3002500</v>
      </c>
      <c r="G30" s="116">
        <f t="shared" si="0"/>
        <v>480000</v>
      </c>
      <c r="H30" s="116" t="s">
        <v>345</v>
      </c>
      <c r="I30" s="116">
        <f>+I32</f>
        <v>2957800</v>
      </c>
      <c r="J30" s="116">
        <f>+J32+J38+J57</f>
        <v>2875000</v>
      </c>
      <c r="K30" s="116" t="s">
        <v>345</v>
      </c>
      <c r="L30" s="116">
        <f>+L32</f>
        <v>881800</v>
      </c>
      <c r="M30" s="116" t="s">
        <v>345</v>
      </c>
      <c r="N30" s="116">
        <f>+N32</f>
        <v>450000</v>
      </c>
      <c r="O30" s="116" t="s">
        <v>345</v>
      </c>
      <c r="P30" s="116">
        <f>+P32</f>
        <v>450000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ht="25.9" customHeight="1" x14ac:dyDescent="0.35">
      <c r="A32" s="72" t="s">
        <v>83</v>
      </c>
      <c r="B32" s="73" t="s">
        <v>16</v>
      </c>
      <c r="C32" s="117">
        <f>+D32+I32+N32</f>
        <v>7610300</v>
      </c>
      <c r="D32" s="117">
        <f>+D34+D38+D57</f>
        <v>4202500</v>
      </c>
      <c r="E32" s="117">
        <f>+E34</f>
        <v>720000</v>
      </c>
      <c r="F32" s="174">
        <f>+F38+F57</f>
        <v>3002500</v>
      </c>
      <c r="G32" s="117">
        <f>+G57</f>
        <v>480000</v>
      </c>
      <c r="H32" s="117" t="s">
        <v>345</v>
      </c>
      <c r="I32" s="117">
        <f>+I34+I38+I57</f>
        <v>2957800</v>
      </c>
      <c r="J32" s="117">
        <f t="shared" ref="J32" si="1">+J34+J38+J57</f>
        <v>2076000</v>
      </c>
      <c r="K32" s="117" t="s">
        <v>345</v>
      </c>
      <c r="L32" s="117">
        <f>+L57</f>
        <v>881800</v>
      </c>
      <c r="M32" s="117" t="s">
        <v>345</v>
      </c>
      <c r="N32" s="117">
        <f>+N57</f>
        <v>450000</v>
      </c>
      <c r="O32" s="117" t="s">
        <v>345</v>
      </c>
      <c r="P32" s="117">
        <f>+P57</f>
        <v>450000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ht="20.45" customHeight="1" x14ac:dyDescent="0.35">
      <c r="A34" s="82" t="s">
        <v>84</v>
      </c>
      <c r="B34" s="73" t="s">
        <v>16</v>
      </c>
      <c r="C34" s="117">
        <f>+D34+I34</f>
        <v>1997000</v>
      </c>
      <c r="D34" s="117">
        <f t="shared" ref="D34:J34" si="2">SUM(D36:D36)</f>
        <v>720000</v>
      </c>
      <c r="E34" s="117">
        <f t="shared" si="2"/>
        <v>720000</v>
      </c>
      <c r="F34" s="117" t="s">
        <v>345</v>
      </c>
      <c r="G34" s="117" t="s">
        <v>345</v>
      </c>
      <c r="H34" s="117" t="s">
        <v>345</v>
      </c>
      <c r="I34" s="117">
        <f t="shared" si="2"/>
        <v>1277000</v>
      </c>
      <c r="J34" s="117">
        <f t="shared" si="2"/>
        <v>1277000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ht="22.9" customHeight="1" x14ac:dyDescent="0.35">
      <c r="A36" s="95" t="s">
        <v>107</v>
      </c>
      <c r="B36" s="78" t="s">
        <v>16</v>
      </c>
      <c r="C36" s="119">
        <f>+D36+I36</f>
        <v>1997000</v>
      </c>
      <c r="D36" s="105">
        <f>SUM(E36:H36)</f>
        <v>720000</v>
      </c>
      <c r="E36" s="119">
        <v>720000</v>
      </c>
      <c r="F36" s="106" t="s">
        <v>345</v>
      </c>
      <c r="G36" s="106" t="s">
        <v>345</v>
      </c>
      <c r="H36" s="106" t="s">
        <v>345</v>
      </c>
      <c r="I36" s="105">
        <f>SUM(J36:M36)</f>
        <v>1277000</v>
      </c>
      <c r="J36" s="119">
        <v>1277000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2.15" customHeight="1" x14ac:dyDescent="0.35">
      <c r="A38" s="82" t="s">
        <v>85</v>
      </c>
      <c r="B38" s="73" t="s">
        <v>16</v>
      </c>
      <c r="C38" s="117">
        <f>SUM(C40:C45)</f>
        <v>3258000</v>
      </c>
      <c r="D38" s="117">
        <f>+F38</f>
        <v>2692000</v>
      </c>
      <c r="E38" s="117" t="s">
        <v>345</v>
      </c>
      <c r="F38" s="117">
        <f t="shared" ref="F38:J38" si="3">SUM(F40:F45)</f>
        <v>2692000</v>
      </c>
      <c r="G38" s="117" t="s">
        <v>345</v>
      </c>
      <c r="H38" s="117" t="s">
        <v>345</v>
      </c>
      <c r="I38" s="117">
        <f>+J38</f>
        <v>566000</v>
      </c>
      <c r="J38" s="117">
        <f t="shared" si="3"/>
        <v>566000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140</v>
      </c>
      <c r="B40" s="78" t="s">
        <v>16</v>
      </c>
      <c r="C40" s="119">
        <f>+I40</f>
        <v>511000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5">
        <f t="shared" ref="I40:I42" si="4">SUM(J40:M40)</f>
        <v>511000</v>
      </c>
      <c r="J40" s="119">
        <v>511000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141</v>
      </c>
      <c r="B42" s="78" t="s">
        <v>16</v>
      </c>
      <c r="C42" s="119">
        <f>+I42</f>
        <v>55000</v>
      </c>
      <c r="D42" s="106" t="s">
        <v>345</v>
      </c>
      <c r="E42" s="106" t="s">
        <v>345</v>
      </c>
      <c r="F42" s="106" t="s">
        <v>345</v>
      </c>
      <c r="G42" s="106" t="s">
        <v>345</v>
      </c>
      <c r="H42" s="106" t="s">
        <v>345</v>
      </c>
      <c r="I42" s="105">
        <f t="shared" si="4"/>
        <v>55000</v>
      </c>
      <c r="J42" s="119">
        <v>55000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7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92" customFormat="1" x14ac:dyDescent="0.35">
      <c r="A44" s="95" t="s">
        <v>323</v>
      </c>
      <c r="B44" s="78" t="s">
        <v>16</v>
      </c>
      <c r="C44" s="119">
        <f>+D44</f>
        <v>2692000</v>
      </c>
      <c r="D44" s="105">
        <f t="shared" ref="D44" si="5">SUM(E44:H44)</f>
        <v>2692000</v>
      </c>
      <c r="E44" s="106" t="s">
        <v>345</v>
      </c>
      <c r="F44" s="119">
        <v>2692000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7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382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ht="21.6" customHeight="1" x14ac:dyDescent="0.35">
      <c r="A57" s="82" t="s">
        <v>86</v>
      </c>
      <c r="B57" s="73" t="s">
        <v>16</v>
      </c>
      <c r="C57" s="117">
        <f>SUM(C59:C69)</f>
        <v>2355300</v>
      </c>
      <c r="D57" s="117">
        <f>+D63+D65+D69</f>
        <v>790500</v>
      </c>
      <c r="E57" s="117" t="s">
        <v>345</v>
      </c>
      <c r="F57" s="117">
        <f>+F65+F69</f>
        <v>310500</v>
      </c>
      <c r="G57" s="117">
        <f t="shared" ref="G57:P57" si="6">SUM(G59:G63)</f>
        <v>480000</v>
      </c>
      <c r="H57" s="117" t="s">
        <v>345</v>
      </c>
      <c r="I57" s="117">
        <f>+I59+I61+I63+I67</f>
        <v>1114800</v>
      </c>
      <c r="J57" s="117">
        <f t="shared" si="6"/>
        <v>233000</v>
      </c>
      <c r="K57" s="117" t="s">
        <v>345</v>
      </c>
      <c r="L57" s="117">
        <f>+L63+L67</f>
        <v>881800</v>
      </c>
      <c r="M57" s="117" t="s">
        <v>345</v>
      </c>
      <c r="N57" s="117">
        <f>+P57</f>
        <v>450000</v>
      </c>
      <c r="O57" s="117" t="s">
        <v>345</v>
      </c>
      <c r="P57" s="117">
        <f t="shared" si="6"/>
        <v>450000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318</v>
      </c>
      <c r="B59" s="78" t="s">
        <v>16</v>
      </c>
      <c r="C59" s="119">
        <f>+I59</f>
        <v>200000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5">
        <f t="shared" ref="I59:I63" si="7">SUM(J59:M59)</f>
        <v>200000</v>
      </c>
      <c r="J59" s="106">
        <v>200000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7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5">
        <f t="shared" si="7"/>
        <v>0</v>
      </c>
      <c r="J60" s="106"/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212</v>
      </c>
      <c r="B61" s="78" t="s">
        <v>16</v>
      </c>
      <c r="C61" s="119">
        <f>+I61</f>
        <v>33000</v>
      </c>
      <c r="D61" s="106" t="s">
        <v>345</v>
      </c>
      <c r="E61" s="106" t="s">
        <v>345</v>
      </c>
      <c r="F61" s="106" t="s">
        <v>345</v>
      </c>
      <c r="G61" s="106" t="s">
        <v>345</v>
      </c>
      <c r="H61" s="106" t="s">
        <v>345</v>
      </c>
      <c r="I61" s="105">
        <f t="shared" si="7"/>
        <v>33000</v>
      </c>
      <c r="J61" s="106">
        <v>33000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7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324</v>
      </c>
      <c r="B63" s="78" t="s">
        <v>16</v>
      </c>
      <c r="C63" s="119">
        <f t="shared" ref="C63" si="8">+D63+I63+N63</f>
        <v>1700000</v>
      </c>
      <c r="D63" s="115">
        <f>SUM(E63:H63)</f>
        <v>480000</v>
      </c>
      <c r="E63" s="106" t="s">
        <v>345</v>
      </c>
      <c r="F63" s="106" t="s">
        <v>345</v>
      </c>
      <c r="G63" s="106">
        <v>480000</v>
      </c>
      <c r="H63" s="106" t="s">
        <v>345</v>
      </c>
      <c r="I63" s="105">
        <f t="shared" si="7"/>
        <v>770000</v>
      </c>
      <c r="J63" s="106" t="s">
        <v>345</v>
      </c>
      <c r="K63" s="106" t="s">
        <v>345</v>
      </c>
      <c r="L63" s="106">
        <v>770000</v>
      </c>
      <c r="M63" s="106" t="s">
        <v>345</v>
      </c>
      <c r="N63" s="106">
        <f>SUM(O63:R63)</f>
        <v>450000</v>
      </c>
      <c r="O63" s="106" t="s">
        <v>345</v>
      </c>
      <c r="P63" s="106">
        <v>450000</v>
      </c>
      <c r="Q63" s="106" t="s">
        <v>345</v>
      </c>
      <c r="R63" s="106" t="s">
        <v>345</v>
      </c>
    </row>
    <row r="64" spans="1:18" s="4" customFormat="1" x14ac:dyDescent="0.35">
      <c r="A64" s="7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95" t="s">
        <v>106</v>
      </c>
      <c r="B65" s="78" t="s">
        <v>16</v>
      </c>
      <c r="C65" s="119">
        <f>+D65</f>
        <v>41800</v>
      </c>
      <c r="D65" s="115">
        <f t="shared" ref="D65:D69" si="9">SUM(E65:H65)</f>
        <v>41800</v>
      </c>
      <c r="E65" s="106">
        <v>0</v>
      </c>
      <c r="F65" s="106">
        <v>41800</v>
      </c>
      <c r="G65" s="106" t="s">
        <v>345</v>
      </c>
      <c r="H65" s="106">
        <v>0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95" t="s">
        <v>146</v>
      </c>
      <c r="B67" s="78" t="s">
        <v>16</v>
      </c>
      <c r="C67" s="119">
        <f>+I67</f>
        <v>111800</v>
      </c>
      <c r="D67" s="106" t="s">
        <v>345</v>
      </c>
      <c r="E67" s="106" t="s">
        <v>345</v>
      </c>
      <c r="F67" s="106" t="s">
        <v>345</v>
      </c>
      <c r="G67" s="106" t="s">
        <v>345</v>
      </c>
      <c r="H67" s="106" t="s">
        <v>345</v>
      </c>
      <c r="I67" s="105">
        <f>+L67</f>
        <v>111800</v>
      </c>
      <c r="J67" s="106" t="s">
        <v>345</v>
      </c>
      <c r="K67" s="106" t="s">
        <v>345</v>
      </c>
      <c r="L67" s="106">
        <v>111800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7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95" t="s">
        <v>314</v>
      </c>
      <c r="B69" s="78" t="s">
        <v>16</v>
      </c>
      <c r="C69" s="119">
        <f>+D69</f>
        <v>268700</v>
      </c>
      <c r="D69" s="115">
        <f t="shared" si="9"/>
        <v>268700</v>
      </c>
      <c r="E69" s="106" t="s">
        <v>345</v>
      </c>
      <c r="F69" s="106">
        <v>268700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7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ht="22.15" customHeight="1" x14ac:dyDescent="0.35">
      <c r="A71" s="72" t="s">
        <v>87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8" s="4" customFormat="1" ht="25.15" customHeigh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8" s="4" customFormat="1" x14ac:dyDescent="0.35">
      <c r="A73" s="10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81" t="s">
        <v>88</v>
      </c>
      <c r="B75" s="70" t="s">
        <v>16</v>
      </c>
      <c r="C75" s="116" t="s">
        <v>345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72" t="s">
        <v>89</v>
      </c>
      <c r="B77" s="73" t="s">
        <v>16</v>
      </c>
      <c r="C77" s="117" t="s">
        <v>345</v>
      </c>
      <c r="D77" s="117" t="s">
        <v>345</v>
      </c>
      <c r="E77" s="117" t="s">
        <v>345</v>
      </c>
      <c r="F77" s="117" t="s">
        <v>345</v>
      </c>
      <c r="G77" s="117" t="s">
        <v>345</v>
      </c>
      <c r="H77" s="117" t="s">
        <v>345</v>
      </c>
      <c r="I77" s="117" t="s">
        <v>345</v>
      </c>
      <c r="J77" s="117" t="s">
        <v>345</v>
      </c>
      <c r="K77" s="117" t="s">
        <v>345</v>
      </c>
      <c r="L77" s="117" t="s">
        <v>345</v>
      </c>
      <c r="M77" s="117" t="s">
        <v>345</v>
      </c>
      <c r="N77" s="117" t="s">
        <v>345</v>
      </c>
      <c r="O77" s="117" t="s">
        <v>345</v>
      </c>
      <c r="P77" s="117" t="s">
        <v>345</v>
      </c>
      <c r="Q77" s="117" t="s">
        <v>345</v>
      </c>
      <c r="R77" s="117" t="s">
        <v>345</v>
      </c>
    </row>
    <row r="78" spans="1:18" s="4" customFormat="1" x14ac:dyDescent="0.35">
      <c r="A78" s="72"/>
      <c r="B78" s="73" t="s">
        <v>17</v>
      </c>
      <c r="C78" s="117" t="s">
        <v>345</v>
      </c>
      <c r="D78" s="117" t="s">
        <v>345</v>
      </c>
      <c r="E78" s="117" t="s">
        <v>345</v>
      </c>
      <c r="F78" s="117" t="s">
        <v>345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8" s="4" customFormat="1" x14ac:dyDescent="0.35">
      <c r="A79" s="107"/>
      <c r="B79" s="78" t="s">
        <v>16</v>
      </c>
      <c r="C79" s="106" t="s">
        <v>345</v>
      </c>
      <c r="D79" s="106" t="s">
        <v>345</v>
      </c>
      <c r="E79" s="106" t="s">
        <v>345</v>
      </c>
      <c r="F79" s="106" t="s">
        <v>345</v>
      </c>
      <c r="G79" s="106" t="s">
        <v>345</v>
      </c>
      <c r="H79" s="106" t="s">
        <v>345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10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x14ac:dyDescent="0.35">
      <c r="A81" s="72" t="s">
        <v>90</v>
      </c>
      <c r="B81" s="73" t="s">
        <v>16</v>
      </c>
      <c r="C81" s="117" t="s">
        <v>345</v>
      </c>
      <c r="D81" s="117" t="s">
        <v>345</v>
      </c>
      <c r="E81" s="117" t="s">
        <v>345</v>
      </c>
      <c r="F81" s="117" t="s">
        <v>345</v>
      </c>
      <c r="G81" s="117" t="s">
        <v>345</v>
      </c>
      <c r="H81" s="117" t="s">
        <v>345</v>
      </c>
      <c r="I81" s="117" t="s">
        <v>345</v>
      </c>
      <c r="J81" s="117" t="s">
        <v>345</v>
      </c>
      <c r="K81" s="117" t="s">
        <v>345</v>
      </c>
      <c r="L81" s="117" t="s">
        <v>345</v>
      </c>
      <c r="M81" s="117" t="s">
        <v>345</v>
      </c>
      <c r="N81" s="117" t="s">
        <v>345</v>
      </c>
      <c r="O81" s="117" t="s">
        <v>345</v>
      </c>
      <c r="P81" s="117" t="s">
        <v>345</v>
      </c>
      <c r="Q81" s="117" t="s">
        <v>345</v>
      </c>
      <c r="R81" s="117" t="s">
        <v>345</v>
      </c>
    </row>
    <row r="82" spans="1:18" s="4" customFormat="1" x14ac:dyDescent="0.35">
      <c r="A82" s="72"/>
      <c r="B82" s="73" t="s">
        <v>17</v>
      </c>
      <c r="C82" s="117" t="s">
        <v>345</v>
      </c>
      <c r="D82" s="117" t="s">
        <v>345</v>
      </c>
      <c r="E82" s="117" t="s">
        <v>345</v>
      </c>
      <c r="F82" s="117" t="s">
        <v>345</v>
      </c>
      <c r="G82" s="117" t="s">
        <v>345</v>
      </c>
      <c r="H82" s="117" t="s">
        <v>345</v>
      </c>
      <c r="I82" s="117" t="s">
        <v>345</v>
      </c>
      <c r="J82" s="117" t="s">
        <v>345</v>
      </c>
      <c r="K82" s="117" t="s">
        <v>345</v>
      </c>
      <c r="L82" s="117" t="s">
        <v>345</v>
      </c>
      <c r="M82" s="117" t="s">
        <v>345</v>
      </c>
      <c r="N82" s="117" t="s">
        <v>345</v>
      </c>
      <c r="O82" s="117" t="s">
        <v>345</v>
      </c>
      <c r="P82" s="117" t="s">
        <v>345</v>
      </c>
      <c r="Q82" s="117" t="s">
        <v>345</v>
      </c>
      <c r="R82" s="117" t="s">
        <v>345</v>
      </c>
    </row>
    <row r="83" spans="1:18" s="4" customFormat="1" x14ac:dyDescent="0.35">
      <c r="A83" s="77"/>
      <c r="B83" s="78" t="s">
        <v>16</v>
      </c>
      <c r="C83" s="106" t="s">
        <v>345</v>
      </c>
      <c r="D83" s="106" t="s">
        <v>345</v>
      </c>
      <c r="E83" s="106" t="s">
        <v>345</v>
      </c>
      <c r="F83" s="106" t="s">
        <v>345</v>
      </c>
      <c r="G83" s="106" t="s">
        <v>345</v>
      </c>
      <c r="H83" s="106" t="s">
        <v>345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77"/>
      <c r="B84" s="78" t="s">
        <v>17</v>
      </c>
      <c r="C84" s="106" t="s">
        <v>345</v>
      </c>
      <c r="D84" s="106" t="s">
        <v>345</v>
      </c>
      <c r="E84" s="106" t="s">
        <v>345</v>
      </c>
      <c r="F84" s="106" t="s">
        <v>345</v>
      </c>
      <c r="G84" s="106" t="s">
        <v>345</v>
      </c>
      <c r="H84" s="106" t="s">
        <v>345</v>
      </c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81" t="s">
        <v>91</v>
      </c>
      <c r="B85" s="70" t="s">
        <v>16</v>
      </c>
      <c r="C85" s="70" t="s">
        <v>345</v>
      </c>
      <c r="D85" s="70" t="s">
        <v>345</v>
      </c>
      <c r="E85" s="70" t="s">
        <v>345</v>
      </c>
      <c r="F85" s="70" t="s">
        <v>345</v>
      </c>
      <c r="G85" s="70" t="s">
        <v>345</v>
      </c>
      <c r="H85" s="70" t="s">
        <v>345</v>
      </c>
      <c r="I85" s="70" t="s">
        <v>345</v>
      </c>
      <c r="J85" s="70" t="s">
        <v>345</v>
      </c>
      <c r="K85" s="70" t="s">
        <v>345</v>
      </c>
      <c r="L85" s="70" t="s">
        <v>345</v>
      </c>
      <c r="M85" s="70" t="s">
        <v>345</v>
      </c>
      <c r="N85" s="70" t="s">
        <v>345</v>
      </c>
      <c r="O85" s="70" t="s">
        <v>345</v>
      </c>
      <c r="P85" s="70" t="s">
        <v>345</v>
      </c>
      <c r="Q85" s="70" t="s">
        <v>345</v>
      </c>
      <c r="R85" s="70" t="s">
        <v>345</v>
      </c>
    </row>
    <row r="86" spans="1:18" s="4" customFormat="1" x14ac:dyDescent="0.35">
      <c r="A86" s="81"/>
      <c r="B86" s="70" t="s">
        <v>17</v>
      </c>
      <c r="C86" s="70" t="s">
        <v>345</v>
      </c>
      <c r="D86" s="70" t="s">
        <v>345</v>
      </c>
      <c r="E86" s="70" t="s">
        <v>345</v>
      </c>
      <c r="F86" s="70" t="s">
        <v>345</v>
      </c>
      <c r="G86" s="70" t="s">
        <v>345</v>
      </c>
      <c r="H86" s="70" t="s">
        <v>345</v>
      </c>
      <c r="I86" s="70" t="s">
        <v>345</v>
      </c>
      <c r="J86" s="70" t="s">
        <v>345</v>
      </c>
      <c r="K86" s="70" t="s">
        <v>345</v>
      </c>
      <c r="L86" s="70" t="s">
        <v>345</v>
      </c>
      <c r="M86" s="70" t="s">
        <v>345</v>
      </c>
      <c r="N86" s="70" t="s">
        <v>345</v>
      </c>
      <c r="O86" s="70" t="s">
        <v>345</v>
      </c>
      <c r="P86" s="70" t="s">
        <v>345</v>
      </c>
      <c r="Q86" s="70" t="s">
        <v>345</v>
      </c>
      <c r="R86" s="70" t="s">
        <v>345</v>
      </c>
    </row>
    <row r="87" spans="1:18" s="4" customFormat="1" x14ac:dyDescent="0.35">
      <c r="A87" s="77"/>
      <c r="B87" s="78" t="s">
        <v>16</v>
      </c>
      <c r="C87" s="106" t="s">
        <v>345</v>
      </c>
      <c r="D87" s="106" t="s">
        <v>345</v>
      </c>
      <c r="E87" s="106" t="s">
        <v>345</v>
      </c>
      <c r="F87" s="106" t="s">
        <v>345</v>
      </c>
      <c r="G87" s="106" t="s">
        <v>345</v>
      </c>
      <c r="H87" s="106" t="s">
        <v>345</v>
      </c>
      <c r="I87" s="106" t="s">
        <v>345</v>
      </c>
      <c r="J87" s="106" t="s">
        <v>345</v>
      </c>
      <c r="K87" s="106" t="s">
        <v>345</v>
      </c>
      <c r="L87" s="106" t="s">
        <v>345</v>
      </c>
      <c r="M87" s="106" t="s">
        <v>345</v>
      </c>
      <c r="N87" s="106" t="s">
        <v>345</v>
      </c>
      <c r="O87" s="106" t="s">
        <v>345</v>
      </c>
      <c r="P87" s="106" t="s">
        <v>345</v>
      </c>
      <c r="Q87" s="106" t="s">
        <v>345</v>
      </c>
      <c r="R87" s="106" t="s">
        <v>345</v>
      </c>
    </row>
    <row r="88" spans="1:18" s="4" customFormat="1" x14ac:dyDescent="0.35">
      <c r="A88" s="77"/>
      <c r="B88" s="78" t="s">
        <v>17</v>
      </c>
      <c r="C88" s="106" t="s">
        <v>345</v>
      </c>
      <c r="D88" s="106" t="s">
        <v>345</v>
      </c>
      <c r="E88" s="106" t="s">
        <v>345</v>
      </c>
      <c r="F88" s="106" t="s">
        <v>345</v>
      </c>
      <c r="G88" s="106" t="s">
        <v>345</v>
      </c>
      <c r="H88" s="106" t="s">
        <v>345</v>
      </c>
      <c r="I88" s="106" t="s">
        <v>345</v>
      </c>
      <c r="J88" s="106" t="s">
        <v>345</v>
      </c>
      <c r="K88" s="106" t="s">
        <v>345</v>
      </c>
      <c r="L88" s="106" t="s">
        <v>345</v>
      </c>
      <c r="M88" s="106" t="s">
        <v>345</v>
      </c>
      <c r="N88" s="106" t="s">
        <v>345</v>
      </c>
      <c r="O88" s="106" t="s">
        <v>345</v>
      </c>
      <c r="P88" s="106" t="s">
        <v>345</v>
      </c>
      <c r="Q88" s="106" t="s">
        <v>345</v>
      </c>
      <c r="R88" s="106" t="s">
        <v>345</v>
      </c>
    </row>
    <row r="89" spans="1:18" s="4" customFormat="1" x14ac:dyDescent="0.35">
      <c r="A89" s="322" t="s">
        <v>344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60" t="s">
        <v>50</v>
      </c>
      <c r="R89" s="13"/>
    </row>
    <row r="90" spans="1:18" s="4" customFormat="1" x14ac:dyDescent="0.35">
      <c r="A90" s="310" t="s">
        <v>116</v>
      </c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6"/>
      <c r="R90" s="6"/>
    </row>
    <row r="91" spans="1:18" s="4" customForma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6" t="s">
        <v>3</v>
      </c>
      <c r="P91" s="224" t="s">
        <v>355</v>
      </c>
      <c r="Q91" s="3"/>
      <c r="R91" s="3"/>
    </row>
    <row r="92" spans="1:18" s="4" customForma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8" t="s">
        <v>4</v>
      </c>
      <c r="P92" s="304">
        <v>45915</v>
      </c>
      <c r="Q92" s="304"/>
      <c r="R92" s="3"/>
    </row>
    <row r="93" spans="1:18" s="4" customForma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8" t="s">
        <v>5</v>
      </c>
      <c r="P93" s="310" t="s">
        <v>343</v>
      </c>
      <c r="Q93" s="310"/>
      <c r="R93" s="3"/>
    </row>
    <row r="94" spans="1:18" s="4" customFormat="1" x14ac:dyDescent="0.35">
      <c r="A94" s="9" t="s">
        <v>377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N94" s="11"/>
      <c r="O94" s="12" t="s">
        <v>6</v>
      </c>
    </row>
    <row r="95" spans="1:18" s="4" customFormat="1" x14ac:dyDescent="0.35">
      <c r="A95" s="323" t="s">
        <v>52</v>
      </c>
      <c r="B95" s="323"/>
      <c r="C95" s="323"/>
      <c r="D95" s="323"/>
      <c r="F95" s="324"/>
      <c r="G95" s="324"/>
      <c r="H95" s="60"/>
      <c r="I95" s="13"/>
      <c r="J95" s="13"/>
      <c r="K95" s="13"/>
      <c r="N95" s="11"/>
      <c r="O95" s="12" t="s">
        <v>7</v>
      </c>
      <c r="Q95" s="10"/>
    </row>
    <row r="96" spans="1:18" s="4" customFormat="1" ht="23.25" customHeight="1" x14ac:dyDescent="0.35">
      <c r="A96" s="9" t="s">
        <v>382</v>
      </c>
      <c r="E96" s="6"/>
      <c r="F96" s="3"/>
      <c r="G96" s="6"/>
      <c r="H96" s="6"/>
      <c r="I96" s="6"/>
      <c r="J96" s="6"/>
      <c r="K96" s="13"/>
      <c r="N96" s="11"/>
      <c r="O96" s="12" t="s">
        <v>8</v>
      </c>
      <c r="P96" s="13" t="s">
        <v>9</v>
      </c>
    </row>
    <row r="97" spans="1:18" s="4" customFormat="1" x14ac:dyDescent="0.35">
      <c r="A97" s="323"/>
      <c r="B97" s="323"/>
      <c r="C97" s="323"/>
      <c r="D97" s="323"/>
      <c r="P97" s="62"/>
      <c r="Q97" s="62"/>
      <c r="R97" s="63" t="s">
        <v>54</v>
      </c>
    </row>
    <row r="98" spans="1:18" s="4" customFormat="1" x14ac:dyDescent="0.35">
      <c r="A98" s="64" t="s">
        <v>55</v>
      </c>
      <c r="B98" s="311" t="s">
        <v>56</v>
      </c>
      <c r="C98" s="311" t="s">
        <v>12</v>
      </c>
      <c r="D98" s="65" t="s">
        <v>57</v>
      </c>
      <c r="E98" s="325" t="s">
        <v>13</v>
      </c>
      <c r="F98" s="326"/>
      <c r="G98" s="326"/>
      <c r="H98" s="327"/>
      <c r="I98" s="65" t="s">
        <v>57</v>
      </c>
      <c r="J98" s="325" t="s">
        <v>14</v>
      </c>
      <c r="K98" s="326"/>
      <c r="L98" s="326"/>
      <c r="M98" s="327"/>
      <c r="N98" s="65" t="s">
        <v>57</v>
      </c>
      <c r="O98" s="325" t="s">
        <v>15</v>
      </c>
      <c r="P98" s="326"/>
      <c r="Q98" s="326"/>
      <c r="R98" s="327"/>
    </row>
    <row r="99" spans="1:18" s="4" customFormat="1" x14ac:dyDescent="0.35">
      <c r="A99" s="66" t="s">
        <v>61</v>
      </c>
      <c r="B99" s="311"/>
      <c r="C99" s="311"/>
      <c r="D99" s="67" t="s">
        <v>62</v>
      </c>
      <c r="E99" s="68" t="s">
        <v>63</v>
      </c>
      <c r="F99" s="68" t="s">
        <v>64</v>
      </c>
      <c r="G99" s="68" t="s">
        <v>65</v>
      </c>
      <c r="H99" s="68" t="s">
        <v>66</v>
      </c>
      <c r="I99" s="67" t="s">
        <v>67</v>
      </c>
      <c r="J99" s="68" t="s">
        <v>68</v>
      </c>
      <c r="K99" s="68" t="s">
        <v>69</v>
      </c>
      <c r="L99" s="68" t="s">
        <v>70</v>
      </c>
      <c r="M99" s="68" t="s">
        <v>71</v>
      </c>
      <c r="N99" s="67" t="s">
        <v>72</v>
      </c>
      <c r="O99" s="68" t="s">
        <v>73</v>
      </c>
      <c r="P99" s="68" t="s">
        <v>74</v>
      </c>
      <c r="Q99" s="68" t="s">
        <v>75</v>
      </c>
      <c r="R99" s="68" t="s">
        <v>76</v>
      </c>
    </row>
    <row r="100" spans="1:18" s="4" customFormat="1" x14ac:dyDescent="0.35">
      <c r="A100" s="81" t="s">
        <v>92</v>
      </c>
      <c r="B100" s="70" t="s">
        <v>16</v>
      </c>
      <c r="C100" s="70" t="s">
        <v>345</v>
      </c>
      <c r="D100" s="70" t="s">
        <v>345</v>
      </c>
      <c r="E100" s="70" t="s">
        <v>345</v>
      </c>
      <c r="F100" s="70" t="s">
        <v>345</v>
      </c>
      <c r="G100" s="70" t="s">
        <v>345</v>
      </c>
      <c r="H100" s="70" t="s">
        <v>345</v>
      </c>
      <c r="I100" s="70" t="s">
        <v>345</v>
      </c>
      <c r="J100" s="70" t="s">
        <v>345</v>
      </c>
      <c r="K100" s="70" t="s">
        <v>345</v>
      </c>
      <c r="L100" s="70" t="s">
        <v>345</v>
      </c>
      <c r="M100" s="70" t="s">
        <v>345</v>
      </c>
      <c r="N100" s="70" t="s">
        <v>345</v>
      </c>
      <c r="O100" s="70" t="s">
        <v>345</v>
      </c>
      <c r="P100" s="70" t="s">
        <v>345</v>
      </c>
      <c r="Q100" s="70" t="s">
        <v>345</v>
      </c>
      <c r="R100" s="70" t="s">
        <v>345</v>
      </c>
    </row>
    <row r="101" spans="1:18" s="4" customFormat="1" x14ac:dyDescent="0.35">
      <c r="A101" s="81"/>
      <c r="B101" s="70" t="s">
        <v>17</v>
      </c>
      <c r="C101" s="70" t="s">
        <v>345</v>
      </c>
      <c r="D101" s="70" t="s">
        <v>345</v>
      </c>
      <c r="E101" s="70" t="s">
        <v>345</v>
      </c>
      <c r="F101" s="70" t="s">
        <v>345</v>
      </c>
      <c r="G101" s="70" t="s">
        <v>345</v>
      </c>
      <c r="H101" s="70" t="s">
        <v>345</v>
      </c>
      <c r="I101" s="70" t="s">
        <v>345</v>
      </c>
      <c r="J101" s="70" t="s">
        <v>345</v>
      </c>
      <c r="K101" s="70" t="s">
        <v>345</v>
      </c>
      <c r="L101" s="70" t="s">
        <v>345</v>
      </c>
      <c r="M101" s="70" t="s">
        <v>345</v>
      </c>
      <c r="N101" s="70" t="s">
        <v>345</v>
      </c>
      <c r="O101" s="70" t="s">
        <v>345</v>
      </c>
      <c r="P101" s="70" t="s">
        <v>345</v>
      </c>
      <c r="Q101" s="70" t="s">
        <v>345</v>
      </c>
      <c r="R101" s="70" t="s">
        <v>345</v>
      </c>
    </row>
    <row r="102" spans="1:18" s="4" customFormat="1" x14ac:dyDescent="0.35">
      <c r="A102" s="107"/>
      <c r="B102" s="78" t="s">
        <v>16</v>
      </c>
      <c r="C102" s="106" t="s">
        <v>345</v>
      </c>
      <c r="D102" s="106" t="s">
        <v>345</v>
      </c>
      <c r="E102" s="106" t="s">
        <v>345</v>
      </c>
      <c r="F102" s="106" t="s">
        <v>345</v>
      </c>
      <c r="G102" s="106" t="s">
        <v>345</v>
      </c>
      <c r="H102" s="106" t="s">
        <v>345</v>
      </c>
      <c r="I102" s="106" t="s">
        <v>345</v>
      </c>
      <c r="J102" s="106" t="s">
        <v>345</v>
      </c>
      <c r="K102" s="106" t="s">
        <v>345</v>
      </c>
      <c r="L102" s="106" t="s">
        <v>345</v>
      </c>
      <c r="M102" s="106" t="s">
        <v>345</v>
      </c>
      <c r="N102" s="106" t="s">
        <v>345</v>
      </c>
      <c r="O102" s="106" t="s">
        <v>345</v>
      </c>
      <c r="P102" s="106" t="s">
        <v>345</v>
      </c>
      <c r="Q102" s="106" t="s">
        <v>345</v>
      </c>
      <c r="R102" s="106" t="s">
        <v>345</v>
      </c>
    </row>
    <row r="103" spans="1:18" s="4" customFormat="1" x14ac:dyDescent="0.35">
      <c r="A103" s="107"/>
      <c r="B103" s="78" t="s">
        <v>17</v>
      </c>
      <c r="C103" s="106" t="s">
        <v>345</v>
      </c>
      <c r="D103" s="106" t="s">
        <v>345</v>
      </c>
      <c r="E103" s="106" t="s">
        <v>345</v>
      </c>
      <c r="F103" s="106" t="s">
        <v>345</v>
      </c>
      <c r="G103" s="106" t="s">
        <v>345</v>
      </c>
      <c r="H103" s="106" t="s">
        <v>345</v>
      </c>
      <c r="I103" s="106" t="s">
        <v>345</v>
      </c>
      <c r="J103" s="106" t="s">
        <v>345</v>
      </c>
      <c r="K103" s="106" t="s">
        <v>345</v>
      </c>
      <c r="L103" s="106" t="s">
        <v>345</v>
      </c>
      <c r="M103" s="106" t="s">
        <v>345</v>
      </c>
      <c r="N103" s="106" t="s">
        <v>345</v>
      </c>
      <c r="O103" s="106" t="s">
        <v>345</v>
      </c>
      <c r="P103" s="106" t="s">
        <v>345</v>
      </c>
      <c r="Q103" s="106" t="s">
        <v>345</v>
      </c>
      <c r="R103" s="106" t="s">
        <v>345</v>
      </c>
    </row>
    <row r="104" spans="1:18" s="4" customFormat="1" x14ac:dyDescent="0.35">
      <c r="A104" s="85" t="s">
        <v>93</v>
      </c>
      <c r="B104" s="86" t="s">
        <v>16</v>
      </c>
      <c r="C104" s="118">
        <f>+C30</f>
        <v>7610300</v>
      </c>
      <c r="D104" s="118">
        <f t="shared" ref="D104:R104" si="10">+D30</f>
        <v>4202500</v>
      </c>
      <c r="E104" s="118">
        <f t="shared" si="10"/>
        <v>720000</v>
      </c>
      <c r="F104" s="118">
        <f t="shared" si="10"/>
        <v>3002500</v>
      </c>
      <c r="G104" s="118">
        <f t="shared" si="10"/>
        <v>480000</v>
      </c>
      <c r="H104" s="118" t="str">
        <f t="shared" si="10"/>
        <v>-</v>
      </c>
      <c r="I104" s="118">
        <f t="shared" si="10"/>
        <v>2957800</v>
      </c>
      <c r="J104" s="118">
        <f t="shared" si="10"/>
        <v>2875000</v>
      </c>
      <c r="K104" s="118" t="str">
        <f t="shared" si="10"/>
        <v>-</v>
      </c>
      <c r="L104" s="118">
        <f t="shared" si="10"/>
        <v>881800</v>
      </c>
      <c r="M104" s="118" t="str">
        <f t="shared" si="10"/>
        <v>-</v>
      </c>
      <c r="N104" s="118">
        <f t="shared" si="10"/>
        <v>450000</v>
      </c>
      <c r="O104" s="118" t="str">
        <f t="shared" si="10"/>
        <v>-</v>
      </c>
      <c r="P104" s="118">
        <f t="shared" si="10"/>
        <v>450000</v>
      </c>
      <c r="Q104" s="118" t="str">
        <f t="shared" si="10"/>
        <v>-</v>
      </c>
      <c r="R104" s="118" t="str">
        <f t="shared" si="10"/>
        <v>-</v>
      </c>
    </row>
    <row r="105" spans="1:18" s="4" customFormat="1" x14ac:dyDescent="0.35">
      <c r="A105" s="85"/>
      <c r="B105" s="86" t="s">
        <v>17</v>
      </c>
      <c r="C105" s="117" t="s">
        <v>345</v>
      </c>
      <c r="D105" s="117" t="s">
        <v>345</v>
      </c>
      <c r="E105" s="117" t="s">
        <v>345</v>
      </c>
      <c r="F105" s="117" t="s">
        <v>345</v>
      </c>
      <c r="G105" s="117" t="s">
        <v>345</v>
      </c>
      <c r="H105" s="117" t="s">
        <v>345</v>
      </c>
      <c r="I105" s="117" t="s">
        <v>345</v>
      </c>
      <c r="J105" s="117" t="s">
        <v>345</v>
      </c>
      <c r="K105" s="117" t="s">
        <v>345</v>
      </c>
      <c r="L105" s="117" t="s">
        <v>345</v>
      </c>
      <c r="M105" s="117" t="s">
        <v>345</v>
      </c>
      <c r="N105" s="117" t="s">
        <v>345</v>
      </c>
      <c r="O105" s="117" t="s">
        <v>345</v>
      </c>
      <c r="P105" s="117" t="s">
        <v>345</v>
      </c>
      <c r="Q105" s="117" t="s">
        <v>345</v>
      </c>
      <c r="R105" s="117" t="s">
        <v>345</v>
      </c>
    </row>
    <row r="106" spans="1:18" s="4" customFormat="1" ht="55.15" customHeight="1" x14ac:dyDescent="0.35">
      <c r="A106" s="9" t="s">
        <v>94</v>
      </c>
      <c r="B106" s="55"/>
      <c r="C106" s="55"/>
      <c r="I106" s="13" t="s">
        <v>95</v>
      </c>
      <c r="K106" s="13"/>
    </row>
    <row r="107" spans="1:18" x14ac:dyDescent="0.3">
      <c r="A107" s="87" t="s">
        <v>96</v>
      </c>
      <c r="H107" s="89"/>
      <c r="K107" s="90" t="s">
        <v>97</v>
      </c>
    </row>
    <row r="108" spans="1:18" x14ac:dyDescent="0.3">
      <c r="A108" s="61" t="s">
        <v>98</v>
      </c>
      <c r="I108" s="6" t="s">
        <v>98</v>
      </c>
    </row>
    <row r="109" spans="1:18" x14ac:dyDescent="0.3">
      <c r="A109" s="61" t="s">
        <v>99</v>
      </c>
      <c r="I109" s="8" t="s">
        <v>99</v>
      </c>
    </row>
  </sheetData>
  <mergeCells count="36">
    <mergeCell ref="J98:M98"/>
    <mergeCell ref="O98:R98"/>
    <mergeCell ref="A95:D95"/>
    <mergeCell ref="F95:G95"/>
    <mergeCell ref="A97:D97"/>
    <mergeCell ref="B98:B99"/>
    <mergeCell ref="C98:C99"/>
    <mergeCell ref="E98:H98"/>
    <mergeCell ref="O55:R55"/>
    <mergeCell ref="A89:P89"/>
    <mergeCell ref="A90:P90"/>
    <mergeCell ref="P92:Q92"/>
    <mergeCell ref="P93:Q93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8" fitToHeight="0" orientation="landscape" r:id="rId1"/>
  <rowBreaks count="2" manualBreakCount="2">
    <brk id="45" max="17" man="1"/>
    <brk id="88" max="17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AE91C-1AF7-4A6A-A9D5-AF1D10F9D349}">
  <sheetPr>
    <tabColor rgb="FFFF0000"/>
    <pageSetUpPr fitToPage="1"/>
  </sheetPr>
  <dimension ref="A1:R107"/>
  <sheetViews>
    <sheetView tabSelected="1" view="pageBreakPreview" topLeftCell="A85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625" style="88" customWidth="1"/>
    <col min="7" max="7" width="11.5" style="88" customWidth="1"/>
    <col min="8" max="8" width="12.75" style="88" customWidth="1"/>
    <col min="9" max="9" width="14.25" style="88" customWidth="1"/>
    <col min="10" max="10" width="14" style="88" customWidth="1"/>
    <col min="11" max="11" width="10.125" style="88" customWidth="1"/>
    <col min="12" max="15" width="12.5" style="88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383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1.6" customHeight="1" x14ac:dyDescent="0.35">
      <c r="A30" s="81" t="s">
        <v>82</v>
      </c>
      <c r="B30" s="70" t="s">
        <v>16</v>
      </c>
      <c r="C30" s="176">
        <f>+C32</f>
        <v>4836700</v>
      </c>
      <c r="D30" s="176">
        <f>+D32</f>
        <v>2115600</v>
      </c>
      <c r="E30" s="116">
        <f>+E32</f>
        <v>1800000</v>
      </c>
      <c r="F30" s="116">
        <f>+F32</f>
        <v>27000</v>
      </c>
      <c r="G30" s="116" t="s">
        <v>345</v>
      </c>
      <c r="H30" s="116">
        <f>+H32</f>
        <v>235600</v>
      </c>
      <c r="I30" s="116">
        <f>+I32</f>
        <v>1899800</v>
      </c>
      <c r="J30" s="116">
        <f>+J32</f>
        <v>1800000</v>
      </c>
      <c r="K30" s="116">
        <f t="shared" ref="K30:O30" si="0">+K32</f>
        <v>0</v>
      </c>
      <c r="L30" s="116">
        <f t="shared" si="0"/>
        <v>23800</v>
      </c>
      <c r="M30" s="116" t="s">
        <v>345</v>
      </c>
      <c r="N30" s="116">
        <f t="shared" si="0"/>
        <v>821300</v>
      </c>
      <c r="O30" s="116">
        <f t="shared" si="0"/>
        <v>821300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ht="21" customHeight="1" x14ac:dyDescent="0.35">
      <c r="A32" s="72" t="s">
        <v>83</v>
      </c>
      <c r="B32" s="73" t="s">
        <v>16</v>
      </c>
      <c r="C32" s="117">
        <f>+C34+C40+C57</f>
        <v>4836700</v>
      </c>
      <c r="D32" s="117">
        <f>+D34+D57</f>
        <v>2115600</v>
      </c>
      <c r="E32" s="117">
        <f>+E34+E57</f>
        <v>1800000</v>
      </c>
      <c r="F32" s="117">
        <f>+F57+F34</f>
        <v>27000</v>
      </c>
      <c r="G32" s="117" t="s">
        <v>345</v>
      </c>
      <c r="H32" s="117">
        <f>+H57</f>
        <v>235600</v>
      </c>
      <c r="I32" s="117">
        <f t="shared" ref="I32" si="1">+I34+I40+I57</f>
        <v>1899800</v>
      </c>
      <c r="J32" s="117">
        <f>+J34</f>
        <v>1800000</v>
      </c>
      <c r="K32" s="117">
        <f>+K34</f>
        <v>0</v>
      </c>
      <c r="L32" s="117">
        <f>+L57</f>
        <v>23800</v>
      </c>
      <c r="M32" s="117" t="s">
        <v>345</v>
      </c>
      <c r="N32" s="117">
        <f>+N34</f>
        <v>821300</v>
      </c>
      <c r="O32" s="117">
        <f>+O34</f>
        <v>821300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6" t="s">
        <v>345</v>
      </c>
      <c r="D33" s="116" t="s">
        <v>345</v>
      </c>
      <c r="E33" s="116" t="s">
        <v>345</v>
      </c>
      <c r="F33" s="116" t="s">
        <v>345</v>
      </c>
      <c r="G33" s="116" t="s">
        <v>345</v>
      </c>
      <c r="H33" s="116" t="s">
        <v>345</v>
      </c>
      <c r="I33" s="116" t="s">
        <v>345</v>
      </c>
      <c r="J33" s="116" t="s">
        <v>345</v>
      </c>
      <c r="K33" s="116" t="s">
        <v>345</v>
      </c>
      <c r="L33" s="116" t="s">
        <v>345</v>
      </c>
      <c r="M33" s="116" t="s">
        <v>345</v>
      </c>
      <c r="N33" s="116" t="s">
        <v>345</v>
      </c>
      <c r="O33" s="116" t="s">
        <v>345</v>
      </c>
      <c r="P33" s="116" t="s">
        <v>345</v>
      </c>
      <c r="Q33" s="116" t="s">
        <v>345</v>
      </c>
      <c r="R33" s="116" t="s">
        <v>345</v>
      </c>
    </row>
    <row r="34" spans="1:18" s="4" customFormat="1" ht="21" customHeight="1" x14ac:dyDescent="0.35">
      <c r="A34" s="82" t="s">
        <v>84</v>
      </c>
      <c r="B34" s="73" t="s">
        <v>16</v>
      </c>
      <c r="C34" s="117">
        <f>SUM(C36:C38)</f>
        <v>4428300</v>
      </c>
      <c r="D34" s="117">
        <f t="shared" ref="D34:O34" si="2">SUM(D36:D38)</f>
        <v>1807000</v>
      </c>
      <c r="E34" s="117">
        <f t="shared" si="2"/>
        <v>1800000</v>
      </c>
      <c r="F34" s="117">
        <f>+F38</f>
        <v>7000</v>
      </c>
      <c r="G34" s="117" t="s">
        <v>345</v>
      </c>
      <c r="H34" s="117" t="s">
        <v>345</v>
      </c>
      <c r="I34" s="117">
        <f t="shared" si="2"/>
        <v>1800000</v>
      </c>
      <c r="J34" s="117">
        <f t="shared" si="2"/>
        <v>1800000</v>
      </c>
      <c r="K34" s="117">
        <f t="shared" si="2"/>
        <v>0</v>
      </c>
      <c r="L34" s="117" t="s">
        <v>345</v>
      </c>
      <c r="M34" s="117" t="s">
        <v>345</v>
      </c>
      <c r="N34" s="117">
        <f t="shared" si="2"/>
        <v>821300</v>
      </c>
      <c r="O34" s="117">
        <f t="shared" si="2"/>
        <v>821300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6" t="s">
        <v>345</v>
      </c>
      <c r="D35" s="116" t="s">
        <v>345</v>
      </c>
      <c r="E35" s="116" t="s">
        <v>345</v>
      </c>
      <c r="F35" s="116" t="s">
        <v>345</v>
      </c>
      <c r="G35" s="116" t="s">
        <v>345</v>
      </c>
      <c r="H35" s="116" t="s">
        <v>345</v>
      </c>
      <c r="I35" s="116" t="s">
        <v>345</v>
      </c>
      <c r="J35" s="116" t="s">
        <v>345</v>
      </c>
      <c r="K35" s="116" t="s">
        <v>345</v>
      </c>
      <c r="L35" s="116" t="s">
        <v>345</v>
      </c>
      <c r="M35" s="116" t="s">
        <v>345</v>
      </c>
      <c r="N35" s="116" t="s">
        <v>345</v>
      </c>
      <c r="O35" s="116" t="s">
        <v>345</v>
      </c>
      <c r="P35" s="116" t="s">
        <v>345</v>
      </c>
      <c r="Q35" s="116" t="s">
        <v>345</v>
      </c>
      <c r="R35" s="116" t="s">
        <v>345</v>
      </c>
    </row>
    <row r="36" spans="1:18" s="92" customFormat="1" x14ac:dyDescent="0.35">
      <c r="A36" s="95" t="s">
        <v>107</v>
      </c>
      <c r="B36" s="78" t="s">
        <v>16</v>
      </c>
      <c r="C36" s="119">
        <f>+D36+I36+N36</f>
        <v>4421300</v>
      </c>
      <c r="D36" s="105">
        <f>SUM(E36:H36)</f>
        <v>1800000</v>
      </c>
      <c r="E36" s="119">
        <v>1800000</v>
      </c>
      <c r="F36" s="106" t="s">
        <v>345</v>
      </c>
      <c r="G36" s="106" t="s">
        <v>345</v>
      </c>
      <c r="H36" s="106" t="s">
        <v>345</v>
      </c>
      <c r="I36" s="105">
        <f>SUM(J36:M36)</f>
        <v>1800000</v>
      </c>
      <c r="J36" s="119">
        <v>1800000</v>
      </c>
      <c r="K36" s="106" t="s">
        <v>345</v>
      </c>
      <c r="L36" s="106" t="s">
        <v>345</v>
      </c>
      <c r="M36" s="106" t="s">
        <v>345</v>
      </c>
      <c r="N36" s="119">
        <f>SUM(O36:R36)</f>
        <v>821300</v>
      </c>
      <c r="O36" s="119">
        <v>821300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10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93" t="s">
        <v>117</v>
      </c>
      <c r="B38" s="78" t="s">
        <v>16</v>
      </c>
      <c r="C38" s="119">
        <f>+D38</f>
        <v>7000</v>
      </c>
      <c r="D38" s="106">
        <f>+F38</f>
        <v>7000</v>
      </c>
      <c r="E38" s="106" t="s">
        <v>345</v>
      </c>
      <c r="F38" s="106">
        <v>7000</v>
      </c>
      <c r="G38" s="106" t="s">
        <v>345</v>
      </c>
      <c r="H38" s="106" t="s">
        <v>345</v>
      </c>
      <c r="I38" s="105">
        <f t="shared" ref="I38" si="3">SUM(J38:M38)</f>
        <v>0</v>
      </c>
      <c r="J38" s="106" t="s">
        <v>345</v>
      </c>
      <c r="K38" s="106">
        <v>0</v>
      </c>
      <c r="L38" s="106" t="s">
        <v>345</v>
      </c>
      <c r="M38" s="106" t="s">
        <v>345</v>
      </c>
      <c r="N38" s="106" t="s">
        <v>345</v>
      </c>
      <c r="O38" s="106" t="s">
        <v>345</v>
      </c>
      <c r="P38" s="106" t="s">
        <v>345</v>
      </c>
      <c r="Q38" s="106" t="s">
        <v>345</v>
      </c>
      <c r="R38" s="106" t="s">
        <v>345</v>
      </c>
    </row>
    <row r="39" spans="1:18" s="4" customFormat="1" x14ac:dyDescent="0.35">
      <c r="A39" s="107"/>
      <c r="B39" s="78" t="s">
        <v>17</v>
      </c>
      <c r="C39" s="106">
        <v>0</v>
      </c>
      <c r="D39" s="106" t="s">
        <v>345</v>
      </c>
      <c r="E39" s="106" t="s">
        <v>345</v>
      </c>
      <c r="F39" s="106" t="s">
        <v>345</v>
      </c>
      <c r="G39" s="106" t="s">
        <v>345</v>
      </c>
      <c r="H39" s="106" t="s">
        <v>345</v>
      </c>
      <c r="I39" s="106" t="s">
        <v>345</v>
      </c>
      <c r="J39" s="106" t="s">
        <v>345</v>
      </c>
      <c r="K39" s="106" t="s">
        <v>345</v>
      </c>
      <c r="L39" s="106" t="s">
        <v>345</v>
      </c>
      <c r="M39" s="106" t="s">
        <v>345</v>
      </c>
      <c r="N39" s="106" t="s">
        <v>345</v>
      </c>
      <c r="O39" s="106" t="s">
        <v>345</v>
      </c>
      <c r="P39" s="106" t="s">
        <v>345</v>
      </c>
      <c r="Q39" s="106" t="s">
        <v>345</v>
      </c>
      <c r="R39" s="106" t="s">
        <v>345</v>
      </c>
    </row>
    <row r="40" spans="1:18" s="4" customFormat="1" x14ac:dyDescent="0.35">
      <c r="A40" s="82" t="s">
        <v>85</v>
      </c>
      <c r="B40" s="73" t="s">
        <v>16</v>
      </c>
      <c r="C40" s="117">
        <f>SUM(C42:C44)</f>
        <v>76000</v>
      </c>
      <c r="D40" s="117" t="s">
        <v>345</v>
      </c>
      <c r="E40" s="117" t="s">
        <v>345</v>
      </c>
      <c r="F40" s="117" t="s">
        <v>345</v>
      </c>
      <c r="G40" s="117" t="s">
        <v>345</v>
      </c>
      <c r="H40" s="117" t="s">
        <v>345</v>
      </c>
      <c r="I40" s="117">
        <f t="shared" ref="I40:J40" si="4">SUM(I42:I44)</f>
        <v>76000</v>
      </c>
      <c r="J40" s="117">
        <f t="shared" si="4"/>
        <v>76000</v>
      </c>
      <c r="K40" s="117" t="s">
        <v>345</v>
      </c>
      <c r="L40" s="117" t="s">
        <v>345</v>
      </c>
      <c r="M40" s="117" t="s">
        <v>345</v>
      </c>
      <c r="N40" s="117" t="s">
        <v>345</v>
      </c>
      <c r="O40" s="117" t="s">
        <v>345</v>
      </c>
      <c r="P40" s="117" t="s">
        <v>345</v>
      </c>
      <c r="Q40" s="117" t="s">
        <v>345</v>
      </c>
      <c r="R40" s="117" t="s">
        <v>345</v>
      </c>
    </row>
    <row r="41" spans="1:18" s="4" customFormat="1" x14ac:dyDescent="0.35">
      <c r="A41" s="82"/>
      <c r="B41" s="73" t="s">
        <v>17</v>
      </c>
      <c r="C41" s="117" t="s">
        <v>345</v>
      </c>
      <c r="D41" s="117" t="s">
        <v>345</v>
      </c>
      <c r="E41" s="117" t="s">
        <v>345</v>
      </c>
      <c r="F41" s="117" t="s">
        <v>345</v>
      </c>
      <c r="G41" s="117" t="s">
        <v>345</v>
      </c>
      <c r="H41" s="117" t="s">
        <v>345</v>
      </c>
      <c r="I41" s="117" t="s">
        <v>345</v>
      </c>
      <c r="J41" s="117" t="s">
        <v>345</v>
      </c>
      <c r="K41" s="117" t="s">
        <v>345</v>
      </c>
      <c r="L41" s="117" t="s">
        <v>345</v>
      </c>
      <c r="M41" s="117" t="s">
        <v>345</v>
      </c>
      <c r="N41" s="117" t="s">
        <v>345</v>
      </c>
      <c r="O41" s="117" t="s">
        <v>345</v>
      </c>
      <c r="P41" s="117" t="s">
        <v>345</v>
      </c>
      <c r="Q41" s="117" t="s">
        <v>345</v>
      </c>
      <c r="R41" s="117" t="s">
        <v>345</v>
      </c>
    </row>
    <row r="42" spans="1:18" s="92" customFormat="1" x14ac:dyDescent="0.35">
      <c r="A42" s="95" t="s">
        <v>100</v>
      </c>
      <c r="B42" s="91"/>
      <c r="C42" s="119">
        <f>+I42</f>
        <v>66000</v>
      </c>
      <c r="D42" s="106" t="s">
        <v>345</v>
      </c>
      <c r="E42" s="106" t="s">
        <v>345</v>
      </c>
      <c r="F42" s="106" t="s">
        <v>345</v>
      </c>
      <c r="G42" s="106" t="s">
        <v>345</v>
      </c>
      <c r="H42" s="106" t="s">
        <v>345</v>
      </c>
      <c r="I42" s="105">
        <f>SUM(J42:M42)</f>
        <v>66000</v>
      </c>
      <c r="J42" s="119">
        <v>66000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10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92" customFormat="1" ht="20.45" customHeight="1" x14ac:dyDescent="0.35">
      <c r="A44" s="95" t="s">
        <v>101</v>
      </c>
      <c r="B44" s="91"/>
      <c r="C44" s="119">
        <f>+I44</f>
        <v>10000</v>
      </c>
      <c r="D44" s="106" t="s">
        <v>345</v>
      </c>
      <c r="E44" s="106" t="s">
        <v>345</v>
      </c>
      <c r="F44" s="106" t="s">
        <v>345</v>
      </c>
      <c r="G44" s="106" t="s">
        <v>345</v>
      </c>
      <c r="H44" s="106" t="s">
        <v>345</v>
      </c>
      <c r="I44" s="105">
        <f>SUM(J44:M44)</f>
        <v>10000</v>
      </c>
      <c r="J44" s="119">
        <v>10000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10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383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ht="23.45" customHeight="1" x14ac:dyDescent="0.35">
      <c r="A57" s="82" t="s">
        <v>86</v>
      </c>
      <c r="B57" s="73" t="s">
        <v>16</v>
      </c>
      <c r="C57" s="117">
        <f>SUM(C59:C67)</f>
        <v>332400</v>
      </c>
      <c r="D57" s="117">
        <f t="shared" ref="D57:L57" si="5">SUM(D59:D67)</f>
        <v>308600</v>
      </c>
      <c r="E57" s="117">
        <f t="shared" si="5"/>
        <v>0</v>
      </c>
      <c r="F57" s="117">
        <f t="shared" si="5"/>
        <v>20000</v>
      </c>
      <c r="G57" s="117" t="s">
        <v>345</v>
      </c>
      <c r="H57" s="117">
        <f t="shared" si="5"/>
        <v>235600</v>
      </c>
      <c r="I57" s="117">
        <f t="shared" si="5"/>
        <v>23800</v>
      </c>
      <c r="J57" s="117" t="s">
        <v>345</v>
      </c>
      <c r="K57" s="117" t="s">
        <v>345</v>
      </c>
      <c r="L57" s="117">
        <f t="shared" si="5"/>
        <v>23800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103</v>
      </c>
      <c r="B59" s="78" t="s">
        <v>16</v>
      </c>
      <c r="C59" s="119">
        <f>+D59</f>
        <v>28000</v>
      </c>
      <c r="D59" s="105">
        <f t="shared" ref="D59:D63" si="6">SUM(E59:H59)</f>
        <v>28000</v>
      </c>
      <c r="E59" s="106" t="s">
        <v>345</v>
      </c>
      <c r="F59" s="106" t="s">
        <v>345</v>
      </c>
      <c r="G59" s="106">
        <v>28000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0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104</v>
      </c>
      <c r="B61" s="78" t="s">
        <v>16</v>
      </c>
      <c r="C61" s="119">
        <f>+D61</f>
        <v>25000</v>
      </c>
      <c r="D61" s="105">
        <f t="shared" si="6"/>
        <v>25000</v>
      </c>
      <c r="E61" s="106" t="s">
        <v>345</v>
      </c>
      <c r="F61" s="106" t="s">
        <v>345</v>
      </c>
      <c r="G61" s="106">
        <v>25000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0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105</v>
      </c>
      <c r="B63" s="78" t="s">
        <v>16</v>
      </c>
      <c r="C63" s="119">
        <f>+D63+I63</f>
        <v>43800</v>
      </c>
      <c r="D63" s="105">
        <f t="shared" si="6"/>
        <v>20000</v>
      </c>
      <c r="E63" s="106" t="s">
        <v>345</v>
      </c>
      <c r="F63" s="106">
        <v>20000</v>
      </c>
      <c r="G63" s="106" t="s">
        <v>345</v>
      </c>
      <c r="H63" s="106" t="s">
        <v>345</v>
      </c>
      <c r="I63" s="105">
        <f t="shared" ref="I63" si="7">SUM(J63:M63)</f>
        <v>23800</v>
      </c>
      <c r="J63" s="106" t="s">
        <v>345</v>
      </c>
      <c r="K63" s="106" t="s">
        <v>345</v>
      </c>
      <c r="L63" s="106">
        <v>23800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95" t="s">
        <v>106</v>
      </c>
      <c r="B65" s="78" t="s">
        <v>16</v>
      </c>
      <c r="C65" s="119">
        <f>+D65</f>
        <v>6600</v>
      </c>
      <c r="D65" s="105">
        <f>SUM(E65:H65)</f>
        <v>6600</v>
      </c>
      <c r="E65" s="106" t="s">
        <v>345</v>
      </c>
      <c r="F65" s="106" t="s">
        <v>345</v>
      </c>
      <c r="G65" s="106" t="s">
        <v>345</v>
      </c>
      <c r="H65" s="106">
        <v>6600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10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>
        <v>0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95" t="s">
        <v>133</v>
      </c>
      <c r="B67" s="78" t="s">
        <v>16</v>
      </c>
      <c r="C67" s="119">
        <f>+D67</f>
        <v>229000</v>
      </c>
      <c r="D67" s="105">
        <f>SUM(E67:H67)</f>
        <v>229000</v>
      </c>
      <c r="E67" s="106" t="s">
        <v>345</v>
      </c>
      <c r="F67" s="106" t="s">
        <v>345</v>
      </c>
      <c r="G67" s="106" t="s">
        <v>345</v>
      </c>
      <c r="H67" s="106">
        <v>229000</v>
      </c>
      <c r="I67" s="106" t="s">
        <v>345</v>
      </c>
      <c r="J67" s="106" t="s">
        <v>345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10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>
        <v>0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72" t="s">
        <v>87</v>
      </c>
      <c r="B69" s="73" t="s">
        <v>16</v>
      </c>
      <c r="C69" s="117" t="s">
        <v>345</v>
      </c>
      <c r="D69" s="117" t="s">
        <v>345</v>
      </c>
      <c r="E69" s="117" t="s">
        <v>345</v>
      </c>
      <c r="F69" s="117" t="s">
        <v>345</v>
      </c>
      <c r="G69" s="117" t="s">
        <v>345</v>
      </c>
      <c r="H69" s="117" t="s">
        <v>345</v>
      </c>
      <c r="I69" s="117" t="s">
        <v>345</v>
      </c>
      <c r="J69" s="117" t="s">
        <v>345</v>
      </c>
      <c r="K69" s="117" t="s">
        <v>345</v>
      </c>
      <c r="L69" s="117" t="s">
        <v>345</v>
      </c>
      <c r="M69" s="117" t="s">
        <v>345</v>
      </c>
      <c r="N69" s="117" t="s">
        <v>345</v>
      </c>
      <c r="O69" s="117" t="s">
        <v>345</v>
      </c>
      <c r="P69" s="117" t="s">
        <v>345</v>
      </c>
      <c r="Q69" s="117" t="s">
        <v>345</v>
      </c>
      <c r="R69" s="117" t="s">
        <v>345</v>
      </c>
    </row>
    <row r="70" spans="1:18" s="4" customFormat="1" ht="23.45" customHeight="1" x14ac:dyDescent="0.35">
      <c r="A70" s="72"/>
      <c r="B70" s="73" t="s">
        <v>17</v>
      </c>
      <c r="C70" s="117" t="s">
        <v>345</v>
      </c>
      <c r="D70" s="117" t="s">
        <v>345</v>
      </c>
      <c r="E70" s="117" t="s">
        <v>345</v>
      </c>
      <c r="F70" s="117" t="s">
        <v>345</v>
      </c>
      <c r="G70" s="117" t="s">
        <v>345</v>
      </c>
      <c r="H70" s="117" t="s">
        <v>345</v>
      </c>
      <c r="I70" s="117" t="s">
        <v>345</v>
      </c>
      <c r="J70" s="117" t="s">
        <v>345</v>
      </c>
      <c r="K70" s="117" t="s">
        <v>345</v>
      </c>
      <c r="L70" s="117" t="s">
        <v>345</v>
      </c>
      <c r="M70" s="117" t="s">
        <v>345</v>
      </c>
      <c r="N70" s="117" t="s">
        <v>345</v>
      </c>
      <c r="O70" s="117" t="s">
        <v>345</v>
      </c>
      <c r="P70" s="117" t="s">
        <v>345</v>
      </c>
      <c r="Q70" s="117" t="s">
        <v>345</v>
      </c>
      <c r="R70" s="117" t="s">
        <v>345</v>
      </c>
    </row>
    <row r="71" spans="1:18" s="4" customFormat="1" x14ac:dyDescent="0.35">
      <c r="A71" s="107"/>
      <c r="B71" s="78" t="s">
        <v>16</v>
      </c>
      <c r="C71" s="106" t="s">
        <v>345</v>
      </c>
      <c r="D71" s="106" t="s">
        <v>345</v>
      </c>
      <c r="E71" s="106" t="s">
        <v>345</v>
      </c>
      <c r="F71" s="106" t="s">
        <v>345</v>
      </c>
      <c r="G71" s="106" t="s">
        <v>345</v>
      </c>
      <c r="H71" s="106" t="s">
        <v>345</v>
      </c>
      <c r="I71" s="106" t="s">
        <v>345</v>
      </c>
      <c r="J71" s="106" t="s">
        <v>345</v>
      </c>
      <c r="K71" s="106" t="s">
        <v>345</v>
      </c>
      <c r="L71" s="106" t="s">
        <v>345</v>
      </c>
      <c r="M71" s="106" t="s">
        <v>345</v>
      </c>
      <c r="N71" s="106" t="s">
        <v>345</v>
      </c>
      <c r="O71" s="106" t="s">
        <v>345</v>
      </c>
      <c r="P71" s="106" t="s">
        <v>345</v>
      </c>
      <c r="Q71" s="106" t="s">
        <v>345</v>
      </c>
      <c r="R71" s="106" t="s">
        <v>345</v>
      </c>
    </row>
    <row r="72" spans="1:18" s="4" customFormat="1" x14ac:dyDescent="0.35">
      <c r="A72" s="107"/>
      <c r="B72" s="78" t="s">
        <v>17</v>
      </c>
      <c r="C72" s="106" t="s">
        <v>345</v>
      </c>
      <c r="D72" s="106" t="s">
        <v>345</v>
      </c>
      <c r="E72" s="106" t="s">
        <v>345</v>
      </c>
      <c r="F72" s="106" t="s">
        <v>345</v>
      </c>
      <c r="G72" s="106" t="s">
        <v>345</v>
      </c>
      <c r="H72" s="106" t="s">
        <v>345</v>
      </c>
      <c r="I72" s="106" t="s">
        <v>345</v>
      </c>
      <c r="J72" s="106" t="s">
        <v>345</v>
      </c>
      <c r="K72" s="106" t="s">
        <v>345</v>
      </c>
      <c r="L72" s="106" t="s">
        <v>345</v>
      </c>
      <c r="M72" s="106" t="s">
        <v>345</v>
      </c>
      <c r="N72" s="106" t="s">
        <v>345</v>
      </c>
      <c r="O72" s="106" t="s">
        <v>345</v>
      </c>
      <c r="P72" s="106" t="s">
        <v>345</v>
      </c>
      <c r="Q72" s="106" t="s">
        <v>345</v>
      </c>
      <c r="R72" s="106" t="s">
        <v>345</v>
      </c>
    </row>
    <row r="73" spans="1:18" s="4" customFormat="1" x14ac:dyDescent="0.35">
      <c r="A73" s="81" t="s">
        <v>88</v>
      </c>
      <c r="B73" s="70" t="s">
        <v>16</v>
      </c>
      <c r="C73" s="116">
        <f>+C75</f>
        <v>50200</v>
      </c>
      <c r="D73" s="116">
        <f>+D75</f>
        <v>50200</v>
      </c>
      <c r="E73" s="116" t="s">
        <v>345</v>
      </c>
      <c r="F73" s="116" t="s">
        <v>345</v>
      </c>
      <c r="G73" s="116">
        <f>+G75</f>
        <v>50200</v>
      </c>
      <c r="H73" s="116" t="s">
        <v>345</v>
      </c>
      <c r="I73" s="116" t="s">
        <v>345</v>
      </c>
      <c r="J73" s="116" t="s">
        <v>345</v>
      </c>
      <c r="K73" s="116" t="s">
        <v>345</v>
      </c>
      <c r="L73" s="116" t="s">
        <v>345</v>
      </c>
      <c r="M73" s="116" t="s">
        <v>345</v>
      </c>
      <c r="N73" s="116" t="s">
        <v>345</v>
      </c>
      <c r="O73" s="116" t="s">
        <v>345</v>
      </c>
      <c r="P73" s="116" t="s">
        <v>345</v>
      </c>
      <c r="Q73" s="116" t="s">
        <v>345</v>
      </c>
      <c r="R73" s="116" t="s">
        <v>345</v>
      </c>
    </row>
    <row r="74" spans="1:18" s="4" customFormat="1" x14ac:dyDescent="0.35">
      <c r="A74" s="81"/>
      <c r="B74" s="70" t="s">
        <v>17</v>
      </c>
      <c r="C74" s="116" t="s">
        <v>345</v>
      </c>
      <c r="D74" s="116" t="s">
        <v>345</v>
      </c>
      <c r="E74" s="116" t="s">
        <v>345</v>
      </c>
      <c r="F74" s="116" t="s">
        <v>345</v>
      </c>
      <c r="G74" s="116" t="s">
        <v>345</v>
      </c>
      <c r="H74" s="116" t="s">
        <v>345</v>
      </c>
      <c r="I74" s="116" t="s">
        <v>345</v>
      </c>
      <c r="J74" s="116" t="s">
        <v>345</v>
      </c>
      <c r="K74" s="116" t="s">
        <v>345</v>
      </c>
      <c r="L74" s="116" t="s">
        <v>345</v>
      </c>
      <c r="M74" s="116" t="s">
        <v>345</v>
      </c>
      <c r="N74" s="116" t="s">
        <v>345</v>
      </c>
      <c r="O74" s="116" t="s">
        <v>345</v>
      </c>
      <c r="P74" s="116" t="s">
        <v>345</v>
      </c>
      <c r="Q74" s="116" t="s">
        <v>345</v>
      </c>
      <c r="R74" s="116" t="s">
        <v>345</v>
      </c>
    </row>
    <row r="75" spans="1:18" s="4" customFormat="1" x14ac:dyDescent="0.35">
      <c r="A75" s="72" t="s">
        <v>89</v>
      </c>
      <c r="B75" s="73" t="s">
        <v>16</v>
      </c>
      <c r="C75" s="117">
        <f>+D75</f>
        <v>50200</v>
      </c>
      <c r="D75" s="117">
        <f>+D77</f>
        <v>50200</v>
      </c>
      <c r="E75" s="117" t="s">
        <v>345</v>
      </c>
      <c r="F75" s="117" t="s">
        <v>345</v>
      </c>
      <c r="G75" s="117">
        <f>+G77</f>
        <v>50200</v>
      </c>
      <c r="H75" s="117" t="s">
        <v>345</v>
      </c>
      <c r="I75" s="117" t="s">
        <v>345</v>
      </c>
      <c r="J75" s="117" t="s">
        <v>345</v>
      </c>
      <c r="K75" s="117" t="s">
        <v>345</v>
      </c>
      <c r="L75" s="117" t="s">
        <v>345</v>
      </c>
      <c r="M75" s="117" t="s">
        <v>345</v>
      </c>
      <c r="N75" s="117" t="s">
        <v>345</v>
      </c>
      <c r="O75" s="117" t="s">
        <v>345</v>
      </c>
      <c r="P75" s="117" t="s">
        <v>345</v>
      </c>
      <c r="Q75" s="117" t="s">
        <v>345</v>
      </c>
      <c r="R75" s="117" t="s">
        <v>345</v>
      </c>
    </row>
    <row r="76" spans="1:18" s="4" customFormat="1" x14ac:dyDescent="0.35">
      <c r="A76" s="72"/>
      <c r="B76" s="73" t="s">
        <v>17</v>
      </c>
      <c r="C76" s="117" t="s">
        <v>345</v>
      </c>
      <c r="D76" s="117" t="s">
        <v>345</v>
      </c>
      <c r="E76" s="117" t="s">
        <v>345</v>
      </c>
      <c r="F76" s="117" t="s">
        <v>345</v>
      </c>
      <c r="G76" s="117" t="s">
        <v>345</v>
      </c>
      <c r="H76" s="117" t="s">
        <v>345</v>
      </c>
      <c r="I76" s="117" t="s">
        <v>345</v>
      </c>
      <c r="J76" s="117" t="s">
        <v>345</v>
      </c>
      <c r="K76" s="117" t="s">
        <v>345</v>
      </c>
      <c r="L76" s="117" t="s">
        <v>345</v>
      </c>
      <c r="M76" s="117" t="s">
        <v>345</v>
      </c>
      <c r="N76" s="117" t="s">
        <v>345</v>
      </c>
      <c r="O76" s="117" t="s">
        <v>345</v>
      </c>
      <c r="P76" s="117" t="s">
        <v>345</v>
      </c>
      <c r="Q76" s="117" t="s">
        <v>345</v>
      </c>
      <c r="R76" s="117" t="s">
        <v>345</v>
      </c>
    </row>
    <row r="77" spans="1:18" s="4" customFormat="1" ht="63" x14ac:dyDescent="0.35">
      <c r="A77" s="107" t="s">
        <v>110</v>
      </c>
      <c r="B77" s="78" t="s">
        <v>16</v>
      </c>
      <c r="C77" s="119">
        <f>+D77</f>
        <v>50200</v>
      </c>
      <c r="D77" s="105">
        <f>SUM(E77:H77)</f>
        <v>50200</v>
      </c>
      <c r="E77" s="106">
        <v>0</v>
      </c>
      <c r="F77" s="106">
        <v>0</v>
      </c>
      <c r="G77" s="106">
        <v>50200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10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72" t="s">
        <v>90</v>
      </c>
      <c r="B79" s="73" t="s">
        <v>16</v>
      </c>
      <c r="C79" s="117" t="s">
        <v>345</v>
      </c>
      <c r="D79" s="117" t="s">
        <v>345</v>
      </c>
      <c r="E79" s="117" t="s">
        <v>345</v>
      </c>
      <c r="F79" s="117" t="s">
        <v>345</v>
      </c>
      <c r="G79" s="117" t="s">
        <v>345</v>
      </c>
      <c r="H79" s="117" t="s">
        <v>345</v>
      </c>
      <c r="I79" s="117" t="s">
        <v>345</v>
      </c>
      <c r="J79" s="117" t="s">
        <v>345</v>
      </c>
      <c r="K79" s="117" t="s">
        <v>345</v>
      </c>
      <c r="L79" s="117" t="s">
        <v>345</v>
      </c>
      <c r="M79" s="117" t="s">
        <v>345</v>
      </c>
      <c r="N79" s="117" t="s">
        <v>345</v>
      </c>
      <c r="O79" s="117" t="s">
        <v>345</v>
      </c>
      <c r="P79" s="117" t="s">
        <v>345</v>
      </c>
      <c r="Q79" s="117" t="s">
        <v>345</v>
      </c>
      <c r="R79" s="117" t="s">
        <v>345</v>
      </c>
    </row>
    <row r="80" spans="1:18" s="4" customFormat="1" x14ac:dyDescent="0.35">
      <c r="A80" s="72"/>
      <c r="B80" s="73" t="s">
        <v>17</v>
      </c>
      <c r="C80" s="117" t="s">
        <v>345</v>
      </c>
      <c r="D80" s="117" t="s">
        <v>345</v>
      </c>
      <c r="E80" s="117" t="s">
        <v>345</v>
      </c>
      <c r="F80" s="117" t="s">
        <v>345</v>
      </c>
      <c r="G80" s="117" t="s">
        <v>345</v>
      </c>
      <c r="H80" s="117" t="s">
        <v>345</v>
      </c>
      <c r="I80" s="117" t="s">
        <v>345</v>
      </c>
      <c r="J80" s="117" t="s">
        <v>345</v>
      </c>
      <c r="K80" s="117" t="s">
        <v>345</v>
      </c>
      <c r="L80" s="117" t="s">
        <v>345</v>
      </c>
      <c r="M80" s="117" t="s">
        <v>345</v>
      </c>
      <c r="N80" s="117" t="s">
        <v>345</v>
      </c>
      <c r="O80" s="117" t="s">
        <v>345</v>
      </c>
      <c r="P80" s="117" t="s">
        <v>345</v>
      </c>
      <c r="Q80" s="117" t="s">
        <v>345</v>
      </c>
      <c r="R80" s="117" t="s">
        <v>345</v>
      </c>
    </row>
    <row r="81" spans="1:18" s="4" customFormat="1" x14ac:dyDescent="0.35">
      <c r="A81" s="77"/>
      <c r="B81" s="78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77"/>
      <c r="B82" s="78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322" t="s">
        <v>344</v>
      </c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60" t="s">
        <v>50</v>
      </c>
      <c r="R83" s="13"/>
    </row>
    <row r="84" spans="1:18" s="4" customFormat="1" x14ac:dyDescent="0.35">
      <c r="A84" s="310" t="s">
        <v>116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6"/>
      <c r="R84" s="6"/>
    </row>
    <row r="85" spans="1:18" s="4" customForma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6" t="s">
        <v>3</v>
      </c>
      <c r="P85" s="224" t="s">
        <v>355</v>
      </c>
      <c r="Q85" s="3"/>
      <c r="R85" s="3"/>
    </row>
    <row r="86" spans="1:18" s="4" customForma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8" t="s">
        <v>4</v>
      </c>
      <c r="P86" s="304">
        <v>45915</v>
      </c>
      <c r="Q86" s="304"/>
      <c r="R86" s="3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8" t="s">
        <v>5</v>
      </c>
      <c r="P87" s="310" t="s">
        <v>343</v>
      </c>
      <c r="Q87" s="310"/>
      <c r="R87" s="3"/>
    </row>
    <row r="88" spans="1:18" s="4" customFormat="1" x14ac:dyDescent="0.35">
      <c r="A88" s="9" t="s">
        <v>364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N88" s="11"/>
      <c r="O88" s="12" t="s">
        <v>6</v>
      </c>
    </row>
    <row r="89" spans="1:18" s="4" customFormat="1" x14ac:dyDescent="0.35">
      <c r="A89" s="323" t="s">
        <v>52</v>
      </c>
      <c r="B89" s="323"/>
      <c r="C89" s="323"/>
      <c r="D89" s="323"/>
      <c r="F89" s="324"/>
      <c r="G89" s="324"/>
      <c r="H89" s="60"/>
      <c r="I89" s="13"/>
      <c r="J89" s="13"/>
      <c r="K89" s="13"/>
      <c r="N89" s="11"/>
      <c r="O89" s="12" t="s">
        <v>7</v>
      </c>
      <c r="Q89" s="10"/>
    </row>
    <row r="90" spans="1:18" s="4" customFormat="1" ht="23.25" customHeight="1" x14ac:dyDescent="0.35">
      <c r="A90" s="9" t="s">
        <v>383</v>
      </c>
      <c r="E90" s="6"/>
      <c r="F90" s="3"/>
      <c r="G90" s="6"/>
      <c r="H90" s="6"/>
      <c r="I90" s="6"/>
      <c r="J90" s="6"/>
      <c r="K90" s="13"/>
      <c r="N90" s="11"/>
      <c r="O90" s="12" t="s">
        <v>8</v>
      </c>
      <c r="P90" s="13" t="s">
        <v>9</v>
      </c>
    </row>
    <row r="91" spans="1:18" s="4" customFormat="1" x14ac:dyDescent="0.35">
      <c r="A91" s="323"/>
      <c r="B91" s="323"/>
      <c r="C91" s="323"/>
      <c r="D91" s="323"/>
      <c r="P91" s="62"/>
      <c r="Q91" s="62"/>
      <c r="R91" s="63" t="s">
        <v>54</v>
      </c>
    </row>
    <row r="92" spans="1:18" s="4" customFormat="1" x14ac:dyDescent="0.35">
      <c r="A92" s="64" t="s">
        <v>55</v>
      </c>
      <c r="B92" s="311" t="s">
        <v>56</v>
      </c>
      <c r="C92" s="311" t="s">
        <v>12</v>
      </c>
      <c r="D92" s="65" t="s">
        <v>57</v>
      </c>
      <c r="E92" s="325" t="s">
        <v>13</v>
      </c>
      <c r="F92" s="326"/>
      <c r="G92" s="326"/>
      <c r="H92" s="327"/>
      <c r="I92" s="65" t="s">
        <v>57</v>
      </c>
      <c r="J92" s="325" t="s">
        <v>14</v>
      </c>
      <c r="K92" s="326"/>
      <c r="L92" s="326"/>
      <c r="M92" s="327"/>
      <c r="N92" s="65" t="s">
        <v>57</v>
      </c>
      <c r="O92" s="325" t="s">
        <v>15</v>
      </c>
      <c r="P92" s="326"/>
      <c r="Q92" s="326"/>
      <c r="R92" s="327"/>
    </row>
    <row r="93" spans="1:18" s="4" customFormat="1" x14ac:dyDescent="0.35">
      <c r="A93" s="66" t="s">
        <v>61</v>
      </c>
      <c r="B93" s="311"/>
      <c r="C93" s="311"/>
      <c r="D93" s="67" t="s">
        <v>62</v>
      </c>
      <c r="E93" s="68" t="s">
        <v>63</v>
      </c>
      <c r="F93" s="68" t="s">
        <v>64</v>
      </c>
      <c r="G93" s="68" t="s">
        <v>65</v>
      </c>
      <c r="H93" s="68" t="s">
        <v>66</v>
      </c>
      <c r="I93" s="67" t="s">
        <v>67</v>
      </c>
      <c r="J93" s="68" t="s">
        <v>68</v>
      </c>
      <c r="K93" s="68" t="s">
        <v>69</v>
      </c>
      <c r="L93" s="68" t="s">
        <v>70</v>
      </c>
      <c r="M93" s="68" t="s">
        <v>71</v>
      </c>
      <c r="N93" s="67" t="s">
        <v>72</v>
      </c>
      <c r="O93" s="68" t="s">
        <v>73</v>
      </c>
      <c r="P93" s="68" t="s">
        <v>74</v>
      </c>
      <c r="Q93" s="68" t="s">
        <v>75</v>
      </c>
      <c r="R93" s="68" t="s">
        <v>76</v>
      </c>
    </row>
    <row r="94" spans="1:18" s="4" customFormat="1" x14ac:dyDescent="0.35">
      <c r="A94" s="81" t="s">
        <v>91</v>
      </c>
      <c r="B94" s="70" t="s">
        <v>16</v>
      </c>
      <c r="C94" s="70" t="s">
        <v>345</v>
      </c>
      <c r="D94" s="70" t="s">
        <v>345</v>
      </c>
      <c r="E94" s="70" t="s">
        <v>345</v>
      </c>
      <c r="F94" s="70" t="s">
        <v>345</v>
      </c>
      <c r="G94" s="70" t="s">
        <v>345</v>
      </c>
      <c r="H94" s="70" t="s">
        <v>345</v>
      </c>
      <c r="I94" s="70" t="s">
        <v>345</v>
      </c>
      <c r="J94" s="70" t="s">
        <v>345</v>
      </c>
      <c r="K94" s="70" t="s">
        <v>345</v>
      </c>
      <c r="L94" s="70" t="s">
        <v>345</v>
      </c>
      <c r="M94" s="70" t="s">
        <v>345</v>
      </c>
      <c r="N94" s="70" t="s">
        <v>345</v>
      </c>
      <c r="O94" s="70" t="s">
        <v>345</v>
      </c>
      <c r="P94" s="70" t="s">
        <v>345</v>
      </c>
      <c r="Q94" s="70" t="s">
        <v>345</v>
      </c>
      <c r="R94" s="70" t="s">
        <v>345</v>
      </c>
    </row>
    <row r="95" spans="1:18" s="4" customFormat="1" x14ac:dyDescent="0.35">
      <c r="A95" s="81"/>
      <c r="B95" s="70" t="s">
        <v>17</v>
      </c>
      <c r="C95" s="70" t="s">
        <v>345</v>
      </c>
      <c r="D95" s="70" t="s">
        <v>345</v>
      </c>
      <c r="E95" s="70" t="s">
        <v>345</v>
      </c>
      <c r="F95" s="70" t="s">
        <v>345</v>
      </c>
      <c r="G95" s="70" t="s">
        <v>345</v>
      </c>
      <c r="H95" s="70" t="s">
        <v>345</v>
      </c>
      <c r="I95" s="70" t="s">
        <v>345</v>
      </c>
      <c r="J95" s="70" t="s">
        <v>345</v>
      </c>
      <c r="K95" s="70" t="s">
        <v>345</v>
      </c>
      <c r="L95" s="70" t="s">
        <v>345</v>
      </c>
      <c r="M95" s="70" t="s">
        <v>345</v>
      </c>
      <c r="N95" s="70" t="s">
        <v>345</v>
      </c>
      <c r="O95" s="70" t="s">
        <v>345</v>
      </c>
      <c r="P95" s="70" t="s">
        <v>345</v>
      </c>
      <c r="Q95" s="70" t="s">
        <v>345</v>
      </c>
      <c r="R95" s="70" t="s">
        <v>345</v>
      </c>
    </row>
    <row r="96" spans="1:18" s="4" customFormat="1" x14ac:dyDescent="0.35">
      <c r="A96" s="77"/>
      <c r="B96" s="78" t="s">
        <v>16</v>
      </c>
      <c r="C96" s="106" t="s">
        <v>345</v>
      </c>
      <c r="D96" s="106" t="s">
        <v>345</v>
      </c>
      <c r="E96" s="106" t="s">
        <v>345</v>
      </c>
      <c r="F96" s="106" t="s">
        <v>345</v>
      </c>
      <c r="G96" s="106" t="s">
        <v>345</v>
      </c>
      <c r="H96" s="106" t="s">
        <v>345</v>
      </c>
      <c r="I96" s="106" t="s">
        <v>345</v>
      </c>
      <c r="J96" s="106" t="s">
        <v>345</v>
      </c>
      <c r="K96" s="106" t="s">
        <v>345</v>
      </c>
      <c r="L96" s="106" t="s">
        <v>345</v>
      </c>
      <c r="M96" s="106" t="s">
        <v>345</v>
      </c>
      <c r="N96" s="106" t="s">
        <v>345</v>
      </c>
      <c r="O96" s="106" t="s">
        <v>345</v>
      </c>
      <c r="P96" s="106" t="s">
        <v>345</v>
      </c>
      <c r="Q96" s="106" t="s">
        <v>345</v>
      </c>
      <c r="R96" s="106" t="s">
        <v>345</v>
      </c>
    </row>
    <row r="97" spans="1:18" s="4" customFormat="1" x14ac:dyDescent="0.35">
      <c r="A97" s="77"/>
      <c r="B97" s="78" t="s">
        <v>17</v>
      </c>
      <c r="C97" s="106" t="s">
        <v>345</v>
      </c>
      <c r="D97" s="106" t="s">
        <v>345</v>
      </c>
      <c r="E97" s="106" t="s">
        <v>345</v>
      </c>
      <c r="F97" s="106" t="s">
        <v>345</v>
      </c>
      <c r="G97" s="106" t="s">
        <v>345</v>
      </c>
      <c r="H97" s="106" t="s">
        <v>345</v>
      </c>
      <c r="I97" s="106" t="s">
        <v>345</v>
      </c>
      <c r="J97" s="106" t="s">
        <v>345</v>
      </c>
      <c r="K97" s="106" t="s">
        <v>345</v>
      </c>
      <c r="L97" s="106" t="s">
        <v>345</v>
      </c>
      <c r="M97" s="106" t="s">
        <v>345</v>
      </c>
      <c r="N97" s="106" t="s">
        <v>345</v>
      </c>
      <c r="O97" s="106" t="s">
        <v>345</v>
      </c>
      <c r="P97" s="106" t="s">
        <v>345</v>
      </c>
      <c r="Q97" s="106" t="s">
        <v>345</v>
      </c>
      <c r="R97" s="106" t="s">
        <v>345</v>
      </c>
    </row>
    <row r="98" spans="1:18" s="4" customFormat="1" x14ac:dyDescent="0.35">
      <c r="A98" s="81" t="s">
        <v>92</v>
      </c>
      <c r="B98" s="70" t="s">
        <v>16</v>
      </c>
      <c r="C98" s="70" t="s">
        <v>345</v>
      </c>
      <c r="D98" s="70" t="s">
        <v>345</v>
      </c>
      <c r="E98" s="70" t="s">
        <v>345</v>
      </c>
      <c r="F98" s="70" t="s">
        <v>345</v>
      </c>
      <c r="G98" s="70" t="s">
        <v>345</v>
      </c>
      <c r="H98" s="70" t="s">
        <v>345</v>
      </c>
      <c r="I98" s="70" t="s">
        <v>345</v>
      </c>
      <c r="J98" s="70" t="s">
        <v>345</v>
      </c>
      <c r="K98" s="70" t="s">
        <v>345</v>
      </c>
      <c r="L98" s="70" t="s">
        <v>345</v>
      </c>
      <c r="M98" s="70" t="s">
        <v>345</v>
      </c>
      <c r="N98" s="70" t="s">
        <v>345</v>
      </c>
      <c r="O98" s="70" t="s">
        <v>345</v>
      </c>
      <c r="P98" s="70" t="s">
        <v>345</v>
      </c>
      <c r="Q98" s="70" t="s">
        <v>345</v>
      </c>
      <c r="R98" s="70" t="s">
        <v>345</v>
      </c>
    </row>
    <row r="99" spans="1:18" s="4" customFormat="1" x14ac:dyDescent="0.35">
      <c r="A99" s="81"/>
      <c r="B99" s="70" t="s">
        <v>17</v>
      </c>
      <c r="C99" s="70" t="s">
        <v>345</v>
      </c>
      <c r="D99" s="70" t="s">
        <v>345</v>
      </c>
      <c r="E99" s="70" t="s">
        <v>345</v>
      </c>
      <c r="F99" s="70" t="s">
        <v>345</v>
      </c>
      <c r="G99" s="70" t="s">
        <v>345</v>
      </c>
      <c r="H99" s="70" t="s">
        <v>345</v>
      </c>
      <c r="I99" s="70" t="s">
        <v>345</v>
      </c>
      <c r="J99" s="70" t="s">
        <v>345</v>
      </c>
      <c r="K99" s="70" t="s">
        <v>345</v>
      </c>
      <c r="L99" s="70" t="s">
        <v>345</v>
      </c>
      <c r="M99" s="70" t="s">
        <v>345</v>
      </c>
      <c r="N99" s="70" t="s">
        <v>345</v>
      </c>
      <c r="O99" s="70" t="s">
        <v>345</v>
      </c>
      <c r="P99" s="70" t="s">
        <v>345</v>
      </c>
      <c r="Q99" s="70" t="s">
        <v>345</v>
      </c>
      <c r="R99" s="70" t="s">
        <v>345</v>
      </c>
    </row>
    <row r="100" spans="1:18" s="4" customFormat="1" x14ac:dyDescent="0.35">
      <c r="A100" s="77"/>
      <c r="B100" s="78" t="s">
        <v>16</v>
      </c>
      <c r="C100" s="106" t="s">
        <v>345</v>
      </c>
      <c r="D100" s="106" t="s">
        <v>345</v>
      </c>
      <c r="E100" s="106" t="s">
        <v>345</v>
      </c>
      <c r="F100" s="106" t="s">
        <v>345</v>
      </c>
      <c r="G100" s="106" t="s">
        <v>345</v>
      </c>
      <c r="H100" s="106" t="s">
        <v>345</v>
      </c>
      <c r="I100" s="106" t="s">
        <v>345</v>
      </c>
      <c r="J100" s="106" t="s">
        <v>345</v>
      </c>
      <c r="K100" s="106" t="s">
        <v>345</v>
      </c>
      <c r="L100" s="106" t="s">
        <v>345</v>
      </c>
      <c r="M100" s="106" t="s">
        <v>345</v>
      </c>
      <c r="N100" s="106" t="s">
        <v>345</v>
      </c>
      <c r="O100" s="106" t="s">
        <v>345</v>
      </c>
      <c r="P100" s="106" t="s">
        <v>345</v>
      </c>
      <c r="Q100" s="106" t="s">
        <v>345</v>
      </c>
      <c r="R100" s="106" t="s">
        <v>345</v>
      </c>
    </row>
    <row r="101" spans="1:18" s="4" customFormat="1" x14ac:dyDescent="0.35">
      <c r="A101" s="84"/>
      <c r="B101" s="78" t="s">
        <v>17</v>
      </c>
      <c r="C101" s="106" t="s">
        <v>345</v>
      </c>
      <c r="D101" s="106" t="s">
        <v>345</v>
      </c>
      <c r="E101" s="106" t="s">
        <v>345</v>
      </c>
      <c r="F101" s="106" t="s">
        <v>345</v>
      </c>
      <c r="G101" s="106" t="s">
        <v>345</v>
      </c>
      <c r="H101" s="106" t="s">
        <v>345</v>
      </c>
      <c r="I101" s="106" t="s">
        <v>345</v>
      </c>
      <c r="J101" s="106" t="s">
        <v>345</v>
      </c>
      <c r="K101" s="106" t="s">
        <v>345</v>
      </c>
      <c r="L101" s="106" t="s">
        <v>345</v>
      </c>
      <c r="M101" s="106" t="s">
        <v>345</v>
      </c>
      <c r="N101" s="106" t="s">
        <v>345</v>
      </c>
      <c r="O101" s="106" t="s">
        <v>345</v>
      </c>
      <c r="P101" s="106" t="s">
        <v>345</v>
      </c>
      <c r="Q101" s="106" t="s">
        <v>345</v>
      </c>
      <c r="R101" s="106" t="s">
        <v>345</v>
      </c>
    </row>
    <row r="102" spans="1:18" s="4" customFormat="1" ht="21.6" customHeight="1" x14ac:dyDescent="0.35">
      <c r="A102" s="85" t="s">
        <v>93</v>
      </c>
      <c r="B102" s="86" t="s">
        <v>16</v>
      </c>
      <c r="C102" s="169">
        <f>+C73+C30</f>
        <v>4886900</v>
      </c>
      <c r="D102" s="169">
        <f>+D73+D30</f>
        <v>2165800</v>
      </c>
      <c r="E102" s="118">
        <f>+E30</f>
        <v>1800000</v>
      </c>
      <c r="F102" s="118">
        <f>+F30</f>
        <v>27000</v>
      </c>
      <c r="G102" s="169">
        <f>+G73</f>
        <v>50200</v>
      </c>
      <c r="H102" s="118">
        <f>+H30</f>
        <v>235600</v>
      </c>
      <c r="I102" s="118">
        <f t="shared" ref="I102:R102" si="8">+I30</f>
        <v>1899800</v>
      </c>
      <c r="J102" s="118">
        <f t="shared" si="8"/>
        <v>1800000</v>
      </c>
      <c r="K102" s="118">
        <f t="shared" si="8"/>
        <v>0</v>
      </c>
      <c r="L102" s="118">
        <f t="shared" si="8"/>
        <v>23800</v>
      </c>
      <c r="M102" s="118" t="str">
        <f t="shared" si="8"/>
        <v>-</v>
      </c>
      <c r="N102" s="118">
        <f t="shared" si="8"/>
        <v>821300</v>
      </c>
      <c r="O102" s="118">
        <f t="shared" si="8"/>
        <v>821300</v>
      </c>
      <c r="P102" s="118" t="str">
        <f t="shared" si="8"/>
        <v>-</v>
      </c>
      <c r="Q102" s="118" t="str">
        <f t="shared" si="8"/>
        <v>-</v>
      </c>
      <c r="R102" s="118" t="str">
        <f t="shared" si="8"/>
        <v>-</v>
      </c>
    </row>
    <row r="103" spans="1:18" s="4" customFormat="1" x14ac:dyDescent="0.35">
      <c r="A103" s="85"/>
      <c r="B103" s="86" t="s">
        <v>17</v>
      </c>
      <c r="C103" s="70" t="s">
        <v>345</v>
      </c>
      <c r="D103" s="70" t="s">
        <v>345</v>
      </c>
      <c r="E103" s="70" t="s">
        <v>345</v>
      </c>
      <c r="F103" s="70" t="s">
        <v>345</v>
      </c>
      <c r="G103" s="70" t="s">
        <v>345</v>
      </c>
      <c r="H103" s="70" t="s">
        <v>345</v>
      </c>
      <c r="I103" s="70" t="s">
        <v>345</v>
      </c>
      <c r="J103" s="70" t="s">
        <v>345</v>
      </c>
      <c r="K103" s="70" t="s">
        <v>345</v>
      </c>
      <c r="L103" s="70" t="s">
        <v>345</v>
      </c>
      <c r="M103" s="70" t="s">
        <v>345</v>
      </c>
      <c r="N103" s="70" t="s">
        <v>345</v>
      </c>
      <c r="O103" s="70" t="s">
        <v>345</v>
      </c>
      <c r="P103" s="70" t="s">
        <v>345</v>
      </c>
      <c r="Q103" s="70" t="s">
        <v>345</v>
      </c>
      <c r="R103" s="70" t="s">
        <v>345</v>
      </c>
    </row>
    <row r="104" spans="1:18" s="4" customFormat="1" ht="59.45" customHeight="1" x14ac:dyDescent="0.35">
      <c r="A104" s="9" t="s">
        <v>94</v>
      </c>
      <c r="B104" s="55"/>
      <c r="C104" s="55"/>
      <c r="I104" s="13" t="s">
        <v>95</v>
      </c>
      <c r="K104" s="13"/>
    </row>
    <row r="105" spans="1:18" x14ac:dyDescent="0.3">
      <c r="A105" s="87" t="s">
        <v>96</v>
      </c>
      <c r="H105" s="89"/>
      <c r="K105" s="90" t="s">
        <v>97</v>
      </c>
    </row>
    <row r="106" spans="1:18" x14ac:dyDescent="0.3">
      <c r="A106" s="61" t="s">
        <v>98</v>
      </c>
      <c r="I106" s="6" t="s">
        <v>98</v>
      </c>
    </row>
    <row r="107" spans="1:18" x14ac:dyDescent="0.3">
      <c r="A107" s="61" t="s">
        <v>99</v>
      </c>
      <c r="I107" s="8" t="s">
        <v>99</v>
      </c>
    </row>
  </sheetData>
  <mergeCells count="36">
    <mergeCell ref="J92:M92"/>
    <mergeCell ref="O92:R92"/>
    <mergeCell ref="A89:D89"/>
    <mergeCell ref="F89:G89"/>
    <mergeCell ref="A91:D91"/>
    <mergeCell ref="B92:B93"/>
    <mergeCell ref="C92:C93"/>
    <mergeCell ref="E92:H92"/>
    <mergeCell ref="O55:R55"/>
    <mergeCell ref="A83:P83"/>
    <mergeCell ref="A84:P84"/>
    <mergeCell ref="P86:Q86"/>
    <mergeCell ref="P87:Q87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0" fitToHeight="0" orientation="landscape" r:id="rId1"/>
  <rowBreaks count="2" manualBreakCount="2">
    <brk id="45" max="17" man="1"/>
    <brk id="82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868E-E9D5-403E-B447-58F918CDDA99}">
  <sheetPr>
    <tabColor rgb="FFFF0000"/>
    <pageSetUpPr fitToPage="1"/>
  </sheetPr>
  <dimension ref="A1:R84"/>
  <sheetViews>
    <sheetView tabSelected="1" view="pageBreakPreview" topLeftCell="A54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0.125" style="88" customWidth="1"/>
    <col min="7" max="7" width="11.75" style="88" customWidth="1"/>
    <col min="8" max="8" width="12.75" style="88" customWidth="1"/>
    <col min="9" max="9" width="14.25" style="88" customWidth="1"/>
    <col min="10" max="11" width="14" style="88" customWidth="1"/>
    <col min="12" max="13" width="10.125" style="88" customWidth="1"/>
    <col min="14" max="14" width="11.25" style="88" bestFit="1" customWidth="1"/>
    <col min="15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384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7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116">
        <f>+C32</f>
        <v>250000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>
        <f>+I44</f>
        <v>250000</v>
      </c>
      <c r="J30" s="116" t="s">
        <v>345</v>
      </c>
      <c r="K30" s="116">
        <f>+K44</f>
        <v>250000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7">
        <f>+C44</f>
        <v>250000</v>
      </c>
      <c r="D32" s="117" t="s">
        <v>345</v>
      </c>
      <c r="E32" s="117" t="s">
        <v>345</v>
      </c>
      <c r="F32" s="117" t="s">
        <v>345</v>
      </c>
      <c r="G32" s="117" t="s">
        <v>345</v>
      </c>
      <c r="H32" s="117" t="s">
        <v>345</v>
      </c>
      <c r="I32" s="117">
        <f>+I44</f>
        <v>250000</v>
      </c>
      <c r="J32" s="117" t="s">
        <v>345</v>
      </c>
      <c r="K32" s="117">
        <f>+K44</f>
        <v>250000</v>
      </c>
      <c r="L32" s="117" t="s">
        <v>345</v>
      </c>
      <c r="M32" s="117" t="s">
        <v>345</v>
      </c>
      <c r="N32" s="117" t="s">
        <v>345</v>
      </c>
      <c r="O32" s="117" t="s">
        <v>345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117" t="s">
        <v>345</v>
      </c>
      <c r="D34" s="117" t="s">
        <v>345</v>
      </c>
      <c r="E34" s="117" t="s">
        <v>345</v>
      </c>
      <c r="F34" s="117" t="s">
        <v>345</v>
      </c>
      <c r="G34" s="117" t="s">
        <v>345</v>
      </c>
      <c r="H34" s="117" t="s">
        <v>345</v>
      </c>
      <c r="I34" s="117" t="s">
        <v>345</v>
      </c>
      <c r="J34" s="117" t="s">
        <v>345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5"/>
      <c r="B36" s="78" t="s">
        <v>16</v>
      </c>
      <c r="C36" s="106" t="s">
        <v>345</v>
      </c>
      <c r="D36" s="106" t="s">
        <v>345</v>
      </c>
      <c r="E36" s="106" t="s">
        <v>345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82" t="s">
        <v>85</v>
      </c>
      <c r="B38" s="73" t="s">
        <v>16</v>
      </c>
      <c r="C38" s="117" t="s">
        <v>345</v>
      </c>
      <c r="D38" s="117" t="s">
        <v>345</v>
      </c>
      <c r="E38" s="117" t="s">
        <v>345</v>
      </c>
      <c r="F38" s="117" t="s">
        <v>345</v>
      </c>
      <c r="G38" s="117" t="s">
        <v>345</v>
      </c>
      <c r="H38" s="117" t="s">
        <v>345</v>
      </c>
      <c r="I38" s="117" t="s">
        <v>345</v>
      </c>
      <c r="J38" s="117" t="s">
        <v>345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/>
      <c r="B40" s="78" t="s">
        <v>16</v>
      </c>
      <c r="C40" s="106" t="s">
        <v>345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4" customFormat="1" x14ac:dyDescent="0.35">
      <c r="A42" s="82" t="s">
        <v>86</v>
      </c>
      <c r="B42" s="73" t="s">
        <v>16</v>
      </c>
      <c r="C42" s="117" t="s">
        <v>345</v>
      </c>
      <c r="D42" s="117" t="s">
        <v>345</v>
      </c>
      <c r="E42" s="117" t="s">
        <v>345</v>
      </c>
      <c r="F42" s="117" t="s">
        <v>345</v>
      </c>
      <c r="G42" s="117" t="s">
        <v>345</v>
      </c>
      <c r="H42" s="117" t="s">
        <v>345</v>
      </c>
      <c r="I42" s="117" t="s">
        <v>345</v>
      </c>
      <c r="J42" s="117" t="s">
        <v>345</v>
      </c>
      <c r="K42" s="117" t="s">
        <v>345</v>
      </c>
      <c r="L42" s="117" t="s">
        <v>345</v>
      </c>
      <c r="M42" s="117" t="s">
        <v>345</v>
      </c>
      <c r="N42" s="117" t="s">
        <v>345</v>
      </c>
      <c r="O42" s="117" t="s">
        <v>345</v>
      </c>
      <c r="P42" s="117" t="s">
        <v>345</v>
      </c>
      <c r="Q42" s="117" t="s">
        <v>345</v>
      </c>
      <c r="R42" s="117" t="s">
        <v>345</v>
      </c>
    </row>
    <row r="43" spans="1:18" s="4" customFormat="1" x14ac:dyDescent="0.35">
      <c r="A43" s="82"/>
      <c r="B43" s="73" t="s">
        <v>17</v>
      </c>
      <c r="C43" s="117" t="s">
        <v>345</v>
      </c>
      <c r="D43" s="117" t="s">
        <v>345</v>
      </c>
      <c r="E43" s="117" t="s">
        <v>345</v>
      </c>
      <c r="F43" s="117" t="s">
        <v>345</v>
      </c>
      <c r="G43" s="117" t="s">
        <v>345</v>
      </c>
      <c r="H43" s="117" t="s">
        <v>345</v>
      </c>
      <c r="I43" s="117" t="s">
        <v>345</v>
      </c>
      <c r="J43" s="117" t="s">
        <v>345</v>
      </c>
      <c r="K43" s="117" t="s">
        <v>345</v>
      </c>
      <c r="L43" s="117" t="s">
        <v>345</v>
      </c>
      <c r="M43" s="117" t="s">
        <v>345</v>
      </c>
      <c r="N43" s="117" t="s">
        <v>345</v>
      </c>
      <c r="O43" s="117" t="s">
        <v>345</v>
      </c>
      <c r="P43" s="117" t="s">
        <v>345</v>
      </c>
      <c r="Q43" s="117" t="s">
        <v>345</v>
      </c>
      <c r="R43" s="117" t="s">
        <v>345</v>
      </c>
    </row>
    <row r="44" spans="1:18" s="4" customFormat="1" x14ac:dyDescent="0.35">
      <c r="A44" s="107" t="s">
        <v>134</v>
      </c>
      <c r="B44" s="78" t="s">
        <v>16</v>
      </c>
      <c r="C44" s="106">
        <f>+I44</f>
        <v>250000</v>
      </c>
      <c r="D44" s="106" t="s">
        <v>345</v>
      </c>
      <c r="E44" s="106" t="s">
        <v>345</v>
      </c>
      <c r="F44" s="106" t="s">
        <v>345</v>
      </c>
      <c r="G44" s="106" t="s">
        <v>345</v>
      </c>
      <c r="H44" s="106" t="s">
        <v>345</v>
      </c>
      <c r="I44" s="119">
        <f>SUM(J44:M44)</f>
        <v>250000</v>
      </c>
      <c r="J44" s="119">
        <v>0</v>
      </c>
      <c r="K44" s="119">
        <v>250000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7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3"/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28" t="s">
        <v>375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384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72" t="s">
        <v>87</v>
      </c>
      <c r="B57" s="73" t="s">
        <v>16</v>
      </c>
      <c r="C57" s="117" t="s">
        <v>345</v>
      </c>
      <c r="D57" s="117" t="s">
        <v>345</v>
      </c>
      <c r="E57" s="117" t="s">
        <v>345</v>
      </c>
      <c r="F57" s="117" t="s">
        <v>345</v>
      </c>
      <c r="G57" s="117" t="s">
        <v>345</v>
      </c>
      <c r="H57" s="117" t="s">
        <v>345</v>
      </c>
      <c r="I57" s="117" t="s">
        <v>345</v>
      </c>
      <c r="J57" s="117" t="s">
        <v>345</v>
      </c>
      <c r="K57" s="117" t="s">
        <v>345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ht="23.45" customHeight="1" x14ac:dyDescent="0.35">
      <c r="A58" s="7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107"/>
      <c r="B59" s="78" t="s">
        <v>16</v>
      </c>
      <c r="C59" s="106" t="s">
        <v>345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7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ht="24" customHeight="1" x14ac:dyDescent="0.35">
      <c r="A61" s="81" t="s">
        <v>88</v>
      </c>
      <c r="B61" s="70" t="s">
        <v>16</v>
      </c>
      <c r="C61" s="116" t="str">
        <f>+C63</f>
        <v>-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>
        <v>0</v>
      </c>
      <c r="J62" s="116" t="s">
        <v>345</v>
      </c>
      <c r="K62" s="116">
        <v>0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ht="28.15" customHeight="1" x14ac:dyDescent="0.35">
      <c r="A63" s="72" t="s">
        <v>89</v>
      </c>
      <c r="B63" s="73" t="s">
        <v>16</v>
      </c>
      <c r="C63" s="117" t="str">
        <f>+C65</f>
        <v>-</v>
      </c>
      <c r="D63" s="117" t="s">
        <v>345</v>
      </c>
      <c r="E63" s="117" t="s">
        <v>345</v>
      </c>
      <c r="F63" s="117" t="s">
        <v>345</v>
      </c>
      <c r="G63" s="117" t="s">
        <v>345</v>
      </c>
      <c r="H63" s="117" t="s">
        <v>345</v>
      </c>
      <c r="I63" s="117" t="s">
        <v>345</v>
      </c>
      <c r="J63" s="117" t="s">
        <v>345</v>
      </c>
      <c r="K63" s="117" t="s">
        <v>345</v>
      </c>
      <c r="L63" s="117" t="s">
        <v>345</v>
      </c>
      <c r="M63" s="117" t="s">
        <v>345</v>
      </c>
      <c r="N63" s="117" t="s">
        <v>345</v>
      </c>
      <c r="O63" s="117" t="s">
        <v>345</v>
      </c>
      <c r="P63" s="117" t="s">
        <v>345</v>
      </c>
      <c r="Q63" s="117" t="s">
        <v>345</v>
      </c>
      <c r="R63" s="117" t="s">
        <v>345</v>
      </c>
    </row>
    <row r="64" spans="1:18" s="4" customFormat="1" x14ac:dyDescent="0.35">
      <c r="A64" s="72"/>
      <c r="B64" s="73" t="s">
        <v>17</v>
      </c>
      <c r="C64" s="117" t="s">
        <v>345</v>
      </c>
      <c r="D64" s="117" t="s">
        <v>345</v>
      </c>
      <c r="E64" s="117" t="s">
        <v>345</v>
      </c>
      <c r="F64" s="117" t="s">
        <v>345</v>
      </c>
      <c r="G64" s="117" t="s">
        <v>345</v>
      </c>
      <c r="H64" s="117" t="s">
        <v>345</v>
      </c>
      <c r="I64" s="117">
        <v>0</v>
      </c>
      <c r="J64" s="117" t="s">
        <v>345</v>
      </c>
      <c r="K64" s="117">
        <v>0</v>
      </c>
      <c r="L64" s="117" t="s">
        <v>345</v>
      </c>
      <c r="M64" s="117" t="s">
        <v>345</v>
      </c>
      <c r="N64" s="117" t="s">
        <v>345</v>
      </c>
      <c r="O64" s="117" t="s">
        <v>345</v>
      </c>
      <c r="P64" s="117" t="s">
        <v>345</v>
      </c>
      <c r="Q64" s="117" t="s">
        <v>345</v>
      </c>
      <c r="R64" s="117" t="s">
        <v>345</v>
      </c>
    </row>
    <row r="65" spans="1:18" s="4" customFormat="1" ht="26.45" customHeight="1" x14ac:dyDescent="0.35">
      <c r="A65" s="107"/>
      <c r="B65" s="78" t="s">
        <v>16</v>
      </c>
      <c r="C65" s="106" t="s">
        <v>345</v>
      </c>
      <c r="D65" s="106" t="s">
        <v>345</v>
      </c>
      <c r="E65" s="106" t="s">
        <v>345</v>
      </c>
      <c r="F65" s="106" t="s">
        <v>345</v>
      </c>
      <c r="G65" s="106" t="s">
        <v>345</v>
      </c>
      <c r="H65" s="106" t="s">
        <v>345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72" t="s">
        <v>90</v>
      </c>
      <c r="B67" s="73" t="s">
        <v>16</v>
      </c>
      <c r="C67" s="117" t="s">
        <v>345</v>
      </c>
      <c r="D67" s="117" t="s">
        <v>345</v>
      </c>
      <c r="E67" s="117" t="s">
        <v>345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x14ac:dyDescent="0.35">
      <c r="A68" s="72"/>
      <c r="B68" s="73" t="s">
        <v>17</v>
      </c>
      <c r="C68" s="117" t="s">
        <v>345</v>
      </c>
      <c r="D68" s="117" t="s">
        <v>345</v>
      </c>
      <c r="E68" s="117" t="s">
        <v>345</v>
      </c>
      <c r="F68" s="117" t="s">
        <v>345</v>
      </c>
      <c r="G68" s="117" t="s">
        <v>345</v>
      </c>
      <c r="H68" s="117" t="s">
        <v>345</v>
      </c>
      <c r="I68" s="117" t="s">
        <v>345</v>
      </c>
      <c r="J68" s="117" t="s">
        <v>345</v>
      </c>
      <c r="K68" s="117" t="s">
        <v>345</v>
      </c>
      <c r="L68" s="117" t="s">
        <v>345</v>
      </c>
      <c r="M68" s="117" t="s">
        <v>345</v>
      </c>
      <c r="N68" s="117" t="s">
        <v>345</v>
      </c>
      <c r="O68" s="117" t="s">
        <v>345</v>
      </c>
      <c r="P68" s="117" t="s">
        <v>345</v>
      </c>
      <c r="Q68" s="117" t="s">
        <v>345</v>
      </c>
      <c r="R68" s="117" t="s">
        <v>345</v>
      </c>
    </row>
    <row r="69" spans="1:18" s="4" customFormat="1" x14ac:dyDescent="0.35">
      <c r="A69" s="77"/>
      <c r="B69" s="78" t="s">
        <v>16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7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81" t="s">
        <v>91</v>
      </c>
      <c r="B71" s="70" t="s">
        <v>16</v>
      </c>
      <c r="C71" s="70" t="s">
        <v>345</v>
      </c>
      <c r="D71" s="70" t="s">
        <v>345</v>
      </c>
      <c r="E71" s="70" t="s">
        <v>345</v>
      </c>
      <c r="F71" s="70" t="s">
        <v>345</v>
      </c>
      <c r="G71" s="70" t="s">
        <v>345</v>
      </c>
      <c r="H71" s="70" t="s">
        <v>345</v>
      </c>
      <c r="I71" s="70" t="s">
        <v>345</v>
      </c>
      <c r="J71" s="70" t="s">
        <v>345</v>
      </c>
      <c r="K71" s="70" t="s">
        <v>345</v>
      </c>
      <c r="L71" s="70" t="s">
        <v>345</v>
      </c>
      <c r="M71" s="70" t="s">
        <v>345</v>
      </c>
      <c r="N71" s="70" t="s">
        <v>345</v>
      </c>
      <c r="O71" s="70" t="s">
        <v>345</v>
      </c>
      <c r="P71" s="70" t="s">
        <v>345</v>
      </c>
      <c r="Q71" s="70" t="s">
        <v>345</v>
      </c>
      <c r="R71" s="70" t="s">
        <v>345</v>
      </c>
    </row>
    <row r="72" spans="1:18" s="4" customFormat="1" x14ac:dyDescent="0.35">
      <c r="A72" s="81"/>
      <c r="B72" s="70" t="s">
        <v>17</v>
      </c>
      <c r="C72" s="70" t="s">
        <v>345</v>
      </c>
      <c r="D72" s="70" t="s">
        <v>345</v>
      </c>
      <c r="E72" s="70" t="s">
        <v>345</v>
      </c>
      <c r="F72" s="70" t="s">
        <v>345</v>
      </c>
      <c r="G72" s="70" t="s">
        <v>345</v>
      </c>
      <c r="H72" s="70" t="s">
        <v>345</v>
      </c>
      <c r="I72" s="70" t="s">
        <v>345</v>
      </c>
      <c r="J72" s="70" t="s">
        <v>345</v>
      </c>
      <c r="K72" s="70" t="s">
        <v>345</v>
      </c>
      <c r="L72" s="70" t="s">
        <v>345</v>
      </c>
      <c r="M72" s="70" t="s">
        <v>345</v>
      </c>
      <c r="N72" s="70" t="s">
        <v>345</v>
      </c>
      <c r="O72" s="70" t="s">
        <v>345</v>
      </c>
      <c r="P72" s="70" t="s">
        <v>345</v>
      </c>
      <c r="Q72" s="70" t="s">
        <v>345</v>
      </c>
      <c r="R72" s="70" t="s">
        <v>345</v>
      </c>
    </row>
    <row r="73" spans="1:18" s="4" customFormat="1" x14ac:dyDescent="0.35">
      <c r="A73" s="7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7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81" t="s">
        <v>92</v>
      </c>
      <c r="B75" s="70" t="s">
        <v>16</v>
      </c>
      <c r="C75" s="70" t="s">
        <v>345</v>
      </c>
      <c r="D75" s="70" t="s">
        <v>345</v>
      </c>
      <c r="E75" s="70" t="s">
        <v>345</v>
      </c>
      <c r="F75" s="70" t="s">
        <v>345</v>
      </c>
      <c r="G75" s="70" t="s">
        <v>345</v>
      </c>
      <c r="H75" s="70" t="s">
        <v>345</v>
      </c>
      <c r="I75" s="70" t="s">
        <v>345</v>
      </c>
      <c r="J75" s="70" t="s">
        <v>345</v>
      </c>
      <c r="K75" s="70" t="s">
        <v>345</v>
      </c>
      <c r="L75" s="70" t="s">
        <v>345</v>
      </c>
      <c r="M75" s="70" t="s">
        <v>345</v>
      </c>
      <c r="N75" s="70" t="s">
        <v>345</v>
      </c>
      <c r="O75" s="70" t="s">
        <v>345</v>
      </c>
      <c r="P75" s="70" t="s">
        <v>345</v>
      </c>
      <c r="Q75" s="70" t="s">
        <v>345</v>
      </c>
      <c r="R75" s="70" t="s">
        <v>345</v>
      </c>
    </row>
    <row r="76" spans="1:18" s="4" customFormat="1" x14ac:dyDescent="0.35">
      <c r="A76" s="81"/>
      <c r="B76" s="70" t="s">
        <v>17</v>
      </c>
      <c r="C76" s="70" t="s">
        <v>345</v>
      </c>
      <c r="D76" s="70" t="s">
        <v>345</v>
      </c>
      <c r="E76" s="70" t="s">
        <v>345</v>
      </c>
      <c r="F76" s="70" t="s">
        <v>345</v>
      </c>
      <c r="G76" s="70" t="s">
        <v>345</v>
      </c>
      <c r="H76" s="70" t="s">
        <v>345</v>
      </c>
      <c r="I76" s="70" t="s">
        <v>345</v>
      </c>
      <c r="J76" s="70" t="s">
        <v>345</v>
      </c>
      <c r="K76" s="70" t="s">
        <v>345</v>
      </c>
      <c r="L76" s="70" t="s">
        <v>345</v>
      </c>
      <c r="M76" s="70" t="s">
        <v>345</v>
      </c>
      <c r="N76" s="70" t="s">
        <v>345</v>
      </c>
      <c r="O76" s="70" t="s">
        <v>345</v>
      </c>
      <c r="P76" s="70" t="s">
        <v>345</v>
      </c>
      <c r="Q76" s="70" t="s">
        <v>345</v>
      </c>
      <c r="R76" s="70" t="s">
        <v>345</v>
      </c>
    </row>
    <row r="77" spans="1:18" s="4" customFormat="1" x14ac:dyDescent="0.35">
      <c r="A77" s="77"/>
      <c r="B77" s="78" t="s">
        <v>16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84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85" t="s">
        <v>93</v>
      </c>
      <c r="B79" s="86" t="s">
        <v>16</v>
      </c>
      <c r="C79" s="118">
        <f>+C30</f>
        <v>250000</v>
      </c>
      <c r="D79" s="118" t="s">
        <v>345</v>
      </c>
      <c r="E79" s="118" t="s">
        <v>345</v>
      </c>
      <c r="F79" s="118" t="s">
        <v>345</v>
      </c>
      <c r="G79" s="118" t="s">
        <v>345</v>
      </c>
      <c r="H79" s="118" t="s">
        <v>345</v>
      </c>
      <c r="I79" s="118">
        <f>+I30</f>
        <v>250000</v>
      </c>
      <c r="J79" s="118" t="str">
        <f>+J61</f>
        <v>-</v>
      </c>
      <c r="K79" s="118">
        <f>+K30</f>
        <v>250000</v>
      </c>
      <c r="L79" s="118" t="s">
        <v>345</v>
      </c>
      <c r="M79" s="118" t="s">
        <v>345</v>
      </c>
      <c r="N79" s="118" t="s">
        <v>345</v>
      </c>
      <c r="O79" s="118" t="s">
        <v>345</v>
      </c>
      <c r="P79" s="118" t="s">
        <v>345</v>
      </c>
      <c r="Q79" s="118" t="s">
        <v>345</v>
      </c>
      <c r="R79" s="118" t="s">
        <v>345</v>
      </c>
    </row>
    <row r="80" spans="1:18" s="4" customFormat="1" x14ac:dyDescent="0.35">
      <c r="A80" s="85"/>
      <c r="B80" s="86" t="s">
        <v>17</v>
      </c>
      <c r="C80" s="117" t="s">
        <v>345</v>
      </c>
      <c r="D80" s="117" t="s">
        <v>345</v>
      </c>
      <c r="E80" s="117" t="s">
        <v>345</v>
      </c>
      <c r="F80" s="117" t="s">
        <v>345</v>
      </c>
      <c r="G80" s="117" t="s">
        <v>345</v>
      </c>
      <c r="H80" s="117" t="s">
        <v>345</v>
      </c>
      <c r="I80" s="117">
        <v>0</v>
      </c>
      <c r="J80" s="117">
        <v>0</v>
      </c>
      <c r="K80" s="117">
        <v>0</v>
      </c>
      <c r="L80" s="117" t="s">
        <v>345</v>
      </c>
      <c r="M80" s="117" t="s">
        <v>345</v>
      </c>
      <c r="N80" s="117" t="s">
        <v>345</v>
      </c>
      <c r="O80" s="117" t="s">
        <v>345</v>
      </c>
      <c r="P80" s="117" t="s">
        <v>345</v>
      </c>
      <c r="Q80" s="117" t="s">
        <v>345</v>
      </c>
      <c r="R80" s="117" t="s">
        <v>345</v>
      </c>
    </row>
    <row r="81" spans="1:11" s="4" customFormat="1" ht="52.9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4136-4B54-42DC-B43F-1535BD4EB355}">
  <sheetPr>
    <tabColor rgb="FFFF0000"/>
    <pageSetUpPr fitToPage="1"/>
  </sheetPr>
  <dimension ref="A1:R103"/>
  <sheetViews>
    <sheetView tabSelected="1" view="pageBreakPreview" topLeftCell="A79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2.5" style="88" customWidth="1"/>
    <col min="8" max="8" width="12.75" style="88" customWidth="1"/>
    <col min="9" max="9" width="12.25" style="88" bestFit="1" customWidth="1"/>
    <col min="10" max="10" width="12.25" style="88" customWidth="1"/>
    <col min="11" max="11" width="12.375" style="88" customWidth="1"/>
    <col min="12" max="14" width="13" style="88" customWidth="1"/>
    <col min="15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385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6.45" customHeight="1" x14ac:dyDescent="0.35">
      <c r="A30" s="81" t="s">
        <v>82</v>
      </c>
      <c r="B30" s="70" t="s">
        <v>16</v>
      </c>
      <c r="C30" s="116">
        <f>+C32</f>
        <v>2598500</v>
      </c>
      <c r="D30" s="116">
        <f t="shared" ref="D30:R30" si="0">+D32</f>
        <v>1887900</v>
      </c>
      <c r="E30" s="116">
        <f t="shared" si="0"/>
        <v>1513200</v>
      </c>
      <c r="F30" s="116">
        <f t="shared" si="0"/>
        <v>208300</v>
      </c>
      <c r="G30" s="116">
        <f t="shared" si="0"/>
        <v>83200</v>
      </c>
      <c r="H30" s="116">
        <f t="shared" si="0"/>
        <v>83200</v>
      </c>
      <c r="I30" s="116">
        <f t="shared" si="0"/>
        <v>377800</v>
      </c>
      <c r="J30" s="116">
        <f t="shared" si="0"/>
        <v>83200</v>
      </c>
      <c r="K30" s="116">
        <f t="shared" si="0"/>
        <v>128200</v>
      </c>
      <c r="L30" s="116">
        <f t="shared" si="0"/>
        <v>83200</v>
      </c>
      <c r="M30" s="116">
        <f t="shared" si="0"/>
        <v>83200</v>
      </c>
      <c r="N30" s="116">
        <f t="shared" si="0"/>
        <v>332800</v>
      </c>
      <c r="O30" s="116">
        <f t="shared" si="0"/>
        <v>83200</v>
      </c>
      <c r="P30" s="116">
        <f t="shared" si="0"/>
        <v>83200</v>
      </c>
      <c r="Q30" s="116">
        <f t="shared" si="0"/>
        <v>83200</v>
      </c>
      <c r="R30" s="116">
        <f t="shared" si="0"/>
        <v>83200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7">
        <f>+C34+C38+C57</f>
        <v>2598500</v>
      </c>
      <c r="D32" s="117">
        <f t="shared" ref="D32:E32" si="1">+D34+D38+D57</f>
        <v>1887900</v>
      </c>
      <c r="E32" s="117">
        <f t="shared" si="1"/>
        <v>1513200</v>
      </c>
      <c r="F32" s="117">
        <f>+F34+F38+F57</f>
        <v>208300</v>
      </c>
      <c r="G32" s="117">
        <f>+G34</f>
        <v>83200</v>
      </c>
      <c r="H32" s="117">
        <f>+H34</f>
        <v>83200</v>
      </c>
      <c r="I32" s="117">
        <f>+I36+I57</f>
        <v>377800</v>
      </c>
      <c r="J32" s="117">
        <f>+J34</f>
        <v>83200</v>
      </c>
      <c r="K32" s="117">
        <f>+K34+K57</f>
        <v>128200</v>
      </c>
      <c r="L32" s="117">
        <f t="shared" ref="L32:R32" si="2">+L34</f>
        <v>83200</v>
      </c>
      <c r="M32" s="117">
        <f t="shared" si="2"/>
        <v>83200</v>
      </c>
      <c r="N32" s="117">
        <f t="shared" si="2"/>
        <v>332800</v>
      </c>
      <c r="O32" s="117">
        <f t="shared" si="2"/>
        <v>83200</v>
      </c>
      <c r="P32" s="117">
        <f t="shared" si="2"/>
        <v>83200</v>
      </c>
      <c r="Q32" s="117">
        <f t="shared" si="2"/>
        <v>83200</v>
      </c>
      <c r="R32" s="117">
        <f t="shared" si="2"/>
        <v>83200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117">
        <f>SUM(C36:C37)</f>
        <v>998400</v>
      </c>
      <c r="D34" s="117">
        <f t="shared" ref="D34:R34" si="3">SUM(D36:D37)</f>
        <v>332800</v>
      </c>
      <c r="E34" s="117">
        <f t="shared" si="3"/>
        <v>83200</v>
      </c>
      <c r="F34" s="117">
        <f t="shared" si="3"/>
        <v>83200</v>
      </c>
      <c r="G34" s="117">
        <f t="shared" si="3"/>
        <v>83200</v>
      </c>
      <c r="H34" s="117">
        <f t="shared" si="3"/>
        <v>83200</v>
      </c>
      <c r="I34" s="117">
        <f t="shared" si="3"/>
        <v>332800</v>
      </c>
      <c r="J34" s="117">
        <f t="shared" si="3"/>
        <v>83200</v>
      </c>
      <c r="K34" s="117">
        <f t="shared" si="3"/>
        <v>83200</v>
      </c>
      <c r="L34" s="117">
        <f t="shared" si="3"/>
        <v>83200</v>
      </c>
      <c r="M34" s="117">
        <f t="shared" si="3"/>
        <v>83200</v>
      </c>
      <c r="N34" s="117">
        <f t="shared" si="3"/>
        <v>332800</v>
      </c>
      <c r="O34" s="117">
        <f t="shared" si="3"/>
        <v>83200</v>
      </c>
      <c r="P34" s="117">
        <f t="shared" si="3"/>
        <v>83200</v>
      </c>
      <c r="Q34" s="117">
        <f t="shared" si="3"/>
        <v>83200</v>
      </c>
      <c r="R34" s="117">
        <f t="shared" si="3"/>
        <v>83200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 t="s">
        <v>107</v>
      </c>
      <c r="B36" s="78" t="s">
        <v>16</v>
      </c>
      <c r="C36" s="119">
        <f>+D36+I36+N36</f>
        <v>998400</v>
      </c>
      <c r="D36" s="105">
        <f>SUM(E36:H36)</f>
        <v>332800</v>
      </c>
      <c r="E36" s="119">
        <v>83200</v>
      </c>
      <c r="F36" s="119">
        <v>83200</v>
      </c>
      <c r="G36" s="119">
        <v>83200</v>
      </c>
      <c r="H36" s="119">
        <v>83200</v>
      </c>
      <c r="I36" s="105">
        <f>SUM(J36:M36)</f>
        <v>332800</v>
      </c>
      <c r="J36" s="119">
        <v>83200</v>
      </c>
      <c r="K36" s="119">
        <v>83200</v>
      </c>
      <c r="L36" s="119">
        <v>83200</v>
      </c>
      <c r="M36" s="119">
        <v>83200</v>
      </c>
      <c r="N36" s="105">
        <f>SUM(O36:R36)</f>
        <v>332800</v>
      </c>
      <c r="O36" s="119">
        <v>83200</v>
      </c>
      <c r="P36" s="119">
        <v>83200</v>
      </c>
      <c r="Q36" s="119">
        <v>83200</v>
      </c>
      <c r="R36" s="119">
        <v>83200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82" t="s">
        <v>85</v>
      </c>
      <c r="B38" s="73" t="s">
        <v>16</v>
      </c>
      <c r="C38" s="117">
        <f>SUM(C40:C55)</f>
        <v>1477100</v>
      </c>
      <c r="D38" s="117">
        <f t="shared" ref="D38:F38" si="4">SUM(D40:D55)</f>
        <v>1477100</v>
      </c>
      <c r="E38" s="117">
        <f t="shared" si="4"/>
        <v>1400000</v>
      </c>
      <c r="F38" s="117">
        <f t="shared" si="4"/>
        <v>77100</v>
      </c>
      <c r="G38" s="117" t="s">
        <v>345</v>
      </c>
      <c r="H38" s="117" t="s">
        <v>345</v>
      </c>
      <c r="I38" s="117" t="s">
        <v>345</v>
      </c>
      <c r="J38" s="117" t="s">
        <v>345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100</v>
      </c>
      <c r="B40" s="78" t="s">
        <v>16</v>
      </c>
      <c r="C40" s="96">
        <f>+D40</f>
        <v>54300</v>
      </c>
      <c r="D40" s="105">
        <f>SUM(E40:H40)</f>
        <v>54300</v>
      </c>
      <c r="E40" s="106" t="s">
        <v>345</v>
      </c>
      <c r="F40" s="119">
        <v>54300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135</v>
      </c>
      <c r="B42" s="78" t="s">
        <v>16</v>
      </c>
      <c r="C42" s="96">
        <f>+D42</f>
        <v>1400000</v>
      </c>
      <c r="D42" s="105">
        <f>SUM(E42:H42)</f>
        <v>1400000</v>
      </c>
      <c r="E42" s="119">
        <v>1400000</v>
      </c>
      <c r="F42" s="106" t="s">
        <v>345</v>
      </c>
      <c r="G42" s="106" t="s">
        <v>345</v>
      </c>
      <c r="H42" s="106" t="s">
        <v>345</v>
      </c>
      <c r="I42" s="106" t="s">
        <v>345</v>
      </c>
      <c r="J42" s="106" t="s">
        <v>345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7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322" t="s">
        <v>344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60" t="s">
        <v>50</v>
      </c>
      <c r="R44" s="13"/>
    </row>
    <row r="45" spans="1:18" s="4" customFormat="1" x14ac:dyDescent="0.35">
      <c r="A45" s="310" t="s">
        <v>116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6"/>
      <c r="R45" s="6"/>
    </row>
    <row r="46" spans="1:18" s="4" customForma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6" t="s">
        <v>3</v>
      </c>
      <c r="P46" s="224" t="s">
        <v>356</v>
      </c>
      <c r="Q46" s="3"/>
      <c r="R46" s="3"/>
    </row>
    <row r="47" spans="1:18" s="4" customForma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" t="s">
        <v>4</v>
      </c>
      <c r="P47" s="304">
        <v>45915</v>
      </c>
      <c r="Q47" s="304"/>
      <c r="R47" s="3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8" t="s">
        <v>5</v>
      </c>
      <c r="P48" s="310" t="s">
        <v>343</v>
      </c>
      <c r="Q48" s="310"/>
      <c r="R48" s="3"/>
    </row>
    <row r="49" spans="1:18" s="4" customFormat="1" x14ac:dyDescent="0.35">
      <c r="A49" s="9" t="s">
        <v>377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N49" s="11"/>
      <c r="O49" s="12" t="s">
        <v>6</v>
      </c>
    </row>
    <row r="50" spans="1:18" s="4" customFormat="1" x14ac:dyDescent="0.35">
      <c r="A50" s="323" t="s">
        <v>52</v>
      </c>
      <c r="B50" s="323"/>
      <c r="C50" s="323"/>
      <c r="D50" s="323"/>
      <c r="F50" s="324"/>
      <c r="G50" s="324"/>
      <c r="H50" s="60"/>
      <c r="I50" s="13"/>
      <c r="J50" s="13"/>
      <c r="K50" s="13"/>
      <c r="N50" s="11"/>
      <c r="O50" s="12" t="s">
        <v>7</v>
      </c>
      <c r="Q50" s="10"/>
    </row>
    <row r="51" spans="1:18" s="4" customFormat="1" ht="23.25" customHeight="1" x14ac:dyDescent="0.35">
      <c r="A51" s="9" t="s">
        <v>385</v>
      </c>
      <c r="E51" s="6"/>
      <c r="F51" s="3"/>
      <c r="G51" s="6"/>
      <c r="H51" s="6"/>
      <c r="I51" s="6"/>
      <c r="J51" s="6"/>
      <c r="K51" s="13"/>
      <c r="N51" s="11"/>
      <c r="O51" s="12" t="s">
        <v>8</v>
      </c>
      <c r="P51" s="13" t="s">
        <v>9</v>
      </c>
    </row>
    <row r="52" spans="1:18" s="4" customFormat="1" x14ac:dyDescent="0.35">
      <c r="A52" s="323"/>
      <c r="B52" s="323"/>
      <c r="C52" s="323"/>
      <c r="D52" s="323"/>
      <c r="P52" s="62"/>
      <c r="Q52" s="62"/>
      <c r="R52" s="63" t="s">
        <v>54</v>
      </c>
    </row>
    <row r="53" spans="1:18" s="4" customFormat="1" x14ac:dyDescent="0.35">
      <c r="A53" s="64" t="s">
        <v>55</v>
      </c>
      <c r="B53" s="311" t="s">
        <v>56</v>
      </c>
      <c r="C53" s="311" t="s">
        <v>12</v>
      </c>
      <c r="D53" s="65" t="s">
        <v>57</v>
      </c>
      <c r="E53" s="325" t="s">
        <v>13</v>
      </c>
      <c r="F53" s="326"/>
      <c r="G53" s="326"/>
      <c r="H53" s="327"/>
      <c r="I53" s="65" t="s">
        <v>57</v>
      </c>
      <c r="J53" s="325" t="s">
        <v>14</v>
      </c>
      <c r="K53" s="326"/>
      <c r="L53" s="326"/>
      <c r="M53" s="327"/>
      <c r="N53" s="65" t="s">
        <v>57</v>
      </c>
      <c r="O53" s="325" t="s">
        <v>15</v>
      </c>
      <c r="P53" s="326"/>
      <c r="Q53" s="326"/>
      <c r="R53" s="327"/>
    </row>
    <row r="54" spans="1:18" s="4" customFormat="1" x14ac:dyDescent="0.35">
      <c r="A54" s="66" t="s">
        <v>61</v>
      </c>
      <c r="B54" s="311"/>
      <c r="C54" s="311"/>
      <c r="D54" s="67" t="s">
        <v>62</v>
      </c>
      <c r="E54" s="68" t="s">
        <v>63</v>
      </c>
      <c r="F54" s="68" t="s">
        <v>64</v>
      </c>
      <c r="G54" s="68" t="s">
        <v>65</v>
      </c>
      <c r="H54" s="68" t="s">
        <v>66</v>
      </c>
      <c r="I54" s="67" t="s">
        <v>67</v>
      </c>
      <c r="J54" s="68" t="s">
        <v>68</v>
      </c>
      <c r="K54" s="68" t="s">
        <v>69</v>
      </c>
      <c r="L54" s="68" t="s">
        <v>70</v>
      </c>
      <c r="M54" s="68" t="s">
        <v>71</v>
      </c>
      <c r="N54" s="67" t="s">
        <v>72</v>
      </c>
      <c r="O54" s="68" t="s">
        <v>73</v>
      </c>
      <c r="P54" s="68" t="s">
        <v>74</v>
      </c>
      <c r="Q54" s="68" t="s">
        <v>75</v>
      </c>
      <c r="R54" s="68" t="s">
        <v>76</v>
      </c>
    </row>
    <row r="55" spans="1:18" s="4" customFormat="1" x14ac:dyDescent="0.35">
      <c r="A55" s="94" t="s">
        <v>101</v>
      </c>
      <c r="B55" s="78" t="s">
        <v>16</v>
      </c>
      <c r="C55" s="96">
        <f>+D55</f>
        <v>22800</v>
      </c>
      <c r="D55" s="105">
        <f>SUM(E55:H55)</f>
        <v>22800</v>
      </c>
      <c r="E55" s="106" t="s">
        <v>345</v>
      </c>
      <c r="F55" s="106">
        <v>22800</v>
      </c>
      <c r="G55" s="106" t="s">
        <v>345</v>
      </c>
      <c r="H55" s="106" t="s">
        <v>345</v>
      </c>
      <c r="I55" s="106" t="s">
        <v>345</v>
      </c>
      <c r="J55" s="106" t="s">
        <v>345</v>
      </c>
      <c r="K55" s="106" t="s">
        <v>345</v>
      </c>
      <c r="L55" s="106" t="s">
        <v>345</v>
      </c>
      <c r="M55" s="106" t="s">
        <v>345</v>
      </c>
      <c r="N55" s="106" t="s">
        <v>345</v>
      </c>
      <c r="O55" s="106" t="s">
        <v>345</v>
      </c>
      <c r="P55" s="106" t="s">
        <v>345</v>
      </c>
      <c r="Q55" s="106" t="s">
        <v>345</v>
      </c>
      <c r="R55" s="106" t="s">
        <v>345</v>
      </c>
    </row>
    <row r="56" spans="1:18" s="4" customFormat="1" x14ac:dyDescent="0.35">
      <c r="A56" s="77"/>
      <c r="B56" s="78" t="s">
        <v>17</v>
      </c>
      <c r="C56" s="106" t="s">
        <v>345</v>
      </c>
      <c r="D56" s="106" t="s">
        <v>345</v>
      </c>
      <c r="E56" s="106" t="s">
        <v>345</v>
      </c>
      <c r="F56" s="106" t="s">
        <v>345</v>
      </c>
      <c r="G56" s="106" t="s">
        <v>345</v>
      </c>
      <c r="H56" s="106" t="s">
        <v>345</v>
      </c>
      <c r="I56" s="106" t="s">
        <v>345</v>
      </c>
      <c r="J56" s="106" t="s">
        <v>345</v>
      </c>
      <c r="K56" s="106" t="s">
        <v>345</v>
      </c>
      <c r="L56" s="106" t="s">
        <v>345</v>
      </c>
      <c r="M56" s="106" t="s">
        <v>345</v>
      </c>
      <c r="N56" s="106" t="s">
        <v>345</v>
      </c>
      <c r="O56" s="106" t="s">
        <v>345</v>
      </c>
      <c r="P56" s="106" t="s">
        <v>345</v>
      </c>
      <c r="Q56" s="106" t="s">
        <v>345</v>
      </c>
      <c r="R56" s="106" t="s">
        <v>345</v>
      </c>
    </row>
    <row r="57" spans="1:18" s="4" customFormat="1" x14ac:dyDescent="0.35">
      <c r="A57" s="82" t="s">
        <v>86</v>
      </c>
      <c r="B57" s="73" t="s">
        <v>16</v>
      </c>
      <c r="C57" s="117">
        <f t="shared" ref="C57:K57" si="5">SUM(C59:C63)</f>
        <v>123000</v>
      </c>
      <c r="D57" s="117">
        <f t="shared" si="5"/>
        <v>78000</v>
      </c>
      <c r="E57" s="117">
        <f t="shared" si="5"/>
        <v>30000</v>
      </c>
      <c r="F57" s="117">
        <f t="shared" si="5"/>
        <v>48000</v>
      </c>
      <c r="G57" s="117" t="s">
        <v>345</v>
      </c>
      <c r="H57" s="117" t="s">
        <v>345</v>
      </c>
      <c r="I57" s="117">
        <f t="shared" si="5"/>
        <v>45000</v>
      </c>
      <c r="J57" s="117" t="s">
        <v>345</v>
      </c>
      <c r="K57" s="117">
        <f t="shared" si="5"/>
        <v>45000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103</v>
      </c>
      <c r="B59" s="78" t="s">
        <v>16</v>
      </c>
      <c r="C59" s="96">
        <f>+D59+I59</f>
        <v>57000</v>
      </c>
      <c r="D59" s="115">
        <f>SUM(E59:H59)</f>
        <v>30000</v>
      </c>
      <c r="E59" s="106" t="s">
        <v>345</v>
      </c>
      <c r="F59" s="106">
        <v>30000</v>
      </c>
      <c r="G59" s="106" t="s">
        <v>345</v>
      </c>
      <c r="H59" s="106" t="s">
        <v>345</v>
      </c>
      <c r="I59" s="115">
        <f>SUM(J59:M59)</f>
        <v>27000</v>
      </c>
      <c r="J59" s="106">
        <v>0</v>
      </c>
      <c r="K59" s="106">
        <v>27000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7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104</v>
      </c>
      <c r="B61" s="78" t="s">
        <v>16</v>
      </c>
      <c r="C61" s="96">
        <f>+D61</f>
        <v>30000</v>
      </c>
      <c r="D61" s="115">
        <f>SUM(E61:H61)</f>
        <v>30000</v>
      </c>
      <c r="E61" s="106">
        <v>30000</v>
      </c>
      <c r="F61" s="106" t="s">
        <v>345</v>
      </c>
      <c r="G61" s="106" t="s">
        <v>345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7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105</v>
      </c>
      <c r="B63" s="78" t="s">
        <v>16</v>
      </c>
      <c r="C63" s="96">
        <f>+D63+I63</f>
        <v>36000</v>
      </c>
      <c r="D63" s="115">
        <f>SUM(E63:H63)</f>
        <v>18000</v>
      </c>
      <c r="E63" s="106" t="s">
        <v>345</v>
      </c>
      <c r="F63" s="106">
        <v>18000</v>
      </c>
      <c r="G63" s="106" t="s">
        <v>345</v>
      </c>
      <c r="H63" s="106" t="s">
        <v>345</v>
      </c>
      <c r="I63" s="115">
        <f t="shared" ref="I63:I64" si="6">SUM(J63:M63)</f>
        <v>18000</v>
      </c>
      <c r="J63" s="106">
        <v>0</v>
      </c>
      <c r="K63" s="106">
        <v>18000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7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15">
        <f t="shared" si="6"/>
        <v>0</v>
      </c>
      <c r="J64" s="106">
        <v>0</v>
      </c>
      <c r="K64" s="106">
        <v>0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72" t="s">
        <v>87</v>
      </c>
      <c r="B65" s="73" t="s">
        <v>16</v>
      </c>
      <c r="C65" s="117" t="s">
        <v>345</v>
      </c>
      <c r="D65" s="117" t="s">
        <v>345</v>
      </c>
      <c r="E65" s="117" t="s">
        <v>345</v>
      </c>
      <c r="F65" s="117" t="s">
        <v>345</v>
      </c>
      <c r="G65" s="117" t="s">
        <v>345</v>
      </c>
      <c r="H65" s="117" t="s">
        <v>345</v>
      </c>
      <c r="I65" s="117" t="s">
        <v>345</v>
      </c>
      <c r="J65" s="117" t="s">
        <v>345</v>
      </c>
      <c r="K65" s="117" t="s">
        <v>345</v>
      </c>
      <c r="L65" s="117" t="s">
        <v>345</v>
      </c>
      <c r="M65" s="117" t="s">
        <v>345</v>
      </c>
      <c r="N65" s="117" t="s">
        <v>345</v>
      </c>
      <c r="O65" s="117" t="s">
        <v>345</v>
      </c>
      <c r="P65" s="117" t="s">
        <v>345</v>
      </c>
      <c r="Q65" s="117" t="s">
        <v>345</v>
      </c>
      <c r="R65" s="117" t="s">
        <v>345</v>
      </c>
    </row>
    <row r="66" spans="1:18" s="4" customFormat="1" x14ac:dyDescent="0.35">
      <c r="A66" s="72"/>
      <c r="B66" s="73" t="s">
        <v>17</v>
      </c>
      <c r="C66" s="117" t="s">
        <v>345</v>
      </c>
      <c r="D66" s="117" t="s">
        <v>345</v>
      </c>
      <c r="E66" s="117" t="s">
        <v>345</v>
      </c>
      <c r="F66" s="117" t="s">
        <v>345</v>
      </c>
      <c r="G66" s="117" t="s">
        <v>345</v>
      </c>
      <c r="H66" s="117" t="s">
        <v>345</v>
      </c>
      <c r="I66" s="117" t="s">
        <v>345</v>
      </c>
      <c r="J66" s="117" t="s">
        <v>345</v>
      </c>
      <c r="K66" s="117" t="s">
        <v>345</v>
      </c>
      <c r="L66" s="117" t="s">
        <v>345</v>
      </c>
      <c r="M66" s="117" t="s">
        <v>345</v>
      </c>
      <c r="N66" s="117" t="s">
        <v>345</v>
      </c>
      <c r="O66" s="117" t="s">
        <v>345</v>
      </c>
      <c r="P66" s="117" t="s">
        <v>345</v>
      </c>
      <c r="Q66" s="117" t="s">
        <v>345</v>
      </c>
      <c r="R66" s="117" t="s">
        <v>345</v>
      </c>
    </row>
    <row r="67" spans="1:18" s="4" customFormat="1" x14ac:dyDescent="0.35">
      <c r="A67" s="107"/>
      <c r="B67" s="78" t="s">
        <v>16</v>
      </c>
      <c r="C67" s="106" t="s">
        <v>345</v>
      </c>
      <c r="D67" s="106" t="s">
        <v>345</v>
      </c>
      <c r="E67" s="106" t="s">
        <v>345</v>
      </c>
      <c r="F67" s="106" t="s">
        <v>345</v>
      </c>
      <c r="G67" s="106" t="s">
        <v>345</v>
      </c>
      <c r="H67" s="106" t="s">
        <v>345</v>
      </c>
      <c r="I67" s="106" t="s">
        <v>345</v>
      </c>
      <c r="J67" s="106" t="s">
        <v>345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10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81" t="s">
        <v>88</v>
      </c>
      <c r="B69" s="70" t="s">
        <v>16</v>
      </c>
      <c r="C69" s="116" t="s">
        <v>345</v>
      </c>
      <c r="D69" s="116" t="s">
        <v>345</v>
      </c>
      <c r="E69" s="116" t="s">
        <v>345</v>
      </c>
      <c r="F69" s="116" t="s">
        <v>345</v>
      </c>
      <c r="G69" s="116" t="s">
        <v>345</v>
      </c>
      <c r="H69" s="116" t="s">
        <v>345</v>
      </c>
      <c r="I69" s="116" t="s">
        <v>345</v>
      </c>
      <c r="J69" s="116" t="s">
        <v>345</v>
      </c>
      <c r="K69" s="116" t="s">
        <v>345</v>
      </c>
      <c r="L69" s="116" t="s">
        <v>345</v>
      </c>
      <c r="M69" s="116" t="s">
        <v>345</v>
      </c>
      <c r="N69" s="116" t="s">
        <v>345</v>
      </c>
      <c r="O69" s="116" t="s">
        <v>345</v>
      </c>
      <c r="P69" s="116" t="s">
        <v>345</v>
      </c>
      <c r="Q69" s="116" t="s">
        <v>345</v>
      </c>
      <c r="R69" s="116" t="s">
        <v>345</v>
      </c>
    </row>
    <row r="70" spans="1:18" s="4" customFormat="1" x14ac:dyDescent="0.35">
      <c r="A70" s="81"/>
      <c r="B70" s="70" t="s">
        <v>17</v>
      </c>
      <c r="C70" s="116" t="s">
        <v>345</v>
      </c>
      <c r="D70" s="116" t="s">
        <v>345</v>
      </c>
      <c r="E70" s="116" t="s">
        <v>345</v>
      </c>
      <c r="F70" s="116" t="s">
        <v>345</v>
      </c>
      <c r="G70" s="116" t="s">
        <v>345</v>
      </c>
      <c r="H70" s="116" t="s">
        <v>345</v>
      </c>
      <c r="I70" s="116" t="s">
        <v>345</v>
      </c>
      <c r="J70" s="116" t="s">
        <v>345</v>
      </c>
      <c r="K70" s="116" t="s">
        <v>345</v>
      </c>
      <c r="L70" s="116" t="s">
        <v>345</v>
      </c>
      <c r="M70" s="116" t="s">
        <v>345</v>
      </c>
      <c r="N70" s="116" t="s">
        <v>345</v>
      </c>
      <c r="O70" s="116" t="s">
        <v>345</v>
      </c>
      <c r="P70" s="116" t="s">
        <v>345</v>
      </c>
      <c r="Q70" s="116" t="s">
        <v>345</v>
      </c>
      <c r="R70" s="116" t="s">
        <v>345</v>
      </c>
    </row>
    <row r="71" spans="1:18" s="4" customFormat="1" x14ac:dyDescent="0.35">
      <c r="A71" s="72" t="s">
        <v>89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8" s="4" customForma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8" s="4" customFormat="1" x14ac:dyDescent="0.35">
      <c r="A73" s="10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72" t="s">
        <v>90</v>
      </c>
      <c r="B75" s="73" t="s">
        <v>16</v>
      </c>
      <c r="C75" s="73">
        <f>SUM(C77:C78)</f>
        <v>0</v>
      </c>
      <c r="D75" s="73">
        <f t="shared" ref="D75:R75" si="7">SUM(D77:D78)</f>
        <v>0</v>
      </c>
      <c r="E75" s="73">
        <f t="shared" si="7"/>
        <v>0</v>
      </c>
      <c r="F75" s="73">
        <f t="shared" si="7"/>
        <v>0</v>
      </c>
      <c r="G75" s="73">
        <f t="shared" si="7"/>
        <v>0</v>
      </c>
      <c r="H75" s="73">
        <f t="shared" si="7"/>
        <v>0</v>
      </c>
      <c r="I75" s="73">
        <f t="shared" si="7"/>
        <v>0</v>
      </c>
      <c r="J75" s="73">
        <f t="shared" si="7"/>
        <v>0</v>
      </c>
      <c r="K75" s="73">
        <f t="shared" si="7"/>
        <v>0</v>
      </c>
      <c r="L75" s="73">
        <f t="shared" si="7"/>
        <v>0</v>
      </c>
      <c r="M75" s="73">
        <f t="shared" si="7"/>
        <v>0</v>
      </c>
      <c r="N75" s="73">
        <f t="shared" si="7"/>
        <v>0</v>
      </c>
      <c r="O75" s="73">
        <f t="shared" si="7"/>
        <v>0</v>
      </c>
      <c r="P75" s="73">
        <f t="shared" si="7"/>
        <v>0</v>
      </c>
      <c r="Q75" s="73">
        <f t="shared" si="7"/>
        <v>0</v>
      </c>
      <c r="R75" s="73">
        <f t="shared" si="7"/>
        <v>0</v>
      </c>
    </row>
    <row r="76" spans="1:18" s="4" customFormat="1" x14ac:dyDescent="0.35">
      <c r="A76" s="72"/>
      <c r="B76" s="73" t="s">
        <v>17</v>
      </c>
      <c r="C76" s="73">
        <v>0</v>
      </c>
      <c r="D76" s="73">
        <v>0</v>
      </c>
      <c r="E76" s="73">
        <v>0</v>
      </c>
      <c r="F76" s="73">
        <v>0</v>
      </c>
      <c r="G76" s="73">
        <v>0</v>
      </c>
      <c r="H76" s="73">
        <v>0</v>
      </c>
      <c r="I76" s="73">
        <v>0</v>
      </c>
      <c r="J76" s="73">
        <v>0</v>
      </c>
      <c r="K76" s="73">
        <v>0</v>
      </c>
      <c r="L76" s="73">
        <v>0</v>
      </c>
      <c r="M76" s="73">
        <v>0</v>
      </c>
      <c r="N76" s="73">
        <v>0</v>
      </c>
      <c r="O76" s="73">
        <v>0</v>
      </c>
      <c r="P76" s="73">
        <v>0</v>
      </c>
      <c r="Q76" s="73">
        <v>0</v>
      </c>
      <c r="R76" s="73">
        <v>0</v>
      </c>
    </row>
    <row r="77" spans="1:18" s="4" customFormat="1" x14ac:dyDescent="0.35">
      <c r="A77" s="77"/>
      <c r="B77" s="78" t="s">
        <v>16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7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81" t="s">
        <v>91</v>
      </c>
      <c r="B79" s="70" t="s">
        <v>16</v>
      </c>
      <c r="C79" s="70" t="s">
        <v>345</v>
      </c>
      <c r="D79" s="70" t="s">
        <v>345</v>
      </c>
      <c r="E79" s="70" t="s">
        <v>345</v>
      </c>
      <c r="F79" s="70" t="s">
        <v>345</v>
      </c>
      <c r="G79" s="70" t="s">
        <v>345</v>
      </c>
      <c r="H79" s="70" t="s">
        <v>345</v>
      </c>
      <c r="I79" s="70" t="s">
        <v>345</v>
      </c>
      <c r="J79" s="70" t="s">
        <v>345</v>
      </c>
      <c r="K79" s="70" t="s">
        <v>345</v>
      </c>
      <c r="L79" s="70" t="s">
        <v>345</v>
      </c>
      <c r="M79" s="70" t="s">
        <v>345</v>
      </c>
      <c r="N79" s="70" t="s">
        <v>345</v>
      </c>
      <c r="O79" s="70" t="s">
        <v>345</v>
      </c>
      <c r="P79" s="70" t="s">
        <v>345</v>
      </c>
      <c r="Q79" s="70" t="s">
        <v>345</v>
      </c>
      <c r="R79" s="70" t="s">
        <v>345</v>
      </c>
    </row>
    <row r="80" spans="1:18" s="4" customFormat="1" x14ac:dyDescent="0.35">
      <c r="A80" s="81"/>
      <c r="B80" s="70" t="s">
        <v>17</v>
      </c>
      <c r="C80" s="70" t="s">
        <v>345</v>
      </c>
      <c r="D80" s="70" t="s">
        <v>345</v>
      </c>
      <c r="E80" s="70" t="s">
        <v>345</v>
      </c>
      <c r="F80" s="70" t="s">
        <v>345</v>
      </c>
      <c r="G80" s="70" t="s">
        <v>345</v>
      </c>
      <c r="H80" s="70" t="s">
        <v>345</v>
      </c>
      <c r="I80" s="70" t="s">
        <v>345</v>
      </c>
      <c r="J80" s="70" t="s">
        <v>345</v>
      </c>
      <c r="K80" s="70" t="s">
        <v>345</v>
      </c>
      <c r="L80" s="70" t="s">
        <v>345</v>
      </c>
      <c r="M80" s="70" t="s">
        <v>345</v>
      </c>
      <c r="N80" s="70" t="s">
        <v>345</v>
      </c>
      <c r="O80" s="70" t="s">
        <v>345</v>
      </c>
      <c r="P80" s="70" t="s">
        <v>345</v>
      </c>
      <c r="Q80" s="70" t="s">
        <v>345</v>
      </c>
      <c r="R80" s="70" t="s">
        <v>345</v>
      </c>
    </row>
    <row r="81" spans="1:18" s="4" customFormat="1" x14ac:dyDescent="0.35">
      <c r="A81" s="77"/>
      <c r="B81" s="78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77"/>
      <c r="B82" s="78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322" t="s">
        <v>344</v>
      </c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60" t="s">
        <v>50</v>
      </c>
      <c r="R83" s="13"/>
    </row>
    <row r="84" spans="1:18" s="4" customFormat="1" x14ac:dyDescent="0.35">
      <c r="A84" s="310" t="s">
        <v>116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6"/>
      <c r="R84" s="6"/>
    </row>
    <row r="85" spans="1:18" s="4" customForma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6" t="s">
        <v>3</v>
      </c>
      <c r="P85" s="224" t="s">
        <v>355</v>
      </c>
      <c r="Q85" s="3"/>
      <c r="R85" s="3"/>
    </row>
    <row r="86" spans="1:18" s="4" customForma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8" t="s">
        <v>4</v>
      </c>
      <c r="P86" s="304">
        <v>45915</v>
      </c>
      <c r="Q86" s="304"/>
      <c r="R86" s="3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8" t="s">
        <v>5</v>
      </c>
      <c r="P87" s="310" t="s">
        <v>343</v>
      </c>
      <c r="Q87" s="310"/>
      <c r="R87" s="3"/>
    </row>
    <row r="88" spans="1:18" s="4" customFormat="1" x14ac:dyDescent="0.35">
      <c r="A88" s="9" t="s">
        <v>377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N88" s="11"/>
      <c r="O88" s="12" t="s">
        <v>6</v>
      </c>
    </row>
    <row r="89" spans="1:18" s="4" customFormat="1" x14ac:dyDescent="0.35">
      <c r="A89" s="323" t="s">
        <v>52</v>
      </c>
      <c r="B89" s="323"/>
      <c r="C89" s="323"/>
      <c r="D89" s="323"/>
      <c r="F89" s="324"/>
      <c r="G89" s="324"/>
      <c r="H89" s="60"/>
      <c r="I89" s="13"/>
      <c r="J89" s="13"/>
      <c r="K89" s="13"/>
      <c r="N89" s="11"/>
      <c r="O89" s="12" t="s">
        <v>7</v>
      </c>
      <c r="Q89" s="10"/>
    </row>
    <row r="90" spans="1:18" s="4" customFormat="1" ht="23.25" customHeight="1" x14ac:dyDescent="0.35">
      <c r="A90" s="9" t="s">
        <v>385</v>
      </c>
      <c r="E90" s="6"/>
      <c r="F90" s="3"/>
      <c r="G90" s="6"/>
      <c r="H90" s="6"/>
      <c r="I90" s="6"/>
      <c r="J90" s="6"/>
      <c r="K90" s="13"/>
      <c r="N90" s="11"/>
      <c r="O90" s="12" t="s">
        <v>8</v>
      </c>
      <c r="P90" s="13" t="s">
        <v>9</v>
      </c>
    </row>
    <row r="91" spans="1:18" s="4" customFormat="1" x14ac:dyDescent="0.35">
      <c r="A91" s="323"/>
      <c r="B91" s="323"/>
      <c r="C91" s="323"/>
      <c r="D91" s="323"/>
      <c r="P91" s="62"/>
      <c r="Q91" s="62"/>
      <c r="R91" s="63" t="s">
        <v>54</v>
      </c>
    </row>
    <row r="92" spans="1:18" s="4" customFormat="1" x14ac:dyDescent="0.35">
      <c r="A92" s="64" t="s">
        <v>55</v>
      </c>
      <c r="B92" s="311" t="s">
        <v>56</v>
      </c>
      <c r="C92" s="311" t="s">
        <v>12</v>
      </c>
      <c r="D92" s="65" t="s">
        <v>57</v>
      </c>
      <c r="E92" s="325" t="s">
        <v>13</v>
      </c>
      <c r="F92" s="326"/>
      <c r="G92" s="326"/>
      <c r="H92" s="327"/>
      <c r="I92" s="65" t="s">
        <v>57</v>
      </c>
      <c r="J92" s="325" t="s">
        <v>14</v>
      </c>
      <c r="K92" s="326"/>
      <c r="L92" s="326"/>
      <c r="M92" s="327"/>
      <c r="N92" s="65" t="s">
        <v>57</v>
      </c>
      <c r="O92" s="325" t="s">
        <v>15</v>
      </c>
      <c r="P92" s="326"/>
      <c r="Q92" s="326"/>
      <c r="R92" s="327"/>
    </row>
    <row r="93" spans="1:18" s="4" customFormat="1" x14ac:dyDescent="0.35">
      <c r="A93" s="66" t="s">
        <v>61</v>
      </c>
      <c r="B93" s="311"/>
      <c r="C93" s="311"/>
      <c r="D93" s="67" t="s">
        <v>62</v>
      </c>
      <c r="E93" s="68" t="s">
        <v>63</v>
      </c>
      <c r="F93" s="68" t="s">
        <v>64</v>
      </c>
      <c r="G93" s="68" t="s">
        <v>65</v>
      </c>
      <c r="H93" s="68" t="s">
        <v>66</v>
      </c>
      <c r="I93" s="67" t="s">
        <v>67</v>
      </c>
      <c r="J93" s="68" t="s">
        <v>68</v>
      </c>
      <c r="K93" s="68" t="s">
        <v>69</v>
      </c>
      <c r="L93" s="68" t="s">
        <v>70</v>
      </c>
      <c r="M93" s="68" t="s">
        <v>71</v>
      </c>
      <c r="N93" s="67" t="s">
        <v>72</v>
      </c>
      <c r="O93" s="68" t="s">
        <v>73</v>
      </c>
      <c r="P93" s="68" t="s">
        <v>74</v>
      </c>
      <c r="Q93" s="68" t="s">
        <v>75</v>
      </c>
      <c r="R93" s="68" t="s">
        <v>76</v>
      </c>
    </row>
    <row r="94" spans="1:18" s="4" customFormat="1" x14ac:dyDescent="0.35">
      <c r="A94" s="81" t="s">
        <v>92</v>
      </c>
      <c r="B94" s="70" t="s">
        <v>16</v>
      </c>
      <c r="C94" s="70" t="s">
        <v>345</v>
      </c>
      <c r="D94" s="70" t="s">
        <v>345</v>
      </c>
      <c r="E94" s="70" t="s">
        <v>345</v>
      </c>
      <c r="F94" s="70" t="s">
        <v>345</v>
      </c>
      <c r="G94" s="70" t="s">
        <v>345</v>
      </c>
      <c r="H94" s="70" t="s">
        <v>345</v>
      </c>
      <c r="I94" s="70" t="s">
        <v>345</v>
      </c>
      <c r="J94" s="70" t="s">
        <v>345</v>
      </c>
      <c r="K94" s="70" t="s">
        <v>345</v>
      </c>
      <c r="L94" s="70" t="s">
        <v>345</v>
      </c>
      <c r="M94" s="70" t="s">
        <v>345</v>
      </c>
      <c r="N94" s="70" t="s">
        <v>345</v>
      </c>
      <c r="O94" s="70" t="s">
        <v>345</v>
      </c>
      <c r="P94" s="70" t="s">
        <v>345</v>
      </c>
      <c r="Q94" s="70" t="s">
        <v>345</v>
      </c>
      <c r="R94" s="70" t="s">
        <v>345</v>
      </c>
    </row>
    <row r="95" spans="1:18" s="4" customFormat="1" x14ac:dyDescent="0.35">
      <c r="A95" s="81"/>
      <c r="B95" s="70" t="s">
        <v>17</v>
      </c>
      <c r="C95" s="70" t="s">
        <v>345</v>
      </c>
      <c r="D95" s="70" t="s">
        <v>345</v>
      </c>
      <c r="E95" s="70" t="s">
        <v>345</v>
      </c>
      <c r="F95" s="70" t="s">
        <v>345</v>
      </c>
      <c r="G95" s="70" t="s">
        <v>345</v>
      </c>
      <c r="H95" s="70" t="s">
        <v>345</v>
      </c>
      <c r="I95" s="70" t="s">
        <v>345</v>
      </c>
      <c r="J95" s="70" t="s">
        <v>345</v>
      </c>
      <c r="K95" s="70" t="s">
        <v>345</v>
      </c>
      <c r="L95" s="70" t="s">
        <v>345</v>
      </c>
      <c r="M95" s="70" t="s">
        <v>345</v>
      </c>
      <c r="N95" s="70" t="s">
        <v>345</v>
      </c>
      <c r="O95" s="70" t="s">
        <v>345</v>
      </c>
      <c r="P95" s="70" t="s">
        <v>345</v>
      </c>
      <c r="Q95" s="70" t="s">
        <v>345</v>
      </c>
      <c r="R95" s="70" t="s">
        <v>345</v>
      </c>
    </row>
    <row r="96" spans="1:18" s="4" customFormat="1" x14ac:dyDescent="0.35">
      <c r="A96" s="77"/>
      <c r="B96" s="78" t="s">
        <v>16</v>
      </c>
      <c r="C96" s="106" t="s">
        <v>345</v>
      </c>
      <c r="D96" s="106" t="s">
        <v>345</v>
      </c>
      <c r="E96" s="106" t="s">
        <v>345</v>
      </c>
      <c r="F96" s="106" t="s">
        <v>345</v>
      </c>
      <c r="G96" s="106" t="s">
        <v>345</v>
      </c>
      <c r="H96" s="106" t="s">
        <v>345</v>
      </c>
      <c r="I96" s="106" t="s">
        <v>345</v>
      </c>
      <c r="J96" s="106" t="s">
        <v>345</v>
      </c>
      <c r="K96" s="106" t="s">
        <v>345</v>
      </c>
      <c r="L96" s="106" t="s">
        <v>345</v>
      </c>
      <c r="M96" s="106" t="s">
        <v>345</v>
      </c>
      <c r="N96" s="106" t="s">
        <v>345</v>
      </c>
      <c r="O96" s="106" t="s">
        <v>345</v>
      </c>
      <c r="P96" s="106" t="s">
        <v>345</v>
      </c>
      <c r="Q96" s="106" t="s">
        <v>345</v>
      </c>
      <c r="R96" s="106" t="s">
        <v>345</v>
      </c>
    </row>
    <row r="97" spans="1:18" s="4" customFormat="1" x14ac:dyDescent="0.35">
      <c r="A97" s="84"/>
      <c r="B97" s="78" t="s">
        <v>17</v>
      </c>
      <c r="C97" s="106" t="s">
        <v>345</v>
      </c>
      <c r="D97" s="106" t="s">
        <v>345</v>
      </c>
      <c r="E97" s="106" t="s">
        <v>345</v>
      </c>
      <c r="F97" s="106" t="s">
        <v>345</v>
      </c>
      <c r="G97" s="106" t="s">
        <v>345</v>
      </c>
      <c r="H97" s="106" t="s">
        <v>345</v>
      </c>
      <c r="I97" s="106" t="s">
        <v>345</v>
      </c>
      <c r="J97" s="106" t="s">
        <v>345</v>
      </c>
      <c r="K97" s="106" t="s">
        <v>345</v>
      </c>
      <c r="L97" s="106" t="s">
        <v>345</v>
      </c>
      <c r="M97" s="106" t="s">
        <v>345</v>
      </c>
      <c r="N97" s="106" t="s">
        <v>345</v>
      </c>
      <c r="O97" s="106" t="s">
        <v>345</v>
      </c>
      <c r="P97" s="106" t="s">
        <v>345</v>
      </c>
      <c r="Q97" s="106" t="s">
        <v>345</v>
      </c>
      <c r="R97" s="106" t="s">
        <v>345</v>
      </c>
    </row>
    <row r="98" spans="1:18" s="4" customFormat="1" ht="23.45" customHeight="1" x14ac:dyDescent="0.35">
      <c r="A98" s="85" t="s">
        <v>93</v>
      </c>
      <c r="B98" s="86" t="s">
        <v>16</v>
      </c>
      <c r="C98" s="118">
        <f>+C30</f>
        <v>2598500</v>
      </c>
      <c r="D98" s="118">
        <f t="shared" ref="D98:R98" si="8">+D30</f>
        <v>1887900</v>
      </c>
      <c r="E98" s="118">
        <f t="shared" si="8"/>
        <v>1513200</v>
      </c>
      <c r="F98" s="118">
        <f t="shared" si="8"/>
        <v>208300</v>
      </c>
      <c r="G98" s="118">
        <f t="shared" si="8"/>
        <v>83200</v>
      </c>
      <c r="H98" s="118">
        <f t="shared" si="8"/>
        <v>83200</v>
      </c>
      <c r="I98" s="118">
        <f t="shared" si="8"/>
        <v>377800</v>
      </c>
      <c r="J98" s="118">
        <f t="shared" si="8"/>
        <v>83200</v>
      </c>
      <c r="K98" s="118">
        <f t="shared" si="8"/>
        <v>128200</v>
      </c>
      <c r="L98" s="118">
        <f t="shared" si="8"/>
        <v>83200</v>
      </c>
      <c r="M98" s="118">
        <f t="shared" si="8"/>
        <v>83200</v>
      </c>
      <c r="N98" s="118">
        <f t="shared" si="8"/>
        <v>332800</v>
      </c>
      <c r="O98" s="118">
        <f t="shared" si="8"/>
        <v>83200</v>
      </c>
      <c r="P98" s="118">
        <f t="shared" si="8"/>
        <v>83200</v>
      </c>
      <c r="Q98" s="118">
        <f t="shared" si="8"/>
        <v>83200</v>
      </c>
      <c r="R98" s="118">
        <f t="shared" si="8"/>
        <v>83200</v>
      </c>
    </row>
    <row r="99" spans="1:18" s="4" customFormat="1" x14ac:dyDescent="0.35">
      <c r="A99" s="85"/>
      <c r="B99" s="86" t="s">
        <v>17</v>
      </c>
      <c r="C99" s="86">
        <v>0</v>
      </c>
      <c r="D99" s="86">
        <v>0</v>
      </c>
      <c r="E99" s="86">
        <v>0</v>
      </c>
      <c r="F99" s="86">
        <v>0</v>
      </c>
      <c r="G99" s="86">
        <v>0</v>
      </c>
      <c r="H99" s="86">
        <v>0</v>
      </c>
      <c r="I99" s="86">
        <v>0</v>
      </c>
      <c r="J99" s="86">
        <v>0</v>
      </c>
      <c r="K99" s="86">
        <v>0</v>
      </c>
      <c r="L99" s="86">
        <v>0</v>
      </c>
      <c r="M99" s="86">
        <v>0</v>
      </c>
      <c r="N99" s="86">
        <v>0</v>
      </c>
      <c r="O99" s="86">
        <v>0</v>
      </c>
      <c r="P99" s="86">
        <v>0</v>
      </c>
      <c r="Q99" s="86">
        <v>0</v>
      </c>
      <c r="R99" s="86">
        <v>0</v>
      </c>
    </row>
    <row r="100" spans="1:18" s="4" customFormat="1" ht="65.45" customHeight="1" x14ac:dyDescent="0.35">
      <c r="A100" s="9" t="s">
        <v>94</v>
      </c>
      <c r="B100" s="55"/>
      <c r="C100" s="55"/>
      <c r="I100" s="13" t="s">
        <v>95</v>
      </c>
      <c r="K100" s="13"/>
    </row>
    <row r="101" spans="1:18" x14ac:dyDescent="0.3">
      <c r="A101" s="87" t="s">
        <v>96</v>
      </c>
      <c r="H101" s="89"/>
      <c r="K101" s="90" t="s">
        <v>97</v>
      </c>
    </row>
    <row r="102" spans="1:18" x14ac:dyDescent="0.3">
      <c r="A102" s="61" t="s">
        <v>98</v>
      </c>
      <c r="I102" s="6" t="s">
        <v>98</v>
      </c>
    </row>
    <row r="103" spans="1:18" x14ac:dyDescent="0.3">
      <c r="A103" s="61" t="s">
        <v>99</v>
      </c>
      <c r="I103" s="8" t="s">
        <v>99</v>
      </c>
    </row>
  </sheetData>
  <mergeCells count="36">
    <mergeCell ref="P87:Q87"/>
    <mergeCell ref="A89:D89"/>
    <mergeCell ref="F89:G89"/>
    <mergeCell ref="A91:D91"/>
    <mergeCell ref="B92:B93"/>
    <mergeCell ref="C92:C93"/>
    <mergeCell ref="E92:H92"/>
    <mergeCell ref="J92:M92"/>
    <mergeCell ref="O92:R92"/>
    <mergeCell ref="A83:P83"/>
    <mergeCell ref="A84:P84"/>
    <mergeCell ref="P86:Q86"/>
    <mergeCell ref="O53:R53"/>
    <mergeCell ref="A52:D52"/>
    <mergeCell ref="B53:B54"/>
    <mergeCell ref="C53:C54"/>
    <mergeCell ref="E53:H53"/>
    <mergeCell ref="J53:M53"/>
    <mergeCell ref="A44:P44"/>
    <mergeCell ref="A45:P45"/>
    <mergeCell ref="P47:Q47"/>
    <mergeCell ref="P48:Q48"/>
    <mergeCell ref="A50:D50"/>
    <mergeCell ref="F50:G50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0" fitToHeight="0" orientation="landscape" r:id="rId1"/>
  <rowBreaks count="2" manualBreakCount="2">
    <brk id="43" max="17" man="1"/>
    <brk id="82" max="1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B495-B505-4D6C-B05A-D9854D7A4ED6}">
  <sheetPr>
    <tabColor rgb="FFFF0000"/>
    <pageSetUpPr fitToPage="1"/>
  </sheetPr>
  <dimension ref="A1:R88"/>
  <sheetViews>
    <sheetView tabSelected="1" view="pageBreakPreview" topLeftCell="A13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2.25" style="88" bestFit="1" customWidth="1"/>
    <col min="10" max="10" width="12.25" style="88" customWidth="1"/>
    <col min="11" max="13" width="10.125" style="88" customWidth="1"/>
    <col min="14" max="14" width="11.25" style="88" bestFit="1" customWidth="1"/>
    <col min="15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386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116">
        <f>+C32</f>
        <v>105000</v>
      </c>
      <c r="D30" s="116">
        <f t="shared" ref="D30:E30" si="0">+D32</f>
        <v>60000</v>
      </c>
      <c r="E30" s="116">
        <f t="shared" si="0"/>
        <v>60000</v>
      </c>
      <c r="F30" s="116" t="s">
        <v>345</v>
      </c>
      <c r="G30" s="116" t="s">
        <v>345</v>
      </c>
      <c r="H30" s="116" t="s">
        <v>345</v>
      </c>
      <c r="I30" s="116">
        <f>+I32</f>
        <v>45000</v>
      </c>
      <c r="J30" s="116">
        <f>+J32</f>
        <v>45000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7">
        <f>+C42</f>
        <v>105000</v>
      </c>
      <c r="D32" s="117">
        <f t="shared" ref="D32:E32" si="1">+D42</f>
        <v>60000</v>
      </c>
      <c r="E32" s="117">
        <f t="shared" si="1"/>
        <v>60000</v>
      </c>
      <c r="F32" s="117" t="s">
        <v>345</v>
      </c>
      <c r="G32" s="117" t="s">
        <v>345</v>
      </c>
      <c r="H32" s="117" t="s">
        <v>345</v>
      </c>
      <c r="I32" s="117">
        <f t="shared" ref="I32:J32" si="2">+I42</f>
        <v>45000</v>
      </c>
      <c r="J32" s="117">
        <f t="shared" si="2"/>
        <v>45000</v>
      </c>
      <c r="K32" s="117"/>
      <c r="L32" s="117"/>
      <c r="M32" s="117"/>
      <c r="N32" s="117"/>
      <c r="O32" s="117"/>
      <c r="P32" s="117"/>
      <c r="Q32" s="117"/>
      <c r="R32" s="117"/>
    </row>
    <row r="33" spans="1:18" s="4" customFormat="1" x14ac:dyDescent="0.35">
      <c r="A33" s="72"/>
      <c r="B33" s="73" t="s">
        <v>17</v>
      </c>
      <c r="C33" s="116" t="s">
        <v>345</v>
      </c>
      <c r="D33" s="116" t="s">
        <v>345</v>
      </c>
      <c r="E33" s="116" t="s">
        <v>345</v>
      </c>
      <c r="F33" s="116" t="s">
        <v>345</v>
      </c>
      <c r="G33" s="116" t="s">
        <v>345</v>
      </c>
      <c r="H33" s="116" t="s">
        <v>345</v>
      </c>
      <c r="I33" s="116" t="s">
        <v>345</v>
      </c>
      <c r="J33" s="116" t="s">
        <v>345</v>
      </c>
      <c r="K33" s="116" t="s">
        <v>345</v>
      </c>
      <c r="L33" s="116" t="s">
        <v>345</v>
      </c>
      <c r="M33" s="116" t="s">
        <v>345</v>
      </c>
      <c r="N33" s="116" t="s">
        <v>345</v>
      </c>
      <c r="O33" s="116" t="s">
        <v>345</v>
      </c>
      <c r="P33" s="116" t="s">
        <v>345</v>
      </c>
      <c r="Q33" s="116" t="s">
        <v>345</v>
      </c>
      <c r="R33" s="116" t="s">
        <v>345</v>
      </c>
    </row>
    <row r="34" spans="1:18" s="4" customFormat="1" x14ac:dyDescent="0.35">
      <c r="A34" s="82" t="s">
        <v>84</v>
      </c>
      <c r="B34" s="73" t="s">
        <v>16</v>
      </c>
      <c r="C34" s="117" t="s">
        <v>345</v>
      </c>
      <c r="D34" s="117" t="s">
        <v>345</v>
      </c>
      <c r="E34" s="117" t="s">
        <v>345</v>
      </c>
      <c r="F34" s="117" t="s">
        <v>345</v>
      </c>
      <c r="G34" s="117" t="s">
        <v>345</v>
      </c>
      <c r="H34" s="117" t="s">
        <v>345</v>
      </c>
      <c r="I34" s="117" t="s">
        <v>345</v>
      </c>
      <c r="J34" s="117" t="s">
        <v>345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/>
      <c r="B36" s="78" t="s">
        <v>16</v>
      </c>
      <c r="C36" s="106" t="s">
        <v>345</v>
      </c>
      <c r="D36" s="106" t="s">
        <v>345</v>
      </c>
      <c r="E36" s="106" t="s">
        <v>345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82" t="s">
        <v>85</v>
      </c>
      <c r="B38" s="73" t="s">
        <v>16</v>
      </c>
      <c r="C38" s="117" t="s">
        <v>345</v>
      </c>
      <c r="D38" s="117" t="s">
        <v>345</v>
      </c>
      <c r="E38" s="117" t="s">
        <v>345</v>
      </c>
      <c r="F38" s="117" t="s">
        <v>345</v>
      </c>
      <c r="G38" s="117" t="s">
        <v>345</v>
      </c>
      <c r="H38" s="117" t="s">
        <v>345</v>
      </c>
      <c r="I38" s="117" t="s">
        <v>345</v>
      </c>
      <c r="J38" s="117" t="s">
        <v>345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/>
      <c r="B40" s="78" t="s">
        <v>16</v>
      </c>
      <c r="C40" s="106" t="s">
        <v>345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92" customFormat="1" x14ac:dyDescent="0.35">
      <c r="A41" s="95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4" customFormat="1" x14ac:dyDescent="0.35">
      <c r="A42" s="82" t="s">
        <v>86</v>
      </c>
      <c r="B42" s="73" t="s">
        <v>16</v>
      </c>
      <c r="C42" s="117">
        <f>+D42+I42</f>
        <v>105000</v>
      </c>
      <c r="D42" s="117">
        <f t="shared" ref="D42:J42" si="3">SUM(D44:D59)</f>
        <v>60000</v>
      </c>
      <c r="E42" s="117">
        <f t="shared" si="3"/>
        <v>60000</v>
      </c>
      <c r="F42" s="117" t="s">
        <v>345</v>
      </c>
      <c r="G42" s="117" t="s">
        <v>345</v>
      </c>
      <c r="H42" s="117" t="s">
        <v>345</v>
      </c>
      <c r="I42" s="117">
        <f t="shared" si="3"/>
        <v>45000</v>
      </c>
      <c r="J42" s="117">
        <f t="shared" si="3"/>
        <v>45000</v>
      </c>
      <c r="K42" s="117" t="s">
        <v>345</v>
      </c>
      <c r="L42" s="117" t="s">
        <v>345</v>
      </c>
      <c r="M42" s="117" t="s">
        <v>345</v>
      </c>
      <c r="N42" s="117" t="s">
        <v>345</v>
      </c>
      <c r="O42" s="117" t="s">
        <v>345</v>
      </c>
      <c r="P42" s="117" t="s">
        <v>345</v>
      </c>
      <c r="Q42" s="117" t="s">
        <v>345</v>
      </c>
      <c r="R42" s="117" t="s">
        <v>345</v>
      </c>
    </row>
    <row r="43" spans="1:18" s="4" customFormat="1" x14ac:dyDescent="0.35">
      <c r="A43" s="82"/>
      <c r="B43" s="73" t="s">
        <v>17</v>
      </c>
      <c r="C43" s="117" t="s">
        <v>345</v>
      </c>
      <c r="D43" s="117" t="s">
        <v>345</v>
      </c>
      <c r="E43" s="117" t="s">
        <v>345</v>
      </c>
      <c r="F43" s="117" t="s">
        <v>345</v>
      </c>
      <c r="G43" s="117" t="s">
        <v>345</v>
      </c>
      <c r="H43" s="117" t="s">
        <v>345</v>
      </c>
      <c r="I43" s="117" t="s">
        <v>345</v>
      </c>
      <c r="J43" s="117" t="s">
        <v>345</v>
      </c>
      <c r="K43" s="117" t="s">
        <v>345</v>
      </c>
      <c r="L43" s="117" t="s">
        <v>345</v>
      </c>
      <c r="M43" s="117" t="s">
        <v>345</v>
      </c>
      <c r="N43" s="117" t="s">
        <v>345</v>
      </c>
      <c r="O43" s="117" t="s">
        <v>345</v>
      </c>
      <c r="P43" s="117" t="s">
        <v>345</v>
      </c>
      <c r="Q43" s="117" t="s">
        <v>345</v>
      </c>
      <c r="R43" s="117" t="s">
        <v>345</v>
      </c>
    </row>
    <row r="44" spans="1:18" s="4" customFormat="1" x14ac:dyDescent="0.35">
      <c r="A44" s="95" t="s">
        <v>103</v>
      </c>
      <c r="B44" s="78" t="s">
        <v>16</v>
      </c>
      <c r="C44" s="119">
        <f>+D44+I44</f>
        <v>60000</v>
      </c>
      <c r="D44" s="115">
        <f t="shared" ref="D44:D57" si="4">SUM(E44:H44)</f>
        <v>30000</v>
      </c>
      <c r="E44" s="106">
        <v>30000</v>
      </c>
      <c r="F44" s="106" t="s">
        <v>345</v>
      </c>
      <c r="G44" s="119" t="s">
        <v>345</v>
      </c>
      <c r="H44" s="106" t="s">
        <v>345</v>
      </c>
      <c r="I44" s="115">
        <f t="shared" ref="I44:I57" si="5">SUM(J44:M44)</f>
        <v>30000</v>
      </c>
      <c r="J44" s="106">
        <v>30000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92" customFormat="1" x14ac:dyDescent="0.35">
      <c r="A45" s="95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5">
        <f t="shared" si="5"/>
        <v>0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386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95" t="s">
        <v>104</v>
      </c>
      <c r="B57" s="78" t="s">
        <v>16</v>
      </c>
      <c r="C57" s="119">
        <f>+D57+I57</f>
        <v>45000</v>
      </c>
      <c r="D57" s="115">
        <f t="shared" si="4"/>
        <v>30000</v>
      </c>
      <c r="E57" s="106">
        <v>30000</v>
      </c>
      <c r="F57" s="106" t="s">
        <v>345</v>
      </c>
      <c r="G57" s="106" t="s">
        <v>345</v>
      </c>
      <c r="H57" s="106" t="s">
        <v>345</v>
      </c>
      <c r="I57" s="115">
        <f t="shared" si="5"/>
        <v>15000</v>
      </c>
      <c r="J57" s="106">
        <v>15000</v>
      </c>
      <c r="K57" s="106" t="s">
        <v>345</v>
      </c>
      <c r="L57" s="106" t="s">
        <v>345</v>
      </c>
      <c r="M57" s="106" t="s">
        <v>345</v>
      </c>
      <c r="N57" s="106" t="s">
        <v>345</v>
      </c>
      <c r="O57" s="106" t="s">
        <v>345</v>
      </c>
      <c r="P57" s="106" t="s">
        <v>345</v>
      </c>
      <c r="Q57" s="106" t="s">
        <v>345</v>
      </c>
      <c r="R57" s="106" t="s">
        <v>345</v>
      </c>
    </row>
    <row r="58" spans="1:18" s="92" customFormat="1" x14ac:dyDescent="0.35">
      <c r="A58" s="95"/>
      <c r="B58" s="78" t="s">
        <v>17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x14ac:dyDescent="0.35">
      <c r="A59" s="95" t="s">
        <v>105</v>
      </c>
      <c r="B59" s="78" t="s">
        <v>16</v>
      </c>
      <c r="C59" s="106" t="s">
        <v>345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92" customFormat="1" x14ac:dyDescent="0.35">
      <c r="A60" s="95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72" t="s">
        <v>87</v>
      </c>
      <c r="B61" s="73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72"/>
      <c r="B62" s="73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107"/>
      <c r="B63" s="78" t="s">
        <v>16</v>
      </c>
      <c r="C63" s="106" t="s">
        <v>345</v>
      </c>
      <c r="D63" s="106" t="s">
        <v>345</v>
      </c>
      <c r="E63" s="106" t="s">
        <v>345</v>
      </c>
      <c r="F63" s="106" t="s">
        <v>345</v>
      </c>
      <c r="G63" s="106" t="s">
        <v>345</v>
      </c>
      <c r="H63" s="106" t="s">
        <v>345</v>
      </c>
      <c r="I63" s="106" t="s">
        <v>345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81" t="s">
        <v>88</v>
      </c>
      <c r="B65" s="70" t="s">
        <v>16</v>
      </c>
      <c r="C65" s="116" t="s">
        <v>345</v>
      </c>
      <c r="D65" s="116" t="s">
        <v>345</v>
      </c>
      <c r="E65" s="116" t="s">
        <v>345</v>
      </c>
      <c r="F65" s="116" t="s">
        <v>345</v>
      </c>
      <c r="G65" s="116" t="s">
        <v>345</v>
      </c>
      <c r="H65" s="116" t="s">
        <v>345</v>
      </c>
      <c r="I65" s="116" t="s">
        <v>345</v>
      </c>
      <c r="J65" s="116" t="s">
        <v>345</v>
      </c>
      <c r="K65" s="116" t="s">
        <v>345</v>
      </c>
      <c r="L65" s="116" t="s">
        <v>345</v>
      </c>
      <c r="M65" s="116" t="s">
        <v>345</v>
      </c>
      <c r="N65" s="116" t="s">
        <v>345</v>
      </c>
      <c r="O65" s="116" t="s">
        <v>345</v>
      </c>
      <c r="P65" s="116" t="s">
        <v>345</v>
      </c>
      <c r="Q65" s="116" t="s">
        <v>345</v>
      </c>
      <c r="R65" s="116" t="s">
        <v>345</v>
      </c>
    </row>
    <row r="66" spans="1:18" s="4" customFormat="1" x14ac:dyDescent="0.35">
      <c r="A66" s="81"/>
      <c r="B66" s="70" t="s">
        <v>17</v>
      </c>
      <c r="C66" s="116" t="s">
        <v>345</v>
      </c>
      <c r="D66" s="116" t="s">
        <v>345</v>
      </c>
      <c r="E66" s="116" t="s">
        <v>345</v>
      </c>
      <c r="F66" s="116" t="s">
        <v>345</v>
      </c>
      <c r="G66" s="116" t="s">
        <v>345</v>
      </c>
      <c r="H66" s="116" t="s">
        <v>345</v>
      </c>
      <c r="I66" s="116" t="s">
        <v>345</v>
      </c>
      <c r="J66" s="116" t="s">
        <v>345</v>
      </c>
      <c r="K66" s="116" t="s">
        <v>345</v>
      </c>
      <c r="L66" s="116" t="s">
        <v>345</v>
      </c>
      <c r="M66" s="116" t="s">
        <v>345</v>
      </c>
      <c r="N66" s="116" t="s">
        <v>345</v>
      </c>
      <c r="O66" s="116" t="s">
        <v>345</v>
      </c>
      <c r="P66" s="116" t="s">
        <v>345</v>
      </c>
      <c r="Q66" s="116" t="s">
        <v>345</v>
      </c>
      <c r="R66" s="116" t="s">
        <v>345</v>
      </c>
    </row>
    <row r="67" spans="1:18" s="4" customFormat="1" x14ac:dyDescent="0.35">
      <c r="A67" s="72" t="s">
        <v>89</v>
      </c>
      <c r="B67" s="73" t="s">
        <v>16</v>
      </c>
      <c r="C67" s="117" t="s">
        <v>345</v>
      </c>
      <c r="D67" s="117" t="s">
        <v>345</v>
      </c>
      <c r="E67" s="117" t="s">
        <v>345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x14ac:dyDescent="0.35">
      <c r="A68" s="72"/>
      <c r="B68" s="73" t="s">
        <v>17</v>
      </c>
      <c r="C68" s="117" t="s">
        <v>345</v>
      </c>
      <c r="D68" s="117" t="s">
        <v>345</v>
      </c>
      <c r="E68" s="117" t="s">
        <v>345</v>
      </c>
      <c r="F68" s="117" t="s">
        <v>345</v>
      </c>
      <c r="G68" s="117" t="s">
        <v>345</v>
      </c>
      <c r="H68" s="117" t="s">
        <v>345</v>
      </c>
      <c r="I68" s="117" t="s">
        <v>345</v>
      </c>
      <c r="J68" s="117" t="s">
        <v>345</v>
      </c>
      <c r="K68" s="117" t="s">
        <v>345</v>
      </c>
      <c r="L68" s="117" t="s">
        <v>345</v>
      </c>
      <c r="M68" s="117" t="s">
        <v>345</v>
      </c>
      <c r="N68" s="117" t="s">
        <v>345</v>
      </c>
      <c r="O68" s="117" t="s">
        <v>345</v>
      </c>
      <c r="P68" s="117" t="s">
        <v>345</v>
      </c>
      <c r="Q68" s="117" t="s">
        <v>345</v>
      </c>
      <c r="R68" s="117" t="s">
        <v>345</v>
      </c>
    </row>
    <row r="69" spans="1:18" s="4" customFormat="1" x14ac:dyDescent="0.35">
      <c r="A69" s="107"/>
      <c r="B69" s="78" t="s">
        <v>16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72" t="s">
        <v>90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8" s="4" customForma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8" s="4" customFormat="1" x14ac:dyDescent="0.35">
      <c r="A73" s="7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7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81" t="s">
        <v>91</v>
      </c>
      <c r="B75" s="70" t="s">
        <v>16</v>
      </c>
      <c r="C75" s="116" t="s">
        <v>345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77"/>
      <c r="B77" s="78" t="s">
        <v>16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7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81" t="s">
        <v>92</v>
      </c>
      <c r="B79" s="70" t="s">
        <v>16</v>
      </c>
      <c r="C79" s="116" t="s">
        <v>345</v>
      </c>
      <c r="D79" s="116" t="s">
        <v>345</v>
      </c>
      <c r="E79" s="116" t="s">
        <v>345</v>
      </c>
      <c r="F79" s="116" t="s">
        <v>345</v>
      </c>
      <c r="G79" s="116" t="s">
        <v>345</v>
      </c>
      <c r="H79" s="116" t="s">
        <v>345</v>
      </c>
      <c r="I79" s="116" t="s">
        <v>345</v>
      </c>
      <c r="J79" s="116" t="s">
        <v>345</v>
      </c>
      <c r="K79" s="116" t="s">
        <v>345</v>
      </c>
      <c r="L79" s="116" t="s">
        <v>345</v>
      </c>
      <c r="M79" s="116" t="s">
        <v>345</v>
      </c>
      <c r="N79" s="116" t="s">
        <v>345</v>
      </c>
      <c r="O79" s="116" t="s">
        <v>345</v>
      </c>
      <c r="P79" s="116" t="s">
        <v>345</v>
      </c>
      <c r="Q79" s="116" t="s">
        <v>345</v>
      </c>
      <c r="R79" s="116" t="s">
        <v>345</v>
      </c>
    </row>
    <row r="80" spans="1:18" s="4" customFormat="1" x14ac:dyDescent="0.35">
      <c r="A80" s="81"/>
      <c r="B80" s="70" t="s">
        <v>17</v>
      </c>
      <c r="C80" s="116" t="s">
        <v>345</v>
      </c>
      <c r="D80" s="116" t="s">
        <v>345</v>
      </c>
      <c r="E80" s="116" t="s">
        <v>345</v>
      </c>
      <c r="F80" s="116" t="s">
        <v>345</v>
      </c>
      <c r="G80" s="116" t="s">
        <v>345</v>
      </c>
      <c r="H80" s="116" t="s">
        <v>345</v>
      </c>
      <c r="I80" s="116" t="s">
        <v>345</v>
      </c>
      <c r="J80" s="116" t="s">
        <v>345</v>
      </c>
      <c r="K80" s="116" t="s">
        <v>345</v>
      </c>
      <c r="L80" s="116" t="s">
        <v>345</v>
      </c>
      <c r="M80" s="116" t="s">
        <v>345</v>
      </c>
      <c r="N80" s="116" t="s">
        <v>345</v>
      </c>
      <c r="O80" s="116" t="s">
        <v>345</v>
      </c>
      <c r="P80" s="116" t="s">
        <v>345</v>
      </c>
      <c r="Q80" s="116" t="s">
        <v>345</v>
      </c>
      <c r="R80" s="116" t="s">
        <v>345</v>
      </c>
    </row>
    <row r="81" spans="1:18" s="4" customFormat="1" x14ac:dyDescent="0.35">
      <c r="A81" s="77"/>
      <c r="B81" s="78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84"/>
      <c r="B82" s="78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85" t="s">
        <v>93</v>
      </c>
      <c r="B83" s="86" t="s">
        <v>16</v>
      </c>
      <c r="C83" s="118">
        <f>+C30</f>
        <v>105000</v>
      </c>
      <c r="D83" s="118">
        <f t="shared" ref="D83:E83" si="6">+D30</f>
        <v>60000</v>
      </c>
      <c r="E83" s="118">
        <f t="shared" si="6"/>
        <v>60000</v>
      </c>
      <c r="F83" s="118" t="s">
        <v>345</v>
      </c>
      <c r="G83" s="118" t="s">
        <v>345</v>
      </c>
      <c r="H83" s="118" t="s">
        <v>345</v>
      </c>
      <c r="I83" s="118">
        <f t="shared" ref="I83:J83" si="7">+I30</f>
        <v>45000</v>
      </c>
      <c r="J83" s="118">
        <f t="shared" si="7"/>
        <v>45000</v>
      </c>
      <c r="K83" s="118" t="s">
        <v>345</v>
      </c>
      <c r="L83" s="118" t="s">
        <v>345</v>
      </c>
      <c r="M83" s="118" t="s">
        <v>345</v>
      </c>
      <c r="N83" s="118" t="s">
        <v>345</v>
      </c>
      <c r="O83" s="118" t="s">
        <v>345</v>
      </c>
      <c r="P83" s="118" t="s">
        <v>345</v>
      </c>
      <c r="Q83" s="118" t="s">
        <v>345</v>
      </c>
      <c r="R83" s="118" t="s">
        <v>345</v>
      </c>
    </row>
    <row r="84" spans="1:18" s="4" customFormat="1" x14ac:dyDescent="0.35">
      <c r="A84" s="85"/>
      <c r="B84" s="86" t="s">
        <v>17</v>
      </c>
      <c r="C84" s="117">
        <v>0</v>
      </c>
      <c r="D84" s="117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</row>
    <row r="85" spans="1:18" s="4" customFormat="1" ht="54.6" customHeight="1" x14ac:dyDescent="0.35">
      <c r="A85" s="9" t="s">
        <v>94</v>
      </c>
      <c r="B85" s="55"/>
      <c r="C85" s="55"/>
      <c r="I85" s="13" t="s">
        <v>95</v>
      </c>
      <c r="K85" s="13"/>
    </row>
    <row r="86" spans="1:18" x14ac:dyDescent="0.3">
      <c r="A86" s="87" t="s">
        <v>96</v>
      </c>
      <c r="H86" s="89"/>
      <c r="K86" s="90" t="s">
        <v>97</v>
      </c>
    </row>
    <row r="87" spans="1:18" x14ac:dyDescent="0.3">
      <c r="A87" s="61" t="s">
        <v>98</v>
      </c>
      <c r="I87" s="6" t="s">
        <v>98</v>
      </c>
    </row>
    <row r="88" spans="1:18" x14ac:dyDescent="0.3">
      <c r="A88" s="61" t="s">
        <v>99</v>
      </c>
      <c r="I88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3" fitToHeight="0" orientation="landscape" r:id="rId1"/>
  <rowBreaks count="1" manualBreakCount="1">
    <brk id="45" max="17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9E70-A8E9-416D-9327-88793D92C2F4}">
  <sheetPr>
    <tabColor rgb="FFFF0000"/>
    <pageSetUpPr fitToPage="1"/>
  </sheetPr>
  <dimension ref="A1:R150"/>
  <sheetViews>
    <sheetView tabSelected="1" view="pageBreakPreview" topLeftCell="A12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7.125" style="88" customWidth="1"/>
    <col min="5" max="5" width="13.125" style="88" customWidth="1"/>
    <col min="6" max="6" width="12.25" style="88" customWidth="1"/>
    <col min="7" max="7" width="10.125" style="88" customWidth="1"/>
    <col min="8" max="8" width="16.375" style="88" customWidth="1"/>
    <col min="9" max="9" width="15.5" style="88" bestFit="1" customWidth="1"/>
    <col min="10" max="10" width="12.25" style="88" customWidth="1"/>
    <col min="11" max="11" width="12.75" style="88" customWidth="1"/>
    <col min="12" max="12" width="15" style="88" customWidth="1"/>
    <col min="13" max="13" width="16.5" style="88" customWidth="1"/>
    <col min="14" max="14" width="11.375" style="88" bestFit="1" customWidth="1"/>
    <col min="15" max="18" width="11.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363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46091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387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409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7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121">
        <f>+C32</f>
        <v>6469800</v>
      </c>
      <c r="D30" s="121">
        <f t="shared" ref="D30:F30" si="0">+D32</f>
        <v>6469800</v>
      </c>
      <c r="E30" s="121">
        <f t="shared" si="0"/>
        <v>6450000</v>
      </c>
      <c r="F30" s="121">
        <f t="shared" si="0"/>
        <v>19800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22">
        <f>+C38+C42</f>
        <v>6469800</v>
      </c>
      <c r="D32" s="122">
        <f t="shared" ref="D32:E32" si="1">+D38+D42</f>
        <v>6469800</v>
      </c>
      <c r="E32" s="122">
        <f t="shared" si="1"/>
        <v>6450000</v>
      </c>
      <c r="F32" s="122">
        <f>+F42</f>
        <v>19800</v>
      </c>
      <c r="G32" s="152" t="s">
        <v>345</v>
      </c>
      <c r="H32" s="152" t="s">
        <v>345</v>
      </c>
      <c r="I32" s="152" t="s">
        <v>345</v>
      </c>
      <c r="J32" s="152" t="s">
        <v>345</v>
      </c>
      <c r="K32" s="152" t="s">
        <v>345</v>
      </c>
      <c r="L32" s="152" t="s">
        <v>345</v>
      </c>
      <c r="M32" s="152" t="s">
        <v>345</v>
      </c>
      <c r="N32" s="152" t="s">
        <v>345</v>
      </c>
      <c r="O32" s="152" t="s">
        <v>345</v>
      </c>
      <c r="P32" s="152" t="s">
        <v>345</v>
      </c>
      <c r="Q32" s="152" t="s">
        <v>345</v>
      </c>
      <c r="R32" s="152" t="s">
        <v>345</v>
      </c>
    </row>
    <row r="33" spans="1:18" s="4" customFormat="1" x14ac:dyDescent="0.35">
      <c r="A33" s="72"/>
      <c r="B33" s="73" t="s">
        <v>17</v>
      </c>
      <c r="C33" s="152" t="s">
        <v>345</v>
      </c>
      <c r="D33" s="152" t="s">
        <v>345</v>
      </c>
      <c r="E33" s="152" t="s">
        <v>345</v>
      </c>
      <c r="F33" s="152" t="s">
        <v>345</v>
      </c>
      <c r="G33" s="152" t="s">
        <v>345</v>
      </c>
      <c r="H33" s="152" t="s">
        <v>345</v>
      </c>
      <c r="I33" s="152" t="s">
        <v>345</v>
      </c>
      <c r="J33" s="152" t="s">
        <v>345</v>
      </c>
      <c r="K33" s="152" t="s">
        <v>345</v>
      </c>
      <c r="L33" s="152" t="s">
        <v>345</v>
      </c>
      <c r="M33" s="152" t="s">
        <v>345</v>
      </c>
      <c r="N33" s="152" t="s">
        <v>345</v>
      </c>
      <c r="O33" s="152" t="s">
        <v>345</v>
      </c>
      <c r="P33" s="152" t="s">
        <v>345</v>
      </c>
      <c r="Q33" s="152" t="s">
        <v>345</v>
      </c>
      <c r="R33" s="152" t="s">
        <v>345</v>
      </c>
    </row>
    <row r="34" spans="1:18" s="4" customFormat="1" x14ac:dyDescent="0.35">
      <c r="A34" s="82" t="s">
        <v>84</v>
      </c>
      <c r="B34" s="73" t="s">
        <v>16</v>
      </c>
      <c r="C34" s="152" t="s">
        <v>345</v>
      </c>
      <c r="D34" s="152" t="s">
        <v>345</v>
      </c>
      <c r="E34" s="152" t="s">
        <v>345</v>
      </c>
      <c r="F34" s="152" t="s">
        <v>345</v>
      </c>
      <c r="G34" s="152" t="s">
        <v>345</v>
      </c>
      <c r="H34" s="152" t="s">
        <v>345</v>
      </c>
      <c r="I34" s="152" t="s">
        <v>345</v>
      </c>
      <c r="J34" s="152" t="s">
        <v>345</v>
      </c>
      <c r="K34" s="152" t="s">
        <v>345</v>
      </c>
      <c r="L34" s="152" t="s">
        <v>345</v>
      </c>
      <c r="M34" s="152" t="s">
        <v>345</v>
      </c>
      <c r="N34" s="152" t="s">
        <v>345</v>
      </c>
      <c r="O34" s="152" t="s">
        <v>345</v>
      </c>
      <c r="P34" s="152" t="s">
        <v>345</v>
      </c>
      <c r="Q34" s="152" t="s">
        <v>345</v>
      </c>
      <c r="R34" s="152" t="s">
        <v>345</v>
      </c>
    </row>
    <row r="35" spans="1:18" s="4" customFormat="1" x14ac:dyDescent="0.35">
      <c r="A35" s="82"/>
      <c r="B35" s="73" t="s">
        <v>17</v>
      </c>
      <c r="C35" s="152" t="s">
        <v>345</v>
      </c>
      <c r="D35" s="152" t="s">
        <v>345</v>
      </c>
      <c r="E35" s="152" t="s">
        <v>345</v>
      </c>
      <c r="F35" s="152" t="s">
        <v>345</v>
      </c>
      <c r="G35" s="152" t="s">
        <v>345</v>
      </c>
      <c r="H35" s="152" t="s">
        <v>345</v>
      </c>
      <c r="I35" s="152" t="s">
        <v>345</v>
      </c>
      <c r="J35" s="152" t="s">
        <v>345</v>
      </c>
      <c r="K35" s="152" t="s">
        <v>345</v>
      </c>
      <c r="L35" s="152" t="s">
        <v>345</v>
      </c>
      <c r="M35" s="152" t="s">
        <v>345</v>
      </c>
      <c r="N35" s="152" t="s">
        <v>345</v>
      </c>
      <c r="O35" s="152" t="s">
        <v>345</v>
      </c>
      <c r="P35" s="152" t="s">
        <v>345</v>
      </c>
      <c r="Q35" s="152" t="s">
        <v>345</v>
      </c>
      <c r="R35" s="152" t="s">
        <v>345</v>
      </c>
    </row>
    <row r="36" spans="1:18" s="92" customFormat="1" x14ac:dyDescent="0.35">
      <c r="A36" s="93"/>
      <c r="B36" s="78" t="s">
        <v>16</v>
      </c>
      <c r="C36" s="106" t="s">
        <v>345</v>
      </c>
      <c r="D36" s="106" t="s">
        <v>345</v>
      </c>
      <c r="E36" s="106" t="s">
        <v>345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82" t="s">
        <v>85</v>
      </c>
      <c r="B38" s="73" t="s">
        <v>16</v>
      </c>
      <c r="C38" s="122">
        <f t="shared" ref="C38:E38" si="2">SUM(C40:C41)</f>
        <v>5000000</v>
      </c>
      <c r="D38" s="122">
        <f t="shared" si="2"/>
        <v>5000000</v>
      </c>
      <c r="E38" s="122">
        <f t="shared" si="2"/>
        <v>5000000</v>
      </c>
      <c r="F38" s="152" t="s">
        <v>345</v>
      </c>
      <c r="G38" s="152" t="s">
        <v>345</v>
      </c>
      <c r="H38" s="152" t="s">
        <v>345</v>
      </c>
      <c r="I38" s="152" t="s">
        <v>345</v>
      </c>
      <c r="J38" s="152" t="s">
        <v>345</v>
      </c>
      <c r="K38" s="152" t="s">
        <v>345</v>
      </c>
      <c r="L38" s="152" t="s">
        <v>345</v>
      </c>
      <c r="M38" s="152" t="s">
        <v>345</v>
      </c>
      <c r="N38" s="152" t="s">
        <v>345</v>
      </c>
      <c r="O38" s="152" t="s">
        <v>345</v>
      </c>
      <c r="P38" s="152" t="s">
        <v>345</v>
      </c>
      <c r="Q38" s="152" t="s">
        <v>345</v>
      </c>
      <c r="R38" s="152" t="s">
        <v>345</v>
      </c>
    </row>
    <row r="39" spans="1:18" s="4" customFormat="1" x14ac:dyDescent="0.35">
      <c r="A39" s="82"/>
      <c r="B39" s="73" t="s">
        <v>17</v>
      </c>
      <c r="C39" s="152" t="s">
        <v>345</v>
      </c>
      <c r="D39" s="152" t="s">
        <v>345</v>
      </c>
      <c r="E39" s="152" t="s">
        <v>345</v>
      </c>
      <c r="F39" s="152" t="s">
        <v>345</v>
      </c>
      <c r="G39" s="152" t="s">
        <v>345</v>
      </c>
      <c r="H39" s="152" t="s">
        <v>345</v>
      </c>
      <c r="I39" s="152" t="s">
        <v>345</v>
      </c>
      <c r="J39" s="152" t="s">
        <v>345</v>
      </c>
      <c r="K39" s="152" t="s">
        <v>345</v>
      </c>
      <c r="L39" s="152" t="s">
        <v>345</v>
      </c>
      <c r="M39" s="152" t="s">
        <v>345</v>
      </c>
      <c r="N39" s="152" t="s">
        <v>345</v>
      </c>
      <c r="O39" s="152" t="s">
        <v>345</v>
      </c>
      <c r="P39" s="152" t="s">
        <v>345</v>
      </c>
      <c r="Q39" s="152" t="s">
        <v>345</v>
      </c>
      <c r="R39" s="152" t="s">
        <v>345</v>
      </c>
    </row>
    <row r="40" spans="1:18" s="92" customFormat="1" x14ac:dyDescent="0.35">
      <c r="A40" s="95" t="s">
        <v>136</v>
      </c>
      <c r="B40" s="91"/>
      <c r="C40" s="125">
        <f>+D40</f>
        <v>5000000</v>
      </c>
      <c r="D40" s="126">
        <f>SUM(E40:H40)</f>
        <v>5000000</v>
      </c>
      <c r="E40" s="127">
        <v>5000000</v>
      </c>
      <c r="F40" s="106" t="s">
        <v>345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23">
        <v>0</v>
      </c>
      <c r="D41" s="123">
        <v>0</v>
      </c>
      <c r="E41" s="123">
        <v>0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4" customFormat="1" x14ac:dyDescent="0.35">
      <c r="A42" s="82" t="s">
        <v>86</v>
      </c>
      <c r="B42" s="73" t="s">
        <v>16</v>
      </c>
      <c r="C42" s="122">
        <f t="shared" ref="C42:F42" si="3">SUM(C44:C59)</f>
        <v>1469800</v>
      </c>
      <c r="D42" s="122">
        <f t="shared" si="3"/>
        <v>1469800</v>
      </c>
      <c r="E42" s="122">
        <f t="shared" si="3"/>
        <v>1450000</v>
      </c>
      <c r="F42" s="122">
        <f t="shared" si="3"/>
        <v>19800</v>
      </c>
      <c r="G42" s="152" t="s">
        <v>345</v>
      </c>
      <c r="H42" s="152" t="s">
        <v>345</v>
      </c>
      <c r="I42" s="152" t="s">
        <v>345</v>
      </c>
      <c r="J42" s="152" t="s">
        <v>345</v>
      </c>
      <c r="K42" s="152" t="s">
        <v>345</v>
      </c>
      <c r="L42" s="152" t="s">
        <v>345</v>
      </c>
      <c r="M42" s="152" t="s">
        <v>345</v>
      </c>
      <c r="N42" s="152" t="s">
        <v>345</v>
      </c>
      <c r="O42" s="152" t="s">
        <v>345</v>
      </c>
      <c r="P42" s="152" t="s">
        <v>345</v>
      </c>
      <c r="Q42" s="152" t="s">
        <v>345</v>
      </c>
      <c r="R42" s="152" t="s">
        <v>345</v>
      </c>
    </row>
    <row r="43" spans="1:18" s="4" customFormat="1" x14ac:dyDescent="0.35">
      <c r="A43" s="82"/>
      <c r="B43" s="73" t="s">
        <v>17</v>
      </c>
      <c r="C43" s="152" t="s">
        <v>345</v>
      </c>
      <c r="D43" s="152" t="s">
        <v>345</v>
      </c>
      <c r="E43" s="152" t="s">
        <v>345</v>
      </c>
      <c r="F43" s="152" t="s">
        <v>345</v>
      </c>
      <c r="G43" s="152" t="s">
        <v>345</v>
      </c>
      <c r="H43" s="152" t="s">
        <v>345</v>
      </c>
      <c r="I43" s="152" t="s">
        <v>345</v>
      </c>
      <c r="J43" s="152" t="s">
        <v>345</v>
      </c>
      <c r="K43" s="152" t="s">
        <v>345</v>
      </c>
      <c r="L43" s="152" t="s">
        <v>345</v>
      </c>
      <c r="M43" s="152" t="s">
        <v>345</v>
      </c>
      <c r="N43" s="152" t="s">
        <v>345</v>
      </c>
      <c r="O43" s="152" t="s">
        <v>345</v>
      </c>
      <c r="P43" s="152" t="s">
        <v>345</v>
      </c>
      <c r="Q43" s="152" t="s">
        <v>345</v>
      </c>
      <c r="R43" s="152" t="s">
        <v>345</v>
      </c>
    </row>
    <row r="44" spans="1:18" s="4" customFormat="1" ht="24" customHeight="1" x14ac:dyDescent="0.35">
      <c r="A44" s="95" t="s">
        <v>137</v>
      </c>
      <c r="B44" s="78" t="s">
        <v>16</v>
      </c>
      <c r="C44" s="125">
        <f>+D44</f>
        <v>450000</v>
      </c>
      <c r="D44" s="128">
        <f>SUM(E44:H44)</f>
        <v>450000</v>
      </c>
      <c r="E44" s="123">
        <v>450000</v>
      </c>
      <c r="F44" s="106" t="s">
        <v>345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77"/>
      <c r="B45" s="78" t="s">
        <v>17</v>
      </c>
      <c r="C45" s="123">
        <v>0</v>
      </c>
      <c r="D45" s="123">
        <v>0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95" t="s">
        <v>138</v>
      </c>
      <c r="B46" s="78" t="s">
        <v>16</v>
      </c>
      <c r="C46" s="125">
        <f>+D46</f>
        <v>19800</v>
      </c>
      <c r="D46" s="128">
        <f>SUM(E46:H46)</f>
        <v>19800</v>
      </c>
      <c r="E46" s="106" t="s">
        <v>345</v>
      </c>
      <c r="F46" s="123">
        <v>19800</v>
      </c>
      <c r="G46" s="106" t="s">
        <v>345</v>
      </c>
      <c r="H46" s="106" t="s">
        <v>345</v>
      </c>
      <c r="I46" s="106" t="s">
        <v>345</v>
      </c>
      <c r="J46" s="106" t="s">
        <v>345</v>
      </c>
      <c r="K46" s="106" t="s">
        <v>345</v>
      </c>
      <c r="L46" s="106" t="s">
        <v>345</v>
      </c>
      <c r="M46" s="106" t="s">
        <v>345</v>
      </c>
      <c r="N46" s="106" t="s">
        <v>345</v>
      </c>
      <c r="O46" s="106" t="s">
        <v>345</v>
      </c>
      <c r="P46" s="106" t="s">
        <v>345</v>
      </c>
      <c r="Q46" s="106" t="s">
        <v>345</v>
      </c>
      <c r="R46" s="106" t="s">
        <v>345</v>
      </c>
    </row>
    <row r="47" spans="1:18" s="4" customFormat="1" x14ac:dyDescent="0.35">
      <c r="A47" s="77"/>
      <c r="B47" s="78" t="s">
        <v>17</v>
      </c>
      <c r="C47" s="106" t="s">
        <v>345</v>
      </c>
      <c r="D47" s="106" t="s">
        <v>345</v>
      </c>
      <c r="E47" s="106" t="s">
        <v>345</v>
      </c>
      <c r="F47" s="106" t="s">
        <v>345</v>
      </c>
      <c r="G47" s="106" t="s">
        <v>345</v>
      </c>
      <c r="H47" s="106" t="s">
        <v>345</v>
      </c>
      <c r="I47" s="106" t="s">
        <v>345</v>
      </c>
      <c r="J47" s="106" t="s">
        <v>345</v>
      </c>
      <c r="K47" s="106" t="s">
        <v>345</v>
      </c>
      <c r="L47" s="106" t="s">
        <v>345</v>
      </c>
      <c r="M47" s="106" t="s">
        <v>345</v>
      </c>
      <c r="N47" s="106" t="s">
        <v>345</v>
      </c>
      <c r="O47" s="106" t="s">
        <v>345</v>
      </c>
      <c r="P47" s="106" t="s">
        <v>345</v>
      </c>
      <c r="Q47" s="106" t="s">
        <v>345</v>
      </c>
      <c r="R47" s="106" t="s">
        <v>345</v>
      </c>
    </row>
    <row r="48" spans="1:18" s="4" customFormat="1" x14ac:dyDescent="0.35">
      <c r="A48" s="322" t="s">
        <v>344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60" t="s">
        <v>50</v>
      </c>
      <c r="R48" s="13"/>
    </row>
    <row r="49" spans="1:18" s="4" customFormat="1" x14ac:dyDescent="0.35">
      <c r="A49" s="310" t="s">
        <v>116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6"/>
      <c r="R49" s="6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6" t="s">
        <v>3</v>
      </c>
      <c r="P50" s="224" t="s">
        <v>362</v>
      </c>
      <c r="Q50" s="3"/>
      <c r="R50" s="3"/>
    </row>
    <row r="51" spans="1:18" s="4" customForma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8" t="s">
        <v>4</v>
      </c>
      <c r="P51" s="304">
        <v>46091</v>
      </c>
      <c r="Q51" s="304"/>
      <c r="R51" s="3"/>
    </row>
    <row r="52" spans="1:18" s="4" customForma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8" t="s">
        <v>5</v>
      </c>
      <c r="P52" s="310" t="s">
        <v>343</v>
      </c>
      <c r="Q52" s="310"/>
      <c r="R52" s="3"/>
    </row>
    <row r="53" spans="1:18" s="4" customFormat="1" x14ac:dyDescent="0.35">
      <c r="A53" s="9" t="s">
        <v>364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N53" s="11"/>
      <c r="O53" s="12" t="s">
        <v>6</v>
      </c>
    </row>
    <row r="54" spans="1:18" s="4" customFormat="1" x14ac:dyDescent="0.35">
      <c r="A54" s="323" t="s">
        <v>52</v>
      </c>
      <c r="B54" s="323"/>
      <c r="C54" s="323"/>
      <c r="D54" s="323"/>
      <c r="F54" s="324"/>
      <c r="G54" s="324"/>
      <c r="H54" s="60"/>
      <c r="I54" s="13"/>
      <c r="J54" s="13"/>
      <c r="K54" s="13"/>
      <c r="N54" s="11"/>
      <c r="O54" s="12" t="s">
        <v>7</v>
      </c>
      <c r="Q54" s="10"/>
    </row>
    <row r="55" spans="1:18" s="4" customFormat="1" ht="23.25" customHeight="1" x14ac:dyDescent="0.35">
      <c r="A55" s="9" t="s">
        <v>387</v>
      </c>
      <c r="E55" s="6"/>
      <c r="F55" s="3"/>
      <c r="G55" s="6"/>
      <c r="H55" s="6"/>
      <c r="I55" s="6"/>
      <c r="J55" s="6"/>
      <c r="K55" s="13"/>
      <c r="N55" s="11"/>
      <c r="O55" s="12" t="s">
        <v>8</v>
      </c>
      <c r="P55" s="13" t="s">
        <v>409</v>
      </c>
    </row>
    <row r="56" spans="1:18" s="4" customFormat="1" x14ac:dyDescent="0.35">
      <c r="A56" s="323"/>
      <c r="B56" s="323"/>
      <c r="C56" s="323"/>
      <c r="D56" s="323"/>
      <c r="P56" s="62"/>
      <c r="Q56" s="62"/>
      <c r="R56" s="63" t="s">
        <v>54</v>
      </c>
    </row>
    <row r="57" spans="1:18" s="4" customFormat="1" x14ac:dyDescent="0.35">
      <c r="A57" s="64" t="s">
        <v>55</v>
      </c>
      <c r="B57" s="311" t="s">
        <v>56</v>
      </c>
      <c r="C57" s="311" t="s">
        <v>12</v>
      </c>
      <c r="D57" s="65" t="s">
        <v>57</v>
      </c>
      <c r="E57" s="325" t="s">
        <v>13</v>
      </c>
      <c r="F57" s="326"/>
      <c r="G57" s="326"/>
      <c r="H57" s="327"/>
      <c r="I57" s="65" t="s">
        <v>57</v>
      </c>
      <c r="J57" s="325" t="s">
        <v>14</v>
      </c>
      <c r="K57" s="326"/>
      <c r="L57" s="326"/>
      <c r="M57" s="327"/>
      <c r="N57" s="65" t="s">
        <v>57</v>
      </c>
      <c r="O57" s="325" t="s">
        <v>15</v>
      </c>
      <c r="P57" s="326"/>
      <c r="Q57" s="326"/>
      <c r="R57" s="327"/>
    </row>
    <row r="58" spans="1:18" s="4" customFormat="1" x14ac:dyDescent="0.35">
      <c r="A58" s="66" t="s">
        <v>61</v>
      </c>
      <c r="B58" s="311"/>
      <c r="C58" s="311"/>
      <c r="D58" s="67" t="s">
        <v>62</v>
      </c>
      <c r="E58" s="68" t="s">
        <v>63</v>
      </c>
      <c r="F58" s="68" t="s">
        <v>64</v>
      </c>
      <c r="G58" s="68" t="s">
        <v>65</v>
      </c>
      <c r="H58" s="68" t="s">
        <v>66</v>
      </c>
      <c r="I58" s="67" t="s">
        <v>67</v>
      </c>
      <c r="J58" s="68" t="s">
        <v>68</v>
      </c>
      <c r="K58" s="68" t="s">
        <v>69</v>
      </c>
      <c r="L58" s="68" t="s">
        <v>70</v>
      </c>
      <c r="M58" s="68" t="s">
        <v>71</v>
      </c>
      <c r="N58" s="67" t="s">
        <v>72</v>
      </c>
      <c r="O58" s="68" t="s">
        <v>73</v>
      </c>
      <c r="P58" s="68" t="s">
        <v>74</v>
      </c>
      <c r="Q58" s="68" t="s">
        <v>75</v>
      </c>
      <c r="R58" s="68" t="s">
        <v>76</v>
      </c>
    </row>
    <row r="59" spans="1:18" s="4" customFormat="1" x14ac:dyDescent="0.35">
      <c r="A59" s="95" t="s">
        <v>139</v>
      </c>
      <c r="B59" s="78" t="s">
        <v>16</v>
      </c>
      <c r="C59" s="125">
        <f>+D59</f>
        <v>1000000</v>
      </c>
      <c r="D59" s="128">
        <f>SUM(E59:H59)</f>
        <v>1000000</v>
      </c>
      <c r="E59" s="123">
        <v>1000000</v>
      </c>
      <c r="F59" s="106" t="s">
        <v>345</v>
      </c>
      <c r="G59" s="106" t="s">
        <v>345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7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72" t="s">
        <v>87</v>
      </c>
      <c r="B61" s="73" t="s">
        <v>16</v>
      </c>
      <c r="C61" s="152" t="s">
        <v>345</v>
      </c>
      <c r="D61" s="152" t="s">
        <v>345</v>
      </c>
      <c r="E61" s="152" t="s">
        <v>345</v>
      </c>
      <c r="F61" s="152" t="s">
        <v>345</v>
      </c>
      <c r="G61" s="152" t="s">
        <v>345</v>
      </c>
      <c r="H61" s="152" t="s">
        <v>345</v>
      </c>
      <c r="I61" s="152" t="s">
        <v>345</v>
      </c>
      <c r="J61" s="152" t="s">
        <v>345</v>
      </c>
      <c r="K61" s="152" t="s">
        <v>345</v>
      </c>
      <c r="L61" s="152" t="s">
        <v>345</v>
      </c>
      <c r="M61" s="152" t="s">
        <v>345</v>
      </c>
      <c r="N61" s="152" t="s">
        <v>345</v>
      </c>
      <c r="O61" s="152" t="s">
        <v>345</v>
      </c>
      <c r="P61" s="152" t="s">
        <v>345</v>
      </c>
      <c r="Q61" s="152" t="s">
        <v>345</v>
      </c>
      <c r="R61" s="152" t="s">
        <v>345</v>
      </c>
    </row>
    <row r="62" spans="1:18" s="4" customFormat="1" x14ac:dyDescent="0.35">
      <c r="A62" s="72"/>
      <c r="B62" s="73" t="s">
        <v>17</v>
      </c>
      <c r="C62" s="152" t="s">
        <v>345</v>
      </c>
      <c r="D62" s="152" t="s">
        <v>345</v>
      </c>
      <c r="E62" s="152" t="s">
        <v>345</v>
      </c>
      <c r="F62" s="152" t="s">
        <v>345</v>
      </c>
      <c r="G62" s="152" t="s">
        <v>345</v>
      </c>
      <c r="H62" s="152" t="s">
        <v>345</v>
      </c>
      <c r="I62" s="152" t="s">
        <v>345</v>
      </c>
      <c r="J62" s="152" t="s">
        <v>345</v>
      </c>
      <c r="K62" s="152" t="s">
        <v>345</v>
      </c>
      <c r="L62" s="152" t="s">
        <v>345</v>
      </c>
      <c r="M62" s="152" t="s">
        <v>345</v>
      </c>
      <c r="N62" s="152" t="s">
        <v>345</v>
      </c>
      <c r="O62" s="152" t="s">
        <v>345</v>
      </c>
      <c r="P62" s="152" t="s">
        <v>345</v>
      </c>
      <c r="Q62" s="152" t="s">
        <v>345</v>
      </c>
      <c r="R62" s="152" t="s">
        <v>345</v>
      </c>
    </row>
    <row r="63" spans="1:18" s="4" customFormat="1" x14ac:dyDescent="0.35">
      <c r="A63" s="107"/>
      <c r="B63" s="78" t="s">
        <v>16</v>
      </c>
      <c r="C63" s="106" t="s">
        <v>345</v>
      </c>
      <c r="D63" s="106" t="s">
        <v>345</v>
      </c>
      <c r="E63" s="106" t="s">
        <v>345</v>
      </c>
      <c r="F63" s="106" t="s">
        <v>345</v>
      </c>
      <c r="G63" s="106" t="s">
        <v>345</v>
      </c>
      <c r="H63" s="106" t="s">
        <v>345</v>
      </c>
      <c r="I63" s="106" t="s">
        <v>345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ht="23.45" customHeight="1" x14ac:dyDescent="0.35">
      <c r="A65" s="81" t="s">
        <v>88</v>
      </c>
      <c r="B65" s="70" t="s">
        <v>16</v>
      </c>
      <c r="C65" s="121">
        <f>+C67+C71</f>
        <v>227322000</v>
      </c>
      <c r="D65" s="121">
        <f t="shared" ref="D65:H65" si="4">+D67+D71</f>
        <v>132812000</v>
      </c>
      <c r="E65" s="149" t="s">
        <v>345</v>
      </c>
      <c r="F65" s="149" t="s">
        <v>345</v>
      </c>
      <c r="G65" s="149" t="s">
        <v>345</v>
      </c>
      <c r="H65" s="121">
        <f t="shared" si="4"/>
        <v>132812000</v>
      </c>
      <c r="I65" s="149" t="s">
        <v>345</v>
      </c>
      <c r="J65" s="149" t="s">
        <v>345</v>
      </c>
      <c r="K65" s="149" t="s">
        <v>345</v>
      </c>
      <c r="L65" s="149" t="s">
        <v>345</v>
      </c>
      <c r="M65" s="149" t="s">
        <v>345</v>
      </c>
      <c r="N65" s="149" t="s">
        <v>345</v>
      </c>
      <c r="O65" s="149" t="s">
        <v>345</v>
      </c>
      <c r="P65" s="149" t="s">
        <v>345</v>
      </c>
      <c r="Q65" s="149" t="s">
        <v>345</v>
      </c>
      <c r="R65" s="149" t="s">
        <v>345</v>
      </c>
    </row>
    <row r="66" spans="1:18" s="4" customFormat="1" x14ac:dyDescent="0.35">
      <c r="A66" s="81"/>
      <c r="B66" s="70" t="s">
        <v>17</v>
      </c>
      <c r="C66" s="149" t="s">
        <v>345</v>
      </c>
      <c r="D66" s="149" t="s">
        <v>345</v>
      </c>
      <c r="E66" s="149" t="s">
        <v>345</v>
      </c>
      <c r="F66" s="149" t="s">
        <v>345</v>
      </c>
      <c r="G66" s="149" t="s">
        <v>345</v>
      </c>
      <c r="H66" s="149" t="s">
        <v>345</v>
      </c>
      <c r="I66" s="149" t="s">
        <v>345</v>
      </c>
      <c r="J66" s="149" t="s">
        <v>345</v>
      </c>
      <c r="K66" s="149" t="s">
        <v>345</v>
      </c>
      <c r="L66" s="149" t="s">
        <v>345</v>
      </c>
      <c r="M66" s="149" t="s">
        <v>345</v>
      </c>
      <c r="N66" s="149" t="s">
        <v>345</v>
      </c>
      <c r="O66" s="149" t="s">
        <v>345</v>
      </c>
      <c r="P66" s="149" t="s">
        <v>345</v>
      </c>
      <c r="Q66" s="149" t="s">
        <v>345</v>
      </c>
      <c r="R66" s="149" t="s">
        <v>345</v>
      </c>
    </row>
    <row r="67" spans="1:18" s="4" customFormat="1" x14ac:dyDescent="0.35">
      <c r="A67" s="72" t="s">
        <v>89</v>
      </c>
      <c r="B67" s="73" t="s">
        <v>16</v>
      </c>
      <c r="C67" s="122">
        <f t="shared" ref="C67:R67" si="5">SUM(C69:C70)</f>
        <v>0</v>
      </c>
      <c r="D67" s="122">
        <f t="shared" si="5"/>
        <v>0</v>
      </c>
      <c r="E67" s="122">
        <f t="shared" si="5"/>
        <v>0</v>
      </c>
      <c r="F67" s="122">
        <f t="shared" si="5"/>
        <v>0</v>
      </c>
      <c r="G67" s="122">
        <f t="shared" si="5"/>
        <v>0</v>
      </c>
      <c r="H67" s="122">
        <f t="shared" si="5"/>
        <v>0</v>
      </c>
      <c r="I67" s="122">
        <f t="shared" si="5"/>
        <v>0</v>
      </c>
      <c r="J67" s="122">
        <f t="shared" si="5"/>
        <v>0</v>
      </c>
      <c r="K67" s="122">
        <f t="shared" si="5"/>
        <v>0</v>
      </c>
      <c r="L67" s="122">
        <f t="shared" si="5"/>
        <v>0</v>
      </c>
      <c r="M67" s="122">
        <f t="shared" si="5"/>
        <v>0</v>
      </c>
      <c r="N67" s="122">
        <f t="shared" si="5"/>
        <v>0</v>
      </c>
      <c r="O67" s="122">
        <f t="shared" si="5"/>
        <v>0</v>
      </c>
      <c r="P67" s="122">
        <f t="shared" si="5"/>
        <v>0</v>
      </c>
      <c r="Q67" s="122">
        <f t="shared" si="5"/>
        <v>0</v>
      </c>
      <c r="R67" s="122">
        <f t="shared" si="5"/>
        <v>0</v>
      </c>
    </row>
    <row r="68" spans="1:18" s="4" customFormat="1" x14ac:dyDescent="0.35">
      <c r="A68" s="72"/>
      <c r="B68" s="73" t="s">
        <v>17</v>
      </c>
      <c r="C68" s="122"/>
      <c r="D68" s="124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4"/>
      <c r="Q68" s="122"/>
      <c r="R68" s="122"/>
    </row>
    <row r="69" spans="1:18" s="4" customFormat="1" x14ac:dyDescent="0.35">
      <c r="A69" s="107"/>
      <c r="B69" s="78" t="s">
        <v>16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ht="28.15" customHeight="1" x14ac:dyDescent="0.35">
      <c r="A71" s="72" t="s">
        <v>90</v>
      </c>
      <c r="B71" s="73" t="s">
        <v>16</v>
      </c>
      <c r="C71" s="122">
        <f>SUM(C73:C135)</f>
        <v>227322000</v>
      </c>
      <c r="D71" s="122">
        <f t="shared" ref="D71:I71" si="6">SUM(D73:D135)</f>
        <v>132812000</v>
      </c>
      <c r="E71" s="152" t="s">
        <v>345</v>
      </c>
      <c r="F71" s="152" t="s">
        <v>345</v>
      </c>
      <c r="G71" s="152" t="s">
        <v>345</v>
      </c>
      <c r="H71" s="122">
        <f t="shared" si="6"/>
        <v>132812000</v>
      </c>
      <c r="I71" s="122">
        <f t="shared" si="6"/>
        <v>94510000</v>
      </c>
      <c r="J71" s="152" t="s">
        <v>345</v>
      </c>
      <c r="K71" s="152" t="s">
        <v>345</v>
      </c>
      <c r="L71" s="152">
        <f>+L75+L98+L118+L131+L133+L135</f>
        <v>18283000</v>
      </c>
      <c r="M71" s="152">
        <f>+M73+M81</f>
        <v>76227000</v>
      </c>
      <c r="N71" s="152" t="s">
        <v>345</v>
      </c>
      <c r="O71" s="152" t="s">
        <v>345</v>
      </c>
      <c r="P71" s="152" t="s">
        <v>345</v>
      </c>
      <c r="Q71" s="152" t="s">
        <v>345</v>
      </c>
      <c r="R71" s="152" t="s">
        <v>345</v>
      </c>
    </row>
    <row r="72" spans="1:18" s="4" customFormat="1" x14ac:dyDescent="0.35">
      <c r="A72" s="72"/>
      <c r="B72" s="73" t="s">
        <v>17</v>
      </c>
      <c r="C72" s="152" t="s">
        <v>345</v>
      </c>
      <c r="D72" s="152" t="s">
        <v>345</v>
      </c>
      <c r="E72" s="152" t="s">
        <v>345</v>
      </c>
      <c r="F72" s="152" t="s">
        <v>345</v>
      </c>
      <c r="G72" s="152" t="s">
        <v>345</v>
      </c>
      <c r="H72" s="152" t="s">
        <v>345</v>
      </c>
      <c r="I72" s="152" t="s">
        <v>345</v>
      </c>
      <c r="J72" s="152" t="s">
        <v>345</v>
      </c>
      <c r="K72" s="152" t="s">
        <v>345</v>
      </c>
      <c r="L72" s="152" t="s">
        <v>345</v>
      </c>
      <c r="M72" s="152" t="s">
        <v>345</v>
      </c>
      <c r="N72" s="152" t="s">
        <v>345</v>
      </c>
      <c r="O72" s="152" t="s">
        <v>345</v>
      </c>
      <c r="P72" s="152" t="s">
        <v>345</v>
      </c>
      <c r="Q72" s="152" t="s">
        <v>345</v>
      </c>
      <c r="R72" s="152" t="s">
        <v>345</v>
      </c>
    </row>
    <row r="73" spans="1:18" s="4" customFormat="1" ht="63" x14ac:dyDescent="0.35">
      <c r="A73" s="107" t="s">
        <v>149</v>
      </c>
      <c r="B73" s="78" t="s">
        <v>16</v>
      </c>
      <c r="C73" s="125">
        <f>+I73</f>
        <v>38479000</v>
      </c>
      <c r="D73" s="128">
        <f>SUM(E73:H73)</f>
        <v>0</v>
      </c>
      <c r="E73" s="106" t="s">
        <v>345</v>
      </c>
      <c r="F73" s="106" t="s">
        <v>345</v>
      </c>
      <c r="G73" s="106" t="s">
        <v>345</v>
      </c>
      <c r="H73" s="123"/>
      <c r="I73" s="106">
        <f>+M73</f>
        <v>38479000</v>
      </c>
      <c r="J73" s="106" t="s">
        <v>345</v>
      </c>
      <c r="K73" s="106" t="s">
        <v>345</v>
      </c>
      <c r="L73" s="106" t="s">
        <v>345</v>
      </c>
      <c r="M73" s="123">
        <v>38479000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23"/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ht="42" x14ac:dyDescent="0.35">
      <c r="A75" s="107" t="s">
        <v>150</v>
      </c>
      <c r="B75" s="78" t="s">
        <v>16</v>
      </c>
      <c r="C75" s="125">
        <f>+I75</f>
        <v>8723000</v>
      </c>
      <c r="D75" s="128">
        <f t="shared" ref="D75:D106" si="7">SUM(E75:H75)</f>
        <v>0</v>
      </c>
      <c r="E75" s="106" t="s">
        <v>345</v>
      </c>
      <c r="F75" s="106" t="s">
        <v>345</v>
      </c>
      <c r="G75" s="106" t="s">
        <v>345</v>
      </c>
      <c r="H75" s="123"/>
      <c r="I75" s="106">
        <f>+L75</f>
        <v>8723000</v>
      </c>
      <c r="J75" s="106" t="s">
        <v>345</v>
      </c>
      <c r="K75" s="106" t="s">
        <v>345</v>
      </c>
      <c r="L75" s="123">
        <v>8723000</v>
      </c>
      <c r="M75" s="106" t="s">
        <v>345</v>
      </c>
      <c r="N75" s="106" t="s">
        <v>345</v>
      </c>
      <c r="O75" s="106" t="s">
        <v>345</v>
      </c>
      <c r="P75" s="106" t="s">
        <v>345</v>
      </c>
      <c r="Q75" s="106" t="s">
        <v>345</v>
      </c>
      <c r="R75" s="106" t="s">
        <v>345</v>
      </c>
    </row>
    <row r="76" spans="1:18" s="4" customFormat="1" x14ac:dyDescent="0.35">
      <c r="A76" s="107"/>
      <c r="B76" s="78" t="s">
        <v>17</v>
      </c>
      <c r="C76" s="106" t="s">
        <v>345</v>
      </c>
      <c r="D76" s="106" t="s">
        <v>345</v>
      </c>
      <c r="E76" s="106" t="s">
        <v>345</v>
      </c>
      <c r="F76" s="106" t="s">
        <v>345</v>
      </c>
      <c r="G76" s="106" t="s">
        <v>345</v>
      </c>
      <c r="H76" s="123"/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107" t="s">
        <v>151</v>
      </c>
      <c r="B77" s="78" t="s">
        <v>16</v>
      </c>
      <c r="C77" s="125">
        <f>+D77</f>
        <v>4667000</v>
      </c>
      <c r="D77" s="128">
        <f t="shared" si="7"/>
        <v>4667000</v>
      </c>
      <c r="E77" s="106" t="s">
        <v>345</v>
      </c>
      <c r="F77" s="106" t="s">
        <v>345</v>
      </c>
      <c r="G77" s="106" t="s">
        <v>345</v>
      </c>
      <c r="H77" s="123">
        <v>4667000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10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23"/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107" t="s">
        <v>152</v>
      </c>
      <c r="B79" s="78" t="s">
        <v>16</v>
      </c>
      <c r="C79" s="125">
        <f>+D79</f>
        <v>29442000</v>
      </c>
      <c r="D79" s="128">
        <f t="shared" si="7"/>
        <v>29442000</v>
      </c>
      <c r="E79" s="106" t="s">
        <v>345</v>
      </c>
      <c r="F79" s="106" t="s">
        <v>345</v>
      </c>
      <c r="G79" s="106" t="s">
        <v>345</v>
      </c>
      <c r="H79" s="123">
        <v>29442000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107"/>
      <c r="B80" s="78" t="s">
        <v>17</v>
      </c>
      <c r="C80" s="175" t="s">
        <v>345</v>
      </c>
      <c r="D80" s="175" t="s">
        <v>345</v>
      </c>
      <c r="E80" s="106" t="s">
        <v>345</v>
      </c>
      <c r="F80" s="106" t="s">
        <v>345</v>
      </c>
      <c r="G80" s="106" t="s">
        <v>345</v>
      </c>
      <c r="H80" s="123"/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ht="126" x14ac:dyDescent="0.35">
      <c r="A81" s="107" t="s">
        <v>153</v>
      </c>
      <c r="B81" s="78" t="s">
        <v>16</v>
      </c>
      <c r="C81" s="125">
        <f>+I81</f>
        <v>37748000</v>
      </c>
      <c r="D81" s="128">
        <f t="shared" si="7"/>
        <v>0</v>
      </c>
      <c r="E81" s="106" t="s">
        <v>345</v>
      </c>
      <c r="F81" s="106" t="s">
        <v>345</v>
      </c>
      <c r="G81" s="106" t="s">
        <v>345</v>
      </c>
      <c r="H81" s="123"/>
      <c r="I81" s="106">
        <f>+M81</f>
        <v>37748000</v>
      </c>
      <c r="J81" s="106" t="s">
        <v>345</v>
      </c>
      <c r="K81" s="106" t="s">
        <v>345</v>
      </c>
      <c r="L81" s="106" t="s">
        <v>345</v>
      </c>
      <c r="M81" s="123">
        <v>37748000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107"/>
      <c r="B82" s="78" t="s">
        <v>17</v>
      </c>
      <c r="C82" s="175" t="s">
        <v>345</v>
      </c>
      <c r="D82" s="175" t="s">
        <v>345</v>
      </c>
      <c r="E82" s="106" t="s">
        <v>345</v>
      </c>
      <c r="F82" s="106" t="s">
        <v>345</v>
      </c>
      <c r="G82" s="106" t="s">
        <v>345</v>
      </c>
      <c r="H82" s="123"/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ht="42" x14ac:dyDescent="0.35">
      <c r="A83" s="107" t="s">
        <v>154</v>
      </c>
      <c r="B83" s="78" t="s">
        <v>16</v>
      </c>
      <c r="C83" s="125">
        <f>+D83</f>
        <v>2977000</v>
      </c>
      <c r="D83" s="128">
        <f t="shared" si="7"/>
        <v>2977000</v>
      </c>
      <c r="E83" s="106" t="s">
        <v>345</v>
      </c>
      <c r="F83" s="106" t="s">
        <v>345</v>
      </c>
      <c r="G83" s="106" t="s">
        <v>345</v>
      </c>
      <c r="H83" s="123">
        <v>2977000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107"/>
      <c r="B84" s="78" t="s">
        <v>17</v>
      </c>
      <c r="C84" s="175" t="s">
        <v>345</v>
      </c>
      <c r="D84" s="175" t="s">
        <v>345</v>
      </c>
      <c r="E84" s="106" t="s">
        <v>345</v>
      </c>
      <c r="F84" s="106" t="s">
        <v>345</v>
      </c>
      <c r="G84" s="106" t="s">
        <v>345</v>
      </c>
      <c r="H84" s="123"/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322" t="s">
        <v>344</v>
      </c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60" t="s">
        <v>50</v>
      </c>
      <c r="R85" s="13"/>
    </row>
    <row r="86" spans="1:18" s="4" customFormat="1" x14ac:dyDescent="0.35">
      <c r="A86" s="310" t="s">
        <v>116</v>
      </c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6"/>
      <c r="R86" s="6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6" t="s">
        <v>3</v>
      </c>
      <c r="P87" s="224" t="s">
        <v>361</v>
      </c>
      <c r="Q87" s="3"/>
      <c r="R87" s="3"/>
    </row>
    <row r="88" spans="1:18" s="4" customForma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8" t="s">
        <v>4</v>
      </c>
      <c r="P88" s="304">
        <v>46091</v>
      </c>
      <c r="Q88" s="304"/>
      <c r="R88" s="3"/>
    </row>
    <row r="89" spans="1:18" s="4" customForma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8" t="s">
        <v>5</v>
      </c>
      <c r="P89" s="310" t="s">
        <v>343</v>
      </c>
      <c r="Q89" s="310"/>
      <c r="R89" s="3"/>
    </row>
    <row r="90" spans="1:18" s="4" customFormat="1" x14ac:dyDescent="0.35">
      <c r="A90" s="9" t="s">
        <v>364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N90" s="11"/>
      <c r="O90" s="12" t="s">
        <v>6</v>
      </c>
    </row>
    <row r="91" spans="1:18" s="4" customFormat="1" x14ac:dyDescent="0.35">
      <c r="A91" s="323" t="s">
        <v>52</v>
      </c>
      <c r="B91" s="323"/>
      <c r="C91" s="323"/>
      <c r="D91" s="323"/>
      <c r="F91" s="324"/>
      <c r="G91" s="324"/>
      <c r="H91" s="60"/>
      <c r="I91" s="13"/>
      <c r="J91" s="13"/>
      <c r="K91" s="13"/>
      <c r="N91" s="11"/>
      <c r="O91" s="12" t="s">
        <v>7</v>
      </c>
      <c r="Q91" s="10"/>
    </row>
    <row r="92" spans="1:18" s="4" customFormat="1" ht="23.25" customHeight="1" x14ac:dyDescent="0.35">
      <c r="A92" s="9" t="s">
        <v>387</v>
      </c>
      <c r="E92" s="6"/>
      <c r="F92" s="3"/>
      <c r="G92" s="6"/>
      <c r="H92" s="6"/>
      <c r="I92" s="6"/>
      <c r="J92" s="6"/>
      <c r="K92" s="13"/>
      <c r="N92" s="11"/>
      <c r="O92" s="12" t="s">
        <v>8</v>
      </c>
      <c r="P92" s="13" t="s">
        <v>409</v>
      </c>
    </row>
    <row r="93" spans="1:18" s="4" customFormat="1" x14ac:dyDescent="0.35">
      <c r="A93" s="323"/>
      <c r="B93" s="323"/>
      <c r="C93" s="323"/>
      <c r="D93" s="323"/>
      <c r="P93" s="62"/>
      <c r="Q93" s="62"/>
      <c r="R93" s="63" t="s">
        <v>54</v>
      </c>
    </row>
    <row r="94" spans="1:18" s="4" customFormat="1" x14ac:dyDescent="0.35">
      <c r="A94" s="64" t="s">
        <v>55</v>
      </c>
      <c r="B94" s="311" t="s">
        <v>56</v>
      </c>
      <c r="C94" s="311" t="s">
        <v>12</v>
      </c>
      <c r="D94" s="65" t="s">
        <v>57</v>
      </c>
      <c r="E94" s="325" t="s">
        <v>13</v>
      </c>
      <c r="F94" s="326"/>
      <c r="G94" s="326"/>
      <c r="H94" s="327"/>
      <c r="I94" s="65" t="s">
        <v>57</v>
      </c>
      <c r="J94" s="325" t="s">
        <v>14</v>
      </c>
      <c r="K94" s="326"/>
      <c r="L94" s="326"/>
      <c r="M94" s="327"/>
      <c r="N94" s="65" t="s">
        <v>57</v>
      </c>
      <c r="O94" s="325" t="s">
        <v>15</v>
      </c>
      <c r="P94" s="326"/>
      <c r="Q94" s="326"/>
      <c r="R94" s="327"/>
    </row>
    <row r="95" spans="1:18" s="4" customFormat="1" x14ac:dyDescent="0.35">
      <c r="A95" s="66" t="s">
        <v>61</v>
      </c>
      <c r="B95" s="311"/>
      <c r="C95" s="311"/>
      <c r="D95" s="67" t="s">
        <v>62</v>
      </c>
      <c r="E95" s="68" t="s">
        <v>63</v>
      </c>
      <c r="F95" s="68" t="s">
        <v>64</v>
      </c>
      <c r="G95" s="68" t="s">
        <v>65</v>
      </c>
      <c r="H95" s="68" t="s">
        <v>66</v>
      </c>
      <c r="I95" s="67" t="s">
        <v>67</v>
      </c>
      <c r="J95" s="68" t="s">
        <v>68</v>
      </c>
      <c r="K95" s="68" t="s">
        <v>69</v>
      </c>
      <c r="L95" s="68" t="s">
        <v>70</v>
      </c>
      <c r="M95" s="68" t="s">
        <v>71</v>
      </c>
      <c r="N95" s="67" t="s">
        <v>72</v>
      </c>
      <c r="O95" s="68" t="s">
        <v>73</v>
      </c>
      <c r="P95" s="68" t="s">
        <v>74</v>
      </c>
      <c r="Q95" s="68" t="s">
        <v>75</v>
      </c>
      <c r="R95" s="68" t="s">
        <v>76</v>
      </c>
    </row>
    <row r="96" spans="1:18" s="4" customFormat="1" ht="42" x14ac:dyDescent="0.35">
      <c r="A96" s="107" t="s">
        <v>155</v>
      </c>
      <c r="B96" s="78" t="s">
        <v>16</v>
      </c>
      <c r="C96" s="125">
        <f>+D96</f>
        <v>12652000</v>
      </c>
      <c r="D96" s="128">
        <f t="shared" si="7"/>
        <v>12652000</v>
      </c>
      <c r="E96" s="106" t="s">
        <v>345</v>
      </c>
      <c r="F96" s="106" t="s">
        <v>345</v>
      </c>
      <c r="G96" s="106" t="s">
        <v>345</v>
      </c>
      <c r="H96" s="123">
        <v>12652000</v>
      </c>
      <c r="I96" s="106" t="s">
        <v>345</v>
      </c>
      <c r="J96" s="106" t="s">
        <v>345</v>
      </c>
      <c r="K96" s="106" t="s">
        <v>345</v>
      </c>
      <c r="L96" s="106" t="s">
        <v>345</v>
      </c>
      <c r="M96" s="106" t="s">
        <v>345</v>
      </c>
      <c r="N96" s="106" t="s">
        <v>345</v>
      </c>
      <c r="O96" s="106" t="s">
        <v>345</v>
      </c>
      <c r="P96" s="106" t="s">
        <v>345</v>
      </c>
      <c r="Q96" s="106" t="s">
        <v>345</v>
      </c>
      <c r="R96" s="106" t="s">
        <v>345</v>
      </c>
    </row>
    <row r="97" spans="1:18" s="4" customFormat="1" x14ac:dyDescent="0.35">
      <c r="A97" s="107"/>
      <c r="B97" s="78" t="s">
        <v>17</v>
      </c>
      <c r="C97" s="175" t="s">
        <v>345</v>
      </c>
      <c r="D97" s="175" t="s">
        <v>345</v>
      </c>
      <c r="E97" s="106" t="s">
        <v>345</v>
      </c>
      <c r="F97" s="106" t="s">
        <v>345</v>
      </c>
      <c r="G97" s="106" t="s">
        <v>345</v>
      </c>
      <c r="H97" s="123"/>
      <c r="I97" s="106" t="s">
        <v>345</v>
      </c>
      <c r="J97" s="106" t="s">
        <v>345</v>
      </c>
      <c r="K97" s="106" t="s">
        <v>345</v>
      </c>
      <c r="L97" s="106" t="s">
        <v>345</v>
      </c>
      <c r="M97" s="106" t="s">
        <v>345</v>
      </c>
      <c r="N97" s="106" t="s">
        <v>345</v>
      </c>
      <c r="O97" s="106" t="s">
        <v>345</v>
      </c>
      <c r="P97" s="106" t="s">
        <v>345</v>
      </c>
      <c r="Q97" s="106" t="s">
        <v>345</v>
      </c>
      <c r="R97" s="106" t="s">
        <v>345</v>
      </c>
    </row>
    <row r="98" spans="1:18" s="4" customFormat="1" ht="42" x14ac:dyDescent="0.35">
      <c r="A98" s="107" t="s">
        <v>156</v>
      </c>
      <c r="B98" s="78" t="s">
        <v>16</v>
      </c>
      <c r="C98" s="125">
        <f>+I98</f>
        <v>3591000</v>
      </c>
      <c r="D98" s="128">
        <f t="shared" si="7"/>
        <v>0</v>
      </c>
      <c r="E98" s="106" t="s">
        <v>345</v>
      </c>
      <c r="F98" s="106" t="s">
        <v>345</v>
      </c>
      <c r="G98" s="106" t="s">
        <v>345</v>
      </c>
      <c r="H98" s="123">
        <v>0</v>
      </c>
      <c r="I98" s="106">
        <f>+L98</f>
        <v>3591000</v>
      </c>
      <c r="J98" s="106" t="s">
        <v>345</v>
      </c>
      <c r="K98" s="106" t="s">
        <v>345</v>
      </c>
      <c r="L98" s="123">
        <v>3591000</v>
      </c>
      <c r="M98" s="106" t="s">
        <v>345</v>
      </c>
      <c r="N98" s="106" t="s">
        <v>345</v>
      </c>
      <c r="O98" s="106" t="s">
        <v>345</v>
      </c>
      <c r="P98" s="106" t="s">
        <v>345</v>
      </c>
      <c r="Q98" s="106" t="s">
        <v>345</v>
      </c>
      <c r="R98" s="106" t="s">
        <v>345</v>
      </c>
    </row>
    <row r="99" spans="1:18" s="4" customFormat="1" x14ac:dyDescent="0.35">
      <c r="A99" s="107"/>
      <c r="B99" s="78" t="s">
        <v>17</v>
      </c>
      <c r="C99" s="175" t="s">
        <v>345</v>
      </c>
      <c r="D99" s="175" t="s">
        <v>345</v>
      </c>
      <c r="E99" s="106" t="s">
        <v>345</v>
      </c>
      <c r="F99" s="106" t="s">
        <v>345</v>
      </c>
      <c r="G99" s="106" t="s">
        <v>345</v>
      </c>
      <c r="H99" s="123"/>
      <c r="I99" s="106" t="s">
        <v>345</v>
      </c>
      <c r="J99" s="106" t="s">
        <v>345</v>
      </c>
      <c r="K99" s="106" t="s">
        <v>345</v>
      </c>
      <c r="L99" s="106" t="s">
        <v>345</v>
      </c>
      <c r="M99" s="106" t="s">
        <v>345</v>
      </c>
      <c r="N99" s="106" t="s">
        <v>345</v>
      </c>
      <c r="O99" s="106" t="s">
        <v>345</v>
      </c>
      <c r="P99" s="106" t="s">
        <v>345</v>
      </c>
      <c r="Q99" s="106" t="s">
        <v>345</v>
      </c>
      <c r="R99" s="106" t="s">
        <v>345</v>
      </c>
    </row>
    <row r="100" spans="1:18" s="4" customFormat="1" ht="42" x14ac:dyDescent="0.35">
      <c r="A100" s="107" t="s">
        <v>157</v>
      </c>
      <c r="B100" s="78" t="s">
        <v>16</v>
      </c>
      <c r="C100" s="125">
        <f>+D100</f>
        <v>26924000</v>
      </c>
      <c r="D100" s="128">
        <f t="shared" si="7"/>
        <v>26924000</v>
      </c>
      <c r="E100" s="106" t="s">
        <v>345</v>
      </c>
      <c r="F100" s="106" t="s">
        <v>345</v>
      </c>
      <c r="G100" s="106" t="s">
        <v>345</v>
      </c>
      <c r="H100" s="123">
        <v>26924000</v>
      </c>
      <c r="I100" s="106" t="s">
        <v>345</v>
      </c>
      <c r="J100" s="106" t="s">
        <v>345</v>
      </c>
      <c r="K100" s="106" t="s">
        <v>345</v>
      </c>
      <c r="L100" s="106" t="s">
        <v>345</v>
      </c>
      <c r="M100" s="106" t="s">
        <v>345</v>
      </c>
      <c r="N100" s="106" t="s">
        <v>345</v>
      </c>
      <c r="O100" s="106" t="s">
        <v>345</v>
      </c>
      <c r="P100" s="106" t="s">
        <v>345</v>
      </c>
      <c r="Q100" s="106" t="s">
        <v>345</v>
      </c>
      <c r="R100" s="106" t="s">
        <v>345</v>
      </c>
    </row>
    <row r="101" spans="1:18" s="4" customFormat="1" x14ac:dyDescent="0.35">
      <c r="A101" s="107"/>
      <c r="B101" s="78" t="s">
        <v>17</v>
      </c>
      <c r="C101" s="175" t="s">
        <v>345</v>
      </c>
      <c r="D101" s="175" t="s">
        <v>345</v>
      </c>
      <c r="E101" s="106" t="s">
        <v>345</v>
      </c>
      <c r="F101" s="106" t="s">
        <v>345</v>
      </c>
      <c r="G101" s="106" t="s">
        <v>345</v>
      </c>
      <c r="H101" s="123"/>
      <c r="I101" s="106" t="s">
        <v>345</v>
      </c>
      <c r="J101" s="106" t="s">
        <v>345</v>
      </c>
      <c r="K101" s="106" t="s">
        <v>345</v>
      </c>
      <c r="L101" s="106" t="s">
        <v>345</v>
      </c>
      <c r="M101" s="106" t="s">
        <v>345</v>
      </c>
      <c r="N101" s="106" t="s">
        <v>345</v>
      </c>
      <c r="O101" s="106" t="s">
        <v>345</v>
      </c>
      <c r="P101" s="106" t="s">
        <v>345</v>
      </c>
      <c r="Q101" s="106" t="s">
        <v>345</v>
      </c>
      <c r="R101" s="106" t="s">
        <v>345</v>
      </c>
    </row>
    <row r="102" spans="1:18" s="4" customFormat="1" ht="42" x14ac:dyDescent="0.35">
      <c r="A102" s="107" t="s">
        <v>158</v>
      </c>
      <c r="B102" s="78" t="s">
        <v>16</v>
      </c>
      <c r="C102" s="125">
        <f>+D102</f>
        <v>543000</v>
      </c>
      <c r="D102" s="128">
        <f t="shared" si="7"/>
        <v>543000</v>
      </c>
      <c r="E102" s="106" t="s">
        <v>345</v>
      </c>
      <c r="F102" s="106" t="s">
        <v>345</v>
      </c>
      <c r="G102" s="106" t="s">
        <v>345</v>
      </c>
      <c r="H102" s="123">
        <v>543000</v>
      </c>
      <c r="I102" s="106" t="s">
        <v>345</v>
      </c>
      <c r="J102" s="106" t="s">
        <v>345</v>
      </c>
      <c r="K102" s="106" t="s">
        <v>345</v>
      </c>
      <c r="L102" s="106" t="s">
        <v>345</v>
      </c>
      <c r="M102" s="106" t="s">
        <v>345</v>
      </c>
      <c r="N102" s="106" t="s">
        <v>345</v>
      </c>
      <c r="O102" s="106" t="s">
        <v>345</v>
      </c>
      <c r="P102" s="106" t="s">
        <v>345</v>
      </c>
      <c r="Q102" s="106" t="s">
        <v>345</v>
      </c>
      <c r="R102" s="106" t="s">
        <v>345</v>
      </c>
    </row>
    <row r="103" spans="1:18" s="4" customFormat="1" x14ac:dyDescent="0.35">
      <c r="A103" s="107"/>
      <c r="B103" s="78" t="s">
        <v>17</v>
      </c>
      <c r="C103" s="175" t="s">
        <v>345</v>
      </c>
      <c r="D103" s="175" t="s">
        <v>345</v>
      </c>
      <c r="E103" s="106" t="s">
        <v>345</v>
      </c>
      <c r="F103" s="106" t="s">
        <v>345</v>
      </c>
      <c r="G103" s="106" t="s">
        <v>345</v>
      </c>
      <c r="H103" s="123"/>
      <c r="I103" s="106" t="s">
        <v>345</v>
      </c>
      <c r="J103" s="106" t="s">
        <v>345</v>
      </c>
      <c r="K103" s="106" t="s">
        <v>345</v>
      </c>
      <c r="L103" s="106" t="s">
        <v>345</v>
      </c>
      <c r="M103" s="106" t="s">
        <v>345</v>
      </c>
      <c r="N103" s="106" t="s">
        <v>345</v>
      </c>
      <c r="O103" s="106" t="s">
        <v>345</v>
      </c>
      <c r="P103" s="106" t="s">
        <v>345</v>
      </c>
      <c r="Q103" s="106" t="s">
        <v>345</v>
      </c>
      <c r="R103" s="106" t="s">
        <v>345</v>
      </c>
    </row>
    <row r="104" spans="1:18" s="4" customFormat="1" ht="42" x14ac:dyDescent="0.35">
      <c r="A104" s="107" t="s">
        <v>159</v>
      </c>
      <c r="B104" s="78" t="s">
        <v>16</v>
      </c>
      <c r="C104" s="125">
        <f>+D104</f>
        <v>10618000</v>
      </c>
      <c r="D104" s="128">
        <f t="shared" si="7"/>
        <v>10618000</v>
      </c>
      <c r="E104" s="106" t="s">
        <v>345</v>
      </c>
      <c r="F104" s="106" t="s">
        <v>345</v>
      </c>
      <c r="G104" s="106" t="s">
        <v>345</v>
      </c>
      <c r="H104" s="123">
        <v>10618000</v>
      </c>
      <c r="I104" s="106" t="s">
        <v>345</v>
      </c>
      <c r="J104" s="106" t="s">
        <v>345</v>
      </c>
      <c r="K104" s="106" t="s">
        <v>345</v>
      </c>
      <c r="L104" s="106" t="s">
        <v>345</v>
      </c>
      <c r="M104" s="106" t="s">
        <v>345</v>
      </c>
      <c r="N104" s="106" t="s">
        <v>345</v>
      </c>
      <c r="O104" s="106" t="s">
        <v>345</v>
      </c>
      <c r="P104" s="106" t="s">
        <v>345</v>
      </c>
      <c r="Q104" s="106" t="s">
        <v>345</v>
      </c>
      <c r="R104" s="106" t="s">
        <v>345</v>
      </c>
    </row>
    <row r="105" spans="1:18" s="4" customFormat="1" x14ac:dyDescent="0.35">
      <c r="A105" s="107"/>
      <c r="B105" s="78" t="s">
        <v>17</v>
      </c>
      <c r="C105" s="175" t="s">
        <v>345</v>
      </c>
      <c r="D105" s="175" t="s">
        <v>345</v>
      </c>
      <c r="E105" s="106" t="s">
        <v>345</v>
      </c>
      <c r="F105" s="106" t="s">
        <v>345</v>
      </c>
      <c r="G105" s="106" t="s">
        <v>345</v>
      </c>
      <c r="H105" s="123"/>
      <c r="I105" s="106" t="s">
        <v>345</v>
      </c>
      <c r="J105" s="106" t="s">
        <v>345</v>
      </c>
      <c r="K105" s="106" t="s">
        <v>345</v>
      </c>
      <c r="L105" s="106" t="s">
        <v>345</v>
      </c>
      <c r="M105" s="106" t="s">
        <v>345</v>
      </c>
      <c r="N105" s="106" t="s">
        <v>345</v>
      </c>
      <c r="O105" s="106" t="s">
        <v>345</v>
      </c>
      <c r="P105" s="106" t="s">
        <v>345</v>
      </c>
      <c r="Q105" s="106" t="s">
        <v>345</v>
      </c>
      <c r="R105" s="106" t="s">
        <v>345</v>
      </c>
    </row>
    <row r="106" spans="1:18" s="4" customFormat="1" ht="42" x14ac:dyDescent="0.35">
      <c r="A106" s="107" t="s">
        <v>160</v>
      </c>
      <c r="B106" s="78" t="s">
        <v>16</v>
      </c>
      <c r="C106" s="125">
        <f>+D106</f>
        <v>6331000</v>
      </c>
      <c r="D106" s="128">
        <f t="shared" si="7"/>
        <v>6331000</v>
      </c>
      <c r="E106" s="106" t="s">
        <v>345</v>
      </c>
      <c r="F106" s="106" t="s">
        <v>345</v>
      </c>
      <c r="G106" s="106" t="s">
        <v>345</v>
      </c>
      <c r="H106" s="123">
        <v>6331000</v>
      </c>
      <c r="I106" s="106" t="s">
        <v>345</v>
      </c>
      <c r="J106" s="106" t="s">
        <v>345</v>
      </c>
      <c r="K106" s="106" t="s">
        <v>345</v>
      </c>
      <c r="L106" s="106" t="s">
        <v>345</v>
      </c>
      <c r="M106" s="106" t="s">
        <v>345</v>
      </c>
      <c r="N106" s="106" t="s">
        <v>345</v>
      </c>
      <c r="O106" s="106" t="s">
        <v>345</v>
      </c>
      <c r="P106" s="106" t="s">
        <v>345</v>
      </c>
      <c r="Q106" s="106" t="s">
        <v>345</v>
      </c>
      <c r="R106" s="106" t="s">
        <v>345</v>
      </c>
    </row>
    <row r="107" spans="1:18" s="4" customFormat="1" x14ac:dyDescent="0.35">
      <c r="A107" s="107"/>
      <c r="B107" s="78" t="s">
        <v>17</v>
      </c>
      <c r="C107" s="175" t="s">
        <v>345</v>
      </c>
      <c r="D107" s="175" t="s">
        <v>345</v>
      </c>
      <c r="E107" s="106" t="s">
        <v>345</v>
      </c>
      <c r="F107" s="106" t="s">
        <v>345</v>
      </c>
      <c r="G107" s="106" t="s">
        <v>345</v>
      </c>
      <c r="H107" s="123"/>
      <c r="I107" s="106" t="s">
        <v>345</v>
      </c>
      <c r="J107" s="106" t="s">
        <v>345</v>
      </c>
      <c r="K107" s="106" t="s">
        <v>345</v>
      </c>
      <c r="L107" s="106" t="s">
        <v>345</v>
      </c>
      <c r="M107" s="106" t="s">
        <v>345</v>
      </c>
      <c r="N107" s="106" t="s">
        <v>345</v>
      </c>
      <c r="O107" s="106" t="s">
        <v>345</v>
      </c>
      <c r="P107" s="106" t="s">
        <v>345</v>
      </c>
      <c r="Q107" s="106" t="s">
        <v>345</v>
      </c>
      <c r="R107" s="106" t="s">
        <v>345</v>
      </c>
    </row>
    <row r="108" spans="1:18" s="4" customFormat="1" ht="42" x14ac:dyDescent="0.35">
      <c r="A108" s="107" t="s">
        <v>161</v>
      </c>
      <c r="B108" s="78" t="s">
        <v>16</v>
      </c>
      <c r="C108" s="125">
        <f>+D108</f>
        <v>5058000</v>
      </c>
      <c r="D108" s="128">
        <f t="shared" ref="D108:D112" si="8">SUM(E108:H108)</f>
        <v>5058000</v>
      </c>
      <c r="E108" s="106" t="s">
        <v>345</v>
      </c>
      <c r="F108" s="106" t="s">
        <v>345</v>
      </c>
      <c r="G108" s="106" t="s">
        <v>345</v>
      </c>
      <c r="H108" s="123">
        <v>5058000</v>
      </c>
      <c r="I108" s="106" t="s">
        <v>345</v>
      </c>
      <c r="J108" s="106" t="s">
        <v>345</v>
      </c>
      <c r="K108" s="106" t="s">
        <v>345</v>
      </c>
      <c r="L108" s="106" t="s">
        <v>345</v>
      </c>
      <c r="M108" s="106" t="s">
        <v>345</v>
      </c>
      <c r="N108" s="106" t="s">
        <v>345</v>
      </c>
      <c r="O108" s="106" t="s">
        <v>345</v>
      </c>
      <c r="P108" s="106" t="s">
        <v>345</v>
      </c>
      <c r="Q108" s="106" t="s">
        <v>345</v>
      </c>
      <c r="R108" s="106" t="s">
        <v>345</v>
      </c>
    </row>
    <row r="109" spans="1:18" s="4" customFormat="1" x14ac:dyDescent="0.35">
      <c r="A109" s="107"/>
      <c r="B109" s="78" t="s">
        <v>17</v>
      </c>
      <c r="C109" s="175" t="s">
        <v>345</v>
      </c>
      <c r="D109" s="175" t="s">
        <v>345</v>
      </c>
      <c r="E109" s="106" t="s">
        <v>345</v>
      </c>
      <c r="F109" s="106" t="s">
        <v>345</v>
      </c>
      <c r="G109" s="106" t="s">
        <v>345</v>
      </c>
      <c r="H109" s="123"/>
      <c r="I109" s="106" t="s">
        <v>345</v>
      </c>
      <c r="J109" s="106" t="s">
        <v>345</v>
      </c>
      <c r="K109" s="106" t="s">
        <v>345</v>
      </c>
      <c r="L109" s="106" t="s">
        <v>345</v>
      </c>
      <c r="M109" s="106" t="s">
        <v>345</v>
      </c>
      <c r="N109" s="106" t="s">
        <v>345</v>
      </c>
      <c r="O109" s="106" t="s">
        <v>345</v>
      </c>
      <c r="P109" s="106" t="s">
        <v>345</v>
      </c>
      <c r="Q109" s="106" t="s">
        <v>345</v>
      </c>
      <c r="R109" s="106" t="s">
        <v>345</v>
      </c>
    </row>
    <row r="110" spans="1:18" s="4" customFormat="1" ht="42" x14ac:dyDescent="0.35">
      <c r="A110" s="107" t="s">
        <v>162</v>
      </c>
      <c r="B110" s="78" t="s">
        <v>16</v>
      </c>
      <c r="C110" s="125">
        <f>+D110</f>
        <v>2969000</v>
      </c>
      <c r="D110" s="128">
        <f t="shared" si="8"/>
        <v>2969000</v>
      </c>
      <c r="E110" s="106" t="s">
        <v>345</v>
      </c>
      <c r="F110" s="106" t="s">
        <v>345</v>
      </c>
      <c r="G110" s="106" t="s">
        <v>345</v>
      </c>
      <c r="H110" s="123">
        <v>2969000</v>
      </c>
      <c r="I110" s="106" t="s">
        <v>345</v>
      </c>
      <c r="J110" s="106" t="s">
        <v>345</v>
      </c>
      <c r="K110" s="106" t="s">
        <v>345</v>
      </c>
      <c r="L110" s="106" t="s">
        <v>345</v>
      </c>
      <c r="M110" s="106" t="s">
        <v>345</v>
      </c>
      <c r="N110" s="106" t="s">
        <v>345</v>
      </c>
      <c r="O110" s="106" t="s">
        <v>345</v>
      </c>
      <c r="P110" s="106" t="s">
        <v>345</v>
      </c>
      <c r="Q110" s="106" t="s">
        <v>345</v>
      </c>
      <c r="R110" s="106" t="s">
        <v>345</v>
      </c>
    </row>
    <row r="111" spans="1:18" s="4" customFormat="1" x14ac:dyDescent="0.35">
      <c r="A111" s="107"/>
      <c r="B111" s="78" t="s">
        <v>17</v>
      </c>
      <c r="C111" s="175" t="s">
        <v>345</v>
      </c>
      <c r="D111" s="175" t="s">
        <v>345</v>
      </c>
      <c r="E111" s="106" t="s">
        <v>345</v>
      </c>
      <c r="F111" s="106" t="s">
        <v>345</v>
      </c>
      <c r="G111" s="106" t="s">
        <v>345</v>
      </c>
      <c r="H111" s="123"/>
      <c r="I111" s="106" t="s">
        <v>345</v>
      </c>
      <c r="J111" s="106" t="s">
        <v>345</v>
      </c>
      <c r="K111" s="106" t="s">
        <v>345</v>
      </c>
      <c r="L111" s="106" t="s">
        <v>345</v>
      </c>
      <c r="M111" s="106" t="s">
        <v>345</v>
      </c>
      <c r="N111" s="106" t="s">
        <v>345</v>
      </c>
      <c r="O111" s="106" t="s">
        <v>345</v>
      </c>
      <c r="P111" s="106" t="s">
        <v>345</v>
      </c>
      <c r="Q111" s="106" t="s">
        <v>345</v>
      </c>
      <c r="R111" s="106" t="s">
        <v>345</v>
      </c>
    </row>
    <row r="112" spans="1:18" s="4" customFormat="1" ht="42" x14ac:dyDescent="0.35">
      <c r="A112" s="107" t="s">
        <v>163</v>
      </c>
      <c r="B112" s="78" t="s">
        <v>16</v>
      </c>
      <c r="C112" s="125">
        <f>+D112</f>
        <v>5787000</v>
      </c>
      <c r="D112" s="128">
        <f t="shared" si="8"/>
        <v>5787000</v>
      </c>
      <c r="E112" s="106" t="s">
        <v>345</v>
      </c>
      <c r="F112" s="106" t="s">
        <v>345</v>
      </c>
      <c r="G112" s="106" t="s">
        <v>345</v>
      </c>
      <c r="H112" s="123">
        <v>5787000</v>
      </c>
      <c r="I112" s="106" t="s">
        <v>345</v>
      </c>
      <c r="J112" s="106" t="s">
        <v>345</v>
      </c>
      <c r="K112" s="106" t="s">
        <v>345</v>
      </c>
      <c r="L112" s="106" t="s">
        <v>345</v>
      </c>
      <c r="M112" s="106" t="s">
        <v>345</v>
      </c>
      <c r="N112" s="106" t="s">
        <v>345</v>
      </c>
      <c r="O112" s="106" t="s">
        <v>345</v>
      </c>
      <c r="P112" s="106" t="s">
        <v>345</v>
      </c>
      <c r="Q112" s="106" t="s">
        <v>345</v>
      </c>
      <c r="R112" s="106" t="s">
        <v>345</v>
      </c>
    </row>
    <row r="113" spans="1:18" s="4" customFormat="1" x14ac:dyDescent="0.35">
      <c r="A113" s="107"/>
      <c r="B113" s="78" t="s">
        <v>17</v>
      </c>
      <c r="C113" s="175" t="s">
        <v>345</v>
      </c>
      <c r="D113" s="175" t="s">
        <v>345</v>
      </c>
      <c r="E113" s="106" t="s">
        <v>345</v>
      </c>
      <c r="F113" s="106" t="s">
        <v>345</v>
      </c>
      <c r="G113" s="106" t="s">
        <v>345</v>
      </c>
      <c r="H113" s="123"/>
      <c r="I113" s="106" t="s">
        <v>345</v>
      </c>
      <c r="J113" s="106" t="s">
        <v>345</v>
      </c>
      <c r="K113" s="106" t="s">
        <v>345</v>
      </c>
      <c r="L113" s="106" t="s">
        <v>345</v>
      </c>
      <c r="M113" s="106" t="s">
        <v>345</v>
      </c>
      <c r="N113" s="106" t="s">
        <v>345</v>
      </c>
      <c r="O113" s="106" t="s">
        <v>345</v>
      </c>
      <c r="P113" s="106" t="s">
        <v>345</v>
      </c>
      <c r="Q113" s="106" t="s">
        <v>345</v>
      </c>
      <c r="R113" s="106" t="s">
        <v>345</v>
      </c>
    </row>
    <row r="114" spans="1:18" s="4" customFormat="1" ht="42" x14ac:dyDescent="0.35">
      <c r="A114" s="107" t="s">
        <v>164</v>
      </c>
      <c r="B114" s="78" t="s">
        <v>16</v>
      </c>
      <c r="C114" s="125">
        <f>+D114</f>
        <v>18732000</v>
      </c>
      <c r="D114" s="128">
        <f t="shared" ref="D114:D118" si="9">SUM(E114:H114)</f>
        <v>18732000</v>
      </c>
      <c r="E114" s="175" t="s">
        <v>345</v>
      </c>
      <c r="F114" s="175" t="s">
        <v>345</v>
      </c>
      <c r="G114" s="175" t="s">
        <v>345</v>
      </c>
      <c r="H114" s="123">
        <v>18732000</v>
      </c>
      <c r="I114" s="106" t="s">
        <v>345</v>
      </c>
      <c r="J114" s="106" t="s">
        <v>345</v>
      </c>
      <c r="K114" s="106" t="s">
        <v>345</v>
      </c>
      <c r="L114" s="106" t="s">
        <v>345</v>
      </c>
      <c r="M114" s="106" t="s">
        <v>345</v>
      </c>
      <c r="N114" s="106" t="s">
        <v>345</v>
      </c>
      <c r="O114" s="106" t="s">
        <v>345</v>
      </c>
      <c r="P114" s="106" t="s">
        <v>345</v>
      </c>
      <c r="Q114" s="106" t="s">
        <v>345</v>
      </c>
      <c r="R114" s="106" t="s">
        <v>345</v>
      </c>
    </row>
    <row r="115" spans="1:18" s="4" customFormat="1" x14ac:dyDescent="0.35">
      <c r="A115" s="107"/>
      <c r="B115" s="78" t="s">
        <v>17</v>
      </c>
      <c r="C115" s="175" t="s">
        <v>345</v>
      </c>
      <c r="D115" s="175" t="s">
        <v>345</v>
      </c>
      <c r="E115" s="175" t="s">
        <v>345</v>
      </c>
      <c r="F115" s="175" t="s">
        <v>345</v>
      </c>
      <c r="G115" s="175" t="s">
        <v>345</v>
      </c>
      <c r="H115" s="123"/>
      <c r="I115" s="106" t="s">
        <v>345</v>
      </c>
      <c r="J115" s="106" t="s">
        <v>345</v>
      </c>
      <c r="K115" s="106" t="s">
        <v>345</v>
      </c>
      <c r="L115" s="106" t="s">
        <v>345</v>
      </c>
      <c r="M115" s="106" t="s">
        <v>345</v>
      </c>
      <c r="N115" s="106" t="s">
        <v>345</v>
      </c>
      <c r="O115" s="106" t="s">
        <v>345</v>
      </c>
      <c r="P115" s="106" t="s">
        <v>345</v>
      </c>
      <c r="Q115" s="106" t="s">
        <v>345</v>
      </c>
      <c r="R115" s="106" t="s">
        <v>345</v>
      </c>
    </row>
    <row r="116" spans="1:18" s="4" customFormat="1" ht="42" x14ac:dyDescent="0.35">
      <c r="A116" s="107" t="s">
        <v>165</v>
      </c>
      <c r="B116" s="78" t="s">
        <v>16</v>
      </c>
      <c r="C116" s="125">
        <f>+D116</f>
        <v>6112000</v>
      </c>
      <c r="D116" s="128">
        <f t="shared" si="9"/>
        <v>6112000</v>
      </c>
      <c r="E116" s="175" t="s">
        <v>345</v>
      </c>
      <c r="F116" s="175" t="s">
        <v>345</v>
      </c>
      <c r="G116" s="175" t="s">
        <v>345</v>
      </c>
      <c r="H116" s="123">
        <v>6112000</v>
      </c>
      <c r="I116" s="106" t="s">
        <v>345</v>
      </c>
      <c r="J116" s="106" t="s">
        <v>345</v>
      </c>
      <c r="K116" s="106" t="s">
        <v>345</v>
      </c>
      <c r="L116" s="106" t="s">
        <v>345</v>
      </c>
      <c r="M116" s="106" t="s">
        <v>345</v>
      </c>
      <c r="N116" s="106" t="s">
        <v>345</v>
      </c>
      <c r="O116" s="106" t="s">
        <v>345</v>
      </c>
      <c r="P116" s="106" t="s">
        <v>345</v>
      </c>
      <c r="Q116" s="106" t="s">
        <v>345</v>
      </c>
      <c r="R116" s="106" t="s">
        <v>345</v>
      </c>
    </row>
    <row r="117" spans="1:18" s="4" customFormat="1" x14ac:dyDescent="0.35">
      <c r="A117" s="107"/>
      <c r="B117" s="78" t="s">
        <v>17</v>
      </c>
      <c r="C117" s="175" t="s">
        <v>345</v>
      </c>
      <c r="D117" s="175" t="s">
        <v>345</v>
      </c>
      <c r="E117" s="175" t="s">
        <v>345</v>
      </c>
      <c r="F117" s="175" t="s">
        <v>345</v>
      </c>
      <c r="G117" s="175" t="s">
        <v>345</v>
      </c>
      <c r="H117" s="123"/>
      <c r="I117" s="106" t="s">
        <v>345</v>
      </c>
      <c r="J117" s="106" t="s">
        <v>345</v>
      </c>
      <c r="K117" s="106" t="s">
        <v>345</v>
      </c>
      <c r="L117" s="106" t="s">
        <v>345</v>
      </c>
      <c r="M117" s="106" t="s">
        <v>345</v>
      </c>
      <c r="N117" s="106" t="s">
        <v>345</v>
      </c>
      <c r="O117" s="106" t="s">
        <v>345</v>
      </c>
      <c r="P117" s="106" t="s">
        <v>345</v>
      </c>
      <c r="Q117" s="106" t="s">
        <v>345</v>
      </c>
      <c r="R117" s="106" t="s">
        <v>345</v>
      </c>
    </row>
    <row r="118" spans="1:18" s="4" customFormat="1" ht="42" x14ac:dyDescent="0.35">
      <c r="A118" s="107" t="s">
        <v>166</v>
      </c>
      <c r="B118" s="78" t="s">
        <v>16</v>
      </c>
      <c r="C118" s="125">
        <f>+I118</f>
        <v>861000</v>
      </c>
      <c r="D118" s="128">
        <f t="shared" si="9"/>
        <v>0</v>
      </c>
      <c r="E118" s="175" t="s">
        <v>345</v>
      </c>
      <c r="F118" s="175" t="s">
        <v>345</v>
      </c>
      <c r="G118" s="175" t="s">
        <v>345</v>
      </c>
      <c r="H118" s="123">
        <v>0</v>
      </c>
      <c r="I118" s="106">
        <f>+L118</f>
        <v>861000</v>
      </c>
      <c r="J118" s="106" t="s">
        <v>345</v>
      </c>
      <c r="K118" s="106" t="s">
        <v>345</v>
      </c>
      <c r="L118" s="123">
        <v>861000</v>
      </c>
      <c r="M118" s="106" t="s">
        <v>345</v>
      </c>
      <c r="N118" s="106" t="s">
        <v>345</v>
      </c>
      <c r="O118" s="106" t="s">
        <v>345</v>
      </c>
      <c r="P118" s="106" t="s">
        <v>345</v>
      </c>
      <c r="Q118" s="106" t="s">
        <v>345</v>
      </c>
      <c r="R118" s="106" t="s">
        <v>345</v>
      </c>
    </row>
    <row r="119" spans="1:18" s="4" customFormat="1" x14ac:dyDescent="0.35">
      <c r="A119" s="107"/>
      <c r="B119" s="78" t="s">
        <v>17</v>
      </c>
      <c r="C119" s="175" t="s">
        <v>345</v>
      </c>
      <c r="D119" s="175" t="s">
        <v>345</v>
      </c>
      <c r="E119" s="175" t="s">
        <v>345</v>
      </c>
      <c r="F119" s="175" t="s">
        <v>345</v>
      </c>
      <c r="G119" s="175" t="s">
        <v>345</v>
      </c>
      <c r="H119" s="123"/>
      <c r="I119" s="106" t="s">
        <v>345</v>
      </c>
      <c r="J119" s="106" t="s">
        <v>345</v>
      </c>
      <c r="K119" s="106" t="s">
        <v>345</v>
      </c>
      <c r="L119" s="106" t="s">
        <v>345</v>
      </c>
      <c r="M119" s="106" t="s">
        <v>345</v>
      </c>
      <c r="N119" s="106" t="s">
        <v>345</v>
      </c>
      <c r="O119" s="106" t="s">
        <v>345</v>
      </c>
      <c r="P119" s="106" t="s">
        <v>345</v>
      </c>
      <c r="Q119" s="106" t="s">
        <v>345</v>
      </c>
      <c r="R119" s="106" t="s">
        <v>345</v>
      </c>
    </row>
    <row r="120" spans="1:18" s="4" customFormat="1" x14ac:dyDescent="0.35">
      <c r="A120" s="322" t="s">
        <v>344</v>
      </c>
      <c r="B120" s="322"/>
      <c r="C120" s="322"/>
      <c r="D120" s="322"/>
      <c r="E120" s="322"/>
      <c r="F120" s="322"/>
      <c r="G120" s="322"/>
      <c r="H120" s="322"/>
      <c r="I120" s="322"/>
      <c r="J120" s="322"/>
      <c r="K120" s="322"/>
      <c r="L120" s="322"/>
      <c r="M120" s="322"/>
      <c r="N120" s="322"/>
      <c r="O120" s="322"/>
      <c r="P120" s="322"/>
      <c r="Q120" s="60" t="s">
        <v>50</v>
      </c>
      <c r="R120" s="13"/>
    </row>
    <row r="121" spans="1:18" s="4" customFormat="1" x14ac:dyDescent="0.35">
      <c r="A121" s="310" t="s">
        <v>116</v>
      </c>
      <c r="B121" s="310"/>
      <c r="C121" s="310"/>
      <c r="D121" s="310"/>
      <c r="E121" s="310"/>
      <c r="F121" s="310"/>
      <c r="G121" s="310"/>
      <c r="H121" s="310"/>
      <c r="I121" s="310"/>
      <c r="J121" s="310"/>
      <c r="K121" s="310"/>
      <c r="L121" s="310"/>
      <c r="M121" s="310"/>
      <c r="N121" s="310"/>
      <c r="O121" s="310"/>
      <c r="P121" s="310"/>
      <c r="Q121" s="6"/>
      <c r="R121" s="6"/>
    </row>
    <row r="122" spans="1:18" s="4" customForma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6" t="s">
        <v>3</v>
      </c>
      <c r="P122" s="224" t="s">
        <v>360</v>
      </c>
      <c r="Q122" s="3"/>
      <c r="R122" s="3"/>
    </row>
    <row r="123" spans="1:18" s="4" customForma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8" t="s">
        <v>4</v>
      </c>
      <c r="P123" s="304">
        <v>46091</v>
      </c>
      <c r="Q123" s="304"/>
      <c r="R123" s="3"/>
    </row>
    <row r="124" spans="1:18" s="4" customForma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8" t="s">
        <v>5</v>
      </c>
      <c r="P124" s="310" t="s">
        <v>343</v>
      </c>
      <c r="Q124" s="310"/>
      <c r="R124" s="3"/>
    </row>
    <row r="125" spans="1:18" s="4" customFormat="1" x14ac:dyDescent="0.35">
      <c r="A125" s="9" t="s">
        <v>364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N125" s="11"/>
      <c r="O125" s="12" t="s">
        <v>6</v>
      </c>
    </row>
    <row r="126" spans="1:18" s="4" customFormat="1" x14ac:dyDescent="0.35">
      <c r="A126" s="323" t="s">
        <v>52</v>
      </c>
      <c r="B126" s="323"/>
      <c r="C126" s="323"/>
      <c r="D126" s="323"/>
      <c r="F126" s="324"/>
      <c r="G126" s="324"/>
      <c r="H126" s="60"/>
      <c r="I126" s="13"/>
      <c r="J126" s="13"/>
      <c r="K126" s="13"/>
      <c r="N126" s="11"/>
      <c r="O126" s="12" t="s">
        <v>7</v>
      </c>
      <c r="Q126" s="10"/>
    </row>
    <row r="127" spans="1:18" s="4" customFormat="1" ht="23.25" customHeight="1" x14ac:dyDescent="0.35">
      <c r="A127" s="9" t="s">
        <v>387</v>
      </c>
      <c r="E127" s="6"/>
      <c r="F127" s="3"/>
      <c r="G127" s="6"/>
      <c r="H127" s="6"/>
      <c r="I127" s="6"/>
      <c r="J127" s="6"/>
      <c r="K127" s="13"/>
      <c r="N127" s="11"/>
      <c r="O127" s="12" t="s">
        <v>8</v>
      </c>
      <c r="P127" s="13" t="s">
        <v>409</v>
      </c>
    </row>
    <row r="128" spans="1:18" s="4" customFormat="1" x14ac:dyDescent="0.35">
      <c r="A128" s="323"/>
      <c r="B128" s="323"/>
      <c r="C128" s="323"/>
      <c r="D128" s="323"/>
      <c r="P128" s="62"/>
      <c r="Q128" s="62"/>
      <c r="R128" s="63" t="s">
        <v>54</v>
      </c>
    </row>
    <row r="129" spans="1:18" s="4" customFormat="1" x14ac:dyDescent="0.35">
      <c r="A129" s="64" t="s">
        <v>55</v>
      </c>
      <c r="B129" s="311" t="s">
        <v>56</v>
      </c>
      <c r="C129" s="311" t="s">
        <v>12</v>
      </c>
      <c r="D129" s="65" t="s">
        <v>57</v>
      </c>
      <c r="E129" s="325" t="s">
        <v>13</v>
      </c>
      <c r="F129" s="326"/>
      <c r="G129" s="326"/>
      <c r="H129" s="327"/>
      <c r="I129" s="65" t="s">
        <v>57</v>
      </c>
      <c r="J129" s="325" t="s">
        <v>14</v>
      </c>
      <c r="K129" s="326"/>
      <c r="L129" s="326"/>
      <c r="M129" s="327"/>
      <c r="N129" s="65" t="s">
        <v>57</v>
      </c>
      <c r="O129" s="325" t="s">
        <v>15</v>
      </c>
      <c r="P129" s="326"/>
      <c r="Q129" s="326"/>
      <c r="R129" s="327"/>
    </row>
    <row r="130" spans="1:18" s="4" customFormat="1" x14ac:dyDescent="0.35">
      <c r="A130" s="66" t="s">
        <v>61</v>
      </c>
      <c r="B130" s="311"/>
      <c r="C130" s="311"/>
      <c r="D130" s="67" t="s">
        <v>62</v>
      </c>
      <c r="E130" s="68" t="s">
        <v>63</v>
      </c>
      <c r="F130" s="68" t="s">
        <v>64</v>
      </c>
      <c r="G130" s="68" t="s">
        <v>65</v>
      </c>
      <c r="H130" s="68" t="s">
        <v>66</v>
      </c>
      <c r="I130" s="67" t="s">
        <v>67</v>
      </c>
      <c r="J130" s="68" t="s">
        <v>68</v>
      </c>
      <c r="K130" s="68" t="s">
        <v>69</v>
      </c>
      <c r="L130" s="68" t="s">
        <v>70</v>
      </c>
      <c r="M130" s="68" t="s">
        <v>71</v>
      </c>
      <c r="N130" s="67" t="s">
        <v>72</v>
      </c>
      <c r="O130" s="68" t="s">
        <v>73</v>
      </c>
      <c r="P130" s="68" t="s">
        <v>74</v>
      </c>
      <c r="Q130" s="68" t="s">
        <v>75</v>
      </c>
      <c r="R130" s="68" t="s">
        <v>76</v>
      </c>
    </row>
    <row r="131" spans="1:18" s="4" customFormat="1" ht="42" x14ac:dyDescent="0.35">
      <c r="A131" s="107" t="s">
        <v>167</v>
      </c>
      <c r="B131" s="78" t="s">
        <v>16</v>
      </c>
      <c r="C131" s="125">
        <f>+I131</f>
        <v>835000</v>
      </c>
      <c r="D131" s="128">
        <f t="shared" ref="D131" si="10">SUM(E131:H131)</f>
        <v>0</v>
      </c>
      <c r="E131" s="175" t="s">
        <v>345</v>
      </c>
      <c r="F131" s="175" t="s">
        <v>345</v>
      </c>
      <c r="G131" s="175" t="s">
        <v>345</v>
      </c>
      <c r="H131" s="123"/>
      <c r="I131" s="106">
        <f>+L131</f>
        <v>835000</v>
      </c>
      <c r="J131" s="106" t="s">
        <v>345</v>
      </c>
      <c r="K131" s="106" t="s">
        <v>345</v>
      </c>
      <c r="L131" s="123">
        <v>835000</v>
      </c>
      <c r="M131" s="106" t="s">
        <v>345</v>
      </c>
      <c r="N131" s="106" t="s">
        <v>345</v>
      </c>
      <c r="O131" s="106" t="s">
        <v>345</v>
      </c>
      <c r="P131" s="106" t="s">
        <v>345</v>
      </c>
      <c r="Q131" s="106" t="s">
        <v>345</v>
      </c>
      <c r="R131" s="106" t="s">
        <v>345</v>
      </c>
    </row>
    <row r="132" spans="1:18" s="4" customFormat="1" x14ac:dyDescent="0.35">
      <c r="A132" s="107"/>
      <c r="B132" s="78" t="s">
        <v>17</v>
      </c>
      <c r="C132" s="175" t="s">
        <v>345</v>
      </c>
      <c r="D132" s="175" t="s">
        <v>345</v>
      </c>
      <c r="E132" s="175" t="s">
        <v>345</v>
      </c>
      <c r="F132" s="175" t="s">
        <v>345</v>
      </c>
      <c r="G132" s="175" t="s">
        <v>345</v>
      </c>
      <c r="H132" s="175" t="s">
        <v>345</v>
      </c>
      <c r="I132" s="106" t="s">
        <v>345</v>
      </c>
      <c r="J132" s="106" t="s">
        <v>345</v>
      </c>
      <c r="K132" s="106" t="s">
        <v>345</v>
      </c>
      <c r="L132" s="106" t="s">
        <v>345</v>
      </c>
      <c r="M132" s="106" t="s">
        <v>345</v>
      </c>
      <c r="N132" s="106" t="s">
        <v>345</v>
      </c>
      <c r="O132" s="106" t="s">
        <v>345</v>
      </c>
      <c r="P132" s="106" t="s">
        <v>345</v>
      </c>
      <c r="Q132" s="106" t="s">
        <v>345</v>
      </c>
      <c r="R132" s="106" t="s">
        <v>345</v>
      </c>
    </row>
    <row r="133" spans="1:18" s="4" customFormat="1" ht="42" x14ac:dyDescent="0.35">
      <c r="A133" s="107" t="s">
        <v>168</v>
      </c>
      <c r="B133" s="78" t="s">
        <v>16</v>
      </c>
      <c r="C133" s="125">
        <f>+I133</f>
        <v>2373000</v>
      </c>
      <c r="D133" s="128">
        <f t="shared" ref="D133" si="11">SUM(E133:H133)</f>
        <v>0</v>
      </c>
      <c r="E133" s="175" t="s">
        <v>345</v>
      </c>
      <c r="F133" s="175" t="s">
        <v>345</v>
      </c>
      <c r="G133" s="175" t="s">
        <v>345</v>
      </c>
      <c r="H133" s="156" t="s">
        <v>345</v>
      </c>
      <c r="I133" s="106">
        <f>+L133</f>
        <v>2373000</v>
      </c>
      <c r="J133" s="106" t="s">
        <v>345</v>
      </c>
      <c r="K133" s="106" t="s">
        <v>345</v>
      </c>
      <c r="L133" s="123">
        <v>2373000</v>
      </c>
      <c r="M133" s="106" t="s">
        <v>345</v>
      </c>
      <c r="N133" s="106" t="s">
        <v>345</v>
      </c>
      <c r="O133" s="106" t="s">
        <v>345</v>
      </c>
      <c r="P133" s="106" t="s">
        <v>345</v>
      </c>
      <c r="Q133" s="106" t="s">
        <v>345</v>
      </c>
      <c r="R133" s="106" t="s">
        <v>345</v>
      </c>
    </row>
    <row r="134" spans="1:18" s="4" customFormat="1" x14ac:dyDescent="0.35">
      <c r="A134" s="107"/>
      <c r="B134" s="78" t="s">
        <v>17</v>
      </c>
      <c r="C134" s="175" t="s">
        <v>345</v>
      </c>
      <c r="D134" s="128">
        <f t="shared" ref="D134" si="12">SUM(E134:H134)</f>
        <v>0</v>
      </c>
      <c r="E134" s="175" t="s">
        <v>345</v>
      </c>
      <c r="F134" s="175" t="s">
        <v>345</v>
      </c>
      <c r="G134" s="175" t="s">
        <v>345</v>
      </c>
      <c r="H134" s="156" t="s">
        <v>345</v>
      </c>
      <c r="I134" s="106" t="s">
        <v>345</v>
      </c>
      <c r="J134" s="106" t="s">
        <v>345</v>
      </c>
      <c r="K134" s="106" t="s">
        <v>345</v>
      </c>
      <c r="L134" s="106" t="s">
        <v>345</v>
      </c>
      <c r="M134" s="106" t="s">
        <v>345</v>
      </c>
      <c r="N134" s="106" t="s">
        <v>345</v>
      </c>
      <c r="O134" s="106" t="s">
        <v>345</v>
      </c>
      <c r="P134" s="106" t="s">
        <v>345</v>
      </c>
      <c r="Q134" s="106" t="s">
        <v>345</v>
      </c>
      <c r="R134" s="106" t="s">
        <v>345</v>
      </c>
    </row>
    <row r="135" spans="1:18" s="4" customFormat="1" ht="42" x14ac:dyDescent="0.35">
      <c r="A135" s="107" t="s">
        <v>169</v>
      </c>
      <c r="B135" s="78" t="s">
        <v>16</v>
      </c>
      <c r="C135" s="125">
        <f>+I135</f>
        <v>1900000</v>
      </c>
      <c r="D135" s="128">
        <f t="shared" ref="D135" si="13">SUM(E135:H135)</f>
        <v>0</v>
      </c>
      <c r="E135" s="175" t="s">
        <v>345</v>
      </c>
      <c r="F135" s="175" t="s">
        <v>345</v>
      </c>
      <c r="G135" s="175" t="s">
        <v>345</v>
      </c>
      <c r="H135" s="156" t="s">
        <v>345</v>
      </c>
      <c r="I135" s="106">
        <f>+L135</f>
        <v>1900000</v>
      </c>
      <c r="J135" s="106" t="s">
        <v>345</v>
      </c>
      <c r="K135" s="106" t="s">
        <v>345</v>
      </c>
      <c r="L135" s="123">
        <v>1900000</v>
      </c>
      <c r="M135" s="106" t="s">
        <v>345</v>
      </c>
      <c r="N135" s="106" t="s">
        <v>345</v>
      </c>
      <c r="O135" s="106" t="s">
        <v>345</v>
      </c>
      <c r="P135" s="106" t="s">
        <v>345</v>
      </c>
      <c r="Q135" s="106" t="s">
        <v>345</v>
      </c>
      <c r="R135" s="106" t="s">
        <v>345</v>
      </c>
    </row>
    <row r="136" spans="1:18" s="4" customFormat="1" x14ac:dyDescent="0.35">
      <c r="A136" s="107"/>
      <c r="B136" s="78" t="s">
        <v>17</v>
      </c>
      <c r="C136" s="175" t="s">
        <v>345</v>
      </c>
      <c r="D136" s="128">
        <f t="shared" ref="D136" si="14">SUM(E136:H136)</f>
        <v>0</v>
      </c>
      <c r="E136" s="175" t="s">
        <v>345</v>
      </c>
      <c r="F136" s="175" t="s">
        <v>345</v>
      </c>
      <c r="G136" s="175" t="s">
        <v>345</v>
      </c>
      <c r="H136" s="123"/>
      <c r="I136" s="106" t="s">
        <v>345</v>
      </c>
      <c r="J136" s="106" t="s">
        <v>345</v>
      </c>
      <c r="K136" s="106" t="s">
        <v>345</v>
      </c>
      <c r="L136" s="106" t="s">
        <v>345</v>
      </c>
      <c r="M136" s="106" t="s">
        <v>345</v>
      </c>
      <c r="N136" s="106" t="s">
        <v>345</v>
      </c>
      <c r="O136" s="106" t="s">
        <v>345</v>
      </c>
      <c r="P136" s="106" t="s">
        <v>345</v>
      </c>
      <c r="Q136" s="106" t="s">
        <v>345</v>
      </c>
      <c r="R136" s="106" t="s">
        <v>345</v>
      </c>
    </row>
    <row r="137" spans="1:18" s="4" customFormat="1" x14ac:dyDescent="0.35">
      <c r="A137" s="81" t="s">
        <v>91</v>
      </c>
      <c r="B137" s="70" t="s">
        <v>16</v>
      </c>
      <c r="C137" s="149" t="s">
        <v>345</v>
      </c>
      <c r="D137" s="149" t="s">
        <v>345</v>
      </c>
      <c r="E137" s="149" t="s">
        <v>345</v>
      </c>
      <c r="F137" s="149" t="s">
        <v>345</v>
      </c>
      <c r="G137" s="149" t="s">
        <v>345</v>
      </c>
      <c r="H137" s="149" t="s">
        <v>345</v>
      </c>
      <c r="I137" s="149" t="s">
        <v>345</v>
      </c>
      <c r="J137" s="149" t="s">
        <v>345</v>
      </c>
      <c r="K137" s="149" t="s">
        <v>345</v>
      </c>
      <c r="L137" s="149" t="s">
        <v>345</v>
      </c>
      <c r="M137" s="149" t="s">
        <v>345</v>
      </c>
      <c r="N137" s="149" t="s">
        <v>345</v>
      </c>
      <c r="O137" s="149" t="s">
        <v>345</v>
      </c>
      <c r="P137" s="149" t="s">
        <v>345</v>
      </c>
      <c r="Q137" s="149" t="s">
        <v>345</v>
      </c>
      <c r="R137" s="149" t="s">
        <v>345</v>
      </c>
    </row>
    <row r="138" spans="1:18" s="4" customFormat="1" x14ac:dyDescent="0.35">
      <c r="A138" s="81"/>
      <c r="B138" s="70" t="s">
        <v>17</v>
      </c>
      <c r="C138" s="149" t="s">
        <v>345</v>
      </c>
      <c r="D138" s="149" t="s">
        <v>345</v>
      </c>
      <c r="E138" s="149" t="s">
        <v>345</v>
      </c>
      <c r="F138" s="149" t="s">
        <v>345</v>
      </c>
      <c r="G138" s="149" t="s">
        <v>345</v>
      </c>
      <c r="H138" s="149" t="s">
        <v>345</v>
      </c>
      <c r="I138" s="149" t="s">
        <v>345</v>
      </c>
      <c r="J138" s="149" t="s">
        <v>345</v>
      </c>
      <c r="K138" s="149" t="s">
        <v>345</v>
      </c>
      <c r="L138" s="149" t="s">
        <v>345</v>
      </c>
      <c r="M138" s="149" t="s">
        <v>345</v>
      </c>
      <c r="N138" s="149" t="s">
        <v>345</v>
      </c>
      <c r="O138" s="149" t="s">
        <v>345</v>
      </c>
      <c r="P138" s="149" t="s">
        <v>345</v>
      </c>
      <c r="Q138" s="149" t="s">
        <v>345</v>
      </c>
      <c r="R138" s="149" t="s">
        <v>345</v>
      </c>
    </row>
    <row r="139" spans="1:18" s="4" customFormat="1" x14ac:dyDescent="0.35">
      <c r="A139" s="77"/>
      <c r="B139" s="78" t="s">
        <v>16</v>
      </c>
      <c r="C139" s="106" t="s">
        <v>345</v>
      </c>
      <c r="D139" s="106" t="s">
        <v>345</v>
      </c>
      <c r="E139" s="106" t="s">
        <v>345</v>
      </c>
      <c r="F139" s="106" t="s">
        <v>345</v>
      </c>
      <c r="G139" s="106" t="s">
        <v>345</v>
      </c>
      <c r="H139" s="106" t="s">
        <v>345</v>
      </c>
      <c r="I139" s="106" t="s">
        <v>345</v>
      </c>
      <c r="J139" s="106" t="s">
        <v>345</v>
      </c>
      <c r="K139" s="106" t="s">
        <v>345</v>
      </c>
      <c r="L139" s="106" t="s">
        <v>345</v>
      </c>
      <c r="M139" s="106" t="s">
        <v>345</v>
      </c>
      <c r="N139" s="106" t="s">
        <v>345</v>
      </c>
      <c r="O139" s="106" t="s">
        <v>345</v>
      </c>
      <c r="P139" s="106" t="s">
        <v>345</v>
      </c>
      <c r="Q139" s="106" t="s">
        <v>345</v>
      </c>
      <c r="R139" s="106" t="s">
        <v>345</v>
      </c>
    </row>
    <row r="140" spans="1:18" s="4" customFormat="1" x14ac:dyDescent="0.35">
      <c r="A140" s="77"/>
      <c r="B140" s="78" t="s">
        <v>17</v>
      </c>
      <c r="C140" s="106" t="s">
        <v>345</v>
      </c>
      <c r="D140" s="106" t="s">
        <v>345</v>
      </c>
      <c r="E140" s="106" t="s">
        <v>345</v>
      </c>
      <c r="F140" s="106" t="s">
        <v>345</v>
      </c>
      <c r="G140" s="106" t="s">
        <v>345</v>
      </c>
      <c r="H140" s="106" t="s">
        <v>345</v>
      </c>
      <c r="I140" s="106" t="s">
        <v>345</v>
      </c>
      <c r="J140" s="106" t="s">
        <v>345</v>
      </c>
      <c r="K140" s="106" t="s">
        <v>345</v>
      </c>
      <c r="L140" s="106" t="s">
        <v>345</v>
      </c>
      <c r="M140" s="106" t="s">
        <v>345</v>
      </c>
      <c r="N140" s="106" t="s">
        <v>345</v>
      </c>
      <c r="O140" s="106" t="s">
        <v>345</v>
      </c>
      <c r="P140" s="106" t="s">
        <v>345</v>
      </c>
      <c r="Q140" s="106" t="s">
        <v>345</v>
      </c>
      <c r="R140" s="106" t="s">
        <v>345</v>
      </c>
    </row>
    <row r="141" spans="1:18" s="4" customFormat="1" x14ac:dyDescent="0.35">
      <c r="A141" s="81" t="s">
        <v>92</v>
      </c>
      <c r="B141" s="70" t="s">
        <v>16</v>
      </c>
      <c r="C141" s="149" t="s">
        <v>345</v>
      </c>
      <c r="D141" s="149" t="s">
        <v>345</v>
      </c>
      <c r="E141" s="149" t="s">
        <v>345</v>
      </c>
      <c r="F141" s="149" t="s">
        <v>345</v>
      </c>
      <c r="G141" s="149" t="s">
        <v>345</v>
      </c>
      <c r="H141" s="149" t="s">
        <v>345</v>
      </c>
      <c r="I141" s="149" t="s">
        <v>345</v>
      </c>
      <c r="J141" s="149" t="s">
        <v>345</v>
      </c>
      <c r="K141" s="149" t="s">
        <v>345</v>
      </c>
      <c r="L141" s="149" t="s">
        <v>345</v>
      </c>
      <c r="M141" s="149" t="s">
        <v>345</v>
      </c>
      <c r="N141" s="149" t="s">
        <v>345</v>
      </c>
      <c r="O141" s="149" t="s">
        <v>345</v>
      </c>
      <c r="P141" s="149" t="s">
        <v>345</v>
      </c>
      <c r="Q141" s="149" t="s">
        <v>345</v>
      </c>
      <c r="R141" s="149" t="s">
        <v>345</v>
      </c>
    </row>
    <row r="142" spans="1:18" s="4" customFormat="1" x14ac:dyDescent="0.35">
      <c r="A142" s="81"/>
      <c r="B142" s="70" t="s">
        <v>17</v>
      </c>
      <c r="C142" s="149" t="s">
        <v>345</v>
      </c>
      <c r="D142" s="149" t="s">
        <v>345</v>
      </c>
      <c r="E142" s="149" t="s">
        <v>345</v>
      </c>
      <c r="F142" s="149" t="s">
        <v>345</v>
      </c>
      <c r="G142" s="149" t="s">
        <v>345</v>
      </c>
      <c r="H142" s="149" t="s">
        <v>345</v>
      </c>
      <c r="I142" s="149" t="s">
        <v>345</v>
      </c>
      <c r="J142" s="149" t="s">
        <v>345</v>
      </c>
      <c r="K142" s="149" t="s">
        <v>345</v>
      </c>
      <c r="L142" s="149" t="s">
        <v>345</v>
      </c>
      <c r="M142" s="149" t="s">
        <v>345</v>
      </c>
      <c r="N142" s="149" t="s">
        <v>345</v>
      </c>
      <c r="O142" s="149" t="s">
        <v>345</v>
      </c>
      <c r="P142" s="149" t="s">
        <v>345</v>
      </c>
      <c r="Q142" s="149" t="s">
        <v>345</v>
      </c>
      <c r="R142" s="149" t="s">
        <v>345</v>
      </c>
    </row>
    <row r="143" spans="1:18" s="4" customFormat="1" x14ac:dyDescent="0.35">
      <c r="A143" s="77"/>
      <c r="B143" s="78" t="s">
        <v>16</v>
      </c>
      <c r="C143" s="106" t="s">
        <v>345</v>
      </c>
      <c r="D143" s="106" t="s">
        <v>345</v>
      </c>
      <c r="E143" s="106" t="s">
        <v>345</v>
      </c>
      <c r="F143" s="106" t="s">
        <v>345</v>
      </c>
      <c r="G143" s="106" t="s">
        <v>345</v>
      </c>
      <c r="H143" s="106" t="s">
        <v>345</v>
      </c>
      <c r="I143" s="106" t="s">
        <v>345</v>
      </c>
      <c r="J143" s="106" t="s">
        <v>345</v>
      </c>
      <c r="K143" s="106" t="s">
        <v>345</v>
      </c>
      <c r="L143" s="106" t="s">
        <v>345</v>
      </c>
      <c r="M143" s="106" t="s">
        <v>345</v>
      </c>
      <c r="N143" s="106" t="s">
        <v>345</v>
      </c>
      <c r="O143" s="106" t="s">
        <v>345</v>
      </c>
      <c r="P143" s="106" t="s">
        <v>345</v>
      </c>
      <c r="Q143" s="106" t="s">
        <v>345</v>
      </c>
      <c r="R143" s="106" t="s">
        <v>345</v>
      </c>
    </row>
    <row r="144" spans="1:18" s="4" customFormat="1" x14ac:dyDescent="0.35">
      <c r="A144" s="84"/>
      <c r="B144" s="78" t="s">
        <v>17</v>
      </c>
      <c r="C144" s="106" t="s">
        <v>345</v>
      </c>
      <c r="D144" s="106" t="s">
        <v>345</v>
      </c>
      <c r="E144" s="106" t="s">
        <v>345</v>
      </c>
      <c r="F144" s="106" t="s">
        <v>345</v>
      </c>
      <c r="G144" s="106" t="s">
        <v>345</v>
      </c>
      <c r="H144" s="106" t="s">
        <v>345</v>
      </c>
      <c r="I144" s="106" t="s">
        <v>345</v>
      </c>
      <c r="J144" s="106" t="s">
        <v>345</v>
      </c>
      <c r="K144" s="106" t="s">
        <v>345</v>
      </c>
      <c r="L144" s="106" t="s">
        <v>345</v>
      </c>
      <c r="M144" s="106" t="s">
        <v>345</v>
      </c>
      <c r="N144" s="106" t="s">
        <v>345</v>
      </c>
      <c r="O144" s="106" t="s">
        <v>345</v>
      </c>
      <c r="P144" s="106" t="s">
        <v>345</v>
      </c>
      <c r="Q144" s="106" t="s">
        <v>345</v>
      </c>
      <c r="R144" s="106" t="s">
        <v>345</v>
      </c>
    </row>
    <row r="145" spans="1:18" s="4" customFormat="1" x14ac:dyDescent="0.35">
      <c r="A145" s="85" t="s">
        <v>93</v>
      </c>
      <c r="B145" s="86" t="s">
        <v>16</v>
      </c>
      <c r="C145" s="124">
        <f>+C65+C30</f>
        <v>233791800</v>
      </c>
      <c r="D145" s="124">
        <f>+D65+D30</f>
        <v>139281800</v>
      </c>
      <c r="E145" s="169" t="s">
        <v>345</v>
      </c>
      <c r="F145" s="169" t="s">
        <v>345</v>
      </c>
      <c r="G145" s="169" t="s">
        <v>345</v>
      </c>
      <c r="H145" s="124">
        <f>+H65</f>
        <v>132812000</v>
      </c>
      <c r="I145" s="169">
        <f>+I71</f>
        <v>94510000</v>
      </c>
      <c r="J145" s="169" t="s">
        <v>345</v>
      </c>
      <c r="K145" s="169" t="s">
        <v>345</v>
      </c>
      <c r="L145" s="169">
        <f>+L71</f>
        <v>18283000</v>
      </c>
      <c r="M145" s="169">
        <f>+M71</f>
        <v>76227000</v>
      </c>
      <c r="N145" s="169" t="s">
        <v>345</v>
      </c>
      <c r="O145" s="169" t="s">
        <v>345</v>
      </c>
      <c r="P145" s="169" t="s">
        <v>345</v>
      </c>
      <c r="Q145" s="169" t="s">
        <v>345</v>
      </c>
      <c r="R145" s="169" t="s">
        <v>345</v>
      </c>
    </row>
    <row r="146" spans="1:18" s="4" customFormat="1" x14ac:dyDescent="0.35">
      <c r="A146" s="85"/>
      <c r="B146" s="86" t="s">
        <v>17</v>
      </c>
      <c r="C146" s="169" t="s">
        <v>345</v>
      </c>
      <c r="D146" s="169" t="s">
        <v>345</v>
      </c>
      <c r="E146" s="169" t="s">
        <v>345</v>
      </c>
      <c r="F146" s="169" t="s">
        <v>345</v>
      </c>
      <c r="G146" s="169" t="s">
        <v>345</v>
      </c>
      <c r="H146" s="169" t="s">
        <v>345</v>
      </c>
      <c r="I146" s="169" t="s">
        <v>345</v>
      </c>
      <c r="J146" s="169" t="s">
        <v>345</v>
      </c>
      <c r="K146" s="169" t="s">
        <v>345</v>
      </c>
      <c r="L146" s="169" t="s">
        <v>345</v>
      </c>
      <c r="M146" s="169" t="s">
        <v>345</v>
      </c>
      <c r="N146" s="169" t="s">
        <v>345</v>
      </c>
      <c r="O146" s="169" t="s">
        <v>345</v>
      </c>
      <c r="P146" s="169" t="s">
        <v>345</v>
      </c>
      <c r="Q146" s="169" t="s">
        <v>345</v>
      </c>
      <c r="R146" s="169" t="s">
        <v>345</v>
      </c>
    </row>
    <row r="147" spans="1:18" s="4" customFormat="1" ht="62.45" customHeight="1" x14ac:dyDescent="0.35">
      <c r="A147" s="9" t="s">
        <v>94</v>
      </c>
      <c r="B147" s="55"/>
      <c r="C147" s="55"/>
      <c r="I147" s="13" t="s">
        <v>95</v>
      </c>
      <c r="K147" s="13"/>
    </row>
    <row r="148" spans="1:18" x14ac:dyDescent="0.3">
      <c r="A148" s="87" t="s">
        <v>96</v>
      </c>
      <c r="H148" s="89"/>
      <c r="K148" s="90" t="s">
        <v>97</v>
      </c>
    </row>
    <row r="149" spans="1:18" x14ac:dyDescent="0.3">
      <c r="A149" s="61" t="s">
        <v>98</v>
      </c>
      <c r="I149" s="6" t="s">
        <v>98</v>
      </c>
    </row>
    <row r="150" spans="1:18" x14ac:dyDescent="0.3">
      <c r="A150" s="61" t="s">
        <v>99</v>
      </c>
      <c r="I150" s="8" t="s">
        <v>99</v>
      </c>
    </row>
  </sheetData>
  <mergeCells count="48">
    <mergeCell ref="P124:Q124"/>
    <mergeCell ref="A126:D126"/>
    <mergeCell ref="F126:G126"/>
    <mergeCell ref="A128:D128"/>
    <mergeCell ref="B129:B130"/>
    <mergeCell ref="C129:C130"/>
    <mergeCell ref="E129:H129"/>
    <mergeCell ref="J129:M129"/>
    <mergeCell ref="O129:R129"/>
    <mergeCell ref="J94:M94"/>
    <mergeCell ref="O94:R94"/>
    <mergeCell ref="A120:P120"/>
    <mergeCell ref="A121:P121"/>
    <mergeCell ref="P123:Q123"/>
    <mergeCell ref="A91:D91"/>
    <mergeCell ref="F91:G91"/>
    <mergeCell ref="A93:D93"/>
    <mergeCell ref="B94:B95"/>
    <mergeCell ref="C94:C95"/>
    <mergeCell ref="E94:H94"/>
    <mergeCell ref="O57:R57"/>
    <mergeCell ref="A85:P85"/>
    <mergeCell ref="A86:P86"/>
    <mergeCell ref="P88:Q88"/>
    <mergeCell ref="P89:Q89"/>
    <mergeCell ref="A56:D56"/>
    <mergeCell ref="B57:B58"/>
    <mergeCell ref="C57:C58"/>
    <mergeCell ref="E57:H57"/>
    <mergeCell ref="J57:M57"/>
    <mergeCell ref="A48:P48"/>
    <mergeCell ref="A49:P49"/>
    <mergeCell ref="P51:Q51"/>
    <mergeCell ref="P52:Q52"/>
    <mergeCell ref="A54:D54"/>
    <mergeCell ref="F54:G54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8" fitToHeight="0" orientation="landscape" r:id="rId1"/>
  <rowBreaks count="3" manualBreakCount="3">
    <brk id="47" max="17" man="1"/>
    <brk id="84" max="17" man="1"/>
    <brk id="119" max="17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15DD6-3DD2-46E9-A013-5972462DFB5A}">
  <sheetPr>
    <tabColor rgb="FFFF0000"/>
    <pageSetUpPr fitToPage="1"/>
  </sheetPr>
  <dimension ref="A1:R135"/>
  <sheetViews>
    <sheetView tabSelected="1" view="pageBreakPreview" topLeftCell="A66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5.25" style="88" customWidth="1"/>
    <col min="5" max="5" width="13.125" style="88" customWidth="1"/>
    <col min="6" max="6" width="12.25" style="88" customWidth="1"/>
    <col min="7" max="8" width="15" style="88" customWidth="1"/>
    <col min="9" max="9" width="16.125" style="88" customWidth="1"/>
    <col min="10" max="10" width="13.875" style="88" customWidth="1"/>
    <col min="11" max="11" width="15.75" style="88" customWidth="1"/>
    <col min="12" max="12" width="12" style="88" customWidth="1"/>
    <col min="13" max="13" width="14.12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33" t="s">
        <v>344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131" t="s">
        <v>50</v>
      </c>
      <c r="R1" s="132"/>
    </row>
    <row r="2" spans="1:18" s="4" customFormat="1" x14ac:dyDescent="0.35">
      <c r="A2" s="334" t="s">
        <v>116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134"/>
      <c r="R2" s="134"/>
    </row>
    <row r="3" spans="1:18" s="4" customFormat="1" x14ac:dyDescent="0.3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 t="s">
        <v>3</v>
      </c>
      <c r="P3" s="229" t="s">
        <v>357</v>
      </c>
      <c r="Q3" s="133"/>
      <c r="R3" s="133"/>
    </row>
    <row r="4" spans="1:18" s="4" customFormat="1" x14ac:dyDescent="0.3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5" t="s">
        <v>4</v>
      </c>
      <c r="P4" s="304">
        <v>46091</v>
      </c>
      <c r="Q4" s="304"/>
      <c r="R4" s="133"/>
    </row>
    <row r="5" spans="1:18" s="4" customFormat="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5" t="s">
        <v>5</v>
      </c>
      <c r="P5" s="334" t="s">
        <v>343</v>
      </c>
      <c r="Q5" s="334"/>
      <c r="R5" s="133"/>
    </row>
    <row r="6" spans="1:18" s="4" customFormat="1" x14ac:dyDescent="0.35">
      <c r="A6" s="136" t="s">
        <v>377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7"/>
      <c r="M6" s="137"/>
      <c r="N6" s="138"/>
      <c r="O6" s="139" t="s">
        <v>6</v>
      </c>
      <c r="P6" s="137"/>
      <c r="Q6" s="137"/>
      <c r="R6" s="137"/>
    </row>
    <row r="7" spans="1:18" s="4" customFormat="1" x14ac:dyDescent="0.35">
      <c r="A7" s="335" t="s">
        <v>52</v>
      </c>
      <c r="B7" s="335"/>
      <c r="C7" s="335"/>
      <c r="D7" s="335"/>
      <c r="E7" s="137"/>
      <c r="F7" s="336"/>
      <c r="G7" s="336"/>
      <c r="H7" s="131"/>
      <c r="I7" s="132"/>
      <c r="J7" s="132"/>
      <c r="K7" s="132"/>
      <c r="L7" s="137"/>
      <c r="M7" s="137"/>
      <c r="N7" s="138"/>
      <c r="O7" s="139" t="s">
        <v>7</v>
      </c>
      <c r="P7" s="137"/>
      <c r="Q7" s="130"/>
      <c r="R7" s="137"/>
    </row>
    <row r="8" spans="1:18" s="4" customFormat="1" ht="23.25" customHeight="1" x14ac:dyDescent="0.35">
      <c r="A8" s="136" t="s">
        <v>388</v>
      </c>
      <c r="B8" s="137"/>
      <c r="C8" s="137"/>
      <c r="D8" s="137"/>
      <c r="E8" s="134"/>
      <c r="F8" s="133"/>
      <c r="G8" s="134"/>
      <c r="H8" s="134"/>
      <c r="I8" s="134"/>
      <c r="J8" s="134"/>
      <c r="K8" s="132"/>
      <c r="L8" s="137"/>
      <c r="M8" s="137"/>
      <c r="N8" s="138"/>
      <c r="O8" s="139" t="s">
        <v>8</v>
      </c>
      <c r="P8" s="132" t="s">
        <v>411</v>
      </c>
      <c r="Q8" s="137"/>
      <c r="R8" s="137"/>
    </row>
    <row r="9" spans="1:18" s="4" customFormat="1" x14ac:dyDescent="0.35">
      <c r="A9" s="335"/>
      <c r="B9" s="335"/>
      <c r="C9" s="335"/>
      <c r="D9" s="335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41"/>
      <c r="Q9" s="141"/>
      <c r="R9" s="142" t="s">
        <v>54</v>
      </c>
    </row>
    <row r="10" spans="1:18" s="4" customFormat="1" x14ac:dyDescent="0.35">
      <c r="A10" s="143" t="s">
        <v>55</v>
      </c>
      <c r="B10" s="329" t="s">
        <v>56</v>
      </c>
      <c r="C10" s="329" t="s">
        <v>12</v>
      </c>
      <c r="D10" s="144" t="s">
        <v>57</v>
      </c>
      <c r="E10" s="330" t="s">
        <v>13</v>
      </c>
      <c r="F10" s="331"/>
      <c r="G10" s="331"/>
      <c r="H10" s="332"/>
      <c r="I10" s="144" t="s">
        <v>57</v>
      </c>
      <c r="J10" s="330" t="s">
        <v>14</v>
      </c>
      <c r="K10" s="331"/>
      <c r="L10" s="331"/>
      <c r="M10" s="332"/>
      <c r="N10" s="144" t="s">
        <v>57</v>
      </c>
      <c r="O10" s="330" t="s">
        <v>15</v>
      </c>
      <c r="P10" s="331"/>
      <c r="Q10" s="331"/>
      <c r="R10" s="332"/>
    </row>
    <row r="11" spans="1:18" s="4" customFormat="1" x14ac:dyDescent="0.35">
      <c r="A11" s="145" t="s">
        <v>61</v>
      </c>
      <c r="B11" s="329"/>
      <c r="C11" s="329"/>
      <c r="D11" s="146" t="s">
        <v>62</v>
      </c>
      <c r="E11" s="147" t="s">
        <v>63</v>
      </c>
      <c r="F11" s="147" t="s">
        <v>64</v>
      </c>
      <c r="G11" s="147" t="s">
        <v>65</v>
      </c>
      <c r="H11" s="147" t="s">
        <v>66</v>
      </c>
      <c r="I11" s="146" t="s">
        <v>67</v>
      </c>
      <c r="J11" s="147" t="s">
        <v>68</v>
      </c>
      <c r="K11" s="147" t="s">
        <v>69</v>
      </c>
      <c r="L11" s="147" t="s">
        <v>70</v>
      </c>
      <c r="M11" s="147" t="s">
        <v>71</v>
      </c>
      <c r="N11" s="146" t="s">
        <v>72</v>
      </c>
      <c r="O11" s="147" t="s">
        <v>73</v>
      </c>
      <c r="P11" s="147" t="s">
        <v>74</v>
      </c>
      <c r="Q11" s="147" t="s">
        <v>75</v>
      </c>
      <c r="R11" s="147" t="s">
        <v>76</v>
      </c>
    </row>
    <row r="12" spans="1:18" s="4" customFormat="1" x14ac:dyDescent="0.35">
      <c r="A12" s="148" t="s">
        <v>77</v>
      </c>
      <c r="B12" s="149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148"/>
      <c r="B13" s="149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151" t="s">
        <v>78</v>
      </c>
      <c r="B14" s="152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154"/>
      <c r="B15" s="152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155"/>
      <c r="B16" s="156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155"/>
      <c r="B17" s="156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151" t="s">
        <v>79</v>
      </c>
      <c r="B18" s="152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154"/>
      <c r="B19" s="152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155"/>
      <c r="B20" s="156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155"/>
      <c r="B21" s="156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151" t="s">
        <v>80</v>
      </c>
      <c r="B22" s="152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154"/>
      <c r="B23" s="152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155"/>
      <c r="B24" s="156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155"/>
      <c r="B25" s="156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151" t="s">
        <v>81</v>
      </c>
      <c r="B26" s="152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154"/>
      <c r="B27" s="152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158" t="s">
        <v>115</v>
      </c>
      <c r="B28" s="156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59"/>
      <c r="B29" s="156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160" t="s">
        <v>82</v>
      </c>
      <c r="B30" s="149" t="s">
        <v>16</v>
      </c>
      <c r="C30" s="150">
        <f>+C32+C71</f>
        <v>5105100</v>
      </c>
      <c r="D30" s="150">
        <f>+D32+D71</f>
        <v>4111700</v>
      </c>
      <c r="E30" s="150">
        <f>+E32+E71</f>
        <v>3669000</v>
      </c>
      <c r="F30" s="150">
        <f t="shared" ref="F30:R30" si="0">+F32</f>
        <v>87000</v>
      </c>
      <c r="G30" s="150">
        <f t="shared" si="0"/>
        <v>268700</v>
      </c>
      <c r="H30" s="150">
        <f t="shared" si="0"/>
        <v>87000</v>
      </c>
      <c r="I30" s="150">
        <f t="shared" si="0"/>
        <v>644900</v>
      </c>
      <c r="J30" s="150">
        <f t="shared" si="0"/>
        <v>127000</v>
      </c>
      <c r="K30" s="150">
        <f t="shared" si="0"/>
        <v>343900</v>
      </c>
      <c r="L30" s="150">
        <f t="shared" si="0"/>
        <v>87000</v>
      </c>
      <c r="M30" s="150">
        <f t="shared" si="0"/>
        <v>87000</v>
      </c>
      <c r="N30" s="150">
        <f t="shared" si="0"/>
        <v>348500</v>
      </c>
      <c r="O30" s="150">
        <f t="shared" si="0"/>
        <v>87125</v>
      </c>
      <c r="P30" s="150">
        <f t="shared" si="0"/>
        <v>87125</v>
      </c>
      <c r="Q30" s="150">
        <f t="shared" si="0"/>
        <v>87125</v>
      </c>
      <c r="R30" s="150">
        <f t="shared" si="0"/>
        <v>87125</v>
      </c>
    </row>
    <row r="31" spans="1:18" s="4" customFormat="1" x14ac:dyDescent="0.35">
      <c r="A31" s="160"/>
      <c r="B31" s="149" t="s">
        <v>17</v>
      </c>
      <c r="C31" s="149" t="s">
        <v>345</v>
      </c>
      <c r="D31" s="149" t="s">
        <v>345</v>
      </c>
      <c r="E31" s="149" t="s">
        <v>345</v>
      </c>
      <c r="F31" s="149" t="s">
        <v>345</v>
      </c>
      <c r="G31" s="149" t="s">
        <v>345</v>
      </c>
      <c r="H31" s="149" t="s">
        <v>345</v>
      </c>
      <c r="I31" s="149" t="s">
        <v>345</v>
      </c>
      <c r="J31" s="149" t="s">
        <v>345</v>
      </c>
      <c r="K31" s="149" t="s">
        <v>345</v>
      </c>
      <c r="L31" s="149" t="s">
        <v>345</v>
      </c>
      <c r="M31" s="149" t="s">
        <v>345</v>
      </c>
      <c r="N31" s="149" t="s">
        <v>345</v>
      </c>
      <c r="O31" s="149" t="s">
        <v>345</v>
      </c>
      <c r="P31" s="149" t="s">
        <v>345</v>
      </c>
      <c r="Q31" s="149" t="s">
        <v>345</v>
      </c>
      <c r="R31" s="149" t="s">
        <v>345</v>
      </c>
    </row>
    <row r="32" spans="1:18" s="4" customFormat="1" x14ac:dyDescent="0.35">
      <c r="A32" s="151" t="s">
        <v>83</v>
      </c>
      <c r="B32" s="152" t="s">
        <v>16</v>
      </c>
      <c r="C32" s="161">
        <f>+C34+C38+C57</f>
        <v>4255100</v>
      </c>
      <c r="D32" s="153">
        <f>+D34+D38+D57</f>
        <v>3261700</v>
      </c>
      <c r="E32" s="153">
        <f>+E34+E38+E57</f>
        <v>2819000</v>
      </c>
      <c r="F32" s="153">
        <f>+F34</f>
        <v>87000</v>
      </c>
      <c r="G32" s="153">
        <f>+G34+G57</f>
        <v>268700</v>
      </c>
      <c r="H32" s="153">
        <f>+H34</f>
        <v>87000</v>
      </c>
      <c r="I32" s="153">
        <f>+I34+I38+I57</f>
        <v>644900</v>
      </c>
      <c r="J32" s="153">
        <f>+J34+J57</f>
        <v>127000</v>
      </c>
      <c r="K32" s="153">
        <f>+K34+K38</f>
        <v>343900</v>
      </c>
      <c r="L32" s="153">
        <f t="shared" ref="L32:R32" si="1">+L34</f>
        <v>87000</v>
      </c>
      <c r="M32" s="153">
        <f t="shared" si="1"/>
        <v>87000</v>
      </c>
      <c r="N32" s="153">
        <f t="shared" si="1"/>
        <v>348500</v>
      </c>
      <c r="O32" s="153">
        <f t="shared" si="1"/>
        <v>87125</v>
      </c>
      <c r="P32" s="153">
        <f t="shared" si="1"/>
        <v>87125</v>
      </c>
      <c r="Q32" s="153">
        <f t="shared" si="1"/>
        <v>87125</v>
      </c>
      <c r="R32" s="153">
        <f t="shared" si="1"/>
        <v>87125</v>
      </c>
    </row>
    <row r="33" spans="1:18" s="4" customFormat="1" x14ac:dyDescent="0.35">
      <c r="A33" s="151"/>
      <c r="B33" s="152" t="s">
        <v>17</v>
      </c>
      <c r="C33" s="152" t="s">
        <v>345</v>
      </c>
      <c r="D33" s="152" t="s">
        <v>345</v>
      </c>
      <c r="E33" s="152" t="s">
        <v>345</v>
      </c>
      <c r="F33" s="152" t="s">
        <v>345</v>
      </c>
      <c r="G33" s="152" t="s">
        <v>345</v>
      </c>
      <c r="H33" s="152" t="s">
        <v>345</v>
      </c>
      <c r="I33" s="152" t="s">
        <v>345</v>
      </c>
      <c r="J33" s="152" t="s">
        <v>345</v>
      </c>
      <c r="K33" s="152" t="s">
        <v>345</v>
      </c>
      <c r="L33" s="152" t="s">
        <v>345</v>
      </c>
      <c r="M33" s="152" t="s">
        <v>345</v>
      </c>
      <c r="N33" s="152" t="s">
        <v>345</v>
      </c>
      <c r="O33" s="152" t="s">
        <v>345</v>
      </c>
      <c r="P33" s="152" t="s">
        <v>345</v>
      </c>
      <c r="Q33" s="152" t="s">
        <v>345</v>
      </c>
      <c r="R33" s="152" t="s">
        <v>345</v>
      </c>
    </row>
    <row r="34" spans="1:18" s="4" customFormat="1" x14ac:dyDescent="0.35">
      <c r="A34" s="162" t="s">
        <v>84</v>
      </c>
      <c r="B34" s="152" t="s">
        <v>16</v>
      </c>
      <c r="C34" s="161">
        <f>SUM(C36:C37)</f>
        <v>1044500</v>
      </c>
      <c r="D34" s="153">
        <f t="shared" ref="D34:R34" si="2">SUM(D36:D37)</f>
        <v>348000</v>
      </c>
      <c r="E34" s="153">
        <f t="shared" si="2"/>
        <v>87000</v>
      </c>
      <c r="F34" s="153">
        <f t="shared" si="2"/>
        <v>87000</v>
      </c>
      <c r="G34" s="153">
        <f t="shared" si="2"/>
        <v>87000</v>
      </c>
      <c r="H34" s="153">
        <f t="shared" si="2"/>
        <v>87000</v>
      </c>
      <c r="I34" s="153">
        <f t="shared" si="2"/>
        <v>348000</v>
      </c>
      <c r="J34" s="153">
        <f t="shared" si="2"/>
        <v>87000</v>
      </c>
      <c r="K34" s="153">
        <f t="shared" si="2"/>
        <v>87000</v>
      </c>
      <c r="L34" s="153">
        <f t="shared" si="2"/>
        <v>87000</v>
      </c>
      <c r="M34" s="153">
        <f t="shared" si="2"/>
        <v>87000</v>
      </c>
      <c r="N34" s="153">
        <f t="shared" si="2"/>
        <v>348500</v>
      </c>
      <c r="O34" s="153">
        <f t="shared" si="2"/>
        <v>87125</v>
      </c>
      <c r="P34" s="153">
        <f t="shared" si="2"/>
        <v>87125</v>
      </c>
      <c r="Q34" s="153">
        <f t="shared" si="2"/>
        <v>87125</v>
      </c>
      <c r="R34" s="153">
        <f t="shared" si="2"/>
        <v>87125</v>
      </c>
    </row>
    <row r="35" spans="1:18" s="4" customFormat="1" x14ac:dyDescent="0.35">
      <c r="A35" s="162"/>
      <c r="B35" s="152" t="s">
        <v>17</v>
      </c>
      <c r="C35" s="152" t="s">
        <v>345</v>
      </c>
      <c r="D35" s="152" t="s">
        <v>345</v>
      </c>
      <c r="E35" s="152" t="s">
        <v>345</v>
      </c>
      <c r="F35" s="152" t="s">
        <v>345</v>
      </c>
      <c r="G35" s="152" t="s">
        <v>345</v>
      </c>
      <c r="H35" s="152" t="s">
        <v>345</v>
      </c>
      <c r="I35" s="152" t="s">
        <v>345</v>
      </c>
      <c r="J35" s="152" t="s">
        <v>345</v>
      </c>
      <c r="K35" s="152" t="s">
        <v>345</v>
      </c>
      <c r="L35" s="152" t="s">
        <v>345</v>
      </c>
      <c r="M35" s="152" t="s">
        <v>345</v>
      </c>
      <c r="N35" s="152" t="s">
        <v>345</v>
      </c>
      <c r="O35" s="152" t="s">
        <v>345</v>
      </c>
      <c r="P35" s="152" t="s">
        <v>345</v>
      </c>
      <c r="Q35" s="152" t="s">
        <v>345</v>
      </c>
      <c r="R35" s="152" t="s">
        <v>345</v>
      </c>
    </row>
    <row r="36" spans="1:18" s="92" customFormat="1" x14ac:dyDescent="0.35">
      <c r="A36" s="158" t="s">
        <v>107</v>
      </c>
      <c r="B36" s="156" t="s">
        <v>16</v>
      </c>
      <c r="C36" s="163">
        <f>+D36+I36+N36</f>
        <v>1044500</v>
      </c>
      <c r="D36" s="164">
        <f>SUM(E36:H36)</f>
        <v>348000</v>
      </c>
      <c r="E36" s="163">
        <v>87000</v>
      </c>
      <c r="F36" s="163">
        <v>87000</v>
      </c>
      <c r="G36" s="163">
        <v>87000</v>
      </c>
      <c r="H36" s="163">
        <v>87000</v>
      </c>
      <c r="I36" s="164">
        <f>SUM(J36:M36)</f>
        <v>348000</v>
      </c>
      <c r="J36" s="163">
        <v>87000</v>
      </c>
      <c r="K36" s="163">
        <v>87000</v>
      </c>
      <c r="L36" s="163">
        <v>87000</v>
      </c>
      <c r="M36" s="163">
        <v>87000</v>
      </c>
      <c r="N36" s="164">
        <f>SUM(O36:R36)</f>
        <v>348500</v>
      </c>
      <c r="O36" s="163">
        <v>87125</v>
      </c>
      <c r="P36" s="163">
        <v>87125</v>
      </c>
      <c r="Q36" s="163">
        <v>87125</v>
      </c>
      <c r="R36" s="163">
        <v>87125</v>
      </c>
    </row>
    <row r="37" spans="1:18" s="4" customFormat="1" x14ac:dyDescent="0.35">
      <c r="A37" s="155"/>
      <c r="B37" s="156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5.15" customHeight="1" x14ac:dyDescent="0.35">
      <c r="A38" s="162" t="s">
        <v>85</v>
      </c>
      <c r="B38" s="152" t="s">
        <v>16</v>
      </c>
      <c r="C38" s="161">
        <f>+D38+I38</f>
        <v>2716900</v>
      </c>
      <c r="D38" s="153">
        <f>SUM(D40:D44)</f>
        <v>2460000</v>
      </c>
      <c r="E38" s="153">
        <f>SUM(E40:E44)</f>
        <v>2460000</v>
      </c>
      <c r="F38" s="152" t="s">
        <v>345</v>
      </c>
      <c r="G38" s="152" t="s">
        <v>345</v>
      </c>
      <c r="H38" s="152" t="s">
        <v>345</v>
      </c>
      <c r="I38" s="153">
        <f>SUM(I40:I44)</f>
        <v>256900</v>
      </c>
      <c r="J38" s="152" t="s">
        <v>345</v>
      </c>
      <c r="K38" s="153">
        <f>SUM(K40:K44)</f>
        <v>256900</v>
      </c>
      <c r="L38" s="152" t="s">
        <v>345</v>
      </c>
      <c r="M38" s="152" t="s">
        <v>345</v>
      </c>
      <c r="N38" s="152" t="s">
        <v>345</v>
      </c>
      <c r="O38" s="152" t="s">
        <v>345</v>
      </c>
      <c r="P38" s="152" t="s">
        <v>345</v>
      </c>
      <c r="Q38" s="152" t="s">
        <v>345</v>
      </c>
      <c r="R38" s="152" t="s">
        <v>345</v>
      </c>
    </row>
    <row r="39" spans="1:18" s="4" customFormat="1" x14ac:dyDescent="0.35">
      <c r="A39" s="162"/>
      <c r="B39" s="152" t="s">
        <v>17</v>
      </c>
      <c r="C39" s="152" t="s">
        <v>345</v>
      </c>
      <c r="D39" s="152" t="s">
        <v>345</v>
      </c>
      <c r="E39" s="152" t="s">
        <v>345</v>
      </c>
      <c r="F39" s="152" t="s">
        <v>345</v>
      </c>
      <c r="G39" s="152" t="s">
        <v>345</v>
      </c>
      <c r="H39" s="152" t="s">
        <v>345</v>
      </c>
      <c r="I39" s="152" t="s">
        <v>345</v>
      </c>
      <c r="J39" s="152" t="s">
        <v>345</v>
      </c>
      <c r="K39" s="152" t="s">
        <v>345</v>
      </c>
      <c r="L39" s="152" t="s">
        <v>345</v>
      </c>
      <c r="M39" s="152" t="s">
        <v>345</v>
      </c>
      <c r="N39" s="152" t="s">
        <v>345</v>
      </c>
      <c r="O39" s="152" t="s">
        <v>345</v>
      </c>
      <c r="P39" s="152" t="s">
        <v>345</v>
      </c>
      <c r="Q39" s="152" t="s">
        <v>345</v>
      </c>
      <c r="R39" s="152" t="s">
        <v>345</v>
      </c>
    </row>
    <row r="40" spans="1:18" s="92" customFormat="1" x14ac:dyDescent="0.35">
      <c r="A40" s="165" t="s">
        <v>140</v>
      </c>
      <c r="B40" s="156" t="s">
        <v>16</v>
      </c>
      <c r="C40" s="129">
        <f>+D40+I40</f>
        <v>456900</v>
      </c>
      <c r="D40" s="164">
        <f>SUM(E40:H40)</f>
        <v>200000</v>
      </c>
      <c r="E40" s="163">
        <v>200000</v>
      </c>
      <c r="F40" s="106" t="s">
        <v>345</v>
      </c>
      <c r="G40" s="106" t="s">
        <v>345</v>
      </c>
      <c r="H40" s="106" t="s">
        <v>345</v>
      </c>
      <c r="I40" s="164">
        <f>SUM(J40:M40)</f>
        <v>256900</v>
      </c>
      <c r="J40" s="106" t="s">
        <v>345</v>
      </c>
      <c r="K40" s="163">
        <v>256900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55"/>
      <c r="B41" s="156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165" t="s">
        <v>141</v>
      </c>
      <c r="B42" s="156" t="s">
        <v>16</v>
      </c>
      <c r="C42" s="129">
        <f>+D42</f>
        <v>60000</v>
      </c>
      <c r="D42" s="164">
        <f>SUM(E42:H42)</f>
        <v>60000</v>
      </c>
      <c r="E42" s="163">
        <v>60000</v>
      </c>
      <c r="F42" s="106" t="s">
        <v>345</v>
      </c>
      <c r="G42" s="106" t="s">
        <v>345</v>
      </c>
      <c r="H42" s="106" t="s">
        <v>345</v>
      </c>
      <c r="I42" s="106" t="s">
        <v>345</v>
      </c>
      <c r="J42" s="106" t="s">
        <v>345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155"/>
      <c r="B43" s="156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165" t="s">
        <v>142</v>
      </c>
      <c r="B44" s="156" t="s">
        <v>16</v>
      </c>
      <c r="C44" s="129">
        <f>+D44</f>
        <v>2200000</v>
      </c>
      <c r="D44" s="164">
        <f>SUM(E44:H44)</f>
        <v>2200000</v>
      </c>
      <c r="E44" s="157">
        <v>2200000</v>
      </c>
      <c r="F44" s="106" t="s">
        <v>345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155"/>
      <c r="B45" s="156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33" t="s">
        <v>344</v>
      </c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3"/>
      <c r="P46" s="333"/>
      <c r="Q46" s="131" t="s">
        <v>50</v>
      </c>
      <c r="R46" s="132"/>
    </row>
    <row r="47" spans="1:18" s="4" customFormat="1" x14ac:dyDescent="0.35">
      <c r="A47" s="334" t="s">
        <v>116</v>
      </c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134"/>
      <c r="R47" s="134"/>
    </row>
    <row r="48" spans="1:18" s="4" customFormat="1" x14ac:dyDescent="0.35">
      <c r="A48" s="133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4" t="s">
        <v>3</v>
      </c>
      <c r="P48" s="229" t="s">
        <v>356</v>
      </c>
      <c r="Q48" s="133"/>
      <c r="R48" s="133"/>
    </row>
    <row r="49" spans="1:18" s="4" customFormat="1" x14ac:dyDescent="0.35">
      <c r="A49" s="133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5" t="s">
        <v>4</v>
      </c>
      <c r="P49" s="304">
        <v>46091</v>
      </c>
      <c r="Q49" s="304"/>
      <c r="R49" s="133"/>
    </row>
    <row r="50" spans="1:18" s="4" customFormat="1" x14ac:dyDescent="0.35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5" t="s">
        <v>5</v>
      </c>
      <c r="P50" s="334" t="s">
        <v>343</v>
      </c>
      <c r="Q50" s="334"/>
      <c r="R50" s="133"/>
    </row>
    <row r="51" spans="1:18" s="4" customFormat="1" x14ac:dyDescent="0.35">
      <c r="A51" s="136" t="s">
        <v>377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7"/>
      <c r="M51" s="137"/>
      <c r="N51" s="138"/>
      <c r="O51" s="139" t="s">
        <v>6</v>
      </c>
      <c r="P51" s="137"/>
      <c r="Q51" s="137"/>
      <c r="R51" s="137"/>
    </row>
    <row r="52" spans="1:18" s="4" customFormat="1" x14ac:dyDescent="0.35">
      <c r="A52" s="335" t="s">
        <v>52</v>
      </c>
      <c r="B52" s="335"/>
      <c r="C52" s="335"/>
      <c r="D52" s="335"/>
      <c r="E52" s="137"/>
      <c r="F52" s="336"/>
      <c r="G52" s="336"/>
      <c r="H52" s="131"/>
      <c r="I52" s="132"/>
      <c r="J52" s="132"/>
      <c r="K52" s="132"/>
      <c r="L52" s="137"/>
      <c r="M52" s="137"/>
      <c r="N52" s="138"/>
      <c r="O52" s="139" t="s">
        <v>7</v>
      </c>
      <c r="P52" s="137"/>
      <c r="Q52" s="130"/>
      <c r="R52" s="137"/>
    </row>
    <row r="53" spans="1:18" s="4" customFormat="1" ht="23.25" customHeight="1" x14ac:dyDescent="0.35">
      <c r="A53" s="136" t="s">
        <v>388</v>
      </c>
      <c r="B53" s="137"/>
      <c r="C53" s="137"/>
      <c r="D53" s="137"/>
      <c r="E53" s="134"/>
      <c r="F53" s="133"/>
      <c r="G53" s="134"/>
      <c r="H53" s="134"/>
      <c r="I53" s="134"/>
      <c r="J53" s="134"/>
      <c r="K53" s="132"/>
      <c r="L53" s="137"/>
      <c r="M53" s="137"/>
      <c r="N53" s="138"/>
      <c r="O53" s="139" t="s">
        <v>8</v>
      </c>
      <c r="P53" s="132" t="s">
        <v>411</v>
      </c>
      <c r="Q53" s="137"/>
      <c r="R53" s="137"/>
    </row>
    <row r="54" spans="1:18" s="4" customFormat="1" x14ac:dyDescent="0.35">
      <c r="A54" s="335"/>
      <c r="B54" s="335"/>
      <c r="C54" s="335"/>
      <c r="D54" s="335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41"/>
      <c r="Q54" s="141"/>
      <c r="R54" s="142" t="s">
        <v>54</v>
      </c>
    </row>
    <row r="55" spans="1:18" s="4" customFormat="1" x14ac:dyDescent="0.35">
      <c r="A55" s="143" t="s">
        <v>55</v>
      </c>
      <c r="B55" s="329" t="s">
        <v>56</v>
      </c>
      <c r="C55" s="329" t="s">
        <v>12</v>
      </c>
      <c r="D55" s="144" t="s">
        <v>57</v>
      </c>
      <c r="E55" s="330" t="s">
        <v>13</v>
      </c>
      <c r="F55" s="331"/>
      <c r="G55" s="331"/>
      <c r="H55" s="332"/>
      <c r="I55" s="144" t="s">
        <v>57</v>
      </c>
      <c r="J55" s="330" t="s">
        <v>14</v>
      </c>
      <c r="K55" s="331"/>
      <c r="L55" s="331"/>
      <c r="M55" s="332"/>
      <c r="N55" s="144" t="s">
        <v>57</v>
      </c>
      <c r="O55" s="330" t="s">
        <v>15</v>
      </c>
      <c r="P55" s="331"/>
      <c r="Q55" s="331"/>
      <c r="R55" s="332"/>
    </row>
    <row r="56" spans="1:18" s="4" customFormat="1" x14ac:dyDescent="0.35">
      <c r="A56" s="145" t="s">
        <v>61</v>
      </c>
      <c r="B56" s="329"/>
      <c r="C56" s="329"/>
      <c r="D56" s="146" t="s">
        <v>62</v>
      </c>
      <c r="E56" s="147" t="s">
        <v>63</v>
      </c>
      <c r="F56" s="147" t="s">
        <v>64</v>
      </c>
      <c r="G56" s="147" t="s">
        <v>65</v>
      </c>
      <c r="H56" s="147" t="s">
        <v>66</v>
      </c>
      <c r="I56" s="146" t="s">
        <v>67</v>
      </c>
      <c r="J56" s="147" t="s">
        <v>68</v>
      </c>
      <c r="K56" s="147" t="s">
        <v>69</v>
      </c>
      <c r="L56" s="147" t="s">
        <v>70</v>
      </c>
      <c r="M56" s="147" t="s">
        <v>71</v>
      </c>
      <c r="N56" s="146" t="s">
        <v>72</v>
      </c>
      <c r="O56" s="147" t="s">
        <v>73</v>
      </c>
      <c r="P56" s="147" t="s">
        <v>74</v>
      </c>
      <c r="Q56" s="147" t="s">
        <v>75</v>
      </c>
      <c r="R56" s="147" t="s">
        <v>76</v>
      </c>
    </row>
    <row r="57" spans="1:18" s="4" customFormat="1" x14ac:dyDescent="0.35">
      <c r="A57" s="162" t="s">
        <v>86</v>
      </c>
      <c r="B57" s="152" t="s">
        <v>16</v>
      </c>
      <c r="C57" s="161">
        <f>+C59+C61+C63+C65+C67+C69</f>
        <v>493700</v>
      </c>
      <c r="D57" s="153">
        <f t="shared" ref="D57:J57" si="3">SUM(D59:D69)</f>
        <v>453700</v>
      </c>
      <c r="E57" s="153">
        <f t="shared" si="3"/>
        <v>272000</v>
      </c>
      <c r="F57" s="152" t="s">
        <v>345</v>
      </c>
      <c r="G57" s="153">
        <f t="shared" si="3"/>
        <v>181700</v>
      </c>
      <c r="H57" s="152" t="s">
        <v>345</v>
      </c>
      <c r="I57" s="153">
        <f t="shared" si="3"/>
        <v>40000</v>
      </c>
      <c r="J57" s="153">
        <f t="shared" si="3"/>
        <v>40000</v>
      </c>
      <c r="K57" s="152" t="s">
        <v>345</v>
      </c>
      <c r="L57" s="152" t="s">
        <v>345</v>
      </c>
      <c r="M57" s="152" t="s">
        <v>345</v>
      </c>
      <c r="N57" s="152" t="s">
        <v>345</v>
      </c>
      <c r="O57" s="152" t="s">
        <v>345</v>
      </c>
      <c r="P57" s="152" t="s">
        <v>345</v>
      </c>
      <c r="Q57" s="152" t="s">
        <v>345</v>
      </c>
      <c r="R57" s="152" t="s">
        <v>345</v>
      </c>
    </row>
    <row r="58" spans="1:18" s="4" customFormat="1" x14ac:dyDescent="0.35">
      <c r="A58" s="162"/>
      <c r="B58" s="152" t="s">
        <v>17</v>
      </c>
      <c r="C58" s="152" t="s">
        <v>345</v>
      </c>
      <c r="D58" s="152" t="s">
        <v>345</v>
      </c>
      <c r="E58" s="152" t="s">
        <v>345</v>
      </c>
      <c r="F58" s="152" t="s">
        <v>345</v>
      </c>
      <c r="G58" s="152" t="s">
        <v>345</v>
      </c>
      <c r="H58" s="152" t="s">
        <v>345</v>
      </c>
      <c r="I58" s="152" t="s">
        <v>345</v>
      </c>
      <c r="J58" s="152" t="s">
        <v>345</v>
      </c>
      <c r="K58" s="152" t="s">
        <v>345</v>
      </c>
      <c r="L58" s="152" t="s">
        <v>345</v>
      </c>
      <c r="M58" s="152" t="s">
        <v>345</v>
      </c>
      <c r="N58" s="152" t="s">
        <v>345</v>
      </c>
      <c r="O58" s="152" t="s">
        <v>345</v>
      </c>
      <c r="P58" s="152" t="s">
        <v>345</v>
      </c>
      <c r="Q58" s="152" t="s">
        <v>345</v>
      </c>
      <c r="R58" s="152" t="s">
        <v>345</v>
      </c>
    </row>
    <row r="59" spans="1:18" s="4" customFormat="1" ht="24" customHeight="1" x14ac:dyDescent="0.35">
      <c r="A59" s="165" t="s">
        <v>105</v>
      </c>
      <c r="B59" s="156" t="s">
        <v>16</v>
      </c>
      <c r="C59" s="129">
        <f>+D59+I59</f>
        <v>100000</v>
      </c>
      <c r="D59" s="166">
        <f>SUM(E59:H59)</f>
        <v>60000</v>
      </c>
      <c r="E59" s="157">
        <v>60000</v>
      </c>
      <c r="F59" s="106" t="s">
        <v>345</v>
      </c>
      <c r="G59" s="106" t="s">
        <v>345</v>
      </c>
      <c r="H59" s="106" t="s">
        <v>345</v>
      </c>
      <c r="I59" s="166">
        <f>SUM(J59:M59)</f>
        <v>40000</v>
      </c>
      <c r="J59" s="157">
        <v>40000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55"/>
      <c r="B60" s="156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165" t="s">
        <v>143</v>
      </c>
      <c r="B61" s="156" t="s">
        <v>16</v>
      </c>
      <c r="C61" s="129">
        <f>+D61</f>
        <v>54000</v>
      </c>
      <c r="D61" s="166">
        <f>SUM(E61:H61)</f>
        <v>54000</v>
      </c>
      <c r="E61" s="157">
        <v>54000</v>
      </c>
      <c r="F61" s="106" t="s">
        <v>345</v>
      </c>
      <c r="G61" s="106" t="s">
        <v>345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55"/>
      <c r="B62" s="156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165" t="s">
        <v>144</v>
      </c>
      <c r="B63" s="156" t="s">
        <v>16</v>
      </c>
      <c r="C63" s="129">
        <f>+D63+I63</f>
        <v>108000</v>
      </c>
      <c r="D63" s="166">
        <f>SUM(E63:H63)</f>
        <v>108000</v>
      </c>
      <c r="E63" s="157">
        <v>108000</v>
      </c>
      <c r="F63" s="106" t="s">
        <v>345</v>
      </c>
      <c r="G63" s="106" t="s">
        <v>345</v>
      </c>
      <c r="H63" s="106" t="s">
        <v>345</v>
      </c>
      <c r="I63" s="166">
        <f>SUM(J63:M63)</f>
        <v>0</v>
      </c>
      <c r="J63" s="157">
        <v>0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55"/>
      <c r="B64" s="156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165" t="s">
        <v>145</v>
      </c>
      <c r="B65" s="156" t="s">
        <v>16</v>
      </c>
      <c r="C65" s="129">
        <f>+D65</f>
        <v>50000</v>
      </c>
      <c r="D65" s="164">
        <f t="shared" ref="D65:D69" si="4">SUM(E65:H65)</f>
        <v>50000</v>
      </c>
      <c r="E65" s="157">
        <v>50000</v>
      </c>
      <c r="F65" s="106" t="s">
        <v>345</v>
      </c>
      <c r="G65" s="106" t="s">
        <v>345</v>
      </c>
      <c r="H65" s="106" t="s">
        <v>345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155"/>
      <c r="B66" s="156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165" t="s">
        <v>106</v>
      </c>
      <c r="B67" s="156" t="s">
        <v>16</v>
      </c>
      <c r="C67" s="129">
        <f>+D67</f>
        <v>140800</v>
      </c>
      <c r="D67" s="164">
        <f t="shared" si="4"/>
        <v>140800</v>
      </c>
      <c r="E67" s="106" t="s">
        <v>345</v>
      </c>
      <c r="F67" s="106" t="s">
        <v>345</v>
      </c>
      <c r="G67" s="157">
        <v>140800</v>
      </c>
      <c r="H67" s="106" t="s">
        <v>345</v>
      </c>
      <c r="I67" s="106" t="s">
        <v>345</v>
      </c>
      <c r="J67" s="106" t="s">
        <v>345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155"/>
      <c r="B68" s="156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165" t="s">
        <v>146</v>
      </c>
      <c r="B69" s="156" t="s">
        <v>16</v>
      </c>
      <c r="C69" s="129">
        <f>+D69</f>
        <v>40900</v>
      </c>
      <c r="D69" s="164">
        <f t="shared" si="4"/>
        <v>40900</v>
      </c>
      <c r="E69" s="106" t="s">
        <v>345</v>
      </c>
      <c r="F69" s="106" t="s">
        <v>345</v>
      </c>
      <c r="G69" s="157">
        <v>40900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55"/>
      <c r="B70" s="156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151" t="s">
        <v>87</v>
      </c>
      <c r="B71" s="152" t="s">
        <v>16</v>
      </c>
      <c r="C71" s="153">
        <f>SUM(C73:C75)</f>
        <v>850000</v>
      </c>
      <c r="D71" s="153">
        <f t="shared" ref="D71:E71" si="5">SUM(D73:D75)</f>
        <v>850000</v>
      </c>
      <c r="E71" s="153">
        <f t="shared" si="5"/>
        <v>850000</v>
      </c>
      <c r="F71" s="152" t="s">
        <v>345</v>
      </c>
      <c r="G71" s="152" t="s">
        <v>345</v>
      </c>
      <c r="H71" s="152" t="s">
        <v>345</v>
      </c>
      <c r="I71" s="152" t="s">
        <v>345</v>
      </c>
      <c r="J71" s="152" t="s">
        <v>345</v>
      </c>
      <c r="K71" s="152" t="s">
        <v>345</v>
      </c>
      <c r="L71" s="152" t="s">
        <v>345</v>
      </c>
      <c r="M71" s="152" t="s">
        <v>345</v>
      </c>
      <c r="N71" s="152" t="s">
        <v>345</v>
      </c>
      <c r="O71" s="152" t="s">
        <v>345</v>
      </c>
      <c r="P71" s="152" t="s">
        <v>345</v>
      </c>
      <c r="Q71" s="152" t="s">
        <v>345</v>
      </c>
      <c r="R71" s="152" t="s">
        <v>345</v>
      </c>
    </row>
    <row r="72" spans="1:18" s="4" customFormat="1" x14ac:dyDescent="0.35">
      <c r="A72" s="151"/>
      <c r="B72" s="152" t="s">
        <v>17</v>
      </c>
      <c r="C72" s="152" t="s">
        <v>345</v>
      </c>
      <c r="D72" s="152" t="s">
        <v>345</v>
      </c>
      <c r="E72" s="152" t="s">
        <v>345</v>
      </c>
      <c r="F72" s="152" t="s">
        <v>345</v>
      </c>
      <c r="G72" s="152" t="s">
        <v>345</v>
      </c>
      <c r="H72" s="152" t="s">
        <v>345</v>
      </c>
      <c r="I72" s="152" t="s">
        <v>345</v>
      </c>
      <c r="J72" s="152" t="s">
        <v>345</v>
      </c>
      <c r="K72" s="152" t="s">
        <v>345</v>
      </c>
      <c r="L72" s="152" t="s">
        <v>345</v>
      </c>
      <c r="M72" s="152" t="s">
        <v>345</v>
      </c>
      <c r="N72" s="152" t="s">
        <v>345</v>
      </c>
      <c r="O72" s="152" t="s">
        <v>345</v>
      </c>
      <c r="P72" s="152" t="s">
        <v>345</v>
      </c>
      <c r="Q72" s="152" t="s">
        <v>345</v>
      </c>
      <c r="R72" s="152" t="s">
        <v>345</v>
      </c>
    </row>
    <row r="73" spans="1:18" s="4" customFormat="1" x14ac:dyDescent="0.35">
      <c r="A73" s="159" t="s">
        <v>147</v>
      </c>
      <c r="B73" s="156" t="s">
        <v>16</v>
      </c>
      <c r="C73" s="129">
        <f>+D73</f>
        <v>800000</v>
      </c>
      <c r="D73" s="166">
        <f t="shared" ref="D73:D75" si="6">SUM(E73:H73)</f>
        <v>800000</v>
      </c>
      <c r="E73" s="157">
        <v>800000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55"/>
      <c r="B74" s="156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159" t="s">
        <v>148</v>
      </c>
      <c r="B75" s="156" t="s">
        <v>16</v>
      </c>
      <c r="C75" s="129">
        <f>+D75</f>
        <v>50000</v>
      </c>
      <c r="D75" s="166">
        <f t="shared" si="6"/>
        <v>50000</v>
      </c>
      <c r="E75" s="157">
        <v>50000</v>
      </c>
      <c r="F75" s="106" t="s">
        <v>345</v>
      </c>
      <c r="G75" s="106" t="s">
        <v>345</v>
      </c>
      <c r="H75" s="106" t="s">
        <v>345</v>
      </c>
      <c r="I75" s="106" t="s">
        <v>345</v>
      </c>
      <c r="J75" s="106" t="s">
        <v>345</v>
      </c>
      <c r="K75" s="106" t="s">
        <v>345</v>
      </c>
      <c r="L75" s="106" t="s">
        <v>345</v>
      </c>
      <c r="M75" s="106" t="s">
        <v>345</v>
      </c>
      <c r="N75" s="106" t="s">
        <v>345</v>
      </c>
      <c r="O75" s="106" t="s">
        <v>345</v>
      </c>
      <c r="P75" s="106" t="s">
        <v>345</v>
      </c>
      <c r="Q75" s="106" t="s">
        <v>345</v>
      </c>
      <c r="R75" s="106" t="s">
        <v>345</v>
      </c>
    </row>
    <row r="76" spans="1:18" s="4" customFormat="1" x14ac:dyDescent="0.35">
      <c r="A76" s="155"/>
      <c r="B76" s="156" t="s">
        <v>17</v>
      </c>
      <c r="C76" s="106" t="s">
        <v>345</v>
      </c>
      <c r="D76" s="106" t="s">
        <v>345</v>
      </c>
      <c r="E76" s="106" t="s">
        <v>345</v>
      </c>
      <c r="F76" s="106" t="s">
        <v>345</v>
      </c>
      <c r="G76" s="106" t="s">
        <v>345</v>
      </c>
      <c r="H76" s="106" t="s">
        <v>345</v>
      </c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160" t="s">
        <v>88</v>
      </c>
      <c r="B77" s="149" t="s">
        <v>16</v>
      </c>
      <c r="C77" s="149">
        <f>+C83</f>
        <v>34005000</v>
      </c>
      <c r="D77" s="149">
        <f>+D83</f>
        <v>0</v>
      </c>
      <c r="E77" s="149" t="s">
        <v>345</v>
      </c>
      <c r="F77" s="149" t="s">
        <v>345</v>
      </c>
      <c r="G77" s="149">
        <f>+G83</f>
        <v>0</v>
      </c>
      <c r="H77" s="149" t="s">
        <v>345</v>
      </c>
      <c r="I77" s="149">
        <f>+I83</f>
        <v>34005000</v>
      </c>
      <c r="J77" s="149" t="s">
        <v>345</v>
      </c>
      <c r="K77" s="149">
        <f>+K83</f>
        <v>34005000</v>
      </c>
      <c r="L77" s="149" t="s">
        <v>345</v>
      </c>
      <c r="M77" s="149" t="s">
        <v>345</v>
      </c>
      <c r="N77" s="149" t="s">
        <v>345</v>
      </c>
      <c r="O77" s="149" t="s">
        <v>345</v>
      </c>
      <c r="P77" s="149" t="s">
        <v>345</v>
      </c>
      <c r="Q77" s="149" t="s">
        <v>345</v>
      </c>
      <c r="R77" s="149" t="s">
        <v>345</v>
      </c>
    </row>
    <row r="78" spans="1:18" s="4" customFormat="1" x14ac:dyDescent="0.35">
      <c r="A78" s="160"/>
      <c r="B78" s="149" t="s">
        <v>17</v>
      </c>
      <c r="C78" s="149" t="s">
        <v>345</v>
      </c>
      <c r="D78" s="149" t="s">
        <v>345</v>
      </c>
      <c r="E78" s="149" t="s">
        <v>345</v>
      </c>
      <c r="F78" s="149" t="s">
        <v>345</v>
      </c>
      <c r="G78" s="149" t="s">
        <v>345</v>
      </c>
      <c r="H78" s="149" t="s">
        <v>345</v>
      </c>
      <c r="I78" s="149" t="s">
        <v>345</v>
      </c>
      <c r="J78" s="149" t="s">
        <v>345</v>
      </c>
      <c r="K78" s="149" t="s">
        <v>345</v>
      </c>
      <c r="L78" s="149" t="s">
        <v>345</v>
      </c>
      <c r="M78" s="149" t="s">
        <v>345</v>
      </c>
      <c r="N78" s="149" t="s">
        <v>345</v>
      </c>
      <c r="O78" s="149" t="s">
        <v>345</v>
      </c>
      <c r="P78" s="149" t="s">
        <v>345</v>
      </c>
      <c r="Q78" s="149" t="s">
        <v>345</v>
      </c>
      <c r="R78" s="149" t="s">
        <v>345</v>
      </c>
    </row>
    <row r="79" spans="1:18" s="4" customFormat="1" x14ac:dyDescent="0.35">
      <c r="A79" s="151" t="s">
        <v>89</v>
      </c>
      <c r="B79" s="152" t="s">
        <v>16</v>
      </c>
      <c r="C79" s="152" t="s">
        <v>345</v>
      </c>
      <c r="D79" s="152" t="s">
        <v>345</v>
      </c>
      <c r="E79" s="152" t="s">
        <v>345</v>
      </c>
      <c r="F79" s="152" t="s">
        <v>345</v>
      </c>
      <c r="G79" s="152" t="s">
        <v>345</v>
      </c>
      <c r="H79" s="152" t="s">
        <v>345</v>
      </c>
      <c r="I79" s="152" t="s">
        <v>345</v>
      </c>
      <c r="J79" s="152" t="s">
        <v>345</v>
      </c>
      <c r="K79" s="152" t="s">
        <v>345</v>
      </c>
      <c r="L79" s="152" t="s">
        <v>345</v>
      </c>
      <c r="M79" s="152" t="s">
        <v>345</v>
      </c>
      <c r="N79" s="152" t="s">
        <v>345</v>
      </c>
      <c r="O79" s="152" t="s">
        <v>345</v>
      </c>
      <c r="P79" s="152" t="s">
        <v>345</v>
      </c>
      <c r="Q79" s="152" t="s">
        <v>345</v>
      </c>
      <c r="R79" s="152" t="s">
        <v>345</v>
      </c>
    </row>
    <row r="80" spans="1:18" s="4" customFormat="1" x14ac:dyDescent="0.35">
      <c r="A80" s="151"/>
      <c r="B80" s="152" t="s">
        <v>17</v>
      </c>
      <c r="C80" s="152" t="s">
        <v>345</v>
      </c>
      <c r="D80" s="152" t="s">
        <v>345</v>
      </c>
      <c r="E80" s="152" t="s">
        <v>345</v>
      </c>
      <c r="F80" s="152" t="s">
        <v>345</v>
      </c>
      <c r="G80" s="152" t="s">
        <v>345</v>
      </c>
      <c r="H80" s="152" t="s">
        <v>345</v>
      </c>
      <c r="I80" s="152" t="s">
        <v>345</v>
      </c>
      <c r="J80" s="152" t="s">
        <v>345</v>
      </c>
      <c r="K80" s="152" t="s">
        <v>345</v>
      </c>
      <c r="L80" s="152" t="s">
        <v>345</v>
      </c>
      <c r="M80" s="152" t="s">
        <v>345</v>
      </c>
      <c r="N80" s="152" t="s">
        <v>345</v>
      </c>
      <c r="O80" s="152" t="s">
        <v>345</v>
      </c>
      <c r="P80" s="152" t="s">
        <v>345</v>
      </c>
      <c r="Q80" s="152" t="s">
        <v>345</v>
      </c>
      <c r="R80" s="152" t="s">
        <v>345</v>
      </c>
    </row>
    <row r="81" spans="1:18" s="4" customFormat="1" x14ac:dyDescent="0.35">
      <c r="A81" s="159"/>
      <c r="B81" s="156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159"/>
      <c r="B82" s="156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ht="26.25" customHeight="1" x14ac:dyDescent="0.35">
      <c r="A83" s="151" t="s">
        <v>90</v>
      </c>
      <c r="B83" s="152" t="s">
        <v>16</v>
      </c>
      <c r="C83" s="153">
        <f>+I83</f>
        <v>34005000</v>
      </c>
      <c r="D83" s="153">
        <f>SUM(D85:D120)</f>
        <v>0</v>
      </c>
      <c r="E83" s="152" t="s">
        <v>345</v>
      </c>
      <c r="F83" s="152" t="s">
        <v>345</v>
      </c>
      <c r="G83" s="153">
        <f>SUM(G85:G120)</f>
        <v>0</v>
      </c>
      <c r="H83" s="152" t="s">
        <v>345</v>
      </c>
      <c r="I83" s="152">
        <f>+I85+I87+I89+I102+I104+I106+I108+I110+I112+I114+I116+I118+I120</f>
        <v>34005000</v>
      </c>
      <c r="J83" s="152" t="s">
        <v>345</v>
      </c>
      <c r="K83" s="152">
        <f>+K85+K87+K89+K102+K104+K106+K108+K110+K112+K114+K116+K118+K120</f>
        <v>34005000</v>
      </c>
      <c r="L83" s="152" t="s">
        <v>345</v>
      </c>
      <c r="M83" s="152" t="s">
        <v>345</v>
      </c>
      <c r="N83" s="152" t="s">
        <v>345</v>
      </c>
      <c r="O83" s="152" t="s">
        <v>345</v>
      </c>
      <c r="P83" s="152" t="s">
        <v>345</v>
      </c>
      <c r="Q83" s="152" t="s">
        <v>345</v>
      </c>
      <c r="R83" s="152" t="s">
        <v>345</v>
      </c>
    </row>
    <row r="84" spans="1:18" s="4" customFormat="1" x14ac:dyDescent="0.35">
      <c r="A84" s="151"/>
      <c r="B84" s="152" t="s">
        <v>17</v>
      </c>
      <c r="C84" s="152" t="s">
        <v>345</v>
      </c>
      <c r="D84" s="152" t="s">
        <v>345</v>
      </c>
      <c r="E84" s="152" t="s">
        <v>345</v>
      </c>
      <c r="F84" s="152" t="s">
        <v>345</v>
      </c>
      <c r="G84" s="152" t="s">
        <v>345</v>
      </c>
      <c r="H84" s="152" t="s">
        <v>345</v>
      </c>
      <c r="I84" s="152" t="s">
        <v>345</v>
      </c>
      <c r="J84" s="152" t="s">
        <v>345</v>
      </c>
      <c r="K84" s="152" t="s">
        <v>345</v>
      </c>
      <c r="L84" s="152" t="s">
        <v>345</v>
      </c>
      <c r="M84" s="152" t="s">
        <v>345</v>
      </c>
      <c r="N84" s="152" t="s">
        <v>345</v>
      </c>
      <c r="O84" s="152" t="s">
        <v>345</v>
      </c>
      <c r="P84" s="152" t="s">
        <v>345</v>
      </c>
      <c r="Q84" s="152" t="s">
        <v>345</v>
      </c>
      <c r="R84" s="152" t="s">
        <v>345</v>
      </c>
    </row>
    <row r="85" spans="1:18" s="4" customFormat="1" ht="42" x14ac:dyDescent="0.35">
      <c r="A85" s="159" t="s">
        <v>170</v>
      </c>
      <c r="B85" s="156" t="s">
        <v>16</v>
      </c>
      <c r="C85" s="129">
        <f>+I85</f>
        <v>725000</v>
      </c>
      <c r="D85" s="166">
        <f t="shared" ref="D85" si="7">SUM(E85:H85)</f>
        <v>0</v>
      </c>
      <c r="E85" s="106" t="s">
        <v>345</v>
      </c>
      <c r="F85" s="106" t="s">
        <v>345</v>
      </c>
      <c r="G85" s="156" t="s">
        <v>345</v>
      </c>
      <c r="H85" s="106" t="s">
        <v>345</v>
      </c>
      <c r="I85" s="106">
        <f>+K85</f>
        <v>725000</v>
      </c>
      <c r="J85" s="106" t="s">
        <v>345</v>
      </c>
      <c r="K85" s="157">
        <v>725000</v>
      </c>
      <c r="L85" s="106" t="s">
        <v>345</v>
      </c>
      <c r="M85" s="106" t="s">
        <v>345</v>
      </c>
      <c r="N85" s="106" t="s">
        <v>345</v>
      </c>
      <c r="O85" s="106" t="s">
        <v>345</v>
      </c>
      <c r="P85" s="106" t="s">
        <v>345</v>
      </c>
      <c r="Q85" s="106" t="s">
        <v>345</v>
      </c>
      <c r="R85" s="106" t="s">
        <v>345</v>
      </c>
    </row>
    <row r="86" spans="1:18" s="4" customFormat="1" x14ac:dyDescent="0.35">
      <c r="A86" s="159"/>
      <c r="B86" s="156" t="s">
        <v>17</v>
      </c>
      <c r="C86" s="106" t="s">
        <v>345</v>
      </c>
      <c r="D86" s="106" t="s">
        <v>345</v>
      </c>
      <c r="E86" s="106" t="s">
        <v>345</v>
      </c>
      <c r="F86" s="106" t="s">
        <v>345</v>
      </c>
      <c r="G86" s="157"/>
      <c r="H86" s="106" t="s">
        <v>345</v>
      </c>
      <c r="I86" s="106" t="s">
        <v>345</v>
      </c>
      <c r="J86" s="106" t="s">
        <v>345</v>
      </c>
      <c r="K86" s="106" t="s">
        <v>345</v>
      </c>
      <c r="L86" s="106" t="s">
        <v>345</v>
      </c>
      <c r="M86" s="106" t="s">
        <v>345</v>
      </c>
      <c r="N86" s="106" t="s">
        <v>345</v>
      </c>
      <c r="O86" s="106" t="s">
        <v>345</v>
      </c>
      <c r="P86" s="106" t="s">
        <v>345</v>
      </c>
      <c r="Q86" s="106" t="s">
        <v>345</v>
      </c>
      <c r="R86" s="106" t="s">
        <v>345</v>
      </c>
    </row>
    <row r="87" spans="1:18" s="4" customFormat="1" ht="42" x14ac:dyDescent="0.35">
      <c r="A87" s="159" t="s">
        <v>171</v>
      </c>
      <c r="B87" s="156" t="s">
        <v>16</v>
      </c>
      <c r="C87" s="129">
        <f>+I87</f>
        <v>1269000</v>
      </c>
      <c r="D87" s="166">
        <f t="shared" ref="D87:D120" si="8">SUM(E87:H87)</f>
        <v>0</v>
      </c>
      <c r="E87" s="106" t="s">
        <v>345</v>
      </c>
      <c r="F87" s="106" t="s">
        <v>345</v>
      </c>
      <c r="G87" s="156" t="s">
        <v>345</v>
      </c>
      <c r="H87" s="106" t="s">
        <v>345</v>
      </c>
      <c r="I87" s="106">
        <f>+K87</f>
        <v>1269000</v>
      </c>
      <c r="J87" s="106" t="s">
        <v>345</v>
      </c>
      <c r="K87" s="157">
        <v>1269000</v>
      </c>
      <c r="L87" s="106" t="s">
        <v>345</v>
      </c>
      <c r="M87" s="106" t="s">
        <v>345</v>
      </c>
      <c r="N87" s="106" t="s">
        <v>345</v>
      </c>
      <c r="O87" s="106" t="s">
        <v>345</v>
      </c>
      <c r="P87" s="106" t="s">
        <v>345</v>
      </c>
      <c r="Q87" s="106" t="s">
        <v>345</v>
      </c>
      <c r="R87" s="106" t="s">
        <v>345</v>
      </c>
    </row>
    <row r="88" spans="1:18" s="4" customFormat="1" x14ac:dyDescent="0.35">
      <c r="A88" s="159"/>
      <c r="B88" s="156" t="s">
        <v>17</v>
      </c>
      <c r="C88" s="106" t="s">
        <v>345</v>
      </c>
      <c r="D88" s="106" t="s">
        <v>345</v>
      </c>
      <c r="E88" s="106" t="s">
        <v>345</v>
      </c>
      <c r="F88" s="106" t="s">
        <v>345</v>
      </c>
      <c r="G88" s="157"/>
      <c r="H88" s="106" t="s">
        <v>345</v>
      </c>
      <c r="I88" s="106" t="s">
        <v>345</v>
      </c>
      <c r="J88" s="106" t="s">
        <v>345</v>
      </c>
      <c r="K88" s="106" t="s">
        <v>345</v>
      </c>
      <c r="L88" s="106" t="s">
        <v>345</v>
      </c>
      <c r="M88" s="106" t="s">
        <v>345</v>
      </c>
      <c r="N88" s="106" t="s">
        <v>345</v>
      </c>
      <c r="O88" s="106" t="s">
        <v>345</v>
      </c>
      <c r="P88" s="106" t="s">
        <v>345</v>
      </c>
      <c r="Q88" s="106" t="s">
        <v>345</v>
      </c>
      <c r="R88" s="106" t="s">
        <v>345</v>
      </c>
    </row>
    <row r="89" spans="1:18" s="4" customFormat="1" ht="42" x14ac:dyDescent="0.35">
      <c r="A89" s="159" t="s">
        <v>172</v>
      </c>
      <c r="B89" s="156" t="s">
        <v>16</v>
      </c>
      <c r="C89" s="129">
        <f>+I89</f>
        <v>1280000</v>
      </c>
      <c r="D89" s="166">
        <f>SUM(E89:H89)</f>
        <v>0</v>
      </c>
      <c r="E89" s="106" t="s">
        <v>345</v>
      </c>
      <c r="F89" s="106" t="s">
        <v>345</v>
      </c>
      <c r="G89" s="156" t="s">
        <v>345</v>
      </c>
      <c r="H89" s="106" t="s">
        <v>345</v>
      </c>
      <c r="I89" s="106">
        <f>+K89</f>
        <v>1280000</v>
      </c>
      <c r="J89" s="106" t="s">
        <v>345</v>
      </c>
      <c r="K89" s="157">
        <v>1280000</v>
      </c>
      <c r="L89" s="106" t="s">
        <v>345</v>
      </c>
      <c r="M89" s="106" t="s">
        <v>345</v>
      </c>
      <c r="N89" s="106" t="s">
        <v>345</v>
      </c>
      <c r="O89" s="106" t="s">
        <v>345</v>
      </c>
      <c r="P89" s="106" t="s">
        <v>345</v>
      </c>
      <c r="Q89" s="106" t="s">
        <v>345</v>
      </c>
      <c r="R89" s="106" t="s">
        <v>345</v>
      </c>
    </row>
    <row r="90" spans="1:18" s="4" customFormat="1" x14ac:dyDescent="0.35">
      <c r="A90" s="159"/>
      <c r="B90" s="156" t="s">
        <v>17</v>
      </c>
      <c r="C90" s="106" t="s">
        <v>345</v>
      </c>
      <c r="D90" s="106" t="s">
        <v>345</v>
      </c>
      <c r="E90" s="106" t="s">
        <v>345</v>
      </c>
      <c r="F90" s="106" t="s">
        <v>345</v>
      </c>
      <c r="G90" s="157"/>
      <c r="H90" s="106" t="s">
        <v>345</v>
      </c>
      <c r="I90" s="106" t="s">
        <v>345</v>
      </c>
      <c r="J90" s="106" t="s">
        <v>345</v>
      </c>
      <c r="K90" s="106" t="s">
        <v>345</v>
      </c>
      <c r="L90" s="106" t="s">
        <v>345</v>
      </c>
      <c r="M90" s="106" t="s">
        <v>345</v>
      </c>
      <c r="N90" s="106" t="s">
        <v>345</v>
      </c>
      <c r="O90" s="106" t="s">
        <v>345</v>
      </c>
      <c r="P90" s="106" t="s">
        <v>345</v>
      </c>
      <c r="Q90" s="106" t="s">
        <v>345</v>
      </c>
      <c r="R90" s="106" t="s">
        <v>345</v>
      </c>
    </row>
    <row r="91" spans="1:18" s="4" customFormat="1" x14ac:dyDescent="0.35">
      <c r="A91" s="333" t="s">
        <v>344</v>
      </c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131" t="s">
        <v>50</v>
      </c>
      <c r="R91" s="132"/>
    </row>
    <row r="92" spans="1:18" s="4" customFormat="1" x14ac:dyDescent="0.35">
      <c r="A92" s="334" t="s">
        <v>116</v>
      </c>
      <c r="B92" s="334"/>
      <c r="C92" s="334"/>
      <c r="D92" s="334"/>
      <c r="E92" s="334"/>
      <c r="F92" s="334"/>
      <c r="G92" s="334"/>
      <c r="H92" s="334"/>
      <c r="I92" s="334"/>
      <c r="J92" s="334"/>
      <c r="K92" s="334"/>
      <c r="L92" s="334"/>
      <c r="M92" s="334"/>
      <c r="N92" s="334"/>
      <c r="O92" s="334"/>
      <c r="P92" s="334"/>
      <c r="Q92" s="134"/>
      <c r="R92" s="134"/>
    </row>
    <row r="93" spans="1:18" s="4" customFormat="1" x14ac:dyDescent="0.35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4" t="s">
        <v>3</v>
      </c>
      <c r="P93" s="229" t="s">
        <v>355</v>
      </c>
      <c r="Q93" s="133"/>
      <c r="R93" s="133"/>
    </row>
    <row r="94" spans="1:18" s="4" customFormat="1" x14ac:dyDescent="0.35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5" t="s">
        <v>4</v>
      </c>
      <c r="P94" s="304">
        <v>46091</v>
      </c>
      <c r="Q94" s="304"/>
      <c r="R94" s="133"/>
    </row>
    <row r="95" spans="1:18" s="4" customFormat="1" x14ac:dyDescent="0.35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5" t="s">
        <v>5</v>
      </c>
      <c r="P95" s="334" t="s">
        <v>343</v>
      </c>
      <c r="Q95" s="334"/>
      <c r="R95" s="133"/>
    </row>
    <row r="96" spans="1:18" s="4" customFormat="1" x14ac:dyDescent="0.35">
      <c r="A96" s="136" t="s">
        <v>377</v>
      </c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7"/>
      <c r="M96" s="137"/>
      <c r="N96" s="138"/>
      <c r="O96" s="139" t="s">
        <v>6</v>
      </c>
      <c r="P96" s="137"/>
      <c r="Q96" s="137"/>
      <c r="R96" s="137"/>
    </row>
    <row r="97" spans="1:18" s="4" customFormat="1" x14ac:dyDescent="0.35">
      <c r="A97" s="335" t="s">
        <v>52</v>
      </c>
      <c r="B97" s="335"/>
      <c r="C97" s="335"/>
      <c r="D97" s="335"/>
      <c r="E97" s="137"/>
      <c r="F97" s="336"/>
      <c r="G97" s="336"/>
      <c r="H97" s="131"/>
      <c r="I97" s="132"/>
      <c r="J97" s="132"/>
      <c r="K97" s="132"/>
      <c r="L97" s="137"/>
      <c r="M97" s="137"/>
      <c r="N97" s="138"/>
      <c r="O97" s="139" t="s">
        <v>7</v>
      </c>
      <c r="P97" s="137"/>
      <c r="Q97" s="130"/>
      <c r="R97" s="137"/>
    </row>
    <row r="98" spans="1:18" s="4" customFormat="1" ht="23.25" customHeight="1" x14ac:dyDescent="0.35">
      <c r="A98" s="136" t="s">
        <v>388</v>
      </c>
      <c r="B98" s="137"/>
      <c r="C98" s="137"/>
      <c r="D98" s="137"/>
      <c r="E98" s="134"/>
      <c r="F98" s="133"/>
      <c r="G98" s="134"/>
      <c r="H98" s="134"/>
      <c r="I98" s="134"/>
      <c r="J98" s="134"/>
      <c r="K98" s="132"/>
      <c r="L98" s="137"/>
      <c r="M98" s="137"/>
      <c r="N98" s="138"/>
      <c r="O98" s="139" t="s">
        <v>8</v>
      </c>
      <c r="P98" s="132" t="s">
        <v>411</v>
      </c>
      <c r="Q98" s="137"/>
      <c r="R98" s="137"/>
    </row>
    <row r="99" spans="1:18" s="4" customFormat="1" x14ac:dyDescent="0.35">
      <c r="A99" s="335"/>
      <c r="B99" s="335"/>
      <c r="C99" s="335"/>
      <c r="D99" s="335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41"/>
      <c r="Q99" s="141"/>
      <c r="R99" s="142" t="s">
        <v>54</v>
      </c>
    </row>
    <row r="100" spans="1:18" s="4" customFormat="1" x14ac:dyDescent="0.35">
      <c r="A100" s="143" t="s">
        <v>55</v>
      </c>
      <c r="B100" s="329" t="s">
        <v>56</v>
      </c>
      <c r="C100" s="329" t="s">
        <v>12</v>
      </c>
      <c r="D100" s="144" t="s">
        <v>57</v>
      </c>
      <c r="E100" s="330" t="s">
        <v>13</v>
      </c>
      <c r="F100" s="331"/>
      <c r="G100" s="331"/>
      <c r="H100" s="332"/>
      <c r="I100" s="144" t="s">
        <v>57</v>
      </c>
      <c r="J100" s="330" t="s">
        <v>14</v>
      </c>
      <c r="K100" s="331"/>
      <c r="L100" s="331"/>
      <c r="M100" s="332"/>
      <c r="N100" s="144" t="s">
        <v>57</v>
      </c>
      <c r="O100" s="330" t="s">
        <v>15</v>
      </c>
      <c r="P100" s="331"/>
      <c r="Q100" s="331"/>
      <c r="R100" s="332"/>
    </row>
    <row r="101" spans="1:18" s="4" customFormat="1" x14ac:dyDescent="0.35">
      <c r="A101" s="145" t="s">
        <v>61</v>
      </c>
      <c r="B101" s="329"/>
      <c r="C101" s="329"/>
      <c r="D101" s="146" t="s">
        <v>62</v>
      </c>
      <c r="E101" s="147" t="s">
        <v>63</v>
      </c>
      <c r="F101" s="147" t="s">
        <v>64</v>
      </c>
      <c r="G101" s="147" t="s">
        <v>65</v>
      </c>
      <c r="H101" s="147" t="s">
        <v>66</v>
      </c>
      <c r="I101" s="146" t="s">
        <v>67</v>
      </c>
      <c r="J101" s="147" t="s">
        <v>68</v>
      </c>
      <c r="K101" s="147" t="s">
        <v>69</v>
      </c>
      <c r="L101" s="147" t="s">
        <v>70</v>
      </c>
      <c r="M101" s="147" t="s">
        <v>71</v>
      </c>
      <c r="N101" s="146" t="s">
        <v>72</v>
      </c>
      <c r="O101" s="147" t="s">
        <v>73</v>
      </c>
      <c r="P101" s="147" t="s">
        <v>74</v>
      </c>
      <c r="Q101" s="147" t="s">
        <v>75</v>
      </c>
      <c r="R101" s="147" t="s">
        <v>76</v>
      </c>
    </row>
    <row r="102" spans="1:18" s="4" customFormat="1" ht="42" x14ac:dyDescent="0.35">
      <c r="A102" s="159" t="s">
        <v>173</v>
      </c>
      <c r="B102" s="156" t="s">
        <v>16</v>
      </c>
      <c r="C102" s="129">
        <f>+I102</f>
        <v>269000</v>
      </c>
      <c r="D102" s="166">
        <f t="shared" si="8"/>
        <v>0</v>
      </c>
      <c r="E102" s="106" t="s">
        <v>345</v>
      </c>
      <c r="F102" s="106" t="s">
        <v>345</v>
      </c>
      <c r="G102" s="156" t="s">
        <v>345</v>
      </c>
      <c r="H102" s="106" t="s">
        <v>345</v>
      </c>
      <c r="I102" s="106">
        <f>+K102</f>
        <v>269000</v>
      </c>
      <c r="J102" s="106" t="s">
        <v>345</v>
      </c>
      <c r="K102" s="157">
        <v>269000</v>
      </c>
      <c r="L102" s="106" t="s">
        <v>345</v>
      </c>
      <c r="M102" s="106" t="s">
        <v>345</v>
      </c>
      <c r="N102" s="106" t="s">
        <v>345</v>
      </c>
      <c r="O102" s="106" t="s">
        <v>345</v>
      </c>
      <c r="P102" s="106" t="s">
        <v>345</v>
      </c>
      <c r="Q102" s="106" t="s">
        <v>345</v>
      </c>
      <c r="R102" s="106" t="s">
        <v>345</v>
      </c>
    </row>
    <row r="103" spans="1:18" s="4" customFormat="1" x14ac:dyDescent="0.35">
      <c r="A103" s="159"/>
      <c r="B103" s="156" t="s">
        <v>17</v>
      </c>
      <c r="C103" s="106" t="s">
        <v>345</v>
      </c>
      <c r="D103" s="106" t="s">
        <v>345</v>
      </c>
      <c r="E103" s="106" t="s">
        <v>345</v>
      </c>
      <c r="F103" s="106" t="s">
        <v>345</v>
      </c>
      <c r="G103" s="157"/>
      <c r="H103" s="106" t="s">
        <v>345</v>
      </c>
      <c r="I103" s="106" t="s">
        <v>345</v>
      </c>
      <c r="J103" s="106" t="s">
        <v>345</v>
      </c>
      <c r="K103" s="106" t="s">
        <v>345</v>
      </c>
      <c r="L103" s="106" t="s">
        <v>345</v>
      </c>
      <c r="M103" s="106" t="s">
        <v>345</v>
      </c>
      <c r="N103" s="106" t="s">
        <v>345</v>
      </c>
      <c r="O103" s="106" t="s">
        <v>345</v>
      </c>
      <c r="P103" s="106" t="s">
        <v>345</v>
      </c>
      <c r="Q103" s="106" t="s">
        <v>345</v>
      </c>
      <c r="R103" s="106" t="s">
        <v>345</v>
      </c>
    </row>
    <row r="104" spans="1:18" s="4" customFormat="1" x14ac:dyDescent="0.35">
      <c r="A104" s="159" t="s">
        <v>174</v>
      </c>
      <c r="B104" s="156" t="s">
        <v>16</v>
      </c>
      <c r="C104" s="129">
        <f>+I104</f>
        <v>2303000</v>
      </c>
      <c r="D104" s="166">
        <f t="shared" si="8"/>
        <v>0</v>
      </c>
      <c r="E104" s="106" t="s">
        <v>345</v>
      </c>
      <c r="F104" s="106" t="s">
        <v>345</v>
      </c>
      <c r="G104" s="156" t="s">
        <v>345</v>
      </c>
      <c r="H104" s="106" t="s">
        <v>345</v>
      </c>
      <c r="I104" s="106">
        <f>+K104</f>
        <v>2303000</v>
      </c>
      <c r="J104" s="106" t="s">
        <v>345</v>
      </c>
      <c r="K104" s="157">
        <v>2303000</v>
      </c>
      <c r="L104" s="106" t="s">
        <v>345</v>
      </c>
      <c r="M104" s="106" t="s">
        <v>345</v>
      </c>
      <c r="N104" s="106" t="s">
        <v>345</v>
      </c>
      <c r="O104" s="106" t="s">
        <v>345</v>
      </c>
      <c r="P104" s="106" t="s">
        <v>345</v>
      </c>
      <c r="Q104" s="106" t="s">
        <v>345</v>
      </c>
      <c r="R104" s="106" t="s">
        <v>345</v>
      </c>
    </row>
    <row r="105" spans="1:18" s="4" customFormat="1" x14ac:dyDescent="0.35">
      <c r="A105" s="159"/>
      <c r="B105" s="156" t="s">
        <v>17</v>
      </c>
      <c r="C105" s="106" t="s">
        <v>345</v>
      </c>
      <c r="D105" s="106" t="s">
        <v>345</v>
      </c>
      <c r="E105" s="106" t="s">
        <v>345</v>
      </c>
      <c r="F105" s="106" t="s">
        <v>345</v>
      </c>
      <c r="G105" s="157"/>
      <c r="H105" s="106" t="s">
        <v>345</v>
      </c>
      <c r="I105" s="106" t="s">
        <v>345</v>
      </c>
      <c r="J105" s="106" t="s">
        <v>345</v>
      </c>
      <c r="K105" s="106" t="s">
        <v>345</v>
      </c>
      <c r="L105" s="106" t="s">
        <v>345</v>
      </c>
      <c r="M105" s="106" t="s">
        <v>345</v>
      </c>
      <c r="N105" s="106" t="s">
        <v>345</v>
      </c>
      <c r="O105" s="106" t="s">
        <v>345</v>
      </c>
      <c r="P105" s="106" t="s">
        <v>345</v>
      </c>
      <c r="Q105" s="106" t="s">
        <v>345</v>
      </c>
      <c r="R105" s="106" t="s">
        <v>345</v>
      </c>
    </row>
    <row r="106" spans="1:18" s="4" customFormat="1" ht="42" x14ac:dyDescent="0.35">
      <c r="A106" s="159" t="s">
        <v>175</v>
      </c>
      <c r="B106" s="156" t="s">
        <v>16</v>
      </c>
      <c r="C106" s="129">
        <f>+I106</f>
        <v>2620000</v>
      </c>
      <c r="D106" s="166">
        <f t="shared" si="8"/>
        <v>0</v>
      </c>
      <c r="E106" s="106" t="s">
        <v>345</v>
      </c>
      <c r="F106" s="106" t="s">
        <v>345</v>
      </c>
      <c r="G106" s="156" t="s">
        <v>345</v>
      </c>
      <c r="H106" s="106" t="s">
        <v>345</v>
      </c>
      <c r="I106" s="106">
        <f>+K106</f>
        <v>2620000</v>
      </c>
      <c r="J106" s="106" t="s">
        <v>345</v>
      </c>
      <c r="K106" s="157">
        <v>2620000</v>
      </c>
      <c r="L106" s="106" t="s">
        <v>345</v>
      </c>
      <c r="M106" s="106" t="s">
        <v>345</v>
      </c>
      <c r="N106" s="106" t="s">
        <v>345</v>
      </c>
      <c r="O106" s="106" t="s">
        <v>345</v>
      </c>
      <c r="P106" s="106" t="s">
        <v>345</v>
      </c>
      <c r="Q106" s="106" t="s">
        <v>345</v>
      </c>
      <c r="R106" s="106" t="s">
        <v>345</v>
      </c>
    </row>
    <row r="107" spans="1:18" s="4" customFormat="1" x14ac:dyDescent="0.35">
      <c r="A107" s="159"/>
      <c r="B107" s="156" t="s">
        <v>17</v>
      </c>
      <c r="C107" s="106" t="s">
        <v>345</v>
      </c>
      <c r="D107" s="106" t="s">
        <v>345</v>
      </c>
      <c r="E107" s="106" t="s">
        <v>345</v>
      </c>
      <c r="F107" s="106" t="s">
        <v>345</v>
      </c>
      <c r="G107" s="157"/>
      <c r="H107" s="106" t="s">
        <v>345</v>
      </c>
      <c r="I107" s="106" t="s">
        <v>345</v>
      </c>
      <c r="J107" s="106" t="s">
        <v>345</v>
      </c>
      <c r="K107" s="106" t="s">
        <v>345</v>
      </c>
      <c r="L107" s="106" t="s">
        <v>345</v>
      </c>
      <c r="M107" s="106" t="s">
        <v>345</v>
      </c>
      <c r="N107" s="106" t="s">
        <v>345</v>
      </c>
      <c r="O107" s="106" t="s">
        <v>345</v>
      </c>
      <c r="P107" s="106" t="s">
        <v>345</v>
      </c>
      <c r="Q107" s="106" t="s">
        <v>345</v>
      </c>
      <c r="R107" s="106" t="s">
        <v>345</v>
      </c>
    </row>
    <row r="108" spans="1:18" s="4" customFormat="1" ht="42" x14ac:dyDescent="0.35">
      <c r="A108" s="159" t="s">
        <v>176</v>
      </c>
      <c r="B108" s="156" t="s">
        <v>16</v>
      </c>
      <c r="C108" s="129">
        <f>+I108</f>
        <v>2423000</v>
      </c>
      <c r="D108" s="166">
        <f t="shared" ref="D108" si="9">SUM(E108:H108)</f>
        <v>0</v>
      </c>
      <c r="E108" s="106" t="s">
        <v>345</v>
      </c>
      <c r="F108" s="106" t="s">
        <v>345</v>
      </c>
      <c r="G108" s="156" t="s">
        <v>345</v>
      </c>
      <c r="H108" s="106" t="s">
        <v>345</v>
      </c>
      <c r="I108" s="106">
        <f>+K108</f>
        <v>2423000</v>
      </c>
      <c r="J108" s="106" t="s">
        <v>345</v>
      </c>
      <c r="K108" s="157">
        <v>2423000</v>
      </c>
      <c r="L108" s="106" t="s">
        <v>345</v>
      </c>
      <c r="M108" s="106" t="s">
        <v>345</v>
      </c>
      <c r="N108" s="106" t="s">
        <v>345</v>
      </c>
      <c r="O108" s="106" t="s">
        <v>345</v>
      </c>
      <c r="P108" s="106" t="s">
        <v>345</v>
      </c>
      <c r="Q108" s="106" t="s">
        <v>345</v>
      </c>
      <c r="R108" s="106" t="s">
        <v>345</v>
      </c>
    </row>
    <row r="109" spans="1:18" s="4" customFormat="1" x14ac:dyDescent="0.35">
      <c r="A109" s="159"/>
      <c r="B109" s="156" t="s">
        <v>17</v>
      </c>
      <c r="C109" s="106" t="s">
        <v>345</v>
      </c>
      <c r="D109" s="106" t="s">
        <v>345</v>
      </c>
      <c r="E109" s="106" t="s">
        <v>345</v>
      </c>
      <c r="F109" s="106" t="s">
        <v>345</v>
      </c>
      <c r="G109" s="157"/>
      <c r="H109" s="106" t="s">
        <v>345</v>
      </c>
      <c r="I109" s="106" t="s">
        <v>345</v>
      </c>
      <c r="J109" s="106" t="s">
        <v>345</v>
      </c>
      <c r="K109" s="106" t="s">
        <v>345</v>
      </c>
      <c r="L109" s="106" t="s">
        <v>345</v>
      </c>
      <c r="M109" s="106" t="s">
        <v>345</v>
      </c>
      <c r="N109" s="106" t="s">
        <v>345</v>
      </c>
      <c r="O109" s="106" t="s">
        <v>345</v>
      </c>
      <c r="P109" s="106" t="s">
        <v>345</v>
      </c>
      <c r="Q109" s="106" t="s">
        <v>345</v>
      </c>
      <c r="R109" s="106" t="s">
        <v>345</v>
      </c>
    </row>
    <row r="110" spans="1:18" s="4" customFormat="1" x14ac:dyDescent="0.35">
      <c r="A110" s="159" t="s">
        <v>177</v>
      </c>
      <c r="B110" s="156" t="s">
        <v>16</v>
      </c>
      <c r="C110" s="129">
        <f>+I110</f>
        <v>2684000</v>
      </c>
      <c r="D110" s="166">
        <f t="shared" ref="D110:D112" si="10">SUM(E110:H110)</f>
        <v>0</v>
      </c>
      <c r="E110" s="106" t="s">
        <v>345</v>
      </c>
      <c r="F110" s="106" t="s">
        <v>345</v>
      </c>
      <c r="G110" s="156" t="s">
        <v>345</v>
      </c>
      <c r="H110" s="106" t="s">
        <v>345</v>
      </c>
      <c r="I110" s="106">
        <f>+K110</f>
        <v>2684000</v>
      </c>
      <c r="J110" s="106" t="s">
        <v>345</v>
      </c>
      <c r="K110" s="157">
        <v>2684000</v>
      </c>
      <c r="L110" s="106" t="s">
        <v>345</v>
      </c>
      <c r="M110" s="106" t="s">
        <v>345</v>
      </c>
      <c r="N110" s="106" t="s">
        <v>345</v>
      </c>
      <c r="O110" s="106" t="s">
        <v>345</v>
      </c>
      <c r="P110" s="106" t="s">
        <v>345</v>
      </c>
      <c r="Q110" s="106" t="s">
        <v>345</v>
      </c>
      <c r="R110" s="106" t="s">
        <v>345</v>
      </c>
    </row>
    <row r="111" spans="1:18" s="4" customFormat="1" x14ac:dyDescent="0.35">
      <c r="A111" s="159"/>
      <c r="B111" s="156" t="s">
        <v>17</v>
      </c>
      <c r="C111" s="106" t="s">
        <v>345</v>
      </c>
      <c r="D111" s="106" t="s">
        <v>345</v>
      </c>
      <c r="E111" s="106" t="s">
        <v>345</v>
      </c>
      <c r="F111" s="106" t="s">
        <v>345</v>
      </c>
      <c r="G111" s="157"/>
      <c r="H111" s="106" t="s">
        <v>345</v>
      </c>
      <c r="I111" s="106" t="s">
        <v>345</v>
      </c>
      <c r="J111" s="106" t="s">
        <v>345</v>
      </c>
      <c r="K111" s="106" t="s">
        <v>345</v>
      </c>
      <c r="L111" s="106" t="s">
        <v>345</v>
      </c>
      <c r="M111" s="106" t="s">
        <v>345</v>
      </c>
      <c r="N111" s="106" t="s">
        <v>345</v>
      </c>
      <c r="O111" s="106" t="s">
        <v>345</v>
      </c>
      <c r="P111" s="106" t="s">
        <v>345</v>
      </c>
      <c r="Q111" s="106" t="s">
        <v>345</v>
      </c>
      <c r="R111" s="106" t="s">
        <v>345</v>
      </c>
    </row>
    <row r="112" spans="1:18" s="4" customFormat="1" x14ac:dyDescent="0.35">
      <c r="A112" s="159" t="s">
        <v>178</v>
      </c>
      <c r="B112" s="156" t="s">
        <v>16</v>
      </c>
      <c r="C112" s="129">
        <f>+I112</f>
        <v>4742000</v>
      </c>
      <c r="D112" s="166">
        <f t="shared" si="10"/>
        <v>0</v>
      </c>
      <c r="E112" s="106" t="s">
        <v>345</v>
      </c>
      <c r="F112" s="106" t="s">
        <v>345</v>
      </c>
      <c r="G112" s="156" t="s">
        <v>345</v>
      </c>
      <c r="H112" s="106" t="s">
        <v>345</v>
      </c>
      <c r="I112" s="106">
        <f>+K112</f>
        <v>4742000</v>
      </c>
      <c r="J112" s="106" t="s">
        <v>345</v>
      </c>
      <c r="K112" s="157">
        <v>4742000</v>
      </c>
      <c r="L112" s="106" t="s">
        <v>345</v>
      </c>
      <c r="M112" s="106" t="s">
        <v>345</v>
      </c>
      <c r="N112" s="106" t="s">
        <v>345</v>
      </c>
      <c r="O112" s="106" t="s">
        <v>345</v>
      </c>
      <c r="P112" s="106" t="s">
        <v>345</v>
      </c>
      <c r="Q112" s="106" t="s">
        <v>345</v>
      </c>
      <c r="R112" s="106" t="s">
        <v>345</v>
      </c>
    </row>
    <row r="113" spans="1:18" s="4" customFormat="1" x14ac:dyDescent="0.35">
      <c r="A113" s="159"/>
      <c r="B113" s="156" t="s">
        <v>17</v>
      </c>
      <c r="C113" s="106" t="s">
        <v>345</v>
      </c>
      <c r="D113" s="106" t="s">
        <v>345</v>
      </c>
      <c r="E113" s="106" t="s">
        <v>345</v>
      </c>
      <c r="F113" s="106" t="s">
        <v>345</v>
      </c>
      <c r="G113" s="157"/>
      <c r="H113" s="106" t="s">
        <v>345</v>
      </c>
      <c r="I113" s="106" t="s">
        <v>345</v>
      </c>
      <c r="J113" s="106" t="s">
        <v>345</v>
      </c>
      <c r="K113" s="106" t="s">
        <v>345</v>
      </c>
      <c r="L113" s="106" t="s">
        <v>345</v>
      </c>
      <c r="M113" s="106" t="s">
        <v>345</v>
      </c>
      <c r="N113" s="106" t="s">
        <v>345</v>
      </c>
      <c r="O113" s="106" t="s">
        <v>345</v>
      </c>
      <c r="P113" s="106" t="s">
        <v>345</v>
      </c>
      <c r="Q113" s="106" t="s">
        <v>345</v>
      </c>
      <c r="R113" s="106" t="s">
        <v>345</v>
      </c>
    </row>
    <row r="114" spans="1:18" s="4" customFormat="1" x14ac:dyDescent="0.35">
      <c r="A114" s="159" t="s">
        <v>179</v>
      </c>
      <c r="B114" s="156" t="s">
        <v>16</v>
      </c>
      <c r="C114" s="129">
        <f>+I114</f>
        <v>4023000</v>
      </c>
      <c r="D114" s="166">
        <f t="shared" ref="D114:D118" si="11">SUM(E114:H114)</f>
        <v>0</v>
      </c>
      <c r="E114" s="106" t="s">
        <v>345</v>
      </c>
      <c r="F114" s="106" t="s">
        <v>345</v>
      </c>
      <c r="G114" s="156" t="s">
        <v>345</v>
      </c>
      <c r="H114" s="106" t="s">
        <v>345</v>
      </c>
      <c r="I114" s="106">
        <f>+K114</f>
        <v>4023000</v>
      </c>
      <c r="J114" s="106" t="s">
        <v>345</v>
      </c>
      <c r="K114" s="157">
        <v>4023000</v>
      </c>
      <c r="L114" s="106" t="s">
        <v>345</v>
      </c>
      <c r="M114" s="106" t="s">
        <v>345</v>
      </c>
      <c r="N114" s="106" t="s">
        <v>345</v>
      </c>
      <c r="O114" s="106" t="s">
        <v>345</v>
      </c>
      <c r="P114" s="106" t="s">
        <v>345</v>
      </c>
      <c r="Q114" s="106" t="s">
        <v>345</v>
      </c>
      <c r="R114" s="106" t="s">
        <v>345</v>
      </c>
    </row>
    <row r="115" spans="1:18" s="4" customFormat="1" x14ac:dyDescent="0.35">
      <c r="A115" s="159"/>
      <c r="B115" s="156" t="s">
        <v>17</v>
      </c>
      <c r="C115" s="106" t="s">
        <v>345</v>
      </c>
      <c r="D115" s="106" t="s">
        <v>345</v>
      </c>
      <c r="E115" s="106" t="s">
        <v>345</v>
      </c>
      <c r="F115" s="106" t="s">
        <v>345</v>
      </c>
      <c r="G115" s="157"/>
      <c r="H115" s="106" t="s">
        <v>345</v>
      </c>
      <c r="I115" s="106" t="s">
        <v>345</v>
      </c>
      <c r="J115" s="106" t="s">
        <v>345</v>
      </c>
      <c r="K115" s="106" t="s">
        <v>345</v>
      </c>
      <c r="L115" s="106" t="s">
        <v>345</v>
      </c>
      <c r="M115" s="106" t="s">
        <v>345</v>
      </c>
      <c r="N115" s="106" t="s">
        <v>345</v>
      </c>
      <c r="O115" s="106" t="s">
        <v>345</v>
      </c>
      <c r="P115" s="106" t="s">
        <v>345</v>
      </c>
      <c r="Q115" s="106" t="s">
        <v>345</v>
      </c>
      <c r="R115" s="106" t="s">
        <v>345</v>
      </c>
    </row>
    <row r="116" spans="1:18" s="4" customFormat="1" ht="42" x14ac:dyDescent="0.35">
      <c r="A116" s="159" t="s">
        <v>180</v>
      </c>
      <c r="B116" s="156" t="s">
        <v>16</v>
      </c>
      <c r="C116" s="129">
        <f>+I116</f>
        <v>5871000</v>
      </c>
      <c r="D116" s="166">
        <f t="shared" si="11"/>
        <v>0</v>
      </c>
      <c r="E116" s="106" t="s">
        <v>345</v>
      </c>
      <c r="F116" s="106" t="s">
        <v>345</v>
      </c>
      <c r="G116" s="156" t="s">
        <v>345</v>
      </c>
      <c r="H116" s="106" t="s">
        <v>345</v>
      </c>
      <c r="I116" s="106">
        <f>+K116</f>
        <v>5871000</v>
      </c>
      <c r="J116" s="106" t="s">
        <v>345</v>
      </c>
      <c r="K116" s="157">
        <v>5871000</v>
      </c>
      <c r="L116" s="106" t="s">
        <v>345</v>
      </c>
      <c r="M116" s="106" t="s">
        <v>345</v>
      </c>
      <c r="N116" s="106" t="s">
        <v>345</v>
      </c>
      <c r="O116" s="106" t="s">
        <v>345</v>
      </c>
      <c r="P116" s="106" t="s">
        <v>345</v>
      </c>
      <c r="Q116" s="106" t="s">
        <v>345</v>
      </c>
      <c r="R116" s="106" t="s">
        <v>345</v>
      </c>
    </row>
    <row r="117" spans="1:18" s="4" customFormat="1" x14ac:dyDescent="0.35">
      <c r="A117" s="159"/>
      <c r="B117" s="156" t="s">
        <v>17</v>
      </c>
      <c r="C117" s="106" t="s">
        <v>345</v>
      </c>
      <c r="D117" s="106" t="s">
        <v>345</v>
      </c>
      <c r="E117" s="106" t="s">
        <v>345</v>
      </c>
      <c r="F117" s="106" t="s">
        <v>345</v>
      </c>
      <c r="G117" s="106" t="s">
        <v>345</v>
      </c>
      <c r="H117" s="106" t="s">
        <v>345</v>
      </c>
      <c r="I117" s="106" t="s">
        <v>345</v>
      </c>
      <c r="J117" s="106" t="s">
        <v>345</v>
      </c>
      <c r="K117" s="106" t="s">
        <v>345</v>
      </c>
      <c r="L117" s="106" t="s">
        <v>345</v>
      </c>
      <c r="M117" s="106" t="s">
        <v>345</v>
      </c>
      <c r="N117" s="106" t="s">
        <v>345</v>
      </c>
      <c r="O117" s="106" t="s">
        <v>345</v>
      </c>
      <c r="P117" s="106" t="s">
        <v>345</v>
      </c>
      <c r="Q117" s="106" t="s">
        <v>345</v>
      </c>
      <c r="R117" s="106" t="s">
        <v>345</v>
      </c>
    </row>
    <row r="118" spans="1:18" s="4" customFormat="1" x14ac:dyDescent="0.35">
      <c r="A118" s="159" t="s">
        <v>181</v>
      </c>
      <c r="B118" s="156" t="s">
        <v>16</v>
      </c>
      <c r="C118" s="129">
        <f>+I118</f>
        <v>665000</v>
      </c>
      <c r="D118" s="166">
        <f t="shared" si="11"/>
        <v>0</v>
      </c>
      <c r="E118" s="106" t="s">
        <v>345</v>
      </c>
      <c r="F118" s="106" t="s">
        <v>345</v>
      </c>
      <c r="G118" s="156" t="s">
        <v>345</v>
      </c>
      <c r="H118" s="106" t="s">
        <v>345</v>
      </c>
      <c r="I118" s="106">
        <f>+K118</f>
        <v>665000</v>
      </c>
      <c r="J118" s="106" t="s">
        <v>345</v>
      </c>
      <c r="K118" s="157">
        <v>665000</v>
      </c>
      <c r="L118" s="106" t="s">
        <v>345</v>
      </c>
      <c r="M118" s="106" t="s">
        <v>345</v>
      </c>
      <c r="N118" s="106" t="s">
        <v>345</v>
      </c>
      <c r="O118" s="106" t="s">
        <v>345</v>
      </c>
      <c r="P118" s="106" t="s">
        <v>345</v>
      </c>
      <c r="Q118" s="106" t="s">
        <v>345</v>
      </c>
      <c r="R118" s="106" t="s">
        <v>345</v>
      </c>
    </row>
    <row r="119" spans="1:18" s="4" customFormat="1" x14ac:dyDescent="0.35">
      <c r="A119" s="159"/>
      <c r="B119" s="156" t="s">
        <v>17</v>
      </c>
      <c r="C119" s="106" t="s">
        <v>345</v>
      </c>
      <c r="D119" s="106" t="s">
        <v>345</v>
      </c>
      <c r="E119" s="106" t="s">
        <v>345</v>
      </c>
      <c r="F119" s="106" t="s">
        <v>345</v>
      </c>
      <c r="G119" s="157"/>
      <c r="H119" s="106" t="s">
        <v>345</v>
      </c>
      <c r="I119" s="106" t="s">
        <v>345</v>
      </c>
      <c r="J119" s="106" t="s">
        <v>345</v>
      </c>
      <c r="K119" s="106" t="s">
        <v>345</v>
      </c>
      <c r="L119" s="106" t="s">
        <v>345</v>
      </c>
      <c r="M119" s="106" t="s">
        <v>345</v>
      </c>
      <c r="N119" s="106" t="s">
        <v>345</v>
      </c>
      <c r="O119" s="106" t="s">
        <v>345</v>
      </c>
      <c r="P119" s="106" t="s">
        <v>345</v>
      </c>
      <c r="Q119" s="106" t="s">
        <v>345</v>
      </c>
      <c r="R119" s="106" t="s">
        <v>345</v>
      </c>
    </row>
    <row r="120" spans="1:18" s="4" customFormat="1" ht="42" x14ac:dyDescent="0.35">
      <c r="A120" s="159" t="s">
        <v>182</v>
      </c>
      <c r="B120" s="156" t="s">
        <v>16</v>
      </c>
      <c r="C120" s="129">
        <f>+I120</f>
        <v>5131000</v>
      </c>
      <c r="D120" s="166">
        <f t="shared" si="8"/>
        <v>0</v>
      </c>
      <c r="E120" s="106" t="s">
        <v>345</v>
      </c>
      <c r="F120" s="106" t="s">
        <v>345</v>
      </c>
      <c r="G120" s="156" t="s">
        <v>345</v>
      </c>
      <c r="H120" s="106" t="s">
        <v>345</v>
      </c>
      <c r="I120" s="106">
        <f>+K120</f>
        <v>5131000</v>
      </c>
      <c r="J120" s="106" t="s">
        <v>345</v>
      </c>
      <c r="K120" s="157">
        <v>5131000</v>
      </c>
      <c r="L120" s="106" t="s">
        <v>345</v>
      </c>
      <c r="M120" s="106" t="s">
        <v>345</v>
      </c>
      <c r="N120" s="106" t="s">
        <v>345</v>
      </c>
      <c r="O120" s="106" t="s">
        <v>345</v>
      </c>
      <c r="P120" s="106" t="s">
        <v>345</v>
      </c>
      <c r="Q120" s="106" t="s">
        <v>345</v>
      </c>
      <c r="R120" s="106" t="s">
        <v>345</v>
      </c>
    </row>
    <row r="121" spans="1:18" s="4" customFormat="1" x14ac:dyDescent="0.35">
      <c r="A121" s="159"/>
      <c r="B121" s="156" t="s">
        <v>17</v>
      </c>
      <c r="C121" s="106" t="s">
        <v>345</v>
      </c>
      <c r="D121" s="106" t="s">
        <v>345</v>
      </c>
      <c r="E121" s="106" t="s">
        <v>345</v>
      </c>
      <c r="F121" s="106" t="s">
        <v>345</v>
      </c>
      <c r="G121" s="157"/>
      <c r="H121" s="106" t="s">
        <v>345</v>
      </c>
      <c r="I121" s="106" t="s">
        <v>345</v>
      </c>
      <c r="J121" s="106" t="s">
        <v>345</v>
      </c>
      <c r="K121" s="106" t="s">
        <v>345</v>
      </c>
      <c r="L121" s="106" t="s">
        <v>345</v>
      </c>
      <c r="M121" s="106" t="s">
        <v>345</v>
      </c>
      <c r="N121" s="106" t="s">
        <v>345</v>
      </c>
      <c r="O121" s="106" t="s">
        <v>345</v>
      </c>
      <c r="P121" s="106" t="s">
        <v>345</v>
      </c>
      <c r="Q121" s="106" t="s">
        <v>345</v>
      </c>
      <c r="R121" s="106" t="s">
        <v>345</v>
      </c>
    </row>
    <row r="122" spans="1:18" s="4" customFormat="1" x14ac:dyDescent="0.35">
      <c r="A122" s="160" t="s">
        <v>91</v>
      </c>
      <c r="B122" s="149" t="s">
        <v>16</v>
      </c>
      <c r="C122" s="149" t="s">
        <v>345</v>
      </c>
      <c r="D122" s="149" t="s">
        <v>345</v>
      </c>
      <c r="E122" s="149" t="s">
        <v>345</v>
      </c>
      <c r="F122" s="149" t="s">
        <v>345</v>
      </c>
      <c r="G122" s="149" t="s">
        <v>345</v>
      </c>
      <c r="H122" s="149" t="s">
        <v>345</v>
      </c>
      <c r="I122" s="149" t="s">
        <v>345</v>
      </c>
      <c r="J122" s="149" t="s">
        <v>345</v>
      </c>
      <c r="K122" s="149" t="s">
        <v>345</v>
      </c>
      <c r="L122" s="149" t="s">
        <v>345</v>
      </c>
      <c r="M122" s="149" t="s">
        <v>345</v>
      </c>
      <c r="N122" s="149" t="s">
        <v>345</v>
      </c>
      <c r="O122" s="149" t="s">
        <v>345</v>
      </c>
      <c r="P122" s="149" t="s">
        <v>345</v>
      </c>
      <c r="Q122" s="149" t="s">
        <v>345</v>
      </c>
      <c r="R122" s="149" t="s">
        <v>345</v>
      </c>
    </row>
    <row r="123" spans="1:18" s="4" customFormat="1" x14ac:dyDescent="0.35">
      <c r="A123" s="160"/>
      <c r="B123" s="149" t="s">
        <v>17</v>
      </c>
      <c r="C123" s="149" t="s">
        <v>345</v>
      </c>
      <c r="D123" s="149" t="s">
        <v>345</v>
      </c>
      <c r="E123" s="149" t="s">
        <v>345</v>
      </c>
      <c r="F123" s="149" t="s">
        <v>345</v>
      </c>
      <c r="G123" s="149" t="s">
        <v>345</v>
      </c>
      <c r="H123" s="149" t="s">
        <v>345</v>
      </c>
      <c r="I123" s="149" t="s">
        <v>345</v>
      </c>
      <c r="J123" s="149" t="s">
        <v>345</v>
      </c>
      <c r="K123" s="149" t="s">
        <v>345</v>
      </c>
      <c r="L123" s="149" t="s">
        <v>345</v>
      </c>
      <c r="M123" s="149" t="s">
        <v>345</v>
      </c>
      <c r="N123" s="149" t="s">
        <v>345</v>
      </c>
      <c r="O123" s="149" t="s">
        <v>345</v>
      </c>
      <c r="P123" s="149" t="s">
        <v>345</v>
      </c>
      <c r="Q123" s="149" t="s">
        <v>345</v>
      </c>
      <c r="R123" s="149" t="s">
        <v>345</v>
      </c>
    </row>
    <row r="124" spans="1:18" s="4" customFormat="1" x14ac:dyDescent="0.35">
      <c r="A124" s="155"/>
      <c r="B124" s="156" t="s">
        <v>16</v>
      </c>
      <c r="C124" s="106" t="s">
        <v>345</v>
      </c>
      <c r="D124" s="106" t="s">
        <v>345</v>
      </c>
      <c r="E124" s="106" t="s">
        <v>345</v>
      </c>
      <c r="F124" s="106" t="s">
        <v>345</v>
      </c>
      <c r="G124" s="106" t="s">
        <v>345</v>
      </c>
      <c r="H124" s="106" t="s">
        <v>345</v>
      </c>
      <c r="I124" s="106" t="s">
        <v>345</v>
      </c>
      <c r="J124" s="106" t="s">
        <v>345</v>
      </c>
      <c r="K124" s="106" t="s">
        <v>345</v>
      </c>
      <c r="L124" s="106" t="s">
        <v>345</v>
      </c>
      <c r="M124" s="106" t="s">
        <v>345</v>
      </c>
      <c r="N124" s="106" t="s">
        <v>345</v>
      </c>
      <c r="O124" s="106" t="s">
        <v>345</v>
      </c>
      <c r="P124" s="106" t="s">
        <v>345</v>
      </c>
      <c r="Q124" s="106" t="s">
        <v>345</v>
      </c>
      <c r="R124" s="106" t="s">
        <v>345</v>
      </c>
    </row>
    <row r="125" spans="1:18" s="4" customFormat="1" x14ac:dyDescent="0.35">
      <c r="A125" s="155"/>
      <c r="B125" s="156" t="s">
        <v>17</v>
      </c>
      <c r="C125" s="106" t="s">
        <v>345</v>
      </c>
      <c r="D125" s="106" t="s">
        <v>345</v>
      </c>
      <c r="E125" s="106" t="s">
        <v>345</v>
      </c>
      <c r="F125" s="106" t="s">
        <v>345</v>
      </c>
      <c r="G125" s="106" t="s">
        <v>345</v>
      </c>
      <c r="H125" s="106" t="s">
        <v>345</v>
      </c>
      <c r="I125" s="106" t="s">
        <v>345</v>
      </c>
      <c r="J125" s="106" t="s">
        <v>345</v>
      </c>
      <c r="K125" s="106" t="s">
        <v>345</v>
      </c>
      <c r="L125" s="106" t="s">
        <v>345</v>
      </c>
      <c r="M125" s="106" t="s">
        <v>345</v>
      </c>
      <c r="N125" s="106" t="s">
        <v>345</v>
      </c>
      <c r="O125" s="106" t="s">
        <v>345</v>
      </c>
      <c r="P125" s="106" t="s">
        <v>345</v>
      </c>
      <c r="Q125" s="106" t="s">
        <v>345</v>
      </c>
      <c r="R125" s="106" t="s">
        <v>345</v>
      </c>
    </row>
    <row r="126" spans="1:18" s="4" customFormat="1" x14ac:dyDescent="0.35">
      <c r="A126" s="160" t="s">
        <v>92</v>
      </c>
      <c r="B126" s="149" t="s">
        <v>16</v>
      </c>
      <c r="C126" s="149" t="s">
        <v>345</v>
      </c>
      <c r="D126" s="149" t="s">
        <v>345</v>
      </c>
      <c r="E126" s="149" t="s">
        <v>345</v>
      </c>
      <c r="F126" s="149" t="s">
        <v>345</v>
      </c>
      <c r="G126" s="149" t="s">
        <v>345</v>
      </c>
      <c r="H126" s="149" t="s">
        <v>345</v>
      </c>
      <c r="I126" s="149" t="s">
        <v>345</v>
      </c>
      <c r="J126" s="149" t="s">
        <v>345</v>
      </c>
      <c r="K126" s="149" t="s">
        <v>345</v>
      </c>
      <c r="L126" s="149" t="s">
        <v>345</v>
      </c>
      <c r="M126" s="149" t="s">
        <v>345</v>
      </c>
      <c r="N126" s="149" t="s">
        <v>345</v>
      </c>
      <c r="O126" s="149" t="s">
        <v>345</v>
      </c>
      <c r="P126" s="149" t="s">
        <v>345</v>
      </c>
      <c r="Q126" s="149" t="s">
        <v>345</v>
      </c>
      <c r="R126" s="149" t="s">
        <v>345</v>
      </c>
    </row>
    <row r="127" spans="1:18" s="4" customFormat="1" x14ac:dyDescent="0.35">
      <c r="A127" s="160"/>
      <c r="B127" s="149" t="s">
        <v>17</v>
      </c>
      <c r="C127" s="149" t="s">
        <v>345</v>
      </c>
      <c r="D127" s="149" t="s">
        <v>345</v>
      </c>
      <c r="E127" s="149" t="s">
        <v>345</v>
      </c>
      <c r="F127" s="149" t="s">
        <v>345</v>
      </c>
      <c r="G127" s="149" t="s">
        <v>345</v>
      </c>
      <c r="H127" s="149" t="s">
        <v>345</v>
      </c>
      <c r="I127" s="149" t="s">
        <v>345</v>
      </c>
      <c r="J127" s="149" t="s">
        <v>345</v>
      </c>
      <c r="K127" s="149" t="s">
        <v>345</v>
      </c>
      <c r="L127" s="149" t="s">
        <v>345</v>
      </c>
      <c r="M127" s="149" t="s">
        <v>345</v>
      </c>
      <c r="N127" s="149" t="s">
        <v>345</v>
      </c>
      <c r="O127" s="149" t="s">
        <v>345</v>
      </c>
      <c r="P127" s="149" t="s">
        <v>345</v>
      </c>
      <c r="Q127" s="149" t="s">
        <v>345</v>
      </c>
      <c r="R127" s="149" t="s">
        <v>345</v>
      </c>
    </row>
    <row r="128" spans="1:18" s="4" customFormat="1" x14ac:dyDescent="0.35">
      <c r="A128" s="155"/>
      <c r="B128" s="156" t="s">
        <v>16</v>
      </c>
      <c r="C128" s="106" t="s">
        <v>345</v>
      </c>
      <c r="D128" s="106" t="s">
        <v>345</v>
      </c>
      <c r="E128" s="106" t="s">
        <v>345</v>
      </c>
      <c r="F128" s="106" t="s">
        <v>345</v>
      </c>
      <c r="G128" s="106" t="s">
        <v>345</v>
      </c>
      <c r="H128" s="106" t="s">
        <v>345</v>
      </c>
      <c r="I128" s="106" t="s">
        <v>345</v>
      </c>
      <c r="J128" s="106" t="s">
        <v>345</v>
      </c>
      <c r="K128" s="106" t="s">
        <v>345</v>
      </c>
      <c r="L128" s="106" t="s">
        <v>345</v>
      </c>
      <c r="M128" s="106" t="s">
        <v>345</v>
      </c>
      <c r="N128" s="106" t="s">
        <v>345</v>
      </c>
      <c r="O128" s="106" t="s">
        <v>345</v>
      </c>
      <c r="P128" s="106" t="s">
        <v>345</v>
      </c>
      <c r="Q128" s="106" t="s">
        <v>345</v>
      </c>
      <c r="R128" s="106" t="s">
        <v>345</v>
      </c>
    </row>
    <row r="129" spans="1:18" s="4" customFormat="1" x14ac:dyDescent="0.35">
      <c r="A129" s="167"/>
      <c r="B129" s="156" t="s">
        <v>17</v>
      </c>
      <c r="C129" s="106" t="s">
        <v>345</v>
      </c>
      <c r="D129" s="106" t="s">
        <v>345</v>
      </c>
      <c r="E129" s="106" t="s">
        <v>345</v>
      </c>
      <c r="F129" s="106" t="s">
        <v>345</v>
      </c>
      <c r="G129" s="106" t="s">
        <v>345</v>
      </c>
      <c r="H129" s="106" t="s">
        <v>345</v>
      </c>
      <c r="I129" s="106" t="s">
        <v>345</v>
      </c>
      <c r="J129" s="106" t="s">
        <v>345</v>
      </c>
      <c r="K129" s="106" t="s">
        <v>345</v>
      </c>
      <c r="L129" s="106" t="s">
        <v>345</v>
      </c>
      <c r="M129" s="106" t="s">
        <v>345</v>
      </c>
      <c r="N129" s="106" t="s">
        <v>345</v>
      </c>
      <c r="O129" s="106" t="s">
        <v>345</v>
      </c>
      <c r="P129" s="106" t="s">
        <v>345</v>
      </c>
      <c r="Q129" s="106" t="s">
        <v>345</v>
      </c>
      <c r="R129" s="106" t="s">
        <v>345</v>
      </c>
    </row>
    <row r="130" spans="1:18" s="4" customFormat="1" x14ac:dyDescent="0.35">
      <c r="A130" s="168" t="s">
        <v>93</v>
      </c>
      <c r="B130" s="169" t="s">
        <v>16</v>
      </c>
      <c r="C130" s="161">
        <f>+C77+C30</f>
        <v>39110100</v>
      </c>
      <c r="D130" s="161">
        <f>+D77+D30</f>
        <v>4111700</v>
      </c>
      <c r="E130" s="161">
        <f>+E30</f>
        <v>3669000</v>
      </c>
      <c r="F130" s="161">
        <f>+F30</f>
        <v>87000</v>
      </c>
      <c r="G130" s="161">
        <f>+G77+G30</f>
        <v>268700</v>
      </c>
      <c r="H130" s="161">
        <f>+H30</f>
        <v>87000</v>
      </c>
      <c r="I130" s="161">
        <f>+I30+I83</f>
        <v>34649900</v>
      </c>
      <c r="J130" s="161">
        <f>+J30</f>
        <v>127000</v>
      </c>
      <c r="K130" s="161">
        <f>+K30+K83</f>
        <v>34348900</v>
      </c>
      <c r="L130" s="161">
        <f t="shared" ref="L130:R130" si="12">+L30</f>
        <v>87000</v>
      </c>
      <c r="M130" s="161">
        <f t="shared" si="12"/>
        <v>87000</v>
      </c>
      <c r="N130" s="161">
        <f t="shared" si="12"/>
        <v>348500</v>
      </c>
      <c r="O130" s="161">
        <f t="shared" si="12"/>
        <v>87125</v>
      </c>
      <c r="P130" s="161">
        <f t="shared" si="12"/>
        <v>87125</v>
      </c>
      <c r="Q130" s="161">
        <f t="shared" si="12"/>
        <v>87125</v>
      </c>
      <c r="R130" s="161">
        <f t="shared" si="12"/>
        <v>87125</v>
      </c>
    </row>
    <row r="131" spans="1:18" s="4" customFormat="1" x14ac:dyDescent="0.35">
      <c r="A131" s="168"/>
      <c r="B131" s="169" t="s">
        <v>17</v>
      </c>
      <c r="C131" s="149" t="s">
        <v>345</v>
      </c>
      <c r="D131" s="149" t="s">
        <v>345</v>
      </c>
      <c r="E131" s="149" t="s">
        <v>345</v>
      </c>
      <c r="F131" s="149" t="s">
        <v>345</v>
      </c>
      <c r="G131" s="149" t="s">
        <v>345</v>
      </c>
      <c r="H131" s="149" t="s">
        <v>345</v>
      </c>
      <c r="I131" s="149" t="s">
        <v>345</v>
      </c>
      <c r="J131" s="149" t="s">
        <v>345</v>
      </c>
      <c r="K131" s="149" t="s">
        <v>345</v>
      </c>
      <c r="L131" s="149" t="s">
        <v>345</v>
      </c>
      <c r="M131" s="149" t="s">
        <v>345</v>
      </c>
      <c r="N131" s="149" t="s">
        <v>345</v>
      </c>
      <c r="O131" s="149" t="s">
        <v>345</v>
      </c>
      <c r="P131" s="149" t="s">
        <v>345</v>
      </c>
      <c r="Q131" s="149" t="s">
        <v>345</v>
      </c>
      <c r="R131" s="149" t="s">
        <v>345</v>
      </c>
    </row>
    <row r="132" spans="1:18" s="4" customFormat="1" ht="70.900000000000006" customHeight="1" x14ac:dyDescent="0.35">
      <c r="A132" s="136" t="s">
        <v>94</v>
      </c>
      <c r="B132" s="170"/>
      <c r="C132" s="170"/>
      <c r="D132" s="137"/>
      <c r="E132" s="137"/>
      <c r="F132" s="137"/>
      <c r="G132" s="137"/>
      <c r="H132" s="137"/>
      <c r="I132" s="132" t="s">
        <v>95</v>
      </c>
      <c r="J132" s="137"/>
      <c r="K132" s="132"/>
      <c r="L132" s="137"/>
      <c r="M132" s="137"/>
      <c r="N132" s="137"/>
      <c r="O132" s="137"/>
      <c r="P132" s="137"/>
      <c r="Q132" s="137"/>
      <c r="R132" s="137"/>
    </row>
    <row r="133" spans="1:18" x14ac:dyDescent="0.3">
      <c r="A133" s="171" t="s">
        <v>96</v>
      </c>
      <c r="B133" s="172"/>
      <c r="C133" s="172"/>
      <c r="D133" s="172"/>
      <c r="E133" s="172"/>
      <c r="F133" s="172"/>
      <c r="G133" s="172"/>
      <c r="H133" s="170"/>
      <c r="I133" s="172"/>
      <c r="J133" s="172"/>
      <c r="K133" s="173" t="s">
        <v>97</v>
      </c>
      <c r="L133" s="172"/>
      <c r="M133" s="172"/>
      <c r="N133" s="172"/>
      <c r="O133" s="172"/>
      <c r="P133" s="172"/>
      <c r="Q133" s="172"/>
      <c r="R133" s="172"/>
    </row>
    <row r="134" spans="1:18" x14ac:dyDescent="0.3">
      <c r="A134" s="140" t="s">
        <v>98</v>
      </c>
      <c r="B134" s="172"/>
      <c r="C134" s="172"/>
      <c r="D134" s="172"/>
      <c r="E134" s="172"/>
      <c r="F134" s="172"/>
      <c r="G134" s="172"/>
      <c r="H134" s="172"/>
      <c r="I134" s="134" t="s">
        <v>98</v>
      </c>
      <c r="J134" s="172"/>
      <c r="K134" s="172"/>
      <c r="L134" s="172"/>
      <c r="M134" s="172"/>
      <c r="N134" s="172"/>
      <c r="O134" s="172"/>
      <c r="P134" s="172"/>
      <c r="Q134" s="172"/>
      <c r="R134" s="172"/>
    </row>
    <row r="135" spans="1:18" x14ac:dyDescent="0.3">
      <c r="A135" s="140" t="s">
        <v>99</v>
      </c>
      <c r="B135" s="172"/>
      <c r="C135" s="172"/>
      <c r="D135" s="172"/>
      <c r="E135" s="172"/>
      <c r="F135" s="172"/>
      <c r="G135" s="172"/>
      <c r="H135" s="172"/>
      <c r="I135" s="135" t="s">
        <v>99</v>
      </c>
      <c r="J135" s="172"/>
      <c r="K135" s="172"/>
      <c r="L135" s="172"/>
      <c r="M135" s="172"/>
      <c r="N135" s="172"/>
      <c r="O135" s="172"/>
      <c r="P135" s="172"/>
      <c r="Q135" s="172"/>
      <c r="R135" s="172"/>
    </row>
  </sheetData>
  <mergeCells count="36">
    <mergeCell ref="J100:M100"/>
    <mergeCell ref="O100:R100"/>
    <mergeCell ref="A97:D97"/>
    <mergeCell ref="F97:G97"/>
    <mergeCell ref="A99:D99"/>
    <mergeCell ref="B100:B101"/>
    <mergeCell ref="C100:C101"/>
    <mergeCell ref="E100:H100"/>
    <mergeCell ref="O55:R55"/>
    <mergeCell ref="A91:P91"/>
    <mergeCell ref="A92:P92"/>
    <mergeCell ref="P94:Q94"/>
    <mergeCell ref="P95:Q9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7" fitToHeight="0" orientation="landscape" r:id="rId1"/>
  <rowBreaks count="2" manualBreakCount="2">
    <brk id="45" max="17" man="1"/>
    <brk id="90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ED0CB-8D17-4E9A-B05D-1C9C9AC0377B}">
  <sheetPr>
    <tabColor rgb="FF00B050"/>
  </sheetPr>
  <dimension ref="A1:R53"/>
  <sheetViews>
    <sheetView view="pageBreakPreview" topLeftCell="A7" zoomScale="85" zoomScaleNormal="85" zoomScaleSheetLayoutView="85" workbookViewId="0">
      <selection sqref="A1:H1"/>
    </sheetView>
  </sheetViews>
  <sheetFormatPr defaultColWidth="7.875" defaultRowHeight="21" x14ac:dyDescent="0.3"/>
  <cols>
    <col min="1" max="1" width="47.375" style="2" customWidth="1"/>
    <col min="2" max="9" width="11" style="2" customWidth="1"/>
    <col min="10" max="16384" width="7.875" style="2"/>
  </cols>
  <sheetData>
    <row r="1" spans="1:18" x14ac:dyDescent="0.3">
      <c r="A1" s="309" t="s">
        <v>0</v>
      </c>
      <c r="B1" s="309"/>
      <c r="C1" s="309"/>
      <c r="D1" s="309"/>
      <c r="E1" s="309"/>
      <c r="F1" s="309"/>
      <c r="G1" s="309"/>
      <c r="H1" s="309"/>
      <c r="I1" s="1" t="s">
        <v>1</v>
      </c>
    </row>
    <row r="2" spans="1:18" s="4" customFormat="1" x14ac:dyDescent="0.35">
      <c r="A2" s="310" t="s">
        <v>2</v>
      </c>
      <c r="B2" s="310"/>
      <c r="C2" s="310"/>
      <c r="D2" s="310"/>
      <c r="E2" s="310"/>
      <c r="F2" s="310"/>
      <c r="G2" s="310"/>
      <c r="H2" s="310"/>
      <c r="J2" s="5"/>
      <c r="K2" s="5"/>
      <c r="L2" s="5"/>
      <c r="M2" s="5"/>
      <c r="N2" s="5"/>
      <c r="O2" s="5"/>
      <c r="P2" s="5"/>
      <c r="Q2" s="5"/>
      <c r="R2" s="5"/>
    </row>
    <row r="3" spans="1:18" s="4" customFormat="1" x14ac:dyDescent="0.35">
      <c r="A3" s="3"/>
      <c r="B3" s="3"/>
      <c r="C3" s="3"/>
      <c r="D3" s="3"/>
      <c r="E3" s="3"/>
      <c r="F3" s="3"/>
      <c r="G3" s="3"/>
      <c r="H3" s="6" t="s">
        <v>3</v>
      </c>
      <c r="I3" s="3"/>
      <c r="J3" s="7"/>
      <c r="K3" s="7"/>
      <c r="L3" s="7"/>
      <c r="M3" s="7"/>
      <c r="Q3" s="7"/>
      <c r="R3" s="7"/>
    </row>
    <row r="4" spans="1:18" s="4" customFormat="1" x14ac:dyDescent="0.35">
      <c r="A4" s="3"/>
      <c r="B4" s="3"/>
      <c r="C4" s="3"/>
      <c r="D4" s="3"/>
      <c r="E4" s="3"/>
      <c r="F4" s="3"/>
      <c r="G4" s="3"/>
      <c r="H4" s="8" t="s">
        <v>4</v>
      </c>
      <c r="I4" s="3"/>
      <c r="J4" s="7"/>
      <c r="K4" s="7"/>
      <c r="L4" s="7"/>
      <c r="M4" s="7"/>
      <c r="Q4" s="7"/>
      <c r="R4" s="7"/>
    </row>
    <row r="5" spans="1:18" s="4" customFormat="1" x14ac:dyDescent="0.35">
      <c r="A5" s="3"/>
      <c r="B5" s="3"/>
      <c r="C5" s="3"/>
      <c r="D5" s="3"/>
      <c r="E5" s="3"/>
      <c r="F5" s="3"/>
      <c r="G5" s="3"/>
      <c r="H5" s="8" t="s">
        <v>5</v>
      </c>
      <c r="I5" s="3"/>
      <c r="J5" s="7"/>
      <c r="K5" s="7"/>
      <c r="L5" s="7"/>
      <c r="M5" s="7"/>
      <c r="Q5" s="7"/>
      <c r="R5" s="7"/>
    </row>
    <row r="6" spans="1:18" s="4" customFormat="1" ht="21" customHeight="1" x14ac:dyDescent="0.35">
      <c r="A6" s="9"/>
      <c r="B6" s="10"/>
      <c r="C6" s="10"/>
      <c r="D6" s="10"/>
      <c r="E6" s="10"/>
      <c r="F6" s="10"/>
      <c r="G6" s="11" t="b">
        <v>0</v>
      </c>
      <c r="H6" s="12" t="s">
        <v>6</v>
      </c>
      <c r="J6" s="10"/>
      <c r="K6" s="10"/>
    </row>
    <row r="7" spans="1:18" s="4" customFormat="1" ht="21" customHeight="1" x14ac:dyDescent="0.35">
      <c r="A7" s="8"/>
      <c r="B7" s="8"/>
      <c r="C7" s="8"/>
      <c r="D7" s="8"/>
      <c r="F7" s="13"/>
      <c r="G7" s="11" t="b">
        <v>0</v>
      </c>
      <c r="H7" s="12" t="s">
        <v>7</v>
      </c>
      <c r="J7" s="13"/>
      <c r="K7" s="13"/>
      <c r="Q7" s="14"/>
    </row>
    <row r="8" spans="1:18" s="4" customFormat="1" ht="21" customHeight="1" x14ac:dyDescent="0.35">
      <c r="A8" s="9"/>
      <c r="E8" s="6"/>
      <c r="F8" s="3"/>
      <c r="G8" s="11" t="b">
        <v>0</v>
      </c>
      <c r="H8" s="12" t="s">
        <v>8</v>
      </c>
      <c r="I8" s="13" t="s">
        <v>9</v>
      </c>
      <c r="J8" s="6"/>
      <c r="K8" s="13"/>
    </row>
    <row r="9" spans="1:18" ht="21" customHeight="1" x14ac:dyDescent="0.3">
      <c r="A9" s="15"/>
      <c r="B9" s="15"/>
      <c r="C9" s="15"/>
      <c r="D9" s="15"/>
      <c r="E9" s="15"/>
      <c r="F9" s="15"/>
      <c r="G9" s="15"/>
      <c r="H9" s="15"/>
      <c r="I9" s="16" t="s">
        <v>10</v>
      </c>
    </row>
    <row r="10" spans="1:18" ht="21" customHeight="1" x14ac:dyDescent="0.3">
      <c r="A10" s="317" t="s">
        <v>11</v>
      </c>
      <c r="B10" s="318" t="s">
        <v>12</v>
      </c>
      <c r="C10" s="319"/>
      <c r="D10" s="318" t="s">
        <v>13</v>
      </c>
      <c r="E10" s="319"/>
      <c r="F10" s="318" t="s">
        <v>14</v>
      </c>
      <c r="G10" s="319"/>
      <c r="H10" s="318" t="s">
        <v>15</v>
      </c>
      <c r="I10" s="319"/>
    </row>
    <row r="11" spans="1:18" ht="21" customHeight="1" x14ac:dyDescent="0.3">
      <c r="A11" s="317"/>
      <c r="B11" s="43" t="s">
        <v>16</v>
      </c>
      <c r="C11" s="43" t="s">
        <v>17</v>
      </c>
      <c r="D11" s="43" t="s">
        <v>16</v>
      </c>
      <c r="E11" s="43" t="s">
        <v>17</v>
      </c>
      <c r="F11" s="43" t="s">
        <v>16</v>
      </c>
      <c r="G11" s="43" t="s">
        <v>17</v>
      </c>
      <c r="H11" s="43" t="s">
        <v>16</v>
      </c>
      <c r="I11" s="43" t="s">
        <v>17</v>
      </c>
    </row>
    <row r="12" spans="1:18" s="20" customFormat="1" ht="21" customHeight="1" x14ac:dyDescent="0.3">
      <c r="A12" s="18" t="s">
        <v>18</v>
      </c>
      <c r="B12" s="19"/>
      <c r="C12" s="19"/>
      <c r="D12" s="18"/>
      <c r="E12" s="18"/>
      <c r="F12" s="18"/>
      <c r="G12" s="18"/>
      <c r="H12" s="18"/>
      <c r="I12" s="18"/>
    </row>
    <row r="13" spans="1:18" s="20" customFormat="1" ht="21" customHeight="1" x14ac:dyDescent="0.3">
      <c r="A13" s="44" t="s">
        <v>34</v>
      </c>
      <c r="B13" s="45"/>
      <c r="C13" s="45"/>
      <c r="D13" s="46"/>
      <c r="E13" s="46"/>
      <c r="F13" s="46"/>
      <c r="G13" s="46"/>
      <c r="H13" s="46"/>
      <c r="I13" s="46"/>
    </row>
    <row r="14" spans="1:18" ht="21" customHeight="1" x14ac:dyDescent="0.3">
      <c r="A14" s="47" t="s">
        <v>35</v>
      </c>
      <c r="B14" s="48"/>
      <c r="C14" s="48"/>
      <c r="D14" s="49"/>
      <c r="E14" s="49"/>
      <c r="F14" s="49"/>
      <c r="G14" s="49"/>
      <c r="H14" s="49"/>
      <c r="I14" s="49"/>
    </row>
    <row r="15" spans="1:18" ht="21" customHeight="1" x14ac:dyDescent="0.3">
      <c r="A15" s="50" t="s">
        <v>36</v>
      </c>
      <c r="B15" s="51"/>
      <c r="C15" s="51"/>
      <c r="D15" s="52"/>
      <c r="E15" s="52"/>
      <c r="F15" s="52"/>
      <c r="G15" s="52"/>
      <c r="H15" s="52"/>
      <c r="I15" s="52"/>
    </row>
    <row r="16" spans="1:18" ht="21" customHeight="1" x14ac:dyDescent="0.3">
      <c r="A16" s="27" t="s">
        <v>37</v>
      </c>
      <c r="B16" s="25"/>
      <c r="C16" s="25"/>
      <c r="D16" s="26"/>
      <c r="E16" s="26"/>
      <c r="F16" s="26"/>
      <c r="G16" s="26"/>
      <c r="H16" s="26"/>
      <c r="I16" s="26"/>
    </row>
    <row r="17" spans="1:9" s="20" customFormat="1" ht="21" customHeight="1" x14ac:dyDescent="0.3">
      <c r="A17" s="44" t="s">
        <v>38</v>
      </c>
      <c r="B17" s="45"/>
      <c r="C17" s="45"/>
      <c r="D17" s="46"/>
      <c r="E17" s="46"/>
      <c r="F17" s="46"/>
      <c r="G17" s="46"/>
      <c r="H17" s="46"/>
      <c r="I17" s="46"/>
    </row>
    <row r="18" spans="1:9" ht="21" customHeight="1" x14ac:dyDescent="0.3">
      <c r="A18" s="47" t="s">
        <v>39</v>
      </c>
      <c r="B18" s="48"/>
      <c r="C18" s="48"/>
      <c r="D18" s="49"/>
      <c r="E18" s="49"/>
      <c r="F18" s="49"/>
      <c r="G18" s="49"/>
      <c r="H18" s="49"/>
      <c r="I18" s="49"/>
    </row>
    <row r="19" spans="1:9" ht="21" customHeight="1" x14ac:dyDescent="0.3">
      <c r="A19" s="50" t="s">
        <v>40</v>
      </c>
      <c r="B19" s="51"/>
      <c r="C19" s="51"/>
      <c r="D19" s="52"/>
      <c r="E19" s="52"/>
      <c r="F19" s="52"/>
      <c r="G19" s="52"/>
      <c r="H19" s="52"/>
      <c r="I19" s="52"/>
    </row>
    <row r="20" spans="1:9" ht="21" customHeight="1" x14ac:dyDescent="0.3">
      <c r="A20" s="27" t="s">
        <v>41</v>
      </c>
      <c r="B20" s="25"/>
      <c r="C20" s="25"/>
      <c r="D20" s="26"/>
      <c r="E20" s="26"/>
      <c r="F20" s="26"/>
      <c r="G20" s="26"/>
      <c r="H20" s="26"/>
      <c r="I20" s="26"/>
    </row>
    <row r="21" spans="1:9" ht="21" customHeight="1" x14ac:dyDescent="0.3">
      <c r="A21" s="27" t="s">
        <v>42</v>
      </c>
      <c r="B21" s="25"/>
      <c r="C21" s="25"/>
      <c r="D21" s="26"/>
      <c r="E21" s="26"/>
      <c r="F21" s="26"/>
      <c r="G21" s="26"/>
      <c r="H21" s="26"/>
      <c r="I21" s="26"/>
    </row>
    <row r="22" spans="1:9" ht="21" customHeight="1" x14ac:dyDescent="0.3">
      <c r="A22" s="27" t="s">
        <v>43</v>
      </c>
      <c r="B22" s="25"/>
      <c r="C22" s="25"/>
      <c r="D22" s="26"/>
      <c r="E22" s="26"/>
      <c r="F22" s="26"/>
      <c r="G22" s="26"/>
      <c r="H22" s="26"/>
      <c r="I22" s="26"/>
    </row>
    <row r="23" spans="1:9" ht="21" customHeight="1" x14ac:dyDescent="0.3">
      <c r="A23" s="27" t="s">
        <v>44</v>
      </c>
      <c r="B23" s="25"/>
      <c r="C23" s="25"/>
      <c r="D23" s="26"/>
      <c r="E23" s="26"/>
      <c r="F23" s="26"/>
      <c r="G23" s="26"/>
      <c r="H23" s="26"/>
      <c r="I23" s="26"/>
    </row>
    <row r="24" spans="1:9" s="20" customFormat="1" ht="21" customHeight="1" x14ac:dyDescent="0.3">
      <c r="A24" s="44" t="s">
        <v>38</v>
      </c>
      <c r="B24" s="45"/>
      <c r="C24" s="45"/>
      <c r="D24" s="46"/>
      <c r="E24" s="46"/>
      <c r="F24" s="46"/>
      <c r="G24" s="46"/>
      <c r="H24" s="46"/>
      <c r="I24" s="46"/>
    </row>
    <row r="25" spans="1:9" ht="21" customHeight="1" x14ac:dyDescent="0.3">
      <c r="A25" s="47" t="s">
        <v>39</v>
      </c>
      <c r="B25" s="48"/>
      <c r="C25" s="48"/>
      <c r="D25" s="49"/>
      <c r="E25" s="49"/>
      <c r="F25" s="49"/>
      <c r="G25" s="49"/>
      <c r="H25" s="49"/>
      <c r="I25" s="49"/>
    </row>
    <row r="26" spans="1:9" ht="21" customHeight="1" x14ac:dyDescent="0.3">
      <c r="A26" s="50" t="s">
        <v>40</v>
      </c>
      <c r="B26" s="51"/>
      <c r="C26" s="51"/>
      <c r="D26" s="52"/>
      <c r="E26" s="52"/>
      <c r="F26" s="52"/>
      <c r="G26" s="52"/>
      <c r="H26" s="52"/>
      <c r="I26" s="52"/>
    </row>
    <row r="27" spans="1:9" ht="21" customHeight="1" x14ac:dyDescent="0.3">
      <c r="A27" s="27" t="s">
        <v>41</v>
      </c>
      <c r="B27" s="25"/>
      <c r="C27" s="25"/>
      <c r="D27" s="26"/>
      <c r="E27" s="26"/>
      <c r="F27" s="26"/>
      <c r="G27" s="26"/>
      <c r="H27" s="26"/>
      <c r="I27" s="26"/>
    </row>
    <row r="28" spans="1:9" ht="21" customHeight="1" x14ac:dyDescent="0.3">
      <c r="A28" s="27" t="s">
        <v>42</v>
      </c>
      <c r="B28" s="25"/>
      <c r="C28" s="25"/>
      <c r="D28" s="26"/>
      <c r="E28" s="26"/>
      <c r="F28" s="26"/>
      <c r="G28" s="26"/>
      <c r="H28" s="26"/>
      <c r="I28" s="26"/>
    </row>
    <row r="29" spans="1:9" ht="21" customHeight="1" x14ac:dyDescent="0.3">
      <c r="A29" s="27" t="s">
        <v>43</v>
      </c>
      <c r="B29" s="25"/>
      <c r="C29" s="25"/>
      <c r="D29" s="26"/>
      <c r="E29" s="26"/>
      <c r="F29" s="26"/>
      <c r="G29" s="26"/>
      <c r="H29" s="26"/>
      <c r="I29" s="26"/>
    </row>
    <row r="30" spans="1:9" ht="21" customHeight="1" x14ac:dyDescent="0.3">
      <c r="A30" s="27" t="s">
        <v>44</v>
      </c>
      <c r="B30" s="25"/>
      <c r="C30" s="25"/>
      <c r="D30" s="26"/>
      <c r="E30" s="26"/>
      <c r="F30" s="26"/>
      <c r="G30" s="26"/>
      <c r="H30" s="26"/>
      <c r="I30" s="26"/>
    </row>
    <row r="31" spans="1:9" ht="21" customHeight="1" x14ac:dyDescent="0.3">
      <c r="A31" s="50" t="s">
        <v>40</v>
      </c>
      <c r="B31" s="51"/>
      <c r="C31" s="51"/>
      <c r="D31" s="52"/>
      <c r="E31" s="52"/>
      <c r="F31" s="52"/>
      <c r="G31" s="52"/>
      <c r="H31" s="52"/>
      <c r="I31" s="52"/>
    </row>
    <row r="32" spans="1:9" ht="21" customHeight="1" x14ac:dyDescent="0.3">
      <c r="A32" s="27" t="s">
        <v>41</v>
      </c>
      <c r="B32" s="25"/>
      <c r="C32" s="25"/>
      <c r="D32" s="26"/>
      <c r="E32" s="26"/>
      <c r="F32" s="26"/>
      <c r="G32" s="26"/>
      <c r="H32" s="26"/>
      <c r="I32" s="26"/>
    </row>
    <row r="33" spans="1:9" ht="21" customHeight="1" x14ac:dyDescent="0.3">
      <c r="A33" s="27" t="s">
        <v>42</v>
      </c>
      <c r="B33" s="25"/>
      <c r="C33" s="25"/>
      <c r="D33" s="26"/>
      <c r="E33" s="26"/>
      <c r="F33" s="26"/>
      <c r="G33" s="26"/>
      <c r="H33" s="26"/>
      <c r="I33" s="26"/>
    </row>
    <row r="34" spans="1:9" ht="21" customHeight="1" x14ac:dyDescent="0.3">
      <c r="A34" s="27" t="s">
        <v>43</v>
      </c>
      <c r="B34" s="25"/>
      <c r="C34" s="25"/>
      <c r="D34" s="26"/>
      <c r="E34" s="26"/>
      <c r="F34" s="26"/>
      <c r="G34" s="26"/>
      <c r="H34" s="26"/>
      <c r="I34" s="26"/>
    </row>
    <row r="35" spans="1:9" ht="21" customHeight="1" x14ac:dyDescent="0.3">
      <c r="A35" s="27" t="s">
        <v>44</v>
      </c>
      <c r="B35" s="25"/>
      <c r="C35" s="25"/>
      <c r="D35" s="26"/>
      <c r="E35" s="26"/>
      <c r="F35" s="26"/>
      <c r="G35" s="26"/>
      <c r="H35" s="26"/>
      <c r="I35" s="26"/>
    </row>
    <row r="36" spans="1:9" ht="21" customHeight="1" x14ac:dyDescent="0.3">
      <c r="A36" s="47" t="s">
        <v>45</v>
      </c>
      <c r="B36" s="48"/>
      <c r="C36" s="48"/>
      <c r="D36" s="49"/>
      <c r="E36" s="49"/>
      <c r="F36" s="49"/>
      <c r="G36" s="49"/>
      <c r="H36" s="49"/>
      <c r="I36" s="49"/>
    </row>
    <row r="37" spans="1:9" ht="21" customHeight="1" x14ac:dyDescent="0.3">
      <c r="A37" s="50" t="s">
        <v>46</v>
      </c>
      <c r="B37" s="51"/>
      <c r="C37" s="51"/>
      <c r="D37" s="52"/>
      <c r="E37" s="52"/>
      <c r="F37" s="52"/>
      <c r="G37" s="52"/>
      <c r="H37" s="52"/>
      <c r="I37" s="52"/>
    </row>
    <row r="38" spans="1:9" ht="21" customHeight="1" x14ac:dyDescent="0.3">
      <c r="A38" s="27" t="s">
        <v>42</v>
      </c>
      <c r="B38" s="25"/>
      <c r="C38" s="25"/>
      <c r="D38" s="26"/>
      <c r="E38" s="26"/>
      <c r="F38" s="26"/>
      <c r="G38" s="26"/>
      <c r="H38" s="26"/>
      <c r="I38" s="26"/>
    </row>
    <row r="39" spans="1:9" ht="21" customHeight="1" x14ac:dyDescent="0.3">
      <c r="A39" s="27" t="s">
        <v>43</v>
      </c>
      <c r="B39" s="25"/>
      <c r="C39" s="25"/>
      <c r="D39" s="26"/>
      <c r="E39" s="26"/>
      <c r="F39" s="26"/>
      <c r="G39" s="26"/>
      <c r="H39" s="26"/>
      <c r="I39" s="26"/>
    </row>
    <row r="40" spans="1:9" ht="21" customHeight="1" x14ac:dyDescent="0.3">
      <c r="A40" s="27" t="s">
        <v>44</v>
      </c>
      <c r="B40" s="25"/>
      <c r="C40" s="25"/>
      <c r="D40" s="26"/>
      <c r="E40" s="26"/>
      <c r="F40" s="26"/>
      <c r="G40" s="26"/>
      <c r="H40" s="26"/>
      <c r="I40" s="26"/>
    </row>
    <row r="41" spans="1:9" ht="21" customHeight="1" x14ac:dyDescent="0.3">
      <c r="A41" s="30" t="s">
        <v>19</v>
      </c>
      <c r="B41" s="31"/>
      <c r="C41" s="31"/>
      <c r="D41" s="30"/>
      <c r="E41" s="30"/>
      <c r="F41" s="30"/>
      <c r="G41" s="30"/>
      <c r="H41" s="30"/>
      <c r="I41" s="30"/>
    </row>
    <row r="42" spans="1:9" ht="21" customHeight="1" x14ac:dyDescent="0.3"/>
    <row r="43" spans="1:9" ht="21" customHeight="1" x14ac:dyDescent="0.35">
      <c r="A43" s="32" t="s">
        <v>20</v>
      </c>
      <c r="B43" s="33"/>
      <c r="C43" s="33"/>
      <c r="D43" s="34"/>
      <c r="E43" s="32" t="s">
        <v>21</v>
      </c>
      <c r="F43" s="33"/>
      <c r="G43" s="33"/>
      <c r="H43" s="33"/>
      <c r="I43" s="34"/>
    </row>
    <row r="44" spans="1:9" ht="21" customHeight="1" x14ac:dyDescent="0.35">
      <c r="A44" s="35" t="s">
        <v>22</v>
      </c>
      <c r="B44" s="4"/>
      <c r="C44" s="4"/>
      <c r="D44" s="36"/>
      <c r="E44" s="35" t="s">
        <v>23</v>
      </c>
      <c r="F44" s="4"/>
      <c r="G44" s="4"/>
      <c r="H44" s="4"/>
      <c r="I44" s="36"/>
    </row>
    <row r="45" spans="1:9" ht="21" customHeight="1" x14ac:dyDescent="0.35">
      <c r="A45" s="37" t="s">
        <v>24</v>
      </c>
      <c r="B45" s="38"/>
      <c r="C45" s="38"/>
      <c r="D45" s="39"/>
      <c r="E45" s="35" t="s">
        <v>24</v>
      </c>
      <c r="F45" s="4"/>
      <c r="G45" s="4"/>
      <c r="H45" s="4"/>
      <c r="I45" s="36"/>
    </row>
    <row r="46" spans="1:9" ht="21" customHeight="1" x14ac:dyDescent="0.35">
      <c r="A46" s="40" t="s">
        <v>25</v>
      </c>
      <c r="B46" s="41" t="s">
        <v>26</v>
      </c>
      <c r="C46" s="41"/>
      <c r="D46" s="42"/>
      <c r="E46" s="40" t="s">
        <v>27</v>
      </c>
      <c r="F46" s="41"/>
      <c r="H46" s="2" t="s">
        <v>26</v>
      </c>
      <c r="I46" s="42"/>
    </row>
    <row r="47" spans="1:9" ht="21" customHeight="1" x14ac:dyDescent="0.35">
      <c r="A47" s="53"/>
      <c r="B47" s="54"/>
      <c r="C47" s="33"/>
      <c r="D47" s="33"/>
      <c r="E47" s="33"/>
      <c r="F47" s="33"/>
      <c r="G47" s="33"/>
      <c r="H47" s="33"/>
      <c r="I47" s="34"/>
    </row>
    <row r="48" spans="1:9" ht="21" customHeight="1" x14ac:dyDescent="0.35">
      <c r="A48" s="35"/>
      <c r="B48" s="55"/>
      <c r="C48" s="4"/>
      <c r="D48" s="4"/>
      <c r="E48" s="4"/>
      <c r="F48" s="4"/>
      <c r="G48" s="4"/>
      <c r="H48" s="4"/>
      <c r="I48" s="36"/>
    </row>
    <row r="49" spans="1:9" ht="21" customHeight="1" x14ac:dyDescent="0.3">
      <c r="A49" s="314"/>
      <c r="B49" s="315"/>
      <c r="C49" s="315"/>
      <c r="D49" s="315"/>
      <c r="E49" s="315"/>
      <c r="F49" s="315"/>
      <c r="G49" s="315"/>
      <c r="H49" s="315"/>
      <c r="I49" s="316"/>
    </row>
    <row r="50" spans="1:9" ht="21" customHeight="1" x14ac:dyDescent="0.35">
      <c r="A50" s="32" t="s">
        <v>28</v>
      </c>
      <c r="B50" s="33"/>
      <c r="C50" s="33"/>
      <c r="D50" s="34"/>
      <c r="E50" s="32" t="s">
        <v>29</v>
      </c>
      <c r="F50" s="33"/>
      <c r="G50" s="33"/>
      <c r="H50" s="33"/>
      <c r="I50" s="34"/>
    </row>
    <row r="51" spans="1:9" ht="21" customHeight="1" x14ac:dyDescent="0.35">
      <c r="A51" s="35" t="s">
        <v>30</v>
      </c>
      <c r="B51" s="4"/>
      <c r="C51" s="4"/>
      <c r="D51" s="36"/>
      <c r="E51" s="35" t="s">
        <v>31</v>
      </c>
      <c r="F51" s="4"/>
      <c r="G51" s="4"/>
      <c r="H51" s="4"/>
      <c r="I51" s="36"/>
    </row>
    <row r="52" spans="1:9" ht="21" customHeight="1" x14ac:dyDescent="0.3">
      <c r="A52" s="37" t="s">
        <v>24</v>
      </c>
      <c r="B52" s="38"/>
      <c r="C52" s="38"/>
      <c r="D52" s="39"/>
      <c r="E52" s="37" t="s">
        <v>24</v>
      </c>
      <c r="F52" s="38"/>
      <c r="G52" s="38"/>
      <c r="H52" s="38"/>
      <c r="I52" s="39"/>
    </row>
    <row r="53" spans="1:9" ht="21" customHeight="1" x14ac:dyDescent="0.35">
      <c r="A53" s="40" t="s">
        <v>32</v>
      </c>
      <c r="B53" s="41" t="s">
        <v>26</v>
      </c>
      <c r="C53" s="41"/>
      <c r="D53" s="42"/>
      <c r="E53" s="40" t="s">
        <v>33</v>
      </c>
      <c r="F53" s="41"/>
      <c r="G53" s="41"/>
      <c r="H53" s="41" t="s">
        <v>26</v>
      </c>
      <c r="I53" s="42"/>
    </row>
  </sheetData>
  <mergeCells count="8">
    <mergeCell ref="A49:I49"/>
    <mergeCell ref="A1:H1"/>
    <mergeCell ref="A2:H2"/>
    <mergeCell ref="A10:A11"/>
    <mergeCell ref="B10:C10"/>
    <mergeCell ref="D10:E10"/>
    <mergeCell ref="F10:G10"/>
    <mergeCell ref="H10:I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Header xml:space="preserve">&amp;Rหน้าที่ &amp;P/&amp;N
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112E-AB7C-4E16-8D2D-3F4936D0C2D5}">
  <sheetPr>
    <tabColor rgb="FFFF0000"/>
    <pageSetUpPr fitToPage="1"/>
  </sheetPr>
  <dimension ref="A1:R111"/>
  <sheetViews>
    <sheetView tabSelected="1" view="pageBreakPreview" topLeftCell="A97" zoomScale="99" zoomScaleNormal="70" zoomScaleSheetLayoutView="99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2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4" width="13.875" style="88" customWidth="1"/>
    <col min="15" max="15" width="12.375" style="88" bestFit="1" customWidth="1"/>
    <col min="16" max="18" width="12.5" style="88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325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389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7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99">
        <f t="shared" ref="C30:R30" si="0">+C32</f>
        <v>7600200</v>
      </c>
      <c r="D30" s="99">
        <f t="shared" si="0"/>
        <v>2678160</v>
      </c>
      <c r="E30" s="99">
        <f t="shared" si="0"/>
        <v>610340</v>
      </c>
      <c r="F30" s="99">
        <f t="shared" si="0"/>
        <v>619140</v>
      </c>
      <c r="G30" s="99">
        <f t="shared" si="0"/>
        <v>661340</v>
      </c>
      <c r="H30" s="99">
        <f t="shared" si="0"/>
        <v>787340</v>
      </c>
      <c r="I30" s="99">
        <f t="shared" si="0"/>
        <v>2585660</v>
      </c>
      <c r="J30" s="99">
        <f t="shared" si="0"/>
        <v>679640</v>
      </c>
      <c r="K30" s="99">
        <f t="shared" si="0"/>
        <v>635340</v>
      </c>
      <c r="L30" s="99">
        <f t="shared" si="0"/>
        <v>635340</v>
      </c>
      <c r="M30" s="99">
        <f t="shared" si="0"/>
        <v>635340</v>
      </c>
      <c r="N30" s="99">
        <f t="shared" si="0"/>
        <v>2336380</v>
      </c>
      <c r="O30" s="99">
        <f t="shared" si="0"/>
        <v>584090</v>
      </c>
      <c r="P30" s="99">
        <f t="shared" si="0"/>
        <v>584090</v>
      </c>
      <c r="Q30" s="99">
        <f t="shared" si="0"/>
        <v>584090</v>
      </c>
      <c r="R30" s="99">
        <f t="shared" si="0"/>
        <v>584110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97">
        <f>+C34+C38+C59</f>
        <v>7600200</v>
      </c>
      <c r="D32" s="97">
        <f>+D34+D38+D59</f>
        <v>2678160</v>
      </c>
      <c r="E32" s="97">
        <f>+E34+E59</f>
        <v>610340</v>
      </c>
      <c r="F32" s="97">
        <f>+F34+F59</f>
        <v>619140</v>
      </c>
      <c r="G32" s="97">
        <f>+G34+G38+G59</f>
        <v>661340</v>
      </c>
      <c r="H32" s="97">
        <f>+H34+H38+H59</f>
        <v>787340</v>
      </c>
      <c r="I32" s="97">
        <f>+I34+I38+I59</f>
        <v>2585660</v>
      </c>
      <c r="J32" s="97">
        <f>+J34+J38+J59</f>
        <v>679640</v>
      </c>
      <c r="K32" s="97">
        <f t="shared" ref="K32:R32" si="1">+K34+K59</f>
        <v>635340</v>
      </c>
      <c r="L32" s="97">
        <f t="shared" si="1"/>
        <v>635340</v>
      </c>
      <c r="M32" s="97">
        <f t="shared" si="1"/>
        <v>635340</v>
      </c>
      <c r="N32" s="97">
        <f t="shared" si="1"/>
        <v>2336380</v>
      </c>
      <c r="O32" s="97">
        <f t="shared" si="1"/>
        <v>584090</v>
      </c>
      <c r="P32" s="97">
        <f t="shared" si="1"/>
        <v>584090</v>
      </c>
      <c r="Q32" s="97">
        <f t="shared" si="1"/>
        <v>584090</v>
      </c>
      <c r="R32" s="97">
        <f t="shared" si="1"/>
        <v>584110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97">
        <f>SUM(C36:C37)</f>
        <v>895000</v>
      </c>
      <c r="D34" s="97">
        <f t="shared" ref="D34:R34" si="2">SUM(D36:D37)</f>
        <v>300000</v>
      </c>
      <c r="E34" s="97">
        <f t="shared" si="2"/>
        <v>75000</v>
      </c>
      <c r="F34" s="97">
        <f t="shared" si="2"/>
        <v>75000</v>
      </c>
      <c r="G34" s="97">
        <f t="shared" si="2"/>
        <v>75000</v>
      </c>
      <c r="H34" s="97">
        <f t="shared" si="2"/>
        <v>75000</v>
      </c>
      <c r="I34" s="97">
        <f t="shared" si="2"/>
        <v>400000</v>
      </c>
      <c r="J34" s="97">
        <f t="shared" si="2"/>
        <v>100000</v>
      </c>
      <c r="K34" s="97">
        <f t="shared" si="2"/>
        <v>100000</v>
      </c>
      <c r="L34" s="97">
        <f t="shared" si="2"/>
        <v>100000</v>
      </c>
      <c r="M34" s="97">
        <f t="shared" si="2"/>
        <v>100000</v>
      </c>
      <c r="N34" s="97">
        <f t="shared" si="2"/>
        <v>195000</v>
      </c>
      <c r="O34" s="97">
        <f t="shared" si="2"/>
        <v>48750</v>
      </c>
      <c r="P34" s="97">
        <f t="shared" si="2"/>
        <v>48750</v>
      </c>
      <c r="Q34" s="97">
        <f t="shared" si="2"/>
        <v>48750</v>
      </c>
      <c r="R34" s="97">
        <f t="shared" si="2"/>
        <v>48750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 t="s">
        <v>107</v>
      </c>
      <c r="B36" s="78" t="s">
        <v>16</v>
      </c>
      <c r="C36" s="98">
        <f>+D36+I36+N36</f>
        <v>895000</v>
      </c>
      <c r="D36" s="103">
        <f>SUM(E36:H36)</f>
        <v>300000</v>
      </c>
      <c r="E36" s="98">
        <v>75000</v>
      </c>
      <c r="F36" s="98">
        <v>75000</v>
      </c>
      <c r="G36" s="98">
        <v>75000</v>
      </c>
      <c r="H36" s="98">
        <v>75000</v>
      </c>
      <c r="I36" s="103">
        <f>SUM(J36:M36)</f>
        <v>400000</v>
      </c>
      <c r="J36" s="98">
        <v>100000</v>
      </c>
      <c r="K36" s="98">
        <v>100000</v>
      </c>
      <c r="L36" s="98">
        <v>100000</v>
      </c>
      <c r="M36" s="98">
        <v>100000</v>
      </c>
      <c r="N36" s="103">
        <f>SUM(O36:R36)</f>
        <v>195000</v>
      </c>
      <c r="O36" s="98">
        <v>48750</v>
      </c>
      <c r="P36" s="98">
        <v>48750</v>
      </c>
      <c r="Q36" s="98">
        <v>48750</v>
      </c>
      <c r="R36" s="98">
        <v>48750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7.6" customHeight="1" x14ac:dyDescent="0.35">
      <c r="A38" s="82" t="s">
        <v>85</v>
      </c>
      <c r="B38" s="73" t="s">
        <v>16</v>
      </c>
      <c r="C38" s="97">
        <f>SUM(C40:C57)</f>
        <v>101700</v>
      </c>
      <c r="D38" s="97">
        <f>+D40+D42+D57</f>
        <v>82000</v>
      </c>
      <c r="E38" s="117" t="s">
        <v>345</v>
      </c>
      <c r="F38" s="117" t="s">
        <v>345</v>
      </c>
      <c r="G38" s="97">
        <f t="shared" ref="G38:J38" si="3">SUM(G40:G57)</f>
        <v>1000</v>
      </c>
      <c r="H38" s="97">
        <f t="shared" si="3"/>
        <v>81000</v>
      </c>
      <c r="I38" s="97">
        <f t="shared" si="3"/>
        <v>19700</v>
      </c>
      <c r="J38" s="97">
        <f t="shared" si="3"/>
        <v>19700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140</v>
      </c>
      <c r="B40" s="78" t="s">
        <v>16</v>
      </c>
      <c r="C40" s="96">
        <f>+D40</f>
        <v>36200</v>
      </c>
      <c r="D40" s="103">
        <f>+H40</f>
        <v>36200</v>
      </c>
      <c r="E40" s="106" t="s">
        <v>345</v>
      </c>
      <c r="F40" s="106" t="s">
        <v>345</v>
      </c>
      <c r="G40" s="106" t="s">
        <v>345</v>
      </c>
      <c r="H40" s="98">
        <v>36200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141</v>
      </c>
      <c r="B42" s="78" t="s">
        <v>16</v>
      </c>
      <c r="C42" s="96">
        <f>+D42</f>
        <v>1000</v>
      </c>
      <c r="D42" s="103">
        <f>+G42</f>
        <v>1000</v>
      </c>
      <c r="E42" s="106" t="s">
        <v>345</v>
      </c>
      <c r="F42" s="106" t="s">
        <v>345</v>
      </c>
      <c r="G42" s="98">
        <v>1000</v>
      </c>
      <c r="H42" s="106" t="s">
        <v>345</v>
      </c>
      <c r="I42" s="106" t="s">
        <v>345</v>
      </c>
      <c r="J42" s="106" t="s">
        <v>345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7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92" customFormat="1" x14ac:dyDescent="0.35">
      <c r="A44" s="95" t="s">
        <v>183</v>
      </c>
      <c r="B44" s="78" t="s">
        <v>16</v>
      </c>
      <c r="C44" s="96">
        <f>+I44</f>
        <v>19700</v>
      </c>
      <c r="D44" s="106" t="s">
        <v>345</v>
      </c>
      <c r="E44" s="106" t="s">
        <v>345</v>
      </c>
      <c r="F44" s="106" t="s">
        <v>345</v>
      </c>
      <c r="G44" s="106" t="s">
        <v>345</v>
      </c>
      <c r="H44" s="106" t="s">
        <v>345</v>
      </c>
      <c r="I44" s="103">
        <f>+J44</f>
        <v>19700</v>
      </c>
      <c r="J44" s="98">
        <v>19700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7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325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ht="21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389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95" t="s">
        <v>101</v>
      </c>
      <c r="B57" s="78" t="s">
        <v>16</v>
      </c>
      <c r="C57" s="96">
        <f>+D57</f>
        <v>44800</v>
      </c>
      <c r="D57" s="103">
        <f>+H57</f>
        <v>44800</v>
      </c>
      <c r="E57" s="106" t="s">
        <v>345</v>
      </c>
      <c r="F57" s="106" t="s">
        <v>345</v>
      </c>
      <c r="G57" s="106" t="s">
        <v>345</v>
      </c>
      <c r="H57" s="101">
        <v>44800</v>
      </c>
      <c r="I57" s="106" t="s">
        <v>345</v>
      </c>
      <c r="J57" s="106" t="s">
        <v>345</v>
      </c>
      <c r="K57" s="106" t="s">
        <v>345</v>
      </c>
      <c r="L57" s="106" t="s">
        <v>345</v>
      </c>
      <c r="M57" s="106" t="s">
        <v>345</v>
      </c>
      <c r="N57" s="106" t="s">
        <v>345</v>
      </c>
      <c r="O57" s="106" t="s">
        <v>345</v>
      </c>
      <c r="P57" s="106" t="s">
        <v>345</v>
      </c>
      <c r="Q57" s="106" t="s">
        <v>345</v>
      </c>
      <c r="R57" s="106" t="s">
        <v>345</v>
      </c>
    </row>
    <row r="58" spans="1:18" s="4" customFormat="1" x14ac:dyDescent="0.35">
      <c r="A58" s="77"/>
      <c r="B58" s="78" t="s">
        <v>17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x14ac:dyDescent="0.35">
      <c r="A59" s="82" t="s">
        <v>86</v>
      </c>
      <c r="B59" s="73" t="s">
        <v>16</v>
      </c>
      <c r="C59" s="97">
        <f>+C61+C63+C65+C67+C69+C71</f>
        <v>6603500</v>
      </c>
      <c r="D59" s="97">
        <f>+D61+D63+D69+D71</f>
        <v>2296160</v>
      </c>
      <c r="E59" s="97">
        <f>+E71</f>
        <v>535340</v>
      </c>
      <c r="F59" s="97">
        <f>+F69+F71</f>
        <v>544140</v>
      </c>
      <c r="G59" s="97">
        <f>+G63+G71</f>
        <v>585340</v>
      </c>
      <c r="H59" s="97">
        <f>+H61+H71</f>
        <v>631340</v>
      </c>
      <c r="I59" s="97">
        <f>+I65+I66+I67+I71</f>
        <v>2165960</v>
      </c>
      <c r="J59" s="97">
        <f>+J65+J67+J71</f>
        <v>559940</v>
      </c>
      <c r="K59" s="97">
        <f t="shared" ref="K59:R59" si="4">+K71</f>
        <v>535340</v>
      </c>
      <c r="L59" s="97">
        <f t="shared" si="4"/>
        <v>535340</v>
      </c>
      <c r="M59" s="97">
        <f t="shared" si="4"/>
        <v>535340</v>
      </c>
      <c r="N59" s="97">
        <f t="shared" si="4"/>
        <v>2141380</v>
      </c>
      <c r="O59" s="97">
        <f t="shared" si="4"/>
        <v>535340</v>
      </c>
      <c r="P59" s="97">
        <f t="shared" si="4"/>
        <v>535340</v>
      </c>
      <c r="Q59" s="97">
        <f t="shared" si="4"/>
        <v>535340</v>
      </c>
      <c r="R59" s="97">
        <f t="shared" si="4"/>
        <v>535360</v>
      </c>
    </row>
    <row r="60" spans="1:18" s="4" customFormat="1" x14ac:dyDescent="0.35">
      <c r="A60" s="82"/>
      <c r="B60" s="73" t="s">
        <v>17</v>
      </c>
      <c r="C60" s="117" t="s">
        <v>345</v>
      </c>
      <c r="D60" s="117" t="s">
        <v>345</v>
      </c>
      <c r="E60" s="117" t="s">
        <v>345</v>
      </c>
      <c r="F60" s="117" t="s">
        <v>345</v>
      </c>
      <c r="G60" s="117" t="s">
        <v>345</v>
      </c>
      <c r="H60" s="117" t="s">
        <v>345</v>
      </c>
      <c r="I60" s="117" t="s">
        <v>345</v>
      </c>
      <c r="J60" s="117" t="s">
        <v>345</v>
      </c>
      <c r="K60" s="117" t="s">
        <v>345</v>
      </c>
      <c r="L60" s="117" t="s">
        <v>345</v>
      </c>
      <c r="M60" s="117" t="s">
        <v>345</v>
      </c>
      <c r="N60" s="117" t="s">
        <v>345</v>
      </c>
      <c r="O60" s="117" t="s">
        <v>345</v>
      </c>
      <c r="P60" s="117" t="s">
        <v>345</v>
      </c>
      <c r="Q60" s="117" t="s">
        <v>345</v>
      </c>
      <c r="R60" s="117" t="s">
        <v>345</v>
      </c>
    </row>
    <row r="61" spans="1:18" s="4" customFormat="1" ht="24" customHeight="1" x14ac:dyDescent="0.35">
      <c r="A61" s="95" t="s">
        <v>184</v>
      </c>
      <c r="B61" s="78" t="s">
        <v>16</v>
      </c>
      <c r="C61" s="96">
        <f>+D61</f>
        <v>96000</v>
      </c>
      <c r="D61" s="102">
        <f>+H61</f>
        <v>96000</v>
      </c>
      <c r="E61" s="106" t="s">
        <v>345</v>
      </c>
      <c r="F61" s="106" t="s">
        <v>345</v>
      </c>
      <c r="G61" s="106" t="s">
        <v>345</v>
      </c>
      <c r="H61" s="101">
        <v>96000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7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ht="24" customHeight="1" x14ac:dyDescent="0.35">
      <c r="A63" s="95" t="s">
        <v>185</v>
      </c>
      <c r="B63" s="78" t="s">
        <v>16</v>
      </c>
      <c r="C63" s="96">
        <f>+D63</f>
        <v>50000</v>
      </c>
      <c r="D63" s="102">
        <f>+G63</f>
        <v>50000</v>
      </c>
      <c r="E63" s="106" t="s">
        <v>345</v>
      </c>
      <c r="F63" s="106" t="s">
        <v>345</v>
      </c>
      <c r="G63" s="101">
        <v>50000</v>
      </c>
      <c r="H63" s="106" t="s">
        <v>345</v>
      </c>
      <c r="I63" s="106" t="s">
        <v>345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7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ht="24" customHeight="1" x14ac:dyDescent="0.35">
      <c r="A65" s="95" t="s">
        <v>105</v>
      </c>
      <c r="B65" s="78" t="s">
        <v>16</v>
      </c>
      <c r="C65" s="96">
        <f>+I65</f>
        <v>24000</v>
      </c>
      <c r="D65" s="106" t="s">
        <v>345</v>
      </c>
      <c r="E65" s="106" t="s">
        <v>345</v>
      </c>
      <c r="F65" s="106" t="s">
        <v>345</v>
      </c>
      <c r="G65" s="106" t="s">
        <v>345</v>
      </c>
      <c r="H65" s="106" t="s">
        <v>345</v>
      </c>
      <c r="I65" s="102">
        <f>SUM(J65:M65)</f>
        <v>24000</v>
      </c>
      <c r="J65" s="101">
        <v>24000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1"/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95" t="s">
        <v>143</v>
      </c>
      <c r="B67" s="78" t="s">
        <v>16</v>
      </c>
      <c r="C67" s="96">
        <f>+I67</f>
        <v>600</v>
      </c>
      <c r="D67" s="106" t="s">
        <v>345</v>
      </c>
      <c r="E67" s="106" t="s">
        <v>345</v>
      </c>
      <c r="F67" s="106" t="s">
        <v>345</v>
      </c>
      <c r="G67" s="106" t="s">
        <v>345</v>
      </c>
      <c r="H67" s="106" t="s">
        <v>345</v>
      </c>
      <c r="I67" s="102">
        <f>+J67</f>
        <v>600</v>
      </c>
      <c r="J67" s="101">
        <v>600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7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95" t="s">
        <v>106</v>
      </c>
      <c r="B69" s="78" t="s">
        <v>16</v>
      </c>
      <c r="C69" s="96">
        <f>+D69</f>
        <v>8800</v>
      </c>
      <c r="D69" s="103">
        <f>+F69</f>
        <v>8800</v>
      </c>
      <c r="E69" s="106" t="s">
        <v>345</v>
      </c>
      <c r="F69" s="101">
        <v>8800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7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95" t="s">
        <v>186</v>
      </c>
      <c r="B71" s="78" t="s">
        <v>16</v>
      </c>
      <c r="C71" s="129">
        <f>+D71+I71+N71</f>
        <v>6424100</v>
      </c>
      <c r="D71" s="103">
        <f>SUM(E71:H71)</f>
        <v>2141360</v>
      </c>
      <c r="E71" s="104">
        <v>535340</v>
      </c>
      <c r="F71" s="104">
        <v>535340</v>
      </c>
      <c r="G71" s="104">
        <v>535340</v>
      </c>
      <c r="H71" s="104">
        <v>535340</v>
      </c>
      <c r="I71" s="105">
        <f>SUM(J71:M71)</f>
        <v>2141360</v>
      </c>
      <c r="J71" s="104">
        <v>535340</v>
      </c>
      <c r="K71" s="104">
        <v>535340</v>
      </c>
      <c r="L71" s="104">
        <v>535340</v>
      </c>
      <c r="M71" s="104">
        <v>535340</v>
      </c>
      <c r="N71" s="105">
        <f>+O71+P71+Q71+R71</f>
        <v>2141380</v>
      </c>
      <c r="O71" s="104">
        <v>535340</v>
      </c>
      <c r="P71" s="104">
        <v>535340</v>
      </c>
      <c r="Q71" s="104">
        <v>535340</v>
      </c>
      <c r="R71" s="104">
        <v>535360</v>
      </c>
    </row>
    <row r="72" spans="1:18" s="4" customFormat="1" x14ac:dyDescent="0.35">
      <c r="A72" s="77"/>
      <c r="B72" s="78" t="s">
        <v>17</v>
      </c>
      <c r="C72" s="101"/>
      <c r="D72" s="102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2"/>
      <c r="Q72" s="101"/>
      <c r="R72" s="101"/>
    </row>
    <row r="73" spans="1:18" s="4" customFormat="1" x14ac:dyDescent="0.35">
      <c r="A73" s="72" t="s">
        <v>87</v>
      </c>
      <c r="B73" s="73" t="s">
        <v>16</v>
      </c>
      <c r="C73" s="117" t="s">
        <v>345</v>
      </c>
      <c r="D73" s="117" t="s">
        <v>345</v>
      </c>
      <c r="E73" s="117" t="s">
        <v>345</v>
      </c>
      <c r="F73" s="117" t="s">
        <v>345</v>
      </c>
      <c r="G73" s="117" t="s">
        <v>345</v>
      </c>
      <c r="H73" s="117" t="s">
        <v>345</v>
      </c>
      <c r="I73" s="117" t="s">
        <v>345</v>
      </c>
      <c r="J73" s="117" t="s">
        <v>345</v>
      </c>
      <c r="K73" s="117" t="s">
        <v>345</v>
      </c>
      <c r="L73" s="117" t="s">
        <v>345</v>
      </c>
      <c r="M73" s="117" t="s">
        <v>345</v>
      </c>
      <c r="N73" s="117" t="s">
        <v>345</v>
      </c>
      <c r="O73" s="117" t="s">
        <v>345</v>
      </c>
      <c r="P73" s="117" t="s">
        <v>345</v>
      </c>
      <c r="Q73" s="117" t="s">
        <v>345</v>
      </c>
      <c r="R73" s="117" t="s">
        <v>345</v>
      </c>
    </row>
    <row r="74" spans="1:18" s="4" customFormat="1" x14ac:dyDescent="0.35">
      <c r="A74" s="72"/>
      <c r="B74" s="73" t="s">
        <v>17</v>
      </c>
      <c r="C74" s="117" t="s">
        <v>345</v>
      </c>
      <c r="D74" s="117" t="s">
        <v>345</v>
      </c>
      <c r="E74" s="117" t="s">
        <v>345</v>
      </c>
      <c r="F74" s="117" t="s">
        <v>345</v>
      </c>
      <c r="G74" s="117" t="s">
        <v>345</v>
      </c>
      <c r="H74" s="117" t="s">
        <v>345</v>
      </c>
      <c r="I74" s="117" t="s">
        <v>345</v>
      </c>
      <c r="J74" s="117" t="s">
        <v>345</v>
      </c>
      <c r="K74" s="117" t="s">
        <v>345</v>
      </c>
      <c r="L74" s="117" t="s">
        <v>345</v>
      </c>
      <c r="M74" s="117" t="s">
        <v>345</v>
      </c>
      <c r="N74" s="117" t="s">
        <v>345</v>
      </c>
      <c r="O74" s="117" t="s">
        <v>345</v>
      </c>
      <c r="P74" s="117" t="s">
        <v>345</v>
      </c>
      <c r="Q74" s="117" t="s">
        <v>345</v>
      </c>
      <c r="R74" s="117" t="s">
        <v>345</v>
      </c>
    </row>
    <row r="75" spans="1:18" s="4" customFormat="1" x14ac:dyDescent="0.35">
      <c r="A75" s="107"/>
      <c r="B75" s="78" t="s">
        <v>16</v>
      </c>
      <c r="C75" s="106" t="s">
        <v>345</v>
      </c>
      <c r="D75" s="106" t="s">
        <v>345</v>
      </c>
      <c r="E75" s="106" t="s">
        <v>345</v>
      </c>
      <c r="F75" s="106" t="s">
        <v>345</v>
      </c>
      <c r="G75" s="106" t="s">
        <v>345</v>
      </c>
      <c r="H75" s="106" t="s">
        <v>345</v>
      </c>
      <c r="I75" s="106" t="s">
        <v>345</v>
      </c>
      <c r="J75" s="106" t="s">
        <v>345</v>
      </c>
      <c r="K75" s="106" t="s">
        <v>345</v>
      </c>
      <c r="L75" s="106" t="s">
        <v>345</v>
      </c>
      <c r="M75" s="106" t="s">
        <v>345</v>
      </c>
      <c r="N75" s="106" t="s">
        <v>345</v>
      </c>
      <c r="O75" s="106" t="s">
        <v>345</v>
      </c>
      <c r="P75" s="106" t="s">
        <v>345</v>
      </c>
      <c r="Q75" s="106" t="s">
        <v>345</v>
      </c>
      <c r="R75" s="106" t="s">
        <v>345</v>
      </c>
    </row>
    <row r="76" spans="1:18" s="4" customFormat="1" x14ac:dyDescent="0.35">
      <c r="A76" s="107"/>
      <c r="B76" s="78" t="s">
        <v>17</v>
      </c>
      <c r="C76" s="106" t="s">
        <v>345</v>
      </c>
      <c r="D76" s="106" t="s">
        <v>345</v>
      </c>
      <c r="E76" s="106" t="s">
        <v>345</v>
      </c>
      <c r="F76" s="106" t="s">
        <v>345</v>
      </c>
      <c r="G76" s="106" t="s">
        <v>345</v>
      </c>
      <c r="H76" s="106" t="s">
        <v>345</v>
      </c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81" t="s">
        <v>88</v>
      </c>
      <c r="B77" s="70" t="s">
        <v>16</v>
      </c>
      <c r="C77" s="116" t="s">
        <v>345</v>
      </c>
      <c r="D77" s="116" t="s">
        <v>345</v>
      </c>
      <c r="E77" s="116" t="s">
        <v>345</v>
      </c>
      <c r="F77" s="116" t="s">
        <v>345</v>
      </c>
      <c r="G77" s="116" t="s">
        <v>345</v>
      </c>
      <c r="H77" s="116" t="s">
        <v>345</v>
      </c>
      <c r="I77" s="116" t="s">
        <v>345</v>
      </c>
      <c r="J77" s="116" t="s">
        <v>345</v>
      </c>
      <c r="K77" s="116" t="s">
        <v>345</v>
      </c>
      <c r="L77" s="116" t="s">
        <v>345</v>
      </c>
      <c r="M77" s="116" t="s">
        <v>345</v>
      </c>
      <c r="N77" s="116" t="s">
        <v>345</v>
      </c>
      <c r="O77" s="116" t="s">
        <v>345</v>
      </c>
      <c r="P77" s="116" t="s">
        <v>345</v>
      </c>
      <c r="Q77" s="116" t="s">
        <v>345</v>
      </c>
      <c r="R77" s="116" t="s">
        <v>345</v>
      </c>
    </row>
    <row r="78" spans="1:18" s="4" customFormat="1" x14ac:dyDescent="0.35">
      <c r="A78" s="81"/>
      <c r="B78" s="70" t="s">
        <v>17</v>
      </c>
      <c r="C78" s="116" t="s">
        <v>345</v>
      </c>
      <c r="D78" s="116" t="s">
        <v>345</v>
      </c>
      <c r="E78" s="116" t="s">
        <v>345</v>
      </c>
      <c r="F78" s="116" t="s">
        <v>345</v>
      </c>
      <c r="G78" s="116" t="s">
        <v>345</v>
      </c>
      <c r="H78" s="116" t="s">
        <v>345</v>
      </c>
      <c r="I78" s="116" t="s">
        <v>345</v>
      </c>
      <c r="J78" s="116" t="s">
        <v>345</v>
      </c>
      <c r="K78" s="116" t="s">
        <v>345</v>
      </c>
      <c r="L78" s="116" t="s">
        <v>345</v>
      </c>
      <c r="M78" s="116" t="s">
        <v>345</v>
      </c>
      <c r="N78" s="116" t="s">
        <v>345</v>
      </c>
      <c r="O78" s="116" t="s">
        <v>345</v>
      </c>
      <c r="P78" s="116" t="s">
        <v>345</v>
      </c>
      <c r="Q78" s="116" t="s">
        <v>345</v>
      </c>
      <c r="R78" s="116" t="s">
        <v>345</v>
      </c>
    </row>
    <row r="79" spans="1:18" s="4" customFormat="1" x14ac:dyDescent="0.35">
      <c r="A79" s="72" t="s">
        <v>89</v>
      </c>
      <c r="B79" s="73" t="s">
        <v>16</v>
      </c>
      <c r="C79" s="117" t="s">
        <v>345</v>
      </c>
      <c r="D79" s="117" t="s">
        <v>345</v>
      </c>
      <c r="E79" s="117" t="s">
        <v>345</v>
      </c>
      <c r="F79" s="117" t="s">
        <v>345</v>
      </c>
      <c r="G79" s="117" t="s">
        <v>345</v>
      </c>
      <c r="H79" s="117" t="s">
        <v>345</v>
      </c>
      <c r="I79" s="117" t="s">
        <v>345</v>
      </c>
      <c r="J79" s="117" t="s">
        <v>345</v>
      </c>
      <c r="K79" s="117" t="s">
        <v>345</v>
      </c>
      <c r="L79" s="117" t="s">
        <v>345</v>
      </c>
      <c r="M79" s="117" t="s">
        <v>345</v>
      </c>
      <c r="N79" s="117" t="s">
        <v>345</v>
      </c>
      <c r="O79" s="117" t="s">
        <v>345</v>
      </c>
      <c r="P79" s="117" t="s">
        <v>345</v>
      </c>
      <c r="Q79" s="117" t="s">
        <v>345</v>
      </c>
      <c r="R79" s="117" t="s">
        <v>345</v>
      </c>
    </row>
    <row r="80" spans="1:18" s="4" customFormat="1" x14ac:dyDescent="0.35">
      <c r="A80" s="72"/>
      <c r="B80" s="73" t="s">
        <v>17</v>
      </c>
      <c r="C80" s="117" t="s">
        <v>345</v>
      </c>
      <c r="D80" s="117" t="s">
        <v>345</v>
      </c>
      <c r="E80" s="117" t="s">
        <v>345</v>
      </c>
      <c r="F80" s="117" t="s">
        <v>345</v>
      </c>
      <c r="G80" s="117" t="s">
        <v>345</v>
      </c>
      <c r="H80" s="117" t="s">
        <v>345</v>
      </c>
      <c r="I80" s="117" t="s">
        <v>345</v>
      </c>
      <c r="J80" s="117" t="s">
        <v>345</v>
      </c>
      <c r="K80" s="117" t="s">
        <v>345</v>
      </c>
      <c r="L80" s="117" t="s">
        <v>345</v>
      </c>
      <c r="M80" s="117" t="s">
        <v>345</v>
      </c>
      <c r="N80" s="117" t="s">
        <v>345</v>
      </c>
      <c r="O80" s="117" t="s">
        <v>345</v>
      </c>
      <c r="P80" s="117" t="s">
        <v>345</v>
      </c>
      <c r="Q80" s="117" t="s">
        <v>345</v>
      </c>
      <c r="R80" s="117" t="s">
        <v>345</v>
      </c>
    </row>
    <row r="81" spans="1:18" s="4" customFormat="1" x14ac:dyDescent="0.35">
      <c r="A81" s="107"/>
      <c r="B81" s="78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107"/>
      <c r="B82" s="78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72" t="s">
        <v>90</v>
      </c>
      <c r="B83" s="73" t="s">
        <v>16</v>
      </c>
      <c r="C83" s="117" t="s">
        <v>345</v>
      </c>
      <c r="D83" s="117" t="s">
        <v>345</v>
      </c>
      <c r="E83" s="117" t="s">
        <v>345</v>
      </c>
      <c r="F83" s="117" t="s">
        <v>345</v>
      </c>
      <c r="G83" s="117" t="s">
        <v>345</v>
      </c>
      <c r="H83" s="117" t="s">
        <v>345</v>
      </c>
      <c r="I83" s="117" t="s">
        <v>345</v>
      </c>
      <c r="J83" s="117" t="s">
        <v>345</v>
      </c>
      <c r="K83" s="117" t="s">
        <v>345</v>
      </c>
      <c r="L83" s="117" t="s">
        <v>345</v>
      </c>
      <c r="M83" s="117" t="s">
        <v>345</v>
      </c>
      <c r="N83" s="117" t="s">
        <v>345</v>
      </c>
      <c r="O83" s="117" t="s">
        <v>345</v>
      </c>
      <c r="P83" s="117" t="s">
        <v>345</v>
      </c>
      <c r="Q83" s="117" t="s">
        <v>345</v>
      </c>
      <c r="R83" s="117" t="s">
        <v>345</v>
      </c>
    </row>
    <row r="84" spans="1:18" s="4" customFormat="1" x14ac:dyDescent="0.35">
      <c r="A84" s="72"/>
      <c r="B84" s="73" t="s">
        <v>17</v>
      </c>
      <c r="C84" s="117" t="s">
        <v>345</v>
      </c>
      <c r="D84" s="117" t="s">
        <v>345</v>
      </c>
      <c r="E84" s="117" t="s">
        <v>345</v>
      </c>
      <c r="F84" s="117" t="s">
        <v>345</v>
      </c>
      <c r="G84" s="117" t="s">
        <v>345</v>
      </c>
      <c r="H84" s="117" t="s">
        <v>345</v>
      </c>
      <c r="I84" s="117" t="s">
        <v>345</v>
      </c>
      <c r="J84" s="117" t="s">
        <v>345</v>
      </c>
      <c r="K84" s="117" t="s">
        <v>345</v>
      </c>
      <c r="L84" s="117" t="s">
        <v>345</v>
      </c>
      <c r="M84" s="117" t="s">
        <v>345</v>
      </c>
      <c r="N84" s="117" t="s">
        <v>345</v>
      </c>
      <c r="O84" s="117" t="s">
        <v>345</v>
      </c>
      <c r="P84" s="117" t="s">
        <v>345</v>
      </c>
      <c r="Q84" s="117" t="s">
        <v>345</v>
      </c>
      <c r="R84" s="117" t="s">
        <v>345</v>
      </c>
    </row>
    <row r="85" spans="1:18" s="4" customFormat="1" x14ac:dyDescent="0.35">
      <c r="A85" s="107"/>
      <c r="B85" s="78" t="s">
        <v>16</v>
      </c>
      <c r="C85" s="106" t="s">
        <v>345</v>
      </c>
      <c r="D85" s="106" t="s">
        <v>345</v>
      </c>
      <c r="E85" s="106" t="s">
        <v>345</v>
      </c>
      <c r="F85" s="106" t="s">
        <v>345</v>
      </c>
      <c r="G85" s="106" t="s">
        <v>345</v>
      </c>
      <c r="H85" s="106" t="s">
        <v>345</v>
      </c>
      <c r="I85" s="106" t="s">
        <v>345</v>
      </c>
      <c r="J85" s="106" t="s">
        <v>345</v>
      </c>
      <c r="K85" s="106" t="s">
        <v>345</v>
      </c>
      <c r="L85" s="106" t="s">
        <v>345</v>
      </c>
      <c r="M85" s="106" t="s">
        <v>345</v>
      </c>
      <c r="N85" s="106" t="s">
        <v>345</v>
      </c>
      <c r="O85" s="106" t="s">
        <v>345</v>
      </c>
      <c r="P85" s="106" t="s">
        <v>345</v>
      </c>
      <c r="Q85" s="106" t="s">
        <v>345</v>
      </c>
      <c r="R85" s="106" t="s">
        <v>345</v>
      </c>
    </row>
    <row r="86" spans="1:18" s="4" customFormat="1" x14ac:dyDescent="0.35">
      <c r="A86" s="107"/>
      <c r="B86" s="78" t="s">
        <v>17</v>
      </c>
      <c r="C86" s="106" t="s">
        <v>345</v>
      </c>
      <c r="D86" s="106" t="s">
        <v>345</v>
      </c>
      <c r="E86" s="106" t="s">
        <v>345</v>
      </c>
      <c r="F86" s="106" t="s">
        <v>345</v>
      </c>
      <c r="G86" s="106" t="s">
        <v>345</v>
      </c>
      <c r="H86" s="106" t="s">
        <v>345</v>
      </c>
      <c r="I86" s="106" t="s">
        <v>345</v>
      </c>
      <c r="J86" s="106" t="s">
        <v>345</v>
      </c>
      <c r="K86" s="106" t="s">
        <v>345</v>
      </c>
      <c r="L86" s="106" t="s">
        <v>345</v>
      </c>
      <c r="M86" s="106" t="s">
        <v>345</v>
      </c>
      <c r="N86" s="106" t="s">
        <v>345</v>
      </c>
      <c r="O86" s="106" t="s">
        <v>345</v>
      </c>
      <c r="P86" s="106" t="s">
        <v>345</v>
      </c>
      <c r="Q86" s="106" t="s">
        <v>345</v>
      </c>
      <c r="R86" s="106" t="s">
        <v>345</v>
      </c>
    </row>
    <row r="87" spans="1:18" s="4" customFormat="1" x14ac:dyDescent="0.35">
      <c r="A87" s="81" t="s">
        <v>91</v>
      </c>
      <c r="B87" s="70" t="s">
        <v>16</v>
      </c>
      <c r="C87" s="116" t="s">
        <v>345</v>
      </c>
      <c r="D87" s="116" t="s">
        <v>345</v>
      </c>
      <c r="E87" s="116" t="s">
        <v>345</v>
      </c>
      <c r="F87" s="116" t="s">
        <v>345</v>
      </c>
      <c r="G87" s="116" t="s">
        <v>345</v>
      </c>
      <c r="H87" s="116" t="s">
        <v>345</v>
      </c>
      <c r="I87" s="116" t="s">
        <v>345</v>
      </c>
      <c r="J87" s="116" t="s">
        <v>345</v>
      </c>
      <c r="K87" s="116" t="s">
        <v>345</v>
      </c>
      <c r="L87" s="116" t="s">
        <v>345</v>
      </c>
      <c r="M87" s="116" t="s">
        <v>345</v>
      </c>
      <c r="N87" s="116" t="s">
        <v>345</v>
      </c>
      <c r="O87" s="116" t="s">
        <v>345</v>
      </c>
      <c r="P87" s="116" t="s">
        <v>345</v>
      </c>
      <c r="Q87" s="116" t="s">
        <v>345</v>
      </c>
      <c r="R87" s="116" t="s">
        <v>345</v>
      </c>
    </row>
    <row r="88" spans="1:18" s="4" customFormat="1" x14ac:dyDescent="0.35">
      <c r="A88" s="81"/>
      <c r="B88" s="70" t="s">
        <v>17</v>
      </c>
      <c r="C88" s="116" t="s">
        <v>345</v>
      </c>
      <c r="D88" s="116" t="s">
        <v>345</v>
      </c>
      <c r="E88" s="116" t="s">
        <v>345</v>
      </c>
      <c r="F88" s="116" t="s">
        <v>345</v>
      </c>
      <c r="G88" s="116" t="s">
        <v>345</v>
      </c>
      <c r="H88" s="116" t="s">
        <v>345</v>
      </c>
      <c r="I88" s="116" t="s">
        <v>345</v>
      </c>
      <c r="J88" s="116" t="s">
        <v>345</v>
      </c>
      <c r="K88" s="116" t="s">
        <v>345</v>
      </c>
      <c r="L88" s="116" t="s">
        <v>345</v>
      </c>
      <c r="M88" s="116" t="s">
        <v>345</v>
      </c>
      <c r="N88" s="116" t="s">
        <v>345</v>
      </c>
      <c r="O88" s="116" t="s">
        <v>345</v>
      </c>
      <c r="P88" s="116" t="s">
        <v>345</v>
      </c>
      <c r="Q88" s="116" t="s">
        <v>345</v>
      </c>
      <c r="R88" s="116" t="s">
        <v>345</v>
      </c>
    </row>
    <row r="89" spans="1:18" s="4" customFormat="1" x14ac:dyDescent="0.35">
      <c r="A89" s="77"/>
      <c r="B89" s="78" t="s">
        <v>16</v>
      </c>
      <c r="C89" s="106" t="s">
        <v>345</v>
      </c>
      <c r="D89" s="106" t="s">
        <v>345</v>
      </c>
      <c r="E89" s="106" t="s">
        <v>345</v>
      </c>
      <c r="F89" s="106" t="s">
        <v>345</v>
      </c>
      <c r="G89" s="106" t="s">
        <v>345</v>
      </c>
      <c r="H89" s="106" t="s">
        <v>345</v>
      </c>
      <c r="I89" s="106" t="s">
        <v>345</v>
      </c>
      <c r="J89" s="106" t="s">
        <v>345</v>
      </c>
      <c r="K89" s="106" t="s">
        <v>345</v>
      </c>
      <c r="L89" s="106" t="s">
        <v>345</v>
      </c>
      <c r="M89" s="106" t="s">
        <v>345</v>
      </c>
      <c r="N89" s="106" t="s">
        <v>345</v>
      </c>
      <c r="O89" s="106" t="s">
        <v>345</v>
      </c>
      <c r="P89" s="106" t="s">
        <v>345</v>
      </c>
      <c r="Q89" s="106" t="s">
        <v>345</v>
      </c>
      <c r="R89" s="106" t="s">
        <v>345</v>
      </c>
    </row>
    <row r="90" spans="1:18" s="4" customFormat="1" x14ac:dyDescent="0.35">
      <c r="A90" s="77"/>
      <c r="B90" s="78" t="s">
        <v>17</v>
      </c>
      <c r="C90" s="106" t="s">
        <v>345</v>
      </c>
      <c r="D90" s="106" t="s">
        <v>345</v>
      </c>
      <c r="E90" s="106" t="s">
        <v>345</v>
      </c>
      <c r="F90" s="106" t="s">
        <v>345</v>
      </c>
      <c r="G90" s="106" t="s">
        <v>345</v>
      </c>
      <c r="H90" s="106" t="s">
        <v>345</v>
      </c>
      <c r="I90" s="106" t="s">
        <v>345</v>
      </c>
      <c r="J90" s="106" t="s">
        <v>345</v>
      </c>
      <c r="K90" s="106" t="s">
        <v>345</v>
      </c>
      <c r="L90" s="106" t="s">
        <v>345</v>
      </c>
      <c r="M90" s="106" t="s">
        <v>345</v>
      </c>
      <c r="N90" s="106" t="s">
        <v>345</v>
      </c>
      <c r="O90" s="106" t="s">
        <v>345</v>
      </c>
      <c r="P90" s="106" t="s">
        <v>345</v>
      </c>
      <c r="Q90" s="106" t="s">
        <v>345</v>
      </c>
      <c r="R90" s="106" t="s">
        <v>345</v>
      </c>
    </row>
    <row r="91" spans="1:18" s="4" customFormat="1" x14ac:dyDescent="0.35">
      <c r="A91" s="322" t="s">
        <v>344</v>
      </c>
      <c r="B91" s="322"/>
      <c r="C91" s="322"/>
      <c r="D91" s="322"/>
      <c r="E91" s="322"/>
      <c r="F91" s="322"/>
      <c r="G91" s="322"/>
      <c r="H91" s="322"/>
      <c r="I91" s="322"/>
      <c r="J91" s="322"/>
      <c r="K91" s="322"/>
      <c r="L91" s="322"/>
      <c r="M91" s="322"/>
      <c r="N91" s="322"/>
      <c r="O91" s="322"/>
      <c r="P91" s="322"/>
      <c r="Q91" s="60" t="s">
        <v>50</v>
      </c>
      <c r="R91" s="13"/>
    </row>
    <row r="92" spans="1:18" s="4" customFormat="1" x14ac:dyDescent="0.35">
      <c r="A92" s="310" t="s">
        <v>325</v>
      </c>
      <c r="B92" s="310"/>
      <c r="C92" s="310"/>
      <c r="D92" s="310"/>
      <c r="E92" s="310"/>
      <c r="F92" s="310"/>
      <c r="G92" s="310"/>
      <c r="H92" s="310"/>
      <c r="I92" s="310"/>
      <c r="J92" s="310"/>
      <c r="K92" s="310"/>
      <c r="L92" s="310"/>
      <c r="M92" s="310"/>
      <c r="N92" s="310"/>
      <c r="O92" s="310"/>
      <c r="P92" s="310"/>
      <c r="Q92" s="6"/>
      <c r="R92" s="6"/>
    </row>
    <row r="93" spans="1:18" s="4" customForma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6" t="s">
        <v>3</v>
      </c>
      <c r="P93" s="224" t="s">
        <v>355</v>
      </c>
      <c r="Q93" s="3"/>
      <c r="R93" s="3"/>
    </row>
    <row r="94" spans="1:18" s="4" customForma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8" t="s">
        <v>4</v>
      </c>
      <c r="P94" s="304">
        <v>45915</v>
      </c>
      <c r="Q94" s="304"/>
      <c r="R94" s="3"/>
    </row>
    <row r="95" spans="1:18" s="4" customForma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8" t="s">
        <v>5</v>
      </c>
      <c r="P95" s="310" t="s">
        <v>343</v>
      </c>
      <c r="Q95" s="310"/>
      <c r="R95" s="3"/>
    </row>
    <row r="96" spans="1:18" s="4" customFormat="1" x14ac:dyDescent="0.35">
      <c r="A96" s="9" t="s">
        <v>364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N96" s="11"/>
      <c r="O96" s="12" t="s">
        <v>6</v>
      </c>
    </row>
    <row r="97" spans="1:18" s="4" customFormat="1" x14ac:dyDescent="0.35">
      <c r="A97" s="323" t="s">
        <v>52</v>
      </c>
      <c r="B97" s="323"/>
      <c r="C97" s="323"/>
      <c r="D97" s="323"/>
      <c r="F97" s="324"/>
      <c r="G97" s="324"/>
      <c r="H97" s="60"/>
      <c r="I97" s="13"/>
      <c r="J97" s="13"/>
      <c r="K97" s="13"/>
      <c r="N97" s="11"/>
      <c r="O97" s="12" t="s">
        <v>7</v>
      </c>
      <c r="Q97" s="10"/>
    </row>
    <row r="98" spans="1:18" s="4" customFormat="1" ht="23.25" customHeight="1" x14ac:dyDescent="0.35">
      <c r="A98" s="9" t="s">
        <v>389</v>
      </c>
      <c r="E98" s="6"/>
      <c r="F98" s="3"/>
      <c r="G98" s="6"/>
      <c r="H98" s="6"/>
      <c r="I98" s="6"/>
      <c r="J98" s="6"/>
      <c r="K98" s="13"/>
      <c r="N98" s="11"/>
      <c r="O98" s="12" t="s">
        <v>8</v>
      </c>
      <c r="P98" s="13" t="s">
        <v>9</v>
      </c>
    </row>
    <row r="99" spans="1:18" s="4" customFormat="1" x14ac:dyDescent="0.35">
      <c r="A99" s="323"/>
      <c r="B99" s="323"/>
      <c r="C99" s="323"/>
      <c r="D99" s="323"/>
      <c r="P99" s="62"/>
      <c r="Q99" s="62"/>
      <c r="R99" s="63" t="s">
        <v>54</v>
      </c>
    </row>
    <row r="100" spans="1:18" s="4" customFormat="1" x14ac:dyDescent="0.35">
      <c r="A100" s="64" t="s">
        <v>55</v>
      </c>
      <c r="B100" s="311" t="s">
        <v>56</v>
      </c>
      <c r="C100" s="311" t="s">
        <v>12</v>
      </c>
      <c r="D100" s="65" t="s">
        <v>57</v>
      </c>
      <c r="E100" s="325" t="s">
        <v>13</v>
      </c>
      <c r="F100" s="326"/>
      <c r="G100" s="326"/>
      <c r="H100" s="327"/>
      <c r="I100" s="65" t="s">
        <v>57</v>
      </c>
      <c r="J100" s="325" t="s">
        <v>14</v>
      </c>
      <c r="K100" s="326"/>
      <c r="L100" s="326"/>
      <c r="M100" s="327"/>
      <c r="N100" s="65" t="s">
        <v>57</v>
      </c>
      <c r="O100" s="325" t="s">
        <v>15</v>
      </c>
      <c r="P100" s="326"/>
      <c r="Q100" s="326"/>
      <c r="R100" s="327"/>
    </row>
    <row r="101" spans="1:18" s="4" customFormat="1" x14ac:dyDescent="0.35">
      <c r="A101" s="66" t="s">
        <v>61</v>
      </c>
      <c r="B101" s="311"/>
      <c r="C101" s="311"/>
      <c r="D101" s="67" t="s">
        <v>62</v>
      </c>
      <c r="E101" s="68" t="s">
        <v>63</v>
      </c>
      <c r="F101" s="68" t="s">
        <v>64</v>
      </c>
      <c r="G101" s="68" t="s">
        <v>65</v>
      </c>
      <c r="H101" s="68" t="s">
        <v>66</v>
      </c>
      <c r="I101" s="67" t="s">
        <v>67</v>
      </c>
      <c r="J101" s="68" t="s">
        <v>68</v>
      </c>
      <c r="K101" s="68" t="s">
        <v>69</v>
      </c>
      <c r="L101" s="68" t="s">
        <v>70</v>
      </c>
      <c r="M101" s="68" t="s">
        <v>71</v>
      </c>
      <c r="N101" s="67" t="s">
        <v>72</v>
      </c>
      <c r="O101" s="68" t="s">
        <v>73</v>
      </c>
      <c r="P101" s="68" t="s">
        <v>74</v>
      </c>
      <c r="Q101" s="68" t="s">
        <v>75</v>
      </c>
      <c r="R101" s="68" t="s">
        <v>76</v>
      </c>
    </row>
    <row r="102" spans="1:18" s="4" customFormat="1" ht="19.899999999999999" customHeight="1" x14ac:dyDescent="0.35">
      <c r="A102" s="81" t="s">
        <v>92</v>
      </c>
      <c r="B102" s="70" t="s">
        <v>16</v>
      </c>
      <c r="C102" s="116" t="s">
        <v>345</v>
      </c>
      <c r="D102" s="116" t="s">
        <v>345</v>
      </c>
      <c r="E102" s="116" t="s">
        <v>345</v>
      </c>
      <c r="F102" s="116" t="s">
        <v>345</v>
      </c>
      <c r="G102" s="116" t="s">
        <v>345</v>
      </c>
      <c r="H102" s="116" t="s">
        <v>345</v>
      </c>
      <c r="I102" s="116" t="s">
        <v>345</v>
      </c>
      <c r="J102" s="116" t="s">
        <v>345</v>
      </c>
      <c r="K102" s="116" t="s">
        <v>345</v>
      </c>
      <c r="L102" s="116" t="s">
        <v>345</v>
      </c>
      <c r="M102" s="116" t="s">
        <v>345</v>
      </c>
      <c r="N102" s="116" t="s">
        <v>345</v>
      </c>
      <c r="O102" s="116" t="s">
        <v>345</v>
      </c>
      <c r="P102" s="116" t="s">
        <v>345</v>
      </c>
      <c r="Q102" s="116" t="s">
        <v>345</v>
      </c>
      <c r="R102" s="116" t="s">
        <v>345</v>
      </c>
    </row>
    <row r="103" spans="1:18" s="4" customFormat="1" x14ac:dyDescent="0.35">
      <c r="A103" s="81"/>
      <c r="B103" s="70" t="s">
        <v>17</v>
      </c>
      <c r="C103" s="116" t="s">
        <v>345</v>
      </c>
      <c r="D103" s="116" t="s">
        <v>345</v>
      </c>
      <c r="E103" s="116" t="s">
        <v>345</v>
      </c>
      <c r="F103" s="116" t="s">
        <v>345</v>
      </c>
      <c r="G103" s="116" t="s">
        <v>345</v>
      </c>
      <c r="H103" s="116" t="s">
        <v>345</v>
      </c>
      <c r="I103" s="116" t="s">
        <v>345</v>
      </c>
      <c r="J103" s="116" t="s">
        <v>345</v>
      </c>
      <c r="K103" s="116" t="s">
        <v>345</v>
      </c>
      <c r="L103" s="116" t="s">
        <v>345</v>
      </c>
      <c r="M103" s="116" t="s">
        <v>345</v>
      </c>
      <c r="N103" s="116" t="s">
        <v>345</v>
      </c>
      <c r="O103" s="116" t="s">
        <v>345</v>
      </c>
      <c r="P103" s="116" t="s">
        <v>345</v>
      </c>
      <c r="Q103" s="116" t="s">
        <v>345</v>
      </c>
      <c r="R103" s="116" t="s">
        <v>345</v>
      </c>
    </row>
    <row r="104" spans="1:18" s="4" customFormat="1" x14ac:dyDescent="0.35">
      <c r="A104" s="77"/>
      <c r="B104" s="78" t="s">
        <v>16</v>
      </c>
      <c r="C104" s="106" t="s">
        <v>345</v>
      </c>
      <c r="D104" s="106" t="s">
        <v>345</v>
      </c>
      <c r="E104" s="106" t="s">
        <v>345</v>
      </c>
      <c r="F104" s="106" t="s">
        <v>345</v>
      </c>
      <c r="G104" s="106" t="s">
        <v>345</v>
      </c>
      <c r="H104" s="106" t="s">
        <v>345</v>
      </c>
      <c r="I104" s="106" t="s">
        <v>345</v>
      </c>
      <c r="J104" s="106" t="s">
        <v>345</v>
      </c>
      <c r="K104" s="106" t="s">
        <v>345</v>
      </c>
      <c r="L104" s="106" t="s">
        <v>345</v>
      </c>
      <c r="M104" s="106" t="s">
        <v>345</v>
      </c>
      <c r="N104" s="106" t="s">
        <v>345</v>
      </c>
      <c r="O104" s="106" t="s">
        <v>345</v>
      </c>
      <c r="P104" s="106" t="s">
        <v>345</v>
      </c>
      <c r="Q104" s="106" t="s">
        <v>345</v>
      </c>
      <c r="R104" s="106" t="s">
        <v>345</v>
      </c>
    </row>
    <row r="105" spans="1:18" s="4" customFormat="1" x14ac:dyDescent="0.35">
      <c r="A105" s="84"/>
      <c r="B105" s="78" t="s">
        <v>17</v>
      </c>
      <c r="C105" s="106" t="s">
        <v>345</v>
      </c>
      <c r="D105" s="106" t="s">
        <v>345</v>
      </c>
      <c r="E105" s="106" t="s">
        <v>345</v>
      </c>
      <c r="F105" s="106" t="s">
        <v>345</v>
      </c>
      <c r="G105" s="106" t="s">
        <v>345</v>
      </c>
      <c r="H105" s="106" t="s">
        <v>345</v>
      </c>
      <c r="I105" s="106" t="s">
        <v>345</v>
      </c>
      <c r="J105" s="106" t="s">
        <v>345</v>
      </c>
      <c r="K105" s="106" t="s">
        <v>345</v>
      </c>
      <c r="L105" s="106" t="s">
        <v>345</v>
      </c>
      <c r="M105" s="106" t="s">
        <v>345</v>
      </c>
      <c r="N105" s="106" t="s">
        <v>345</v>
      </c>
      <c r="O105" s="106" t="s">
        <v>345</v>
      </c>
      <c r="P105" s="106" t="s">
        <v>345</v>
      </c>
      <c r="Q105" s="106" t="s">
        <v>345</v>
      </c>
      <c r="R105" s="106" t="s">
        <v>345</v>
      </c>
    </row>
    <row r="106" spans="1:18" s="4" customFormat="1" ht="29.45" customHeight="1" x14ac:dyDescent="0.35">
      <c r="A106" s="85" t="s">
        <v>93</v>
      </c>
      <c r="B106" s="86" t="s">
        <v>16</v>
      </c>
      <c r="C106" s="100">
        <f>+C30</f>
        <v>7600200</v>
      </c>
      <c r="D106" s="100">
        <f t="shared" ref="D106:R106" si="5">+D30</f>
        <v>2678160</v>
      </c>
      <c r="E106" s="100">
        <f t="shared" si="5"/>
        <v>610340</v>
      </c>
      <c r="F106" s="100">
        <f t="shared" si="5"/>
        <v>619140</v>
      </c>
      <c r="G106" s="100">
        <f t="shared" si="5"/>
        <v>661340</v>
      </c>
      <c r="H106" s="100">
        <f t="shared" si="5"/>
        <v>787340</v>
      </c>
      <c r="I106" s="100">
        <f t="shared" si="5"/>
        <v>2585660</v>
      </c>
      <c r="J106" s="100">
        <f t="shared" si="5"/>
        <v>679640</v>
      </c>
      <c r="K106" s="100">
        <f t="shared" si="5"/>
        <v>635340</v>
      </c>
      <c r="L106" s="100">
        <f t="shared" si="5"/>
        <v>635340</v>
      </c>
      <c r="M106" s="100">
        <f t="shared" si="5"/>
        <v>635340</v>
      </c>
      <c r="N106" s="100">
        <f t="shared" si="5"/>
        <v>2336380</v>
      </c>
      <c r="O106" s="100">
        <f t="shared" si="5"/>
        <v>584090</v>
      </c>
      <c r="P106" s="100">
        <f t="shared" si="5"/>
        <v>584090</v>
      </c>
      <c r="Q106" s="100">
        <f t="shared" si="5"/>
        <v>584090</v>
      </c>
      <c r="R106" s="100">
        <f t="shared" si="5"/>
        <v>584110</v>
      </c>
    </row>
    <row r="107" spans="1:18" s="4" customFormat="1" x14ac:dyDescent="0.35">
      <c r="A107" s="85"/>
      <c r="B107" s="86" t="s">
        <v>17</v>
      </c>
      <c r="C107" s="117" t="s">
        <v>345</v>
      </c>
      <c r="D107" s="117" t="s">
        <v>345</v>
      </c>
      <c r="E107" s="117" t="s">
        <v>345</v>
      </c>
      <c r="F107" s="117" t="s">
        <v>345</v>
      </c>
      <c r="G107" s="117" t="s">
        <v>345</v>
      </c>
      <c r="H107" s="117" t="s">
        <v>345</v>
      </c>
      <c r="I107" s="117" t="s">
        <v>345</v>
      </c>
      <c r="J107" s="117" t="s">
        <v>345</v>
      </c>
      <c r="K107" s="117" t="s">
        <v>345</v>
      </c>
      <c r="L107" s="117" t="s">
        <v>345</v>
      </c>
      <c r="M107" s="117" t="s">
        <v>345</v>
      </c>
      <c r="N107" s="117" t="s">
        <v>345</v>
      </c>
      <c r="O107" s="117" t="s">
        <v>345</v>
      </c>
      <c r="P107" s="117" t="s">
        <v>345</v>
      </c>
      <c r="Q107" s="117" t="s">
        <v>345</v>
      </c>
      <c r="R107" s="117" t="s">
        <v>345</v>
      </c>
    </row>
    <row r="108" spans="1:18" s="4" customFormat="1" ht="54.6" customHeight="1" x14ac:dyDescent="0.35">
      <c r="A108" s="9" t="s">
        <v>94</v>
      </c>
      <c r="B108" s="55"/>
      <c r="C108" s="55"/>
      <c r="I108" s="13" t="s">
        <v>95</v>
      </c>
      <c r="K108" s="13"/>
    </row>
    <row r="109" spans="1:18" x14ac:dyDescent="0.3">
      <c r="A109" s="87" t="s">
        <v>96</v>
      </c>
      <c r="H109" s="89"/>
      <c r="K109" s="90" t="s">
        <v>97</v>
      </c>
    </row>
    <row r="110" spans="1:18" x14ac:dyDescent="0.3">
      <c r="A110" s="61" t="s">
        <v>98</v>
      </c>
      <c r="I110" s="6" t="s">
        <v>98</v>
      </c>
    </row>
    <row r="111" spans="1:18" x14ac:dyDescent="0.3">
      <c r="A111" s="61" t="s">
        <v>99</v>
      </c>
      <c r="I111" s="8" t="s">
        <v>99</v>
      </c>
    </row>
  </sheetData>
  <mergeCells count="36">
    <mergeCell ref="O100:R100"/>
    <mergeCell ref="P94:Q94"/>
    <mergeCell ref="P49:Q49"/>
    <mergeCell ref="P4:Q4"/>
    <mergeCell ref="A99:D99"/>
    <mergeCell ref="B100:B101"/>
    <mergeCell ref="C100:C101"/>
    <mergeCell ref="E100:H100"/>
    <mergeCell ref="J100:M100"/>
    <mergeCell ref="O55:R55"/>
    <mergeCell ref="A91:P91"/>
    <mergeCell ref="A92:P92"/>
    <mergeCell ref="P95:Q95"/>
    <mergeCell ref="A97:D97"/>
    <mergeCell ref="F97:G97"/>
    <mergeCell ref="A54:D54"/>
    <mergeCell ref="B55:B56"/>
    <mergeCell ref="C55:C56"/>
    <mergeCell ref="E55:H55"/>
    <mergeCell ref="J55:M55"/>
    <mergeCell ref="A46:P46"/>
    <mergeCell ref="A47:P47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9" fitToHeight="0" orientation="landscape" r:id="rId1"/>
  <rowBreaks count="2" manualBreakCount="2">
    <brk id="45" max="17" man="1"/>
    <brk id="90" max="17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1B59-4490-4B45-8A2C-C3267EE7AAC3}">
  <sheetPr>
    <tabColor rgb="FFFF0000"/>
    <pageSetUpPr fitToPage="1"/>
  </sheetPr>
  <dimension ref="A1:R156"/>
  <sheetViews>
    <sheetView tabSelected="1" view="pageBreakPreview" topLeftCell="A125" zoomScale="73" zoomScaleNormal="70" zoomScaleSheetLayoutView="73" workbookViewId="0">
      <selection activeCell="A24" sqref="A24"/>
    </sheetView>
  </sheetViews>
  <sheetFormatPr defaultRowHeight="21" x14ac:dyDescent="0.3"/>
  <cols>
    <col min="1" max="1" width="48.625" style="219" customWidth="1"/>
    <col min="2" max="2" width="7.625" style="219" bestFit="1" customWidth="1"/>
    <col min="3" max="3" width="16.25" style="219" customWidth="1"/>
    <col min="4" max="4" width="14.75" style="219" customWidth="1"/>
    <col min="5" max="6" width="13.125" style="219" customWidth="1"/>
    <col min="7" max="7" width="14.125" style="219" customWidth="1"/>
    <col min="8" max="8" width="13.875" style="219" customWidth="1"/>
    <col min="9" max="9" width="15" style="219" customWidth="1"/>
    <col min="10" max="10" width="13.875" style="219" customWidth="1"/>
    <col min="11" max="11" width="15" style="219" customWidth="1"/>
    <col min="12" max="12" width="13.875" style="219" customWidth="1"/>
    <col min="13" max="13" width="13.75" style="219" customWidth="1"/>
    <col min="14" max="14" width="15.25" style="219" customWidth="1"/>
    <col min="15" max="16" width="13.75" style="219" customWidth="1"/>
    <col min="17" max="17" width="13.625" style="219" customWidth="1"/>
    <col min="18" max="18" width="14.25" style="219" customWidth="1"/>
    <col min="19" max="20" width="9" style="219"/>
    <col min="21" max="21" width="7.875" style="219" customWidth="1"/>
    <col min="22" max="244" width="9" style="219"/>
    <col min="245" max="245" width="47.25" style="219" customWidth="1"/>
    <col min="246" max="255" width="10.5" style="219" customWidth="1"/>
    <col min="256" max="256" width="0" style="219" hidden="1" customWidth="1"/>
    <col min="257" max="257" width="9" style="219"/>
    <col min="258" max="259" width="0" style="219" hidden="1" customWidth="1"/>
    <col min="260" max="500" width="9" style="219"/>
    <col min="501" max="501" width="47.25" style="219" customWidth="1"/>
    <col min="502" max="511" width="10.5" style="219" customWidth="1"/>
    <col min="512" max="512" width="0" style="219" hidden="1" customWidth="1"/>
    <col min="513" max="513" width="9" style="219"/>
    <col min="514" max="515" width="0" style="219" hidden="1" customWidth="1"/>
    <col min="516" max="756" width="9" style="219"/>
    <col min="757" max="757" width="47.25" style="219" customWidth="1"/>
    <col min="758" max="767" width="10.5" style="219" customWidth="1"/>
    <col min="768" max="768" width="0" style="219" hidden="1" customWidth="1"/>
    <col min="769" max="769" width="9" style="219"/>
    <col min="770" max="771" width="0" style="219" hidden="1" customWidth="1"/>
    <col min="772" max="1012" width="9" style="219"/>
    <col min="1013" max="1013" width="47.25" style="219" customWidth="1"/>
    <col min="1014" max="1023" width="10.5" style="219" customWidth="1"/>
    <col min="1024" max="1024" width="0" style="219" hidden="1" customWidth="1"/>
    <col min="1025" max="1025" width="9" style="219"/>
    <col min="1026" max="1027" width="0" style="219" hidden="1" customWidth="1"/>
    <col min="1028" max="1268" width="9" style="219"/>
    <col min="1269" max="1269" width="47.25" style="219" customWidth="1"/>
    <col min="1270" max="1279" width="10.5" style="219" customWidth="1"/>
    <col min="1280" max="1280" width="0" style="219" hidden="1" customWidth="1"/>
    <col min="1281" max="1281" width="9" style="219"/>
    <col min="1282" max="1283" width="0" style="219" hidden="1" customWidth="1"/>
    <col min="1284" max="1524" width="9" style="219"/>
    <col min="1525" max="1525" width="47.25" style="219" customWidth="1"/>
    <col min="1526" max="1535" width="10.5" style="219" customWidth="1"/>
    <col min="1536" max="1536" width="0" style="219" hidden="1" customWidth="1"/>
    <col min="1537" max="1537" width="9" style="219"/>
    <col min="1538" max="1539" width="0" style="219" hidden="1" customWidth="1"/>
    <col min="1540" max="1780" width="9" style="219"/>
    <col min="1781" max="1781" width="47.25" style="219" customWidth="1"/>
    <col min="1782" max="1791" width="10.5" style="219" customWidth="1"/>
    <col min="1792" max="1792" width="0" style="219" hidden="1" customWidth="1"/>
    <col min="1793" max="1793" width="9" style="219"/>
    <col min="1794" max="1795" width="0" style="219" hidden="1" customWidth="1"/>
    <col min="1796" max="2036" width="9" style="219"/>
    <col min="2037" max="2037" width="47.25" style="219" customWidth="1"/>
    <col min="2038" max="2047" width="10.5" style="219" customWidth="1"/>
    <col min="2048" max="2048" width="0" style="219" hidden="1" customWidth="1"/>
    <col min="2049" max="2049" width="9" style="219"/>
    <col min="2050" max="2051" width="0" style="219" hidden="1" customWidth="1"/>
    <col min="2052" max="2292" width="9" style="219"/>
    <col min="2293" max="2293" width="47.25" style="219" customWidth="1"/>
    <col min="2294" max="2303" width="10.5" style="219" customWidth="1"/>
    <col min="2304" max="2304" width="0" style="219" hidden="1" customWidth="1"/>
    <col min="2305" max="2305" width="9" style="219"/>
    <col min="2306" max="2307" width="0" style="219" hidden="1" customWidth="1"/>
    <col min="2308" max="2548" width="9" style="219"/>
    <col min="2549" max="2549" width="47.25" style="219" customWidth="1"/>
    <col min="2550" max="2559" width="10.5" style="219" customWidth="1"/>
    <col min="2560" max="2560" width="0" style="219" hidden="1" customWidth="1"/>
    <col min="2561" max="2561" width="9" style="219"/>
    <col min="2562" max="2563" width="0" style="219" hidden="1" customWidth="1"/>
    <col min="2564" max="2804" width="9" style="219"/>
    <col min="2805" max="2805" width="47.25" style="219" customWidth="1"/>
    <col min="2806" max="2815" width="10.5" style="219" customWidth="1"/>
    <col min="2816" max="2816" width="0" style="219" hidden="1" customWidth="1"/>
    <col min="2817" max="2817" width="9" style="219"/>
    <col min="2818" max="2819" width="0" style="219" hidden="1" customWidth="1"/>
    <col min="2820" max="3060" width="9" style="219"/>
    <col min="3061" max="3061" width="47.25" style="219" customWidth="1"/>
    <col min="3062" max="3071" width="10.5" style="219" customWidth="1"/>
    <col min="3072" max="3072" width="0" style="219" hidden="1" customWidth="1"/>
    <col min="3073" max="3073" width="9" style="219"/>
    <col min="3074" max="3075" width="0" style="219" hidden="1" customWidth="1"/>
    <col min="3076" max="3316" width="9" style="219"/>
    <col min="3317" max="3317" width="47.25" style="219" customWidth="1"/>
    <col min="3318" max="3327" width="10.5" style="219" customWidth="1"/>
    <col min="3328" max="3328" width="0" style="219" hidden="1" customWidth="1"/>
    <col min="3329" max="3329" width="9" style="219"/>
    <col min="3330" max="3331" width="0" style="219" hidden="1" customWidth="1"/>
    <col min="3332" max="3572" width="9" style="219"/>
    <col min="3573" max="3573" width="47.25" style="219" customWidth="1"/>
    <col min="3574" max="3583" width="10.5" style="219" customWidth="1"/>
    <col min="3584" max="3584" width="0" style="219" hidden="1" customWidth="1"/>
    <col min="3585" max="3585" width="9" style="219"/>
    <col min="3586" max="3587" width="0" style="219" hidden="1" customWidth="1"/>
    <col min="3588" max="3828" width="9" style="219"/>
    <col min="3829" max="3829" width="47.25" style="219" customWidth="1"/>
    <col min="3830" max="3839" width="10.5" style="219" customWidth="1"/>
    <col min="3840" max="3840" width="0" style="219" hidden="1" customWidth="1"/>
    <col min="3841" max="3841" width="9" style="219"/>
    <col min="3842" max="3843" width="0" style="219" hidden="1" customWidth="1"/>
    <col min="3844" max="4084" width="9" style="219"/>
    <col min="4085" max="4085" width="47.25" style="219" customWidth="1"/>
    <col min="4086" max="4095" width="10.5" style="219" customWidth="1"/>
    <col min="4096" max="4096" width="0" style="219" hidden="1" customWidth="1"/>
    <col min="4097" max="4097" width="9" style="219"/>
    <col min="4098" max="4099" width="0" style="219" hidden="1" customWidth="1"/>
    <col min="4100" max="4340" width="9" style="219"/>
    <col min="4341" max="4341" width="47.25" style="219" customWidth="1"/>
    <col min="4342" max="4351" width="10.5" style="219" customWidth="1"/>
    <col min="4352" max="4352" width="0" style="219" hidden="1" customWidth="1"/>
    <col min="4353" max="4353" width="9" style="219"/>
    <col min="4354" max="4355" width="0" style="219" hidden="1" customWidth="1"/>
    <col min="4356" max="4596" width="9" style="219"/>
    <col min="4597" max="4597" width="47.25" style="219" customWidth="1"/>
    <col min="4598" max="4607" width="10.5" style="219" customWidth="1"/>
    <col min="4608" max="4608" width="0" style="219" hidden="1" customWidth="1"/>
    <col min="4609" max="4609" width="9" style="219"/>
    <col min="4610" max="4611" width="0" style="219" hidden="1" customWidth="1"/>
    <col min="4612" max="4852" width="9" style="219"/>
    <col min="4853" max="4853" width="47.25" style="219" customWidth="1"/>
    <col min="4854" max="4863" width="10.5" style="219" customWidth="1"/>
    <col min="4864" max="4864" width="0" style="219" hidden="1" customWidth="1"/>
    <col min="4865" max="4865" width="9" style="219"/>
    <col min="4866" max="4867" width="0" style="219" hidden="1" customWidth="1"/>
    <col min="4868" max="5108" width="9" style="219"/>
    <col min="5109" max="5109" width="47.25" style="219" customWidth="1"/>
    <col min="5110" max="5119" width="10.5" style="219" customWidth="1"/>
    <col min="5120" max="5120" width="0" style="219" hidden="1" customWidth="1"/>
    <col min="5121" max="5121" width="9" style="219"/>
    <col min="5122" max="5123" width="0" style="219" hidden="1" customWidth="1"/>
    <col min="5124" max="5364" width="9" style="219"/>
    <col min="5365" max="5365" width="47.25" style="219" customWidth="1"/>
    <col min="5366" max="5375" width="10.5" style="219" customWidth="1"/>
    <col min="5376" max="5376" width="0" style="219" hidden="1" customWidth="1"/>
    <col min="5377" max="5377" width="9" style="219"/>
    <col min="5378" max="5379" width="0" style="219" hidden="1" customWidth="1"/>
    <col min="5380" max="5620" width="9" style="219"/>
    <col min="5621" max="5621" width="47.25" style="219" customWidth="1"/>
    <col min="5622" max="5631" width="10.5" style="219" customWidth="1"/>
    <col min="5632" max="5632" width="0" style="219" hidden="1" customWidth="1"/>
    <col min="5633" max="5633" width="9" style="219"/>
    <col min="5634" max="5635" width="0" style="219" hidden="1" customWidth="1"/>
    <col min="5636" max="5876" width="9" style="219"/>
    <col min="5877" max="5877" width="47.25" style="219" customWidth="1"/>
    <col min="5878" max="5887" width="10.5" style="219" customWidth="1"/>
    <col min="5888" max="5888" width="0" style="219" hidden="1" customWidth="1"/>
    <col min="5889" max="5889" width="9" style="219"/>
    <col min="5890" max="5891" width="0" style="219" hidden="1" customWidth="1"/>
    <col min="5892" max="6132" width="9" style="219"/>
    <col min="6133" max="6133" width="47.25" style="219" customWidth="1"/>
    <col min="6134" max="6143" width="10.5" style="219" customWidth="1"/>
    <col min="6144" max="6144" width="0" style="219" hidden="1" customWidth="1"/>
    <col min="6145" max="6145" width="9" style="219"/>
    <col min="6146" max="6147" width="0" style="219" hidden="1" customWidth="1"/>
    <col min="6148" max="6388" width="9" style="219"/>
    <col min="6389" max="6389" width="47.25" style="219" customWidth="1"/>
    <col min="6390" max="6399" width="10.5" style="219" customWidth="1"/>
    <col min="6400" max="6400" width="0" style="219" hidden="1" customWidth="1"/>
    <col min="6401" max="6401" width="9" style="219"/>
    <col min="6402" max="6403" width="0" style="219" hidden="1" customWidth="1"/>
    <col min="6404" max="6644" width="9" style="219"/>
    <col min="6645" max="6645" width="47.25" style="219" customWidth="1"/>
    <col min="6646" max="6655" width="10.5" style="219" customWidth="1"/>
    <col min="6656" max="6656" width="0" style="219" hidden="1" customWidth="1"/>
    <col min="6657" max="6657" width="9" style="219"/>
    <col min="6658" max="6659" width="0" style="219" hidden="1" customWidth="1"/>
    <col min="6660" max="6900" width="9" style="219"/>
    <col min="6901" max="6901" width="47.25" style="219" customWidth="1"/>
    <col min="6902" max="6911" width="10.5" style="219" customWidth="1"/>
    <col min="6912" max="6912" width="0" style="219" hidden="1" customWidth="1"/>
    <col min="6913" max="6913" width="9" style="219"/>
    <col min="6914" max="6915" width="0" style="219" hidden="1" customWidth="1"/>
    <col min="6916" max="7156" width="9" style="219"/>
    <col min="7157" max="7157" width="47.25" style="219" customWidth="1"/>
    <col min="7158" max="7167" width="10.5" style="219" customWidth="1"/>
    <col min="7168" max="7168" width="0" style="219" hidden="1" customWidth="1"/>
    <col min="7169" max="7169" width="9" style="219"/>
    <col min="7170" max="7171" width="0" style="219" hidden="1" customWidth="1"/>
    <col min="7172" max="7412" width="9" style="219"/>
    <col min="7413" max="7413" width="47.25" style="219" customWidth="1"/>
    <col min="7414" max="7423" width="10.5" style="219" customWidth="1"/>
    <col min="7424" max="7424" width="0" style="219" hidden="1" customWidth="1"/>
    <col min="7425" max="7425" width="9" style="219"/>
    <col min="7426" max="7427" width="0" style="219" hidden="1" customWidth="1"/>
    <col min="7428" max="7668" width="9" style="219"/>
    <col min="7669" max="7669" width="47.25" style="219" customWidth="1"/>
    <col min="7670" max="7679" width="10.5" style="219" customWidth="1"/>
    <col min="7680" max="7680" width="0" style="219" hidden="1" customWidth="1"/>
    <col min="7681" max="7681" width="9" style="219"/>
    <col min="7682" max="7683" width="0" style="219" hidden="1" customWidth="1"/>
    <col min="7684" max="7924" width="9" style="219"/>
    <col min="7925" max="7925" width="47.25" style="219" customWidth="1"/>
    <col min="7926" max="7935" width="10.5" style="219" customWidth="1"/>
    <col min="7936" max="7936" width="0" style="219" hidden="1" customWidth="1"/>
    <col min="7937" max="7937" width="9" style="219"/>
    <col min="7938" max="7939" width="0" style="219" hidden="1" customWidth="1"/>
    <col min="7940" max="8180" width="9" style="219"/>
    <col min="8181" max="8181" width="47.25" style="219" customWidth="1"/>
    <col min="8182" max="8191" width="10.5" style="219" customWidth="1"/>
    <col min="8192" max="8192" width="0" style="219" hidden="1" customWidth="1"/>
    <col min="8193" max="8193" width="9" style="219"/>
    <col min="8194" max="8195" width="0" style="219" hidden="1" customWidth="1"/>
    <col min="8196" max="8436" width="9" style="219"/>
    <col min="8437" max="8437" width="47.25" style="219" customWidth="1"/>
    <col min="8438" max="8447" width="10.5" style="219" customWidth="1"/>
    <col min="8448" max="8448" width="0" style="219" hidden="1" customWidth="1"/>
    <col min="8449" max="8449" width="9" style="219"/>
    <col min="8450" max="8451" width="0" style="219" hidden="1" customWidth="1"/>
    <col min="8452" max="8692" width="9" style="219"/>
    <col min="8693" max="8693" width="47.25" style="219" customWidth="1"/>
    <col min="8694" max="8703" width="10.5" style="219" customWidth="1"/>
    <col min="8704" max="8704" width="0" style="219" hidden="1" customWidth="1"/>
    <col min="8705" max="8705" width="9" style="219"/>
    <col min="8706" max="8707" width="0" style="219" hidden="1" customWidth="1"/>
    <col min="8708" max="8948" width="9" style="219"/>
    <col min="8949" max="8949" width="47.25" style="219" customWidth="1"/>
    <col min="8950" max="8959" width="10.5" style="219" customWidth="1"/>
    <col min="8960" max="8960" width="0" style="219" hidden="1" customWidth="1"/>
    <col min="8961" max="8961" width="9" style="219"/>
    <col min="8962" max="8963" width="0" style="219" hidden="1" customWidth="1"/>
    <col min="8964" max="9204" width="9" style="219"/>
    <col min="9205" max="9205" width="47.25" style="219" customWidth="1"/>
    <col min="9206" max="9215" width="10.5" style="219" customWidth="1"/>
    <col min="9216" max="9216" width="0" style="219" hidden="1" customWidth="1"/>
    <col min="9217" max="9217" width="9" style="219"/>
    <col min="9218" max="9219" width="0" style="219" hidden="1" customWidth="1"/>
    <col min="9220" max="9460" width="9" style="219"/>
    <col min="9461" max="9461" width="47.25" style="219" customWidth="1"/>
    <col min="9462" max="9471" width="10.5" style="219" customWidth="1"/>
    <col min="9472" max="9472" width="0" style="219" hidden="1" customWidth="1"/>
    <col min="9473" max="9473" width="9" style="219"/>
    <col min="9474" max="9475" width="0" style="219" hidden="1" customWidth="1"/>
    <col min="9476" max="9716" width="9" style="219"/>
    <col min="9717" max="9717" width="47.25" style="219" customWidth="1"/>
    <col min="9718" max="9727" width="10.5" style="219" customWidth="1"/>
    <col min="9728" max="9728" width="0" style="219" hidden="1" customWidth="1"/>
    <col min="9729" max="9729" width="9" style="219"/>
    <col min="9730" max="9731" width="0" style="219" hidden="1" customWidth="1"/>
    <col min="9732" max="9972" width="9" style="219"/>
    <col min="9973" max="9973" width="47.25" style="219" customWidth="1"/>
    <col min="9974" max="9983" width="10.5" style="219" customWidth="1"/>
    <col min="9984" max="9984" width="0" style="219" hidden="1" customWidth="1"/>
    <col min="9985" max="9985" width="9" style="219"/>
    <col min="9986" max="9987" width="0" style="219" hidden="1" customWidth="1"/>
    <col min="9988" max="10228" width="9" style="219"/>
    <col min="10229" max="10229" width="47.25" style="219" customWidth="1"/>
    <col min="10230" max="10239" width="10.5" style="219" customWidth="1"/>
    <col min="10240" max="10240" width="0" style="219" hidden="1" customWidth="1"/>
    <col min="10241" max="10241" width="9" style="219"/>
    <col min="10242" max="10243" width="0" style="219" hidden="1" customWidth="1"/>
    <col min="10244" max="10484" width="9" style="219"/>
    <col min="10485" max="10485" width="47.25" style="219" customWidth="1"/>
    <col min="10486" max="10495" width="10.5" style="219" customWidth="1"/>
    <col min="10496" max="10496" width="0" style="219" hidden="1" customWidth="1"/>
    <col min="10497" max="10497" width="9" style="219"/>
    <col min="10498" max="10499" width="0" style="219" hidden="1" customWidth="1"/>
    <col min="10500" max="10740" width="9" style="219"/>
    <col min="10741" max="10741" width="47.25" style="219" customWidth="1"/>
    <col min="10742" max="10751" width="10.5" style="219" customWidth="1"/>
    <col min="10752" max="10752" width="0" style="219" hidden="1" customWidth="1"/>
    <col min="10753" max="10753" width="9" style="219"/>
    <col min="10754" max="10755" width="0" style="219" hidden="1" customWidth="1"/>
    <col min="10756" max="10996" width="9" style="219"/>
    <col min="10997" max="10997" width="47.25" style="219" customWidth="1"/>
    <col min="10998" max="11007" width="10.5" style="219" customWidth="1"/>
    <col min="11008" max="11008" width="0" style="219" hidden="1" customWidth="1"/>
    <col min="11009" max="11009" width="9" style="219"/>
    <col min="11010" max="11011" width="0" style="219" hidden="1" customWidth="1"/>
    <col min="11012" max="11252" width="9" style="219"/>
    <col min="11253" max="11253" width="47.25" style="219" customWidth="1"/>
    <col min="11254" max="11263" width="10.5" style="219" customWidth="1"/>
    <col min="11264" max="11264" width="0" style="219" hidden="1" customWidth="1"/>
    <col min="11265" max="11265" width="9" style="219"/>
    <col min="11266" max="11267" width="0" style="219" hidden="1" customWidth="1"/>
    <col min="11268" max="11508" width="9" style="219"/>
    <col min="11509" max="11509" width="47.25" style="219" customWidth="1"/>
    <col min="11510" max="11519" width="10.5" style="219" customWidth="1"/>
    <col min="11520" max="11520" width="0" style="219" hidden="1" customWidth="1"/>
    <col min="11521" max="11521" width="9" style="219"/>
    <col min="11522" max="11523" width="0" style="219" hidden="1" customWidth="1"/>
    <col min="11524" max="11764" width="9" style="219"/>
    <col min="11765" max="11765" width="47.25" style="219" customWidth="1"/>
    <col min="11766" max="11775" width="10.5" style="219" customWidth="1"/>
    <col min="11776" max="11776" width="0" style="219" hidden="1" customWidth="1"/>
    <col min="11777" max="11777" width="9" style="219"/>
    <col min="11778" max="11779" width="0" style="219" hidden="1" customWidth="1"/>
    <col min="11780" max="12020" width="9" style="219"/>
    <col min="12021" max="12021" width="47.25" style="219" customWidth="1"/>
    <col min="12022" max="12031" width="10.5" style="219" customWidth="1"/>
    <col min="12032" max="12032" width="0" style="219" hidden="1" customWidth="1"/>
    <col min="12033" max="12033" width="9" style="219"/>
    <col min="12034" max="12035" width="0" style="219" hidden="1" customWidth="1"/>
    <col min="12036" max="12276" width="9" style="219"/>
    <col min="12277" max="12277" width="47.25" style="219" customWidth="1"/>
    <col min="12278" max="12287" width="10.5" style="219" customWidth="1"/>
    <col min="12288" max="12288" width="0" style="219" hidden="1" customWidth="1"/>
    <col min="12289" max="12289" width="9" style="219"/>
    <col min="12290" max="12291" width="0" style="219" hidden="1" customWidth="1"/>
    <col min="12292" max="12532" width="9" style="219"/>
    <col min="12533" max="12533" width="47.25" style="219" customWidth="1"/>
    <col min="12534" max="12543" width="10.5" style="219" customWidth="1"/>
    <col min="12544" max="12544" width="0" style="219" hidden="1" customWidth="1"/>
    <col min="12545" max="12545" width="9" style="219"/>
    <col min="12546" max="12547" width="0" style="219" hidden="1" customWidth="1"/>
    <col min="12548" max="12788" width="9" style="219"/>
    <col min="12789" max="12789" width="47.25" style="219" customWidth="1"/>
    <col min="12790" max="12799" width="10.5" style="219" customWidth="1"/>
    <col min="12800" max="12800" width="0" style="219" hidden="1" customWidth="1"/>
    <col min="12801" max="12801" width="9" style="219"/>
    <col min="12802" max="12803" width="0" style="219" hidden="1" customWidth="1"/>
    <col min="12804" max="13044" width="9" style="219"/>
    <col min="13045" max="13045" width="47.25" style="219" customWidth="1"/>
    <col min="13046" max="13055" width="10.5" style="219" customWidth="1"/>
    <col min="13056" max="13056" width="0" style="219" hidden="1" customWidth="1"/>
    <col min="13057" max="13057" width="9" style="219"/>
    <col min="13058" max="13059" width="0" style="219" hidden="1" customWidth="1"/>
    <col min="13060" max="13300" width="9" style="219"/>
    <col min="13301" max="13301" width="47.25" style="219" customWidth="1"/>
    <col min="13302" max="13311" width="10.5" style="219" customWidth="1"/>
    <col min="13312" max="13312" width="0" style="219" hidden="1" customWidth="1"/>
    <col min="13313" max="13313" width="9" style="219"/>
    <col min="13314" max="13315" width="0" style="219" hidden="1" customWidth="1"/>
    <col min="13316" max="13556" width="9" style="219"/>
    <col min="13557" max="13557" width="47.25" style="219" customWidth="1"/>
    <col min="13558" max="13567" width="10.5" style="219" customWidth="1"/>
    <col min="13568" max="13568" width="0" style="219" hidden="1" customWidth="1"/>
    <col min="13569" max="13569" width="9" style="219"/>
    <col min="13570" max="13571" width="0" style="219" hidden="1" customWidth="1"/>
    <col min="13572" max="13812" width="9" style="219"/>
    <col min="13813" max="13813" width="47.25" style="219" customWidth="1"/>
    <col min="13814" max="13823" width="10.5" style="219" customWidth="1"/>
    <col min="13824" max="13824" width="0" style="219" hidden="1" customWidth="1"/>
    <col min="13825" max="13825" width="9" style="219"/>
    <col min="13826" max="13827" width="0" style="219" hidden="1" customWidth="1"/>
    <col min="13828" max="14068" width="9" style="219"/>
    <col min="14069" max="14069" width="47.25" style="219" customWidth="1"/>
    <col min="14070" max="14079" width="10.5" style="219" customWidth="1"/>
    <col min="14080" max="14080" width="0" style="219" hidden="1" customWidth="1"/>
    <col min="14081" max="14081" width="9" style="219"/>
    <col min="14082" max="14083" width="0" style="219" hidden="1" customWidth="1"/>
    <col min="14084" max="14324" width="9" style="219"/>
    <col min="14325" max="14325" width="47.25" style="219" customWidth="1"/>
    <col min="14326" max="14335" width="10.5" style="219" customWidth="1"/>
    <col min="14336" max="14336" width="0" style="219" hidden="1" customWidth="1"/>
    <col min="14337" max="14337" width="9" style="219"/>
    <col min="14338" max="14339" width="0" style="219" hidden="1" customWidth="1"/>
    <col min="14340" max="14580" width="9" style="219"/>
    <col min="14581" max="14581" width="47.25" style="219" customWidth="1"/>
    <col min="14582" max="14591" width="10.5" style="219" customWidth="1"/>
    <col min="14592" max="14592" width="0" style="219" hidden="1" customWidth="1"/>
    <col min="14593" max="14593" width="9" style="219"/>
    <col min="14594" max="14595" width="0" style="219" hidden="1" customWidth="1"/>
    <col min="14596" max="14836" width="9" style="219"/>
    <col min="14837" max="14837" width="47.25" style="219" customWidth="1"/>
    <col min="14838" max="14847" width="10.5" style="219" customWidth="1"/>
    <col min="14848" max="14848" width="0" style="219" hidden="1" customWidth="1"/>
    <col min="14849" max="14849" width="9" style="219"/>
    <col min="14850" max="14851" width="0" style="219" hidden="1" customWidth="1"/>
    <col min="14852" max="15092" width="9" style="219"/>
    <col min="15093" max="15093" width="47.25" style="219" customWidth="1"/>
    <col min="15094" max="15103" width="10.5" style="219" customWidth="1"/>
    <col min="15104" max="15104" width="0" style="219" hidden="1" customWidth="1"/>
    <col min="15105" max="15105" width="9" style="219"/>
    <col min="15106" max="15107" width="0" style="219" hidden="1" customWidth="1"/>
    <col min="15108" max="15348" width="9" style="219"/>
    <col min="15349" max="15349" width="47.25" style="219" customWidth="1"/>
    <col min="15350" max="15359" width="10.5" style="219" customWidth="1"/>
    <col min="15360" max="15360" width="0" style="219" hidden="1" customWidth="1"/>
    <col min="15361" max="15361" width="9" style="219"/>
    <col min="15362" max="15363" width="0" style="219" hidden="1" customWidth="1"/>
    <col min="15364" max="15604" width="9" style="219"/>
    <col min="15605" max="15605" width="47.25" style="219" customWidth="1"/>
    <col min="15606" max="15615" width="10.5" style="219" customWidth="1"/>
    <col min="15616" max="15616" width="0" style="219" hidden="1" customWidth="1"/>
    <col min="15617" max="15617" width="9" style="219"/>
    <col min="15618" max="15619" width="0" style="219" hidden="1" customWidth="1"/>
    <col min="15620" max="15860" width="9" style="219"/>
    <col min="15861" max="15861" width="47.25" style="219" customWidth="1"/>
    <col min="15862" max="15871" width="10.5" style="219" customWidth="1"/>
    <col min="15872" max="15872" width="0" style="219" hidden="1" customWidth="1"/>
    <col min="15873" max="15873" width="9" style="219"/>
    <col min="15874" max="15875" width="0" style="219" hidden="1" customWidth="1"/>
    <col min="15876" max="16116" width="9" style="219"/>
    <col min="16117" max="16117" width="47.25" style="219" customWidth="1"/>
    <col min="16118" max="16127" width="10.5" style="219" customWidth="1"/>
    <col min="16128" max="16128" width="0" style="219" hidden="1" customWidth="1"/>
    <col min="16129" max="16129" width="9" style="219"/>
    <col min="16130" max="16131" width="0" style="219" hidden="1" customWidth="1"/>
    <col min="16132" max="16384" width="9" style="219"/>
  </cols>
  <sheetData>
    <row r="1" spans="1:18" s="185" customFormat="1" x14ac:dyDescent="0.35">
      <c r="A1" s="337" t="s">
        <v>344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183" t="s">
        <v>50</v>
      </c>
      <c r="R1" s="184"/>
    </row>
    <row r="2" spans="1:18" s="185" customFormat="1" x14ac:dyDescent="0.35">
      <c r="A2" s="338" t="s">
        <v>116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187"/>
      <c r="R2" s="187"/>
    </row>
    <row r="3" spans="1:18" s="185" customFormat="1" x14ac:dyDescent="0.35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7" t="s">
        <v>3</v>
      </c>
      <c r="P3" s="230" t="s">
        <v>363</v>
      </c>
      <c r="Q3" s="186"/>
      <c r="R3" s="186"/>
    </row>
    <row r="4" spans="1:18" s="185" customFormat="1" x14ac:dyDescent="0.35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8" t="s">
        <v>4</v>
      </c>
      <c r="P4" s="304"/>
      <c r="Q4" s="304"/>
      <c r="R4" s="186"/>
    </row>
    <row r="5" spans="1:18" s="185" customFormat="1" x14ac:dyDescent="0.35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8" t="s">
        <v>5</v>
      </c>
      <c r="P5" s="338" t="s">
        <v>343</v>
      </c>
      <c r="Q5" s="338"/>
      <c r="R5" s="186"/>
    </row>
    <row r="6" spans="1:18" s="185" customFormat="1" x14ac:dyDescent="0.35">
      <c r="A6" s="189" t="s">
        <v>364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N6" s="190"/>
      <c r="O6" s="191" t="s">
        <v>6</v>
      </c>
    </row>
    <row r="7" spans="1:18" s="185" customFormat="1" x14ac:dyDescent="0.35">
      <c r="A7" s="339" t="s">
        <v>52</v>
      </c>
      <c r="B7" s="339"/>
      <c r="C7" s="339"/>
      <c r="D7" s="339"/>
      <c r="F7" s="340"/>
      <c r="G7" s="340"/>
      <c r="H7" s="183"/>
      <c r="I7" s="184"/>
      <c r="J7" s="184"/>
      <c r="K7" s="184"/>
      <c r="N7" s="190"/>
      <c r="O7" s="191" t="s">
        <v>7</v>
      </c>
      <c r="Q7" s="182"/>
    </row>
    <row r="8" spans="1:18" s="185" customFormat="1" ht="23.25" customHeight="1" x14ac:dyDescent="0.35">
      <c r="A8" s="189" t="s">
        <v>390</v>
      </c>
      <c r="E8" s="187"/>
      <c r="F8" s="186"/>
      <c r="G8" s="187"/>
      <c r="H8" s="187"/>
      <c r="I8" s="187"/>
      <c r="J8" s="187"/>
      <c r="K8" s="184"/>
      <c r="N8" s="190"/>
      <c r="O8" s="191" t="s">
        <v>8</v>
      </c>
      <c r="P8" s="184" t="s">
        <v>409</v>
      </c>
    </row>
    <row r="9" spans="1:18" s="185" customFormat="1" x14ac:dyDescent="0.35">
      <c r="A9" s="339"/>
      <c r="B9" s="339"/>
      <c r="C9" s="339"/>
      <c r="D9" s="339"/>
      <c r="P9" s="193"/>
      <c r="Q9" s="193"/>
      <c r="R9" s="194" t="s">
        <v>54</v>
      </c>
    </row>
    <row r="10" spans="1:18" s="185" customFormat="1" x14ac:dyDescent="0.35">
      <c r="A10" s="195" t="s">
        <v>55</v>
      </c>
      <c r="B10" s="341" t="s">
        <v>56</v>
      </c>
      <c r="C10" s="341" t="s">
        <v>12</v>
      </c>
      <c r="D10" s="196" t="s">
        <v>57</v>
      </c>
      <c r="E10" s="342" t="s">
        <v>13</v>
      </c>
      <c r="F10" s="343"/>
      <c r="G10" s="343"/>
      <c r="H10" s="344"/>
      <c r="I10" s="196" t="s">
        <v>57</v>
      </c>
      <c r="J10" s="342" t="s">
        <v>14</v>
      </c>
      <c r="K10" s="343"/>
      <c r="L10" s="343"/>
      <c r="M10" s="344"/>
      <c r="N10" s="196" t="s">
        <v>57</v>
      </c>
      <c r="O10" s="342" t="s">
        <v>15</v>
      </c>
      <c r="P10" s="343"/>
      <c r="Q10" s="343"/>
      <c r="R10" s="344"/>
    </row>
    <row r="11" spans="1:18" s="185" customFormat="1" x14ac:dyDescent="0.35">
      <c r="A11" s="197" t="s">
        <v>61</v>
      </c>
      <c r="B11" s="341"/>
      <c r="C11" s="341"/>
      <c r="D11" s="198" t="s">
        <v>62</v>
      </c>
      <c r="E11" s="199" t="s">
        <v>63</v>
      </c>
      <c r="F11" s="199" t="s">
        <v>64</v>
      </c>
      <c r="G11" s="199" t="s">
        <v>65</v>
      </c>
      <c r="H11" s="199" t="s">
        <v>66</v>
      </c>
      <c r="I11" s="198" t="s">
        <v>67</v>
      </c>
      <c r="J11" s="199" t="s">
        <v>68</v>
      </c>
      <c r="K11" s="199" t="s">
        <v>69</v>
      </c>
      <c r="L11" s="199" t="s">
        <v>70</v>
      </c>
      <c r="M11" s="199" t="s">
        <v>71</v>
      </c>
      <c r="N11" s="198" t="s">
        <v>72</v>
      </c>
      <c r="O11" s="199" t="s">
        <v>73</v>
      </c>
      <c r="P11" s="199" t="s">
        <v>74</v>
      </c>
      <c r="Q11" s="199" t="s">
        <v>75</v>
      </c>
      <c r="R11" s="199" t="s">
        <v>76</v>
      </c>
    </row>
    <row r="12" spans="1:18" s="185" customFormat="1" x14ac:dyDescent="0.35">
      <c r="A12" s="200" t="s">
        <v>77</v>
      </c>
      <c r="B12" s="176" t="s">
        <v>16</v>
      </c>
      <c r="C12" s="176" t="s">
        <v>345</v>
      </c>
      <c r="D12" s="176" t="s">
        <v>345</v>
      </c>
      <c r="E12" s="176" t="s">
        <v>345</v>
      </c>
      <c r="F12" s="176" t="s">
        <v>345</v>
      </c>
      <c r="G12" s="176" t="s">
        <v>345</v>
      </c>
      <c r="H12" s="176" t="s">
        <v>345</v>
      </c>
      <c r="I12" s="176" t="s">
        <v>345</v>
      </c>
      <c r="J12" s="176" t="s">
        <v>345</v>
      </c>
      <c r="K12" s="176" t="s">
        <v>345</v>
      </c>
      <c r="L12" s="176" t="s">
        <v>345</v>
      </c>
      <c r="M12" s="176" t="s">
        <v>345</v>
      </c>
      <c r="N12" s="176" t="s">
        <v>345</v>
      </c>
      <c r="O12" s="176" t="s">
        <v>345</v>
      </c>
      <c r="P12" s="176" t="s">
        <v>345</v>
      </c>
      <c r="Q12" s="176" t="s">
        <v>345</v>
      </c>
      <c r="R12" s="176" t="s">
        <v>345</v>
      </c>
    </row>
    <row r="13" spans="1:18" s="185" customFormat="1" x14ac:dyDescent="0.35">
      <c r="A13" s="200"/>
      <c r="B13" s="176" t="s">
        <v>17</v>
      </c>
      <c r="C13" s="176" t="s">
        <v>345</v>
      </c>
      <c r="D13" s="176" t="s">
        <v>345</v>
      </c>
      <c r="E13" s="176" t="s">
        <v>345</v>
      </c>
      <c r="F13" s="176" t="s">
        <v>345</v>
      </c>
      <c r="G13" s="176" t="s">
        <v>345</v>
      </c>
      <c r="H13" s="176" t="s">
        <v>345</v>
      </c>
      <c r="I13" s="176" t="s">
        <v>345</v>
      </c>
      <c r="J13" s="176" t="s">
        <v>345</v>
      </c>
      <c r="K13" s="176" t="s">
        <v>345</v>
      </c>
      <c r="L13" s="176" t="s">
        <v>345</v>
      </c>
      <c r="M13" s="176" t="s">
        <v>345</v>
      </c>
      <c r="N13" s="176" t="s">
        <v>345</v>
      </c>
      <c r="O13" s="176" t="s">
        <v>345</v>
      </c>
      <c r="P13" s="176" t="s">
        <v>345</v>
      </c>
      <c r="Q13" s="176" t="s">
        <v>345</v>
      </c>
      <c r="R13" s="176" t="s">
        <v>345</v>
      </c>
    </row>
    <row r="14" spans="1:18" s="185" customFormat="1" x14ac:dyDescent="0.35">
      <c r="A14" s="201" t="s">
        <v>78</v>
      </c>
      <c r="B14" s="177" t="s">
        <v>16</v>
      </c>
      <c r="C14" s="177" t="s">
        <v>345</v>
      </c>
      <c r="D14" s="177" t="s">
        <v>345</v>
      </c>
      <c r="E14" s="177" t="s">
        <v>345</v>
      </c>
      <c r="F14" s="177" t="s">
        <v>345</v>
      </c>
      <c r="G14" s="177" t="s">
        <v>345</v>
      </c>
      <c r="H14" s="177" t="s">
        <v>345</v>
      </c>
      <c r="I14" s="177" t="s">
        <v>345</v>
      </c>
      <c r="J14" s="177" t="s">
        <v>345</v>
      </c>
      <c r="K14" s="177" t="s">
        <v>345</v>
      </c>
      <c r="L14" s="177" t="s">
        <v>345</v>
      </c>
      <c r="M14" s="177" t="s">
        <v>345</v>
      </c>
      <c r="N14" s="177" t="s">
        <v>345</v>
      </c>
      <c r="O14" s="177" t="s">
        <v>345</v>
      </c>
      <c r="P14" s="177" t="s">
        <v>345</v>
      </c>
      <c r="Q14" s="177" t="s">
        <v>345</v>
      </c>
      <c r="R14" s="177" t="s">
        <v>345</v>
      </c>
    </row>
    <row r="15" spans="1:18" s="185" customFormat="1" x14ac:dyDescent="0.35">
      <c r="A15" s="202"/>
      <c r="B15" s="177" t="s">
        <v>17</v>
      </c>
      <c r="C15" s="176" t="s">
        <v>345</v>
      </c>
      <c r="D15" s="176" t="s">
        <v>345</v>
      </c>
      <c r="E15" s="176" t="s">
        <v>345</v>
      </c>
      <c r="F15" s="176" t="s">
        <v>345</v>
      </c>
      <c r="G15" s="176" t="s">
        <v>345</v>
      </c>
      <c r="H15" s="176" t="s">
        <v>345</v>
      </c>
      <c r="I15" s="176" t="s">
        <v>345</v>
      </c>
      <c r="J15" s="176" t="s">
        <v>345</v>
      </c>
      <c r="K15" s="176" t="s">
        <v>345</v>
      </c>
      <c r="L15" s="176" t="s">
        <v>345</v>
      </c>
      <c r="M15" s="176" t="s">
        <v>345</v>
      </c>
      <c r="N15" s="176" t="s">
        <v>345</v>
      </c>
      <c r="O15" s="176" t="s">
        <v>345</v>
      </c>
      <c r="P15" s="176" t="s">
        <v>345</v>
      </c>
      <c r="Q15" s="176" t="s">
        <v>345</v>
      </c>
      <c r="R15" s="176" t="s">
        <v>345</v>
      </c>
    </row>
    <row r="16" spans="1:18" s="185" customFormat="1" x14ac:dyDescent="0.35">
      <c r="A16" s="203"/>
      <c r="B16" s="204" t="s">
        <v>16</v>
      </c>
      <c r="C16" s="204" t="s">
        <v>345</v>
      </c>
      <c r="D16" s="204" t="s">
        <v>345</v>
      </c>
      <c r="E16" s="204" t="s">
        <v>345</v>
      </c>
      <c r="F16" s="204" t="s">
        <v>345</v>
      </c>
      <c r="G16" s="204" t="s">
        <v>345</v>
      </c>
      <c r="H16" s="204" t="s">
        <v>345</v>
      </c>
      <c r="I16" s="204" t="s">
        <v>345</v>
      </c>
      <c r="J16" s="204" t="s">
        <v>345</v>
      </c>
      <c r="K16" s="204" t="s">
        <v>345</v>
      </c>
      <c r="L16" s="204" t="s">
        <v>345</v>
      </c>
      <c r="M16" s="204" t="s">
        <v>345</v>
      </c>
      <c r="N16" s="204" t="s">
        <v>345</v>
      </c>
      <c r="O16" s="204" t="s">
        <v>345</v>
      </c>
      <c r="P16" s="204" t="s">
        <v>345</v>
      </c>
      <c r="Q16" s="204" t="s">
        <v>345</v>
      </c>
      <c r="R16" s="204" t="s">
        <v>345</v>
      </c>
    </row>
    <row r="17" spans="1:18" s="185" customFormat="1" x14ac:dyDescent="0.35">
      <c r="A17" s="203"/>
      <c r="B17" s="204" t="s">
        <v>17</v>
      </c>
      <c r="C17" s="204" t="s">
        <v>345</v>
      </c>
      <c r="D17" s="204" t="s">
        <v>345</v>
      </c>
      <c r="E17" s="204" t="s">
        <v>345</v>
      </c>
      <c r="F17" s="204" t="s">
        <v>345</v>
      </c>
      <c r="G17" s="204" t="s">
        <v>345</v>
      </c>
      <c r="H17" s="204" t="s">
        <v>345</v>
      </c>
      <c r="I17" s="204" t="s">
        <v>345</v>
      </c>
      <c r="J17" s="204" t="s">
        <v>345</v>
      </c>
      <c r="K17" s="204" t="s">
        <v>345</v>
      </c>
      <c r="L17" s="204" t="s">
        <v>345</v>
      </c>
      <c r="M17" s="204" t="s">
        <v>345</v>
      </c>
      <c r="N17" s="204" t="s">
        <v>345</v>
      </c>
      <c r="O17" s="204" t="s">
        <v>345</v>
      </c>
      <c r="P17" s="204" t="s">
        <v>345</v>
      </c>
      <c r="Q17" s="204" t="s">
        <v>345</v>
      </c>
      <c r="R17" s="204" t="s">
        <v>345</v>
      </c>
    </row>
    <row r="18" spans="1:18" s="185" customFormat="1" x14ac:dyDescent="0.35">
      <c r="A18" s="201" t="s">
        <v>79</v>
      </c>
      <c r="B18" s="177" t="s">
        <v>16</v>
      </c>
      <c r="C18" s="177" t="s">
        <v>345</v>
      </c>
      <c r="D18" s="177" t="s">
        <v>345</v>
      </c>
      <c r="E18" s="177" t="s">
        <v>345</v>
      </c>
      <c r="F18" s="177" t="s">
        <v>345</v>
      </c>
      <c r="G18" s="177" t="s">
        <v>345</v>
      </c>
      <c r="H18" s="177" t="s">
        <v>345</v>
      </c>
      <c r="I18" s="177" t="s">
        <v>345</v>
      </c>
      <c r="J18" s="177" t="s">
        <v>345</v>
      </c>
      <c r="K18" s="177" t="s">
        <v>345</v>
      </c>
      <c r="L18" s="177" t="s">
        <v>345</v>
      </c>
      <c r="M18" s="177" t="s">
        <v>345</v>
      </c>
      <c r="N18" s="177" t="s">
        <v>345</v>
      </c>
      <c r="O18" s="177" t="s">
        <v>345</v>
      </c>
      <c r="P18" s="177" t="s">
        <v>345</v>
      </c>
      <c r="Q18" s="177" t="s">
        <v>345</v>
      </c>
      <c r="R18" s="177" t="s">
        <v>345</v>
      </c>
    </row>
    <row r="19" spans="1:18" s="185" customFormat="1" x14ac:dyDescent="0.35">
      <c r="A19" s="202"/>
      <c r="B19" s="177" t="s">
        <v>17</v>
      </c>
      <c r="C19" s="176" t="s">
        <v>345</v>
      </c>
      <c r="D19" s="176" t="s">
        <v>345</v>
      </c>
      <c r="E19" s="176" t="s">
        <v>345</v>
      </c>
      <c r="F19" s="176" t="s">
        <v>345</v>
      </c>
      <c r="G19" s="176" t="s">
        <v>345</v>
      </c>
      <c r="H19" s="176" t="s">
        <v>345</v>
      </c>
      <c r="I19" s="176" t="s">
        <v>345</v>
      </c>
      <c r="J19" s="176" t="s">
        <v>345</v>
      </c>
      <c r="K19" s="176" t="s">
        <v>345</v>
      </c>
      <c r="L19" s="176" t="s">
        <v>345</v>
      </c>
      <c r="M19" s="176" t="s">
        <v>345</v>
      </c>
      <c r="N19" s="176" t="s">
        <v>345</v>
      </c>
      <c r="O19" s="176" t="s">
        <v>345</v>
      </c>
      <c r="P19" s="176" t="s">
        <v>345</v>
      </c>
      <c r="Q19" s="176" t="s">
        <v>345</v>
      </c>
      <c r="R19" s="176" t="s">
        <v>345</v>
      </c>
    </row>
    <row r="20" spans="1:18" s="185" customFormat="1" x14ac:dyDescent="0.35">
      <c r="A20" s="203"/>
      <c r="B20" s="204" t="s">
        <v>16</v>
      </c>
      <c r="C20" s="204" t="s">
        <v>345</v>
      </c>
      <c r="D20" s="204" t="s">
        <v>345</v>
      </c>
      <c r="E20" s="204" t="s">
        <v>345</v>
      </c>
      <c r="F20" s="204" t="s">
        <v>345</v>
      </c>
      <c r="G20" s="204" t="s">
        <v>345</v>
      </c>
      <c r="H20" s="204" t="s">
        <v>345</v>
      </c>
      <c r="I20" s="204" t="s">
        <v>345</v>
      </c>
      <c r="J20" s="204" t="s">
        <v>345</v>
      </c>
      <c r="K20" s="204" t="s">
        <v>345</v>
      </c>
      <c r="L20" s="204" t="s">
        <v>345</v>
      </c>
      <c r="M20" s="204" t="s">
        <v>345</v>
      </c>
      <c r="N20" s="204" t="s">
        <v>345</v>
      </c>
      <c r="O20" s="204" t="s">
        <v>345</v>
      </c>
      <c r="P20" s="204" t="s">
        <v>345</v>
      </c>
      <c r="Q20" s="204" t="s">
        <v>345</v>
      </c>
      <c r="R20" s="204" t="s">
        <v>345</v>
      </c>
    </row>
    <row r="21" spans="1:18" s="185" customFormat="1" x14ac:dyDescent="0.35">
      <c r="A21" s="203"/>
      <c r="B21" s="204" t="s">
        <v>17</v>
      </c>
      <c r="C21" s="204" t="s">
        <v>345</v>
      </c>
      <c r="D21" s="204" t="s">
        <v>345</v>
      </c>
      <c r="E21" s="204" t="s">
        <v>345</v>
      </c>
      <c r="F21" s="204" t="s">
        <v>345</v>
      </c>
      <c r="G21" s="204" t="s">
        <v>345</v>
      </c>
      <c r="H21" s="204" t="s">
        <v>345</v>
      </c>
      <c r="I21" s="204" t="s">
        <v>345</v>
      </c>
      <c r="J21" s="204" t="s">
        <v>345</v>
      </c>
      <c r="K21" s="204" t="s">
        <v>345</v>
      </c>
      <c r="L21" s="204" t="s">
        <v>345</v>
      </c>
      <c r="M21" s="204" t="s">
        <v>345</v>
      </c>
      <c r="N21" s="204" t="s">
        <v>345</v>
      </c>
      <c r="O21" s="204" t="s">
        <v>345</v>
      </c>
      <c r="P21" s="204" t="s">
        <v>345</v>
      </c>
      <c r="Q21" s="204" t="s">
        <v>345</v>
      </c>
      <c r="R21" s="204" t="s">
        <v>345</v>
      </c>
    </row>
    <row r="22" spans="1:18" s="185" customFormat="1" x14ac:dyDescent="0.35">
      <c r="A22" s="201" t="s">
        <v>80</v>
      </c>
      <c r="B22" s="177" t="s">
        <v>16</v>
      </c>
      <c r="C22" s="177" t="s">
        <v>345</v>
      </c>
      <c r="D22" s="177" t="s">
        <v>345</v>
      </c>
      <c r="E22" s="177" t="s">
        <v>345</v>
      </c>
      <c r="F22" s="177" t="s">
        <v>345</v>
      </c>
      <c r="G22" s="177" t="s">
        <v>345</v>
      </c>
      <c r="H22" s="177" t="s">
        <v>345</v>
      </c>
      <c r="I22" s="177" t="s">
        <v>345</v>
      </c>
      <c r="J22" s="177" t="s">
        <v>345</v>
      </c>
      <c r="K22" s="177" t="s">
        <v>345</v>
      </c>
      <c r="L22" s="177" t="s">
        <v>345</v>
      </c>
      <c r="M22" s="177" t="s">
        <v>345</v>
      </c>
      <c r="N22" s="177" t="s">
        <v>345</v>
      </c>
      <c r="O22" s="177" t="s">
        <v>345</v>
      </c>
      <c r="P22" s="177" t="s">
        <v>345</v>
      </c>
      <c r="Q22" s="177" t="s">
        <v>345</v>
      </c>
      <c r="R22" s="177" t="s">
        <v>345</v>
      </c>
    </row>
    <row r="23" spans="1:18" s="185" customFormat="1" x14ac:dyDescent="0.35">
      <c r="A23" s="202"/>
      <c r="B23" s="177" t="s">
        <v>17</v>
      </c>
      <c r="C23" s="176" t="s">
        <v>345</v>
      </c>
      <c r="D23" s="176" t="s">
        <v>345</v>
      </c>
      <c r="E23" s="176" t="s">
        <v>345</v>
      </c>
      <c r="F23" s="176" t="s">
        <v>345</v>
      </c>
      <c r="G23" s="176" t="s">
        <v>345</v>
      </c>
      <c r="H23" s="176" t="s">
        <v>345</v>
      </c>
      <c r="I23" s="176" t="s">
        <v>345</v>
      </c>
      <c r="J23" s="176" t="s">
        <v>345</v>
      </c>
      <c r="K23" s="176" t="s">
        <v>345</v>
      </c>
      <c r="L23" s="176" t="s">
        <v>345</v>
      </c>
      <c r="M23" s="176" t="s">
        <v>345</v>
      </c>
      <c r="N23" s="176" t="s">
        <v>345</v>
      </c>
      <c r="O23" s="176" t="s">
        <v>345</v>
      </c>
      <c r="P23" s="176" t="s">
        <v>345</v>
      </c>
      <c r="Q23" s="176" t="s">
        <v>345</v>
      </c>
      <c r="R23" s="176" t="s">
        <v>345</v>
      </c>
    </row>
    <row r="24" spans="1:18" s="185" customFormat="1" x14ac:dyDescent="0.35">
      <c r="A24" s="203"/>
      <c r="B24" s="204" t="s">
        <v>16</v>
      </c>
      <c r="C24" s="204" t="s">
        <v>345</v>
      </c>
      <c r="D24" s="204" t="s">
        <v>345</v>
      </c>
      <c r="E24" s="204" t="s">
        <v>345</v>
      </c>
      <c r="F24" s="204" t="s">
        <v>345</v>
      </c>
      <c r="G24" s="204" t="s">
        <v>345</v>
      </c>
      <c r="H24" s="204" t="s">
        <v>345</v>
      </c>
      <c r="I24" s="204" t="s">
        <v>345</v>
      </c>
      <c r="J24" s="204" t="s">
        <v>345</v>
      </c>
      <c r="K24" s="204" t="s">
        <v>345</v>
      </c>
      <c r="L24" s="204" t="s">
        <v>345</v>
      </c>
      <c r="M24" s="204" t="s">
        <v>345</v>
      </c>
      <c r="N24" s="204" t="s">
        <v>345</v>
      </c>
      <c r="O24" s="204" t="s">
        <v>345</v>
      </c>
      <c r="P24" s="204" t="s">
        <v>345</v>
      </c>
      <c r="Q24" s="204" t="s">
        <v>345</v>
      </c>
      <c r="R24" s="204" t="s">
        <v>345</v>
      </c>
    </row>
    <row r="25" spans="1:18" s="185" customFormat="1" x14ac:dyDescent="0.35">
      <c r="A25" s="203"/>
      <c r="B25" s="204" t="s">
        <v>17</v>
      </c>
      <c r="C25" s="204" t="s">
        <v>345</v>
      </c>
      <c r="D25" s="204" t="s">
        <v>345</v>
      </c>
      <c r="E25" s="204" t="s">
        <v>345</v>
      </c>
      <c r="F25" s="204" t="s">
        <v>345</v>
      </c>
      <c r="G25" s="204" t="s">
        <v>345</v>
      </c>
      <c r="H25" s="204" t="s">
        <v>345</v>
      </c>
      <c r="I25" s="204" t="s">
        <v>345</v>
      </c>
      <c r="J25" s="204" t="s">
        <v>345</v>
      </c>
      <c r="K25" s="204" t="s">
        <v>345</v>
      </c>
      <c r="L25" s="204" t="s">
        <v>345</v>
      </c>
      <c r="M25" s="204" t="s">
        <v>345</v>
      </c>
      <c r="N25" s="204" t="s">
        <v>345</v>
      </c>
      <c r="O25" s="204" t="s">
        <v>345</v>
      </c>
      <c r="P25" s="204" t="s">
        <v>345</v>
      </c>
      <c r="Q25" s="204" t="s">
        <v>345</v>
      </c>
      <c r="R25" s="204" t="s">
        <v>345</v>
      </c>
    </row>
    <row r="26" spans="1:18" s="185" customFormat="1" x14ac:dyDescent="0.35">
      <c r="A26" s="201" t="s">
        <v>81</v>
      </c>
      <c r="B26" s="177" t="s">
        <v>16</v>
      </c>
      <c r="C26" s="177" t="s">
        <v>345</v>
      </c>
      <c r="D26" s="177" t="s">
        <v>345</v>
      </c>
      <c r="E26" s="177" t="s">
        <v>345</v>
      </c>
      <c r="F26" s="177" t="s">
        <v>345</v>
      </c>
      <c r="G26" s="177" t="s">
        <v>345</v>
      </c>
      <c r="H26" s="177" t="s">
        <v>345</v>
      </c>
      <c r="I26" s="177" t="s">
        <v>345</v>
      </c>
      <c r="J26" s="177" t="s">
        <v>345</v>
      </c>
      <c r="K26" s="177" t="s">
        <v>345</v>
      </c>
      <c r="L26" s="177" t="s">
        <v>345</v>
      </c>
      <c r="M26" s="177" t="s">
        <v>345</v>
      </c>
      <c r="N26" s="177" t="s">
        <v>345</v>
      </c>
      <c r="O26" s="177" t="s">
        <v>345</v>
      </c>
      <c r="P26" s="177" t="s">
        <v>345</v>
      </c>
      <c r="Q26" s="177" t="s">
        <v>345</v>
      </c>
      <c r="R26" s="177" t="s">
        <v>345</v>
      </c>
    </row>
    <row r="27" spans="1:18" s="185" customFormat="1" x14ac:dyDescent="0.35">
      <c r="A27" s="202"/>
      <c r="B27" s="177" t="s">
        <v>17</v>
      </c>
      <c r="C27" s="176" t="s">
        <v>345</v>
      </c>
      <c r="D27" s="176" t="s">
        <v>345</v>
      </c>
      <c r="E27" s="176" t="s">
        <v>345</v>
      </c>
      <c r="F27" s="176" t="s">
        <v>345</v>
      </c>
      <c r="G27" s="176" t="s">
        <v>345</v>
      </c>
      <c r="H27" s="176" t="s">
        <v>345</v>
      </c>
      <c r="I27" s="176" t="s">
        <v>345</v>
      </c>
      <c r="J27" s="176" t="s">
        <v>345</v>
      </c>
      <c r="K27" s="176" t="s">
        <v>345</v>
      </c>
      <c r="L27" s="176" t="s">
        <v>345</v>
      </c>
      <c r="M27" s="176" t="s">
        <v>345</v>
      </c>
      <c r="N27" s="176" t="s">
        <v>345</v>
      </c>
      <c r="O27" s="176" t="s">
        <v>345</v>
      </c>
      <c r="P27" s="176" t="s">
        <v>345</v>
      </c>
      <c r="Q27" s="176" t="s">
        <v>345</v>
      </c>
      <c r="R27" s="176" t="s">
        <v>345</v>
      </c>
    </row>
    <row r="28" spans="1:18" s="185" customFormat="1" x14ac:dyDescent="0.35">
      <c r="A28" s="205" t="s">
        <v>115</v>
      </c>
      <c r="B28" s="204" t="s">
        <v>16</v>
      </c>
      <c r="C28" s="204" t="s">
        <v>345</v>
      </c>
      <c r="D28" s="204" t="s">
        <v>345</v>
      </c>
      <c r="E28" s="204" t="s">
        <v>345</v>
      </c>
      <c r="F28" s="204" t="s">
        <v>345</v>
      </c>
      <c r="G28" s="204" t="s">
        <v>345</v>
      </c>
      <c r="H28" s="204" t="s">
        <v>345</v>
      </c>
      <c r="I28" s="204" t="s">
        <v>345</v>
      </c>
      <c r="J28" s="204" t="s">
        <v>345</v>
      </c>
      <c r="K28" s="204" t="s">
        <v>345</v>
      </c>
      <c r="L28" s="204" t="s">
        <v>345</v>
      </c>
      <c r="M28" s="204" t="s">
        <v>345</v>
      </c>
      <c r="N28" s="204" t="s">
        <v>345</v>
      </c>
      <c r="O28" s="204" t="s">
        <v>345</v>
      </c>
      <c r="P28" s="204" t="s">
        <v>345</v>
      </c>
      <c r="Q28" s="204" t="s">
        <v>345</v>
      </c>
      <c r="R28" s="204" t="s">
        <v>345</v>
      </c>
    </row>
    <row r="29" spans="1:18" s="185" customFormat="1" x14ac:dyDescent="0.35">
      <c r="A29" s="206"/>
      <c r="B29" s="204" t="s">
        <v>17</v>
      </c>
      <c r="C29" s="204" t="s">
        <v>345</v>
      </c>
      <c r="D29" s="204" t="s">
        <v>345</v>
      </c>
      <c r="E29" s="204" t="s">
        <v>345</v>
      </c>
      <c r="F29" s="204" t="s">
        <v>345</v>
      </c>
      <c r="G29" s="204" t="s">
        <v>345</v>
      </c>
      <c r="H29" s="204" t="s">
        <v>345</v>
      </c>
      <c r="I29" s="204" t="s">
        <v>345</v>
      </c>
      <c r="J29" s="204" t="s">
        <v>345</v>
      </c>
      <c r="K29" s="204" t="s">
        <v>345</v>
      </c>
      <c r="L29" s="204" t="s">
        <v>345</v>
      </c>
      <c r="M29" s="204" t="s">
        <v>345</v>
      </c>
      <c r="N29" s="204" t="s">
        <v>345</v>
      </c>
      <c r="O29" s="204" t="s">
        <v>345</v>
      </c>
      <c r="P29" s="204" t="s">
        <v>345</v>
      </c>
      <c r="Q29" s="204" t="s">
        <v>345</v>
      </c>
      <c r="R29" s="204" t="s">
        <v>345</v>
      </c>
    </row>
    <row r="30" spans="1:18" s="185" customFormat="1" x14ac:dyDescent="0.35">
      <c r="A30" s="207" t="s">
        <v>82</v>
      </c>
      <c r="B30" s="176" t="s">
        <v>16</v>
      </c>
      <c r="C30" s="180">
        <f>+C32+C79</f>
        <v>26325900</v>
      </c>
      <c r="D30" s="180">
        <f>+D32+D79</f>
        <v>8886700</v>
      </c>
      <c r="E30" s="180">
        <f t="shared" ref="E30:Q30" si="0">+E32</f>
        <v>2452675</v>
      </c>
      <c r="F30" s="180">
        <f t="shared" si="0"/>
        <v>2020675</v>
      </c>
      <c r="G30" s="180">
        <f t="shared" si="0"/>
        <v>2324675</v>
      </c>
      <c r="H30" s="180">
        <f t="shared" si="0"/>
        <v>2020675</v>
      </c>
      <c r="I30" s="180">
        <f t="shared" si="0"/>
        <v>9356700</v>
      </c>
      <c r="J30" s="180">
        <f t="shared" si="0"/>
        <v>3294975</v>
      </c>
      <c r="K30" s="180">
        <f t="shared" si="0"/>
        <v>2020575</v>
      </c>
      <c r="L30" s="180">
        <f t="shared" si="0"/>
        <v>2020575</v>
      </c>
      <c r="M30" s="180">
        <f t="shared" si="0"/>
        <v>2020575</v>
      </c>
      <c r="N30" s="180">
        <f t="shared" si="0"/>
        <v>8082500</v>
      </c>
      <c r="O30" s="180">
        <f t="shared" si="0"/>
        <v>2020575</v>
      </c>
      <c r="P30" s="180">
        <f t="shared" si="0"/>
        <v>2020575</v>
      </c>
      <c r="Q30" s="180">
        <f t="shared" si="0"/>
        <v>2020575</v>
      </c>
      <c r="R30" s="180">
        <f>+R32</f>
        <v>2020775</v>
      </c>
    </row>
    <row r="31" spans="1:18" s="185" customFormat="1" x14ac:dyDescent="0.35">
      <c r="A31" s="207"/>
      <c r="B31" s="176" t="s">
        <v>17</v>
      </c>
      <c r="C31" s="176" t="s">
        <v>345</v>
      </c>
      <c r="D31" s="176" t="s">
        <v>345</v>
      </c>
      <c r="E31" s="176" t="s">
        <v>345</v>
      </c>
      <c r="F31" s="176" t="s">
        <v>345</v>
      </c>
      <c r="G31" s="176" t="s">
        <v>345</v>
      </c>
      <c r="H31" s="176" t="s">
        <v>345</v>
      </c>
      <c r="I31" s="176" t="s">
        <v>345</v>
      </c>
      <c r="J31" s="176" t="s">
        <v>345</v>
      </c>
      <c r="K31" s="176" t="s">
        <v>345</v>
      </c>
      <c r="L31" s="176" t="s">
        <v>345</v>
      </c>
      <c r="M31" s="176" t="s">
        <v>345</v>
      </c>
      <c r="N31" s="176" t="s">
        <v>345</v>
      </c>
      <c r="O31" s="176" t="s">
        <v>345</v>
      </c>
      <c r="P31" s="176" t="s">
        <v>345</v>
      </c>
      <c r="Q31" s="176" t="s">
        <v>345</v>
      </c>
      <c r="R31" s="176" t="s">
        <v>345</v>
      </c>
    </row>
    <row r="32" spans="1:18" s="185" customFormat="1" x14ac:dyDescent="0.35">
      <c r="A32" s="201" t="s">
        <v>83</v>
      </c>
      <c r="B32" s="177" t="s">
        <v>16</v>
      </c>
      <c r="C32" s="179">
        <f>+C34+C61+C67</f>
        <v>26257900</v>
      </c>
      <c r="D32" s="179">
        <f>+D34+D61+D67</f>
        <v>8818700</v>
      </c>
      <c r="E32" s="179">
        <f>+E34+E61</f>
        <v>2452675</v>
      </c>
      <c r="F32" s="179">
        <f>+F34+F61</f>
        <v>2020675</v>
      </c>
      <c r="G32" s="179">
        <f>+G34+G61+G67</f>
        <v>2324675</v>
      </c>
      <c r="H32" s="179">
        <f>+H34+H61</f>
        <v>2020675</v>
      </c>
      <c r="I32" s="179">
        <f>+I34+I61+I67</f>
        <v>9356700</v>
      </c>
      <c r="J32" s="179">
        <f>+J34+J61+J67</f>
        <v>3294975</v>
      </c>
      <c r="K32" s="179">
        <f t="shared" ref="K32:R32" si="1">+K34+K61</f>
        <v>2020575</v>
      </c>
      <c r="L32" s="179">
        <f t="shared" si="1"/>
        <v>2020575</v>
      </c>
      <c r="M32" s="179">
        <f t="shared" si="1"/>
        <v>2020575</v>
      </c>
      <c r="N32" s="179">
        <f t="shared" si="1"/>
        <v>8082500</v>
      </c>
      <c r="O32" s="179">
        <f t="shared" si="1"/>
        <v>2020575</v>
      </c>
      <c r="P32" s="179">
        <f t="shared" si="1"/>
        <v>2020575</v>
      </c>
      <c r="Q32" s="179">
        <f t="shared" si="1"/>
        <v>2020575</v>
      </c>
      <c r="R32" s="179">
        <f t="shared" si="1"/>
        <v>2020775</v>
      </c>
    </row>
    <row r="33" spans="1:18" s="185" customFormat="1" x14ac:dyDescent="0.35">
      <c r="A33" s="201"/>
      <c r="B33" s="177" t="s">
        <v>17</v>
      </c>
      <c r="C33" s="177" t="s">
        <v>345</v>
      </c>
      <c r="D33" s="177" t="s">
        <v>345</v>
      </c>
      <c r="E33" s="177" t="s">
        <v>345</v>
      </c>
      <c r="F33" s="177" t="s">
        <v>345</v>
      </c>
      <c r="G33" s="177" t="s">
        <v>345</v>
      </c>
      <c r="H33" s="177" t="s">
        <v>345</v>
      </c>
      <c r="I33" s="177" t="s">
        <v>345</v>
      </c>
      <c r="J33" s="177" t="s">
        <v>345</v>
      </c>
      <c r="K33" s="177" t="s">
        <v>345</v>
      </c>
      <c r="L33" s="177" t="s">
        <v>345</v>
      </c>
      <c r="M33" s="177" t="s">
        <v>345</v>
      </c>
      <c r="N33" s="177" t="s">
        <v>345</v>
      </c>
      <c r="O33" s="177" t="s">
        <v>345</v>
      </c>
      <c r="P33" s="177" t="s">
        <v>345</v>
      </c>
      <c r="Q33" s="177" t="s">
        <v>345</v>
      </c>
      <c r="R33" s="177" t="s">
        <v>345</v>
      </c>
    </row>
    <row r="34" spans="1:18" s="185" customFormat="1" x14ac:dyDescent="0.35">
      <c r="A34" s="208" t="s">
        <v>84</v>
      </c>
      <c r="B34" s="177" t="s">
        <v>16</v>
      </c>
      <c r="C34" s="179">
        <f>+C36+C38+C40+C42+C44+C46+C59</f>
        <v>24211500</v>
      </c>
      <c r="D34" s="179">
        <f t="shared" ref="D34:R34" si="2">SUM(D36:D59)</f>
        <v>8070700</v>
      </c>
      <c r="E34" s="179">
        <f t="shared" si="2"/>
        <v>2017675</v>
      </c>
      <c r="F34" s="179">
        <f t="shared" si="2"/>
        <v>2017675</v>
      </c>
      <c r="G34" s="179">
        <f t="shared" si="2"/>
        <v>2017675</v>
      </c>
      <c r="H34" s="179">
        <f t="shared" si="2"/>
        <v>2017675</v>
      </c>
      <c r="I34" s="179">
        <f t="shared" si="2"/>
        <v>8070300</v>
      </c>
      <c r="J34" s="179">
        <f t="shared" si="2"/>
        <v>2017575</v>
      </c>
      <c r="K34" s="179">
        <f t="shared" si="2"/>
        <v>2017575</v>
      </c>
      <c r="L34" s="179">
        <f t="shared" si="2"/>
        <v>2017575</v>
      </c>
      <c r="M34" s="179">
        <f t="shared" si="2"/>
        <v>2017575</v>
      </c>
      <c r="N34" s="179">
        <f t="shared" si="2"/>
        <v>8070500</v>
      </c>
      <c r="O34" s="179">
        <f t="shared" si="2"/>
        <v>2017575</v>
      </c>
      <c r="P34" s="179">
        <f t="shared" si="2"/>
        <v>2017575</v>
      </c>
      <c r="Q34" s="179">
        <f t="shared" si="2"/>
        <v>2017575</v>
      </c>
      <c r="R34" s="179">
        <f t="shared" si="2"/>
        <v>2017775</v>
      </c>
    </row>
    <row r="35" spans="1:18" s="185" customFormat="1" x14ac:dyDescent="0.35">
      <c r="A35" s="208"/>
      <c r="B35" s="177" t="s">
        <v>17</v>
      </c>
      <c r="C35" s="177" t="s">
        <v>345</v>
      </c>
      <c r="D35" s="177" t="s">
        <v>345</v>
      </c>
      <c r="E35" s="177" t="s">
        <v>345</v>
      </c>
      <c r="F35" s="177" t="s">
        <v>345</v>
      </c>
      <c r="G35" s="177" t="s">
        <v>345</v>
      </c>
      <c r="H35" s="177" t="s">
        <v>345</v>
      </c>
      <c r="I35" s="177" t="s">
        <v>345</v>
      </c>
      <c r="J35" s="177" t="s">
        <v>345</v>
      </c>
      <c r="K35" s="177" t="s">
        <v>345</v>
      </c>
      <c r="L35" s="177" t="s">
        <v>345</v>
      </c>
      <c r="M35" s="177" t="s">
        <v>345</v>
      </c>
      <c r="N35" s="177" t="s">
        <v>345</v>
      </c>
      <c r="O35" s="177" t="s">
        <v>345</v>
      </c>
      <c r="P35" s="177" t="s">
        <v>345</v>
      </c>
      <c r="Q35" s="177" t="s">
        <v>345</v>
      </c>
      <c r="R35" s="177" t="s">
        <v>345</v>
      </c>
    </row>
    <row r="36" spans="1:18" s="211" customFormat="1" ht="42" x14ac:dyDescent="0.35">
      <c r="A36" s="206" t="s">
        <v>187</v>
      </c>
      <c r="B36" s="204" t="s">
        <v>16</v>
      </c>
      <c r="C36" s="209">
        <f>+D36+I36+N36</f>
        <v>540300</v>
      </c>
      <c r="D36" s="210">
        <f>SUM(E36:H36)</f>
        <v>180100</v>
      </c>
      <c r="E36" s="209">
        <v>45025</v>
      </c>
      <c r="F36" s="209">
        <v>45025</v>
      </c>
      <c r="G36" s="209">
        <v>45025</v>
      </c>
      <c r="H36" s="209">
        <v>45025</v>
      </c>
      <c r="I36" s="210">
        <f>SUM(J36:M36)</f>
        <v>180100</v>
      </c>
      <c r="J36" s="209">
        <v>45025</v>
      </c>
      <c r="K36" s="209">
        <v>45025</v>
      </c>
      <c r="L36" s="209">
        <v>45025</v>
      </c>
      <c r="M36" s="209">
        <v>45025</v>
      </c>
      <c r="N36" s="210">
        <f>SUM(O36:R36)</f>
        <v>180100</v>
      </c>
      <c r="O36" s="209">
        <v>45025</v>
      </c>
      <c r="P36" s="209">
        <v>45025</v>
      </c>
      <c r="Q36" s="209">
        <v>45025</v>
      </c>
      <c r="R36" s="209">
        <v>45025</v>
      </c>
    </row>
    <row r="37" spans="1:18" s="185" customFormat="1" x14ac:dyDescent="0.35">
      <c r="A37" s="206"/>
      <c r="B37" s="204" t="s">
        <v>17</v>
      </c>
      <c r="C37" s="204" t="s">
        <v>345</v>
      </c>
      <c r="D37" s="204" t="s">
        <v>345</v>
      </c>
      <c r="E37" s="204" t="s">
        <v>345</v>
      </c>
      <c r="F37" s="204" t="s">
        <v>345</v>
      </c>
      <c r="G37" s="204" t="s">
        <v>345</v>
      </c>
      <c r="H37" s="204" t="s">
        <v>345</v>
      </c>
      <c r="I37" s="204" t="s">
        <v>345</v>
      </c>
      <c r="J37" s="204" t="s">
        <v>345</v>
      </c>
      <c r="K37" s="204" t="s">
        <v>345</v>
      </c>
      <c r="L37" s="204" t="s">
        <v>345</v>
      </c>
      <c r="M37" s="204" t="s">
        <v>345</v>
      </c>
      <c r="N37" s="204" t="s">
        <v>345</v>
      </c>
      <c r="O37" s="204" t="s">
        <v>345</v>
      </c>
      <c r="P37" s="204" t="s">
        <v>345</v>
      </c>
      <c r="Q37" s="204" t="s">
        <v>345</v>
      </c>
      <c r="R37" s="204" t="s">
        <v>345</v>
      </c>
    </row>
    <row r="38" spans="1:18" s="211" customFormat="1" x14ac:dyDescent="0.35">
      <c r="A38" s="206" t="s">
        <v>192</v>
      </c>
      <c r="B38" s="204" t="s">
        <v>16</v>
      </c>
      <c r="C38" s="209">
        <f>+D38+I38+N38</f>
        <v>610900</v>
      </c>
      <c r="D38" s="210">
        <f>SUM(E38:H38)</f>
        <v>203600</v>
      </c>
      <c r="E38" s="209">
        <v>50900</v>
      </c>
      <c r="F38" s="209">
        <v>50900</v>
      </c>
      <c r="G38" s="209">
        <v>50900</v>
      </c>
      <c r="H38" s="209">
        <v>50900</v>
      </c>
      <c r="I38" s="210">
        <f>SUM(J38:M38)</f>
        <v>203600</v>
      </c>
      <c r="J38" s="209">
        <v>50900</v>
      </c>
      <c r="K38" s="209">
        <v>50900</v>
      </c>
      <c r="L38" s="209">
        <v>50900</v>
      </c>
      <c r="M38" s="209">
        <v>50900</v>
      </c>
      <c r="N38" s="210">
        <f>SUM(O38:R38)</f>
        <v>203700</v>
      </c>
      <c r="O38" s="209">
        <v>50900</v>
      </c>
      <c r="P38" s="209">
        <v>50900</v>
      </c>
      <c r="Q38" s="209">
        <v>50900</v>
      </c>
      <c r="R38" s="209">
        <v>51000</v>
      </c>
    </row>
    <row r="39" spans="1:18" s="185" customFormat="1" x14ac:dyDescent="0.35">
      <c r="A39" s="206"/>
      <c r="B39" s="204" t="s">
        <v>17</v>
      </c>
      <c r="C39" s="204" t="s">
        <v>345</v>
      </c>
      <c r="D39" s="204" t="s">
        <v>345</v>
      </c>
      <c r="E39" s="204" t="s">
        <v>345</v>
      </c>
      <c r="F39" s="204" t="s">
        <v>345</v>
      </c>
      <c r="G39" s="204" t="s">
        <v>345</v>
      </c>
      <c r="H39" s="204" t="s">
        <v>345</v>
      </c>
      <c r="I39" s="204" t="s">
        <v>345</v>
      </c>
      <c r="J39" s="204" t="s">
        <v>345</v>
      </c>
      <c r="K39" s="204" t="s">
        <v>345</v>
      </c>
      <c r="L39" s="204" t="s">
        <v>345</v>
      </c>
      <c r="M39" s="204" t="s">
        <v>345</v>
      </c>
      <c r="N39" s="204" t="s">
        <v>345</v>
      </c>
      <c r="O39" s="204" t="s">
        <v>345</v>
      </c>
      <c r="P39" s="204" t="s">
        <v>345</v>
      </c>
      <c r="Q39" s="204" t="s">
        <v>345</v>
      </c>
      <c r="R39" s="204" t="s">
        <v>345</v>
      </c>
    </row>
    <row r="40" spans="1:18" s="211" customFormat="1" x14ac:dyDescent="0.35">
      <c r="A40" s="206" t="s">
        <v>188</v>
      </c>
      <c r="B40" s="204" t="s">
        <v>16</v>
      </c>
      <c r="C40" s="209">
        <f>+D40+I40+N40</f>
        <v>13696200</v>
      </c>
      <c r="D40" s="210">
        <f>SUM(E40:H40)</f>
        <v>4565400</v>
      </c>
      <c r="E40" s="209">
        <v>1141350</v>
      </c>
      <c r="F40" s="209">
        <v>1141350</v>
      </c>
      <c r="G40" s="209">
        <v>1141350</v>
      </c>
      <c r="H40" s="209">
        <v>1141350</v>
      </c>
      <c r="I40" s="210">
        <f>SUM(J40:M40)</f>
        <v>4565400</v>
      </c>
      <c r="J40" s="209">
        <v>1141350</v>
      </c>
      <c r="K40" s="209">
        <v>1141350</v>
      </c>
      <c r="L40" s="209">
        <v>1141350</v>
      </c>
      <c r="M40" s="209">
        <v>1141350</v>
      </c>
      <c r="N40" s="210">
        <f>SUM(O40:R40)</f>
        <v>4565400</v>
      </c>
      <c r="O40" s="209">
        <v>1141350</v>
      </c>
      <c r="P40" s="209">
        <v>1141350</v>
      </c>
      <c r="Q40" s="209">
        <v>1141350</v>
      </c>
      <c r="R40" s="209">
        <v>1141350</v>
      </c>
    </row>
    <row r="41" spans="1:18" s="185" customFormat="1" x14ac:dyDescent="0.35">
      <c r="A41" s="206"/>
      <c r="B41" s="204" t="s">
        <v>17</v>
      </c>
      <c r="C41" s="204" t="s">
        <v>345</v>
      </c>
      <c r="D41" s="204" t="s">
        <v>345</v>
      </c>
      <c r="E41" s="204" t="s">
        <v>345</v>
      </c>
      <c r="F41" s="204" t="s">
        <v>345</v>
      </c>
      <c r="G41" s="204" t="s">
        <v>345</v>
      </c>
      <c r="H41" s="204" t="s">
        <v>345</v>
      </c>
      <c r="I41" s="204" t="s">
        <v>345</v>
      </c>
      <c r="J41" s="204" t="s">
        <v>345</v>
      </c>
      <c r="K41" s="204" t="s">
        <v>345</v>
      </c>
      <c r="L41" s="204" t="s">
        <v>345</v>
      </c>
      <c r="M41" s="204" t="s">
        <v>345</v>
      </c>
      <c r="N41" s="204" t="s">
        <v>345</v>
      </c>
      <c r="O41" s="204" t="s">
        <v>345</v>
      </c>
      <c r="P41" s="204" t="s">
        <v>345</v>
      </c>
      <c r="Q41" s="204" t="s">
        <v>345</v>
      </c>
      <c r="R41" s="204" t="s">
        <v>345</v>
      </c>
    </row>
    <row r="42" spans="1:18" s="211" customFormat="1" x14ac:dyDescent="0.35">
      <c r="A42" s="206" t="s">
        <v>189</v>
      </c>
      <c r="B42" s="204" t="s">
        <v>16</v>
      </c>
      <c r="C42" s="209">
        <f>+D42+I42+N42</f>
        <v>1201600</v>
      </c>
      <c r="D42" s="210">
        <f>SUM(E42:H42)</f>
        <v>400800</v>
      </c>
      <c r="E42" s="209">
        <v>100200</v>
      </c>
      <c r="F42" s="209">
        <v>100200</v>
      </c>
      <c r="G42" s="209">
        <v>100200</v>
      </c>
      <c r="H42" s="209">
        <v>100200</v>
      </c>
      <c r="I42" s="210">
        <f>SUM(J42:M42)</f>
        <v>400400</v>
      </c>
      <c r="J42" s="209">
        <v>100100</v>
      </c>
      <c r="K42" s="209">
        <v>100100</v>
      </c>
      <c r="L42" s="209">
        <v>100100</v>
      </c>
      <c r="M42" s="209">
        <v>100100</v>
      </c>
      <c r="N42" s="210">
        <f>SUM(O42:R42)</f>
        <v>400400</v>
      </c>
      <c r="O42" s="209">
        <v>100100</v>
      </c>
      <c r="P42" s="209">
        <v>100100</v>
      </c>
      <c r="Q42" s="209">
        <v>100100</v>
      </c>
      <c r="R42" s="209">
        <v>100100</v>
      </c>
    </row>
    <row r="43" spans="1:18" s="185" customFormat="1" x14ac:dyDescent="0.35">
      <c r="A43" s="206"/>
      <c r="B43" s="204" t="s">
        <v>17</v>
      </c>
      <c r="C43" s="204" t="s">
        <v>345</v>
      </c>
      <c r="D43" s="204" t="s">
        <v>345</v>
      </c>
      <c r="E43" s="204" t="s">
        <v>345</v>
      </c>
      <c r="F43" s="204" t="s">
        <v>345</v>
      </c>
      <c r="G43" s="204" t="s">
        <v>345</v>
      </c>
      <c r="H43" s="204" t="s">
        <v>345</v>
      </c>
      <c r="I43" s="204" t="s">
        <v>345</v>
      </c>
      <c r="J43" s="204" t="s">
        <v>345</v>
      </c>
      <c r="K43" s="204" t="s">
        <v>345</v>
      </c>
      <c r="L43" s="204" t="s">
        <v>345</v>
      </c>
      <c r="M43" s="204" t="s">
        <v>345</v>
      </c>
      <c r="N43" s="204" t="s">
        <v>345</v>
      </c>
      <c r="O43" s="204" t="s">
        <v>345</v>
      </c>
      <c r="P43" s="204" t="s">
        <v>345</v>
      </c>
      <c r="Q43" s="204" t="s">
        <v>345</v>
      </c>
      <c r="R43" s="204" t="s">
        <v>345</v>
      </c>
    </row>
    <row r="44" spans="1:18" s="211" customFormat="1" x14ac:dyDescent="0.35">
      <c r="A44" s="206" t="s">
        <v>190</v>
      </c>
      <c r="B44" s="204" t="s">
        <v>16</v>
      </c>
      <c r="C44" s="209">
        <f>+D44+I44+N44</f>
        <v>1608000</v>
      </c>
      <c r="D44" s="210">
        <f>SUM(E44:H44)</f>
        <v>536000</v>
      </c>
      <c r="E44" s="209">
        <v>134000</v>
      </c>
      <c r="F44" s="209">
        <v>134000</v>
      </c>
      <c r="G44" s="209">
        <v>134000</v>
      </c>
      <c r="H44" s="209">
        <v>134000</v>
      </c>
      <c r="I44" s="210">
        <f>SUM(J44:M44)</f>
        <v>536000</v>
      </c>
      <c r="J44" s="209">
        <v>134000</v>
      </c>
      <c r="K44" s="209">
        <v>134000</v>
      </c>
      <c r="L44" s="209">
        <v>134000</v>
      </c>
      <c r="M44" s="209">
        <v>134000</v>
      </c>
      <c r="N44" s="210">
        <f>SUM(O44:R44)</f>
        <v>536000</v>
      </c>
      <c r="O44" s="209">
        <v>134000</v>
      </c>
      <c r="P44" s="209">
        <v>134000</v>
      </c>
      <c r="Q44" s="209">
        <v>134000</v>
      </c>
      <c r="R44" s="209">
        <v>134000</v>
      </c>
    </row>
    <row r="45" spans="1:18" s="185" customFormat="1" x14ac:dyDescent="0.35">
      <c r="A45" s="206"/>
      <c r="B45" s="204" t="s">
        <v>17</v>
      </c>
      <c r="C45" s="204" t="s">
        <v>345</v>
      </c>
      <c r="D45" s="204" t="s">
        <v>345</v>
      </c>
      <c r="E45" s="204" t="s">
        <v>345</v>
      </c>
      <c r="F45" s="204" t="s">
        <v>345</v>
      </c>
      <c r="G45" s="204" t="s">
        <v>345</v>
      </c>
      <c r="H45" s="204" t="s">
        <v>345</v>
      </c>
      <c r="I45" s="204" t="s">
        <v>345</v>
      </c>
      <c r="J45" s="204" t="s">
        <v>345</v>
      </c>
      <c r="K45" s="204" t="s">
        <v>345</v>
      </c>
      <c r="L45" s="204" t="s">
        <v>345</v>
      </c>
      <c r="M45" s="204" t="s">
        <v>345</v>
      </c>
      <c r="N45" s="204" t="s">
        <v>345</v>
      </c>
      <c r="O45" s="204" t="s">
        <v>345</v>
      </c>
      <c r="P45" s="204" t="s">
        <v>345</v>
      </c>
      <c r="Q45" s="204" t="s">
        <v>345</v>
      </c>
      <c r="R45" s="204" t="s">
        <v>345</v>
      </c>
    </row>
    <row r="46" spans="1:18" s="211" customFormat="1" x14ac:dyDescent="0.35">
      <c r="A46" s="206" t="s">
        <v>191</v>
      </c>
      <c r="B46" s="204" t="s">
        <v>16</v>
      </c>
      <c r="C46" s="209">
        <f>+D46+I46+N46</f>
        <v>4182000</v>
      </c>
      <c r="D46" s="210">
        <f>SUM(E46:H46)</f>
        <v>1394000</v>
      </c>
      <c r="E46" s="209">
        <v>348500</v>
      </c>
      <c r="F46" s="209">
        <v>348500</v>
      </c>
      <c r="G46" s="209">
        <v>348500</v>
      </c>
      <c r="H46" s="209">
        <v>348500</v>
      </c>
      <c r="I46" s="210">
        <f>SUM(J46:M46)</f>
        <v>1394000</v>
      </c>
      <c r="J46" s="209">
        <v>348500</v>
      </c>
      <c r="K46" s="209">
        <v>348500</v>
      </c>
      <c r="L46" s="209">
        <v>348500</v>
      </c>
      <c r="M46" s="209">
        <v>348500</v>
      </c>
      <c r="N46" s="210">
        <f>SUM(O46:R46)</f>
        <v>1394000</v>
      </c>
      <c r="O46" s="209">
        <v>348500</v>
      </c>
      <c r="P46" s="209">
        <v>348500</v>
      </c>
      <c r="Q46" s="209">
        <v>348500</v>
      </c>
      <c r="R46" s="209">
        <v>348500</v>
      </c>
    </row>
    <row r="47" spans="1:18" s="185" customFormat="1" x14ac:dyDescent="0.35">
      <c r="A47" s="206"/>
      <c r="B47" s="204" t="s">
        <v>17</v>
      </c>
      <c r="C47" s="204" t="s">
        <v>345</v>
      </c>
      <c r="D47" s="204" t="s">
        <v>345</v>
      </c>
      <c r="E47" s="204" t="s">
        <v>345</v>
      </c>
      <c r="F47" s="204" t="s">
        <v>345</v>
      </c>
      <c r="G47" s="204" t="s">
        <v>345</v>
      </c>
      <c r="H47" s="204" t="s">
        <v>345</v>
      </c>
      <c r="I47" s="204" t="s">
        <v>345</v>
      </c>
      <c r="J47" s="204" t="s">
        <v>345</v>
      </c>
      <c r="K47" s="204" t="s">
        <v>345</v>
      </c>
      <c r="L47" s="204" t="s">
        <v>345</v>
      </c>
      <c r="M47" s="204" t="s">
        <v>345</v>
      </c>
      <c r="N47" s="204" t="s">
        <v>345</v>
      </c>
      <c r="O47" s="204" t="s">
        <v>345</v>
      </c>
      <c r="P47" s="204" t="s">
        <v>345</v>
      </c>
      <c r="Q47" s="204" t="s">
        <v>345</v>
      </c>
      <c r="R47" s="204" t="s">
        <v>345</v>
      </c>
    </row>
    <row r="48" spans="1:18" s="185" customFormat="1" x14ac:dyDescent="0.35">
      <c r="A48" s="337" t="s">
        <v>344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  <c r="L48" s="337"/>
      <c r="M48" s="337"/>
      <c r="N48" s="337"/>
      <c r="O48" s="337"/>
      <c r="P48" s="337"/>
      <c r="Q48" s="183" t="s">
        <v>50</v>
      </c>
      <c r="R48" s="184"/>
    </row>
    <row r="49" spans="1:18" s="185" customFormat="1" x14ac:dyDescent="0.35">
      <c r="A49" s="338" t="s">
        <v>116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187"/>
      <c r="R49" s="187"/>
    </row>
    <row r="50" spans="1:18" s="185" customFormat="1" x14ac:dyDescent="0.35">
      <c r="A50" s="186"/>
      <c r="B50" s="186"/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7" t="s">
        <v>3</v>
      </c>
      <c r="P50" s="230" t="s">
        <v>362</v>
      </c>
      <c r="Q50" s="186"/>
      <c r="R50" s="186"/>
    </row>
    <row r="51" spans="1:18" s="185" customFormat="1" x14ac:dyDescent="0.35">
      <c r="A51" s="186"/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8" t="s">
        <v>4</v>
      </c>
      <c r="P51" s="304"/>
      <c r="Q51" s="304"/>
      <c r="R51" s="186"/>
    </row>
    <row r="52" spans="1:18" s="185" customFormat="1" x14ac:dyDescent="0.35">
      <c r="A52" s="186"/>
      <c r="B52" s="186"/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8" t="s">
        <v>5</v>
      </c>
      <c r="P52" s="338" t="s">
        <v>343</v>
      </c>
      <c r="Q52" s="338"/>
      <c r="R52" s="186"/>
    </row>
    <row r="53" spans="1:18" s="185" customFormat="1" x14ac:dyDescent="0.35">
      <c r="A53" s="189" t="s">
        <v>364</v>
      </c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N53" s="190"/>
      <c r="O53" s="191" t="s">
        <v>6</v>
      </c>
    </row>
    <row r="54" spans="1:18" s="185" customFormat="1" x14ac:dyDescent="0.35">
      <c r="A54" s="339" t="s">
        <v>52</v>
      </c>
      <c r="B54" s="339"/>
      <c r="C54" s="339"/>
      <c r="D54" s="339"/>
      <c r="F54" s="340"/>
      <c r="G54" s="340"/>
      <c r="H54" s="183"/>
      <c r="I54" s="184"/>
      <c r="J54" s="184"/>
      <c r="K54" s="184"/>
      <c r="N54" s="190"/>
      <c r="O54" s="191" t="s">
        <v>7</v>
      </c>
      <c r="Q54" s="182"/>
    </row>
    <row r="55" spans="1:18" s="185" customFormat="1" ht="23.25" customHeight="1" x14ac:dyDescent="0.35">
      <c r="A55" s="189" t="s">
        <v>390</v>
      </c>
      <c r="E55" s="187"/>
      <c r="F55" s="186"/>
      <c r="G55" s="187"/>
      <c r="H55" s="187"/>
      <c r="I55" s="187"/>
      <c r="J55" s="187"/>
      <c r="K55" s="184"/>
      <c r="N55" s="190"/>
      <c r="O55" s="191" t="s">
        <v>8</v>
      </c>
      <c r="P55" s="184" t="s">
        <v>409</v>
      </c>
    </row>
    <row r="56" spans="1:18" s="185" customFormat="1" x14ac:dyDescent="0.35">
      <c r="A56" s="339"/>
      <c r="B56" s="339"/>
      <c r="C56" s="339"/>
      <c r="D56" s="339"/>
      <c r="P56" s="193"/>
      <c r="Q56" s="193"/>
      <c r="R56" s="194" t="s">
        <v>54</v>
      </c>
    </row>
    <row r="57" spans="1:18" s="185" customFormat="1" x14ac:dyDescent="0.35">
      <c r="A57" s="195" t="s">
        <v>55</v>
      </c>
      <c r="B57" s="341" t="s">
        <v>56</v>
      </c>
      <c r="C57" s="341" t="s">
        <v>12</v>
      </c>
      <c r="D57" s="196" t="s">
        <v>57</v>
      </c>
      <c r="E57" s="342" t="s">
        <v>13</v>
      </c>
      <c r="F57" s="343"/>
      <c r="G57" s="343"/>
      <c r="H57" s="344"/>
      <c r="I57" s="196" t="s">
        <v>57</v>
      </c>
      <c r="J57" s="342" t="s">
        <v>14</v>
      </c>
      <c r="K57" s="343"/>
      <c r="L57" s="343"/>
      <c r="M57" s="344"/>
      <c r="N57" s="196" t="s">
        <v>57</v>
      </c>
      <c r="O57" s="342" t="s">
        <v>15</v>
      </c>
      <c r="P57" s="343"/>
      <c r="Q57" s="343"/>
      <c r="R57" s="344"/>
    </row>
    <row r="58" spans="1:18" s="185" customFormat="1" x14ac:dyDescent="0.35">
      <c r="A58" s="197" t="s">
        <v>61</v>
      </c>
      <c r="B58" s="341"/>
      <c r="C58" s="341"/>
      <c r="D58" s="198" t="s">
        <v>62</v>
      </c>
      <c r="E58" s="199" t="s">
        <v>63</v>
      </c>
      <c r="F58" s="199" t="s">
        <v>64</v>
      </c>
      <c r="G58" s="199" t="s">
        <v>65</v>
      </c>
      <c r="H58" s="199" t="s">
        <v>66</v>
      </c>
      <c r="I58" s="198" t="s">
        <v>67</v>
      </c>
      <c r="J58" s="199" t="s">
        <v>68</v>
      </c>
      <c r="K58" s="199" t="s">
        <v>69</v>
      </c>
      <c r="L58" s="199" t="s">
        <v>70</v>
      </c>
      <c r="M58" s="199" t="s">
        <v>71</v>
      </c>
      <c r="N58" s="198" t="s">
        <v>72</v>
      </c>
      <c r="O58" s="199" t="s">
        <v>73</v>
      </c>
      <c r="P58" s="199" t="s">
        <v>74</v>
      </c>
      <c r="Q58" s="199" t="s">
        <v>75</v>
      </c>
      <c r="R58" s="199" t="s">
        <v>76</v>
      </c>
    </row>
    <row r="59" spans="1:18" s="211" customFormat="1" ht="42" x14ac:dyDescent="0.35">
      <c r="A59" s="206" t="s">
        <v>193</v>
      </c>
      <c r="B59" s="204" t="s">
        <v>16</v>
      </c>
      <c r="C59" s="209">
        <f>+D59+I59+N59</f>
        <v>2372500</v>
      </c>
      <c r="D59" s="210">
        <f>SUM(E59:H59)</f>
        <v>790800</v>
      </c>
      <c r="E59" s="209">
        <v>197700</v>
      </c>
      <c r="F59" s="209">
        <v>197700</v>
      </c>
      <c r="G59" s="209">
        <v>197700</v>
      </c>
      <c r="H59" s="209">
        <v>197700</v>
      </c>
      <c r="I59" s="210">
        <f>SUM(J59:M59)</f>
        <v>790800</v>
      </c>
      <c r="J59" s="209">
        <v>197700</v>
      </c>
      <c r="K59" s="209">
        <v>197700</v>
      </c>
      <c r="L59" s="209">
        <v>197700</v>
      </c>
      <c r="M59" s="209">
        <v>197700</v>
      </c>
      <c r="N59" s="210">
        <f>SUM(O59:R59)</f>
        <v>790900</v>
      </c>
      <c r="O59" s="209">
        <v>197700</v>
      </c>
      <c r="P59" s="209">
        <v>197700</v>
      </c>
      <c r="Q59" s="209">
        <v>197700</v>
      </c>
      <c r="R59" s="209">
        <v>197800</v>
      </c>
    </row>
    <row r="60" spans="1:18" s="185" customFormat="1" x14ac:dyDescent="0.35">
      <c r="A60" s="206"/>
      <c r="B60" s="204" t="s">
        <v>17</v>
      </c>
      <c r="C60" s="204" t="s">
        <v>345</v>
      </c>
      <c r="D60" s="204" t="s">
        <v>345</v>
      </c>
      <c r="E60" s="204" t="s">
        <v>345</v>
      </c>
      <c r="F60" s="204" t="s">
        <v>345</v>
      </c>
      <c r="G60" s="204" t="s">
        <v>345</v>
      </c>
      <c r="H60" s="204" t="s">
        <v>345</v>
      </c>
      <c r="I60" s="204" t="s">
        <v>345</v>
      </c>
      <c r="J60" s="204" t="s">
        <v>345</v>
      </c>
      <c r="K60" s="204" t="s">
        <v>345</v>
      </c>
      <c r="L60" s="204" t="s">
        <v>345</v>
      </c>
      <c r="M60" s="204" t="s">
        <v>345</v>
      </c>
      <c r="N60" s="204" t="s">
        <v>345</v>
      </c>
      <c r="O60" s="204" t="s">
        <v>345</v>
      </c>
      <c r="P60" s="204" t="s">
        <v>345</v>
      </c>
      <c r="Q60" s="204" t="s">
        <v>345</v>
      </c>
      <c r="R60" s="204" t="s">
        <v>345</v>
      </c>
    </row>
    <row r="61" spans="1:18" s="185" customFormat="1" ht="43.15" customHeight="1" x14ac:dyDescent="0.35">
      <c r="A61" s="208" t="s">
        <v>85</v>
      </c>
      <c r="B61" s="177" t="s">
        <v>16</v>
      </c>
      <c r="C61" s="179">
        <f t="shared" ref="C61:R61" si="3">SUM(C63:C65)</f>
        <v>468000</v>
      </c>
      <c r="D61" s="179">
        <f t="shared" si="3"/>
        <v>444000</v>
      </c>
      <c r="E61" s="179">
        <f t="shared" si="3"/>
        <v>435000</v>
      </c>
      <c r="F61" s="179">
        <f t="shared" si="3"/>
        <v>3000</v>
      </c>
      <c r="G61" s="179">
        <f t="shared" si="3"/>
        <v>3000</v>
      </c>
      <c r="H61" s="179">
        <f t="shared" si="3"/>
        <v>3000</v>
      </c>
      <c r="I61" s="179">
        <f t="shared" si="3"/>
        <v>12000</v>
      </c>
      <c r="J61" s="179">
        <f t="shared" si="3"/>
        <v>3000</v>
      </c>
      <c r="K61" s="179">
        <f t="shared" si="3"/>
        <v>3000</v>
      </c>
      <c r="L61" s="179">
        <f t="shared" si="3"/>
        <v>3000</v>
      </c>
      <c r="M61" s="179">
        <f t="shared" si="3"/>
        <v>3000</v>
      </c>
      <c r="N61" s="179">
        <f t="shared" si="3"/>
        <v>12000</v>
      </c>
      <c r="O61" s="179">
        <f t="shared" si="3"/>
        <v>3000</v>
      </c>
      <c r="P61" s="179">
        <f t="shared" si="3"/>
        <v>3000</v>
      </c>
      <c r="Q61" s="179">
        <f t="shared" si="3"/>
        <v>3000</v>
      </c>
      <c r="R61" s="179">
        <f t="shared" si="3"/>
        <v>3000</v>
      </c>
    </row>
    <row r="62" spans="1:18" s="185" customFormat="1" x14ac:dyDescent="0.35">
      <c r="A62" s="208"/>
      <c r="B62" s="177" t="s">
        <v>17</v>
      </c>
      <c r="C62" s="177" t="s">
        <v>345</v>
      </c>
      <c r="D62" s="177" t="s">
        <v>345</v>
      </c>
      <c r="E62" s="177" t="s">
        <v>345</v>
      </c>
      <c r="F62" s="177" t="s">
        <v>345</v>
      </c>
      <c r="G62" s="177" t="s">
        <v>345</v>
      </c>
      <c r="H62" s="177" t="s">
        <v>345</v>
      </c>
      <c r="I62" s="177" t="s">
        <v>345</v>
      </c>
      <c r="J62" s="177" t="s">
        <v>345</v>
      </c>
      <c r="K62" s="177" t="s">
        <v>345</v>
      </c>
      <c r="L62" s="177" t="s">
        <v>345</v>
      </c>
      <c r="M62" s="177" t="s">
        <v>345</v>
      </c>
      <c r="N62" s="177" t="s">
        <v>345</v>
      </c>
      <c r="O62" s="177" t="s">
        <v>345</v>
      </c>
      <c r="P62" s="177" t="s">
        <v>345</v>
      </c>
      <c r="Q62" s="177" t="s">
        <v>345</v>
      </c>
      <c r="R62" s="177" t="s">
        <v>345</v>
      </c>
    </row>
    <row r="63" spans="1:18" s="211" customFormat="1" x14ac:dyDescent="0.35">
      <c r="A63" s="213" t="s">
        <v>194</v>
      </c>
      <c r="B63" s="204" t="s">
        <v>16</v>
      </c>
      <c r="C63" s="129">
        <f>+D63+I63+N63</f>
        <v>36000</v>
      </c>
      <c r="D63" s="210">
        <f>SUM(E63:H63)</f>
        <v>12000</v>
      </c>
      <c r="E63" s="209">
        <v>3000</v>
      </c>
      <c r="F63" s="209">
        <v>3000</v>
      </c>
      <c r="G63" s="209">
        <v>3000</v>
      </c>
      <c r="H63" s="209">
        <v>3000</v>
      </c>
      <c r="I63" s="210">
        <f>SUM(J63:M63)</f>
        <v>12000</v>
      </c>
      <c r="J63" s="209">
        <v>3000</v>
      </c>
      <c r="K63" s="209">
        <v>3000</v>
      </c>
      <c r="L63" s="209">
        <v>3000</v>
      </c>
      <c r="M63" s="209">
        <v>3000</v>
      </c>
      <c r="N63" s="210">
        <f>SUM(O63:R63)</f>
        <v>12000</v>
      </c>
      <c r="O63" s="209">
        <v>3000</v>
      </c>
      <c r="P63" s="209">
        <v>3000</v>
      </c>
      <c r="Q63" s="209">
        <v>3000</v>
      </c>
      <c r="R63" s="209">
        <v>3000</v>
      </c>
    </row>
    <row r="64" spans="1:18" s="185" customFormat="1" x14ac:dyDescent="0.35">
      <c r="A64" s="206"/>
      <c r="B64" s="204" t="s">
        <v>17</v>
      </c>
      <c r="C64" s="204" t="s">
        <v>345</v>
      </c>
      <c r="D64" s="204" t="s">
        <v>345</v>
      </c>
      <c r="E64" s="204" t="s">
        <v>345</v>
      </c>
      <c r="F64" s="204" t="s">
        <v>345</v>
      </c>
      <c r="G64" s="204" t="s">
        <v>345</v>
      </c>
      <c r="H64" s="204" t="s">
        <v>345</v>
      </c>
      <c r="I64" s="204" t="s">
        <v>345</v>
      </c>
      <c r="J64" s="204" t="s">
        <v>345</v>
      </c>
      <c r="K64" s="204" t="s">
        <v>345</v>
      </c>
      <c r="L64" s="204" t="s">
        <v>345</v>
      </c>
      <c r="M64" s="204" t="s">
        <v>345</v>
      </c>
      <c r="N64" s="204" t="s">
        <v>345</v>
      </c>
      <c r="O64" s="204" t="s">
        <v>345</v>
      </c>
      <c r="P64" s="204" t="s">
        <v>345</v>
      </c>
      <c r="Q64" s="204" t="s">
        <v>345</v>
      </c>
      <c r="R64" s="204" t="s">
        <v>345</v>
      </c>
    </row>
    <row r="65" spans="1:18" s="211" customFormat="1" x14ac:dyDescent="0.35">
      <c r="A65" s="213" t="s">
        <v>102</v>
      </c>
      <c r="B65" s="204" t="s">
        <v>16</v>
      </c>
      <c r="C65" s="129">
        <f>+D65</f>
        <v>432000</v>
      </c>
      <c r="D65" s="210">
        <f>SUM(E65:H65)</f>
        <v>432000</v>
      </c>
      <c r="E65" s="209">
        <v>432000</v>
      </c>
      <c r="F65" s="204" t="s">
        <v>345</v>
      </c>
      <c r="G65" s="204" t="s">
        <v>345</v>
      </c>
      <c r="H65" s="204" t="s">
        <v>345</v>
      </c>
      <c r="I65" s="204" t="s">
        <v>345</v>
      </c>
      <c r="J65" s="204" t="s">
        <v>345</v>
      </c>
      <c r="K65" s="204" t="s">
        <v>345</v>
      </c>
      <c r="L65" s="204" t="s">
        <v>345</v>
      </c>
      <c r="M65" s="204" t="s">
        <v>345</v>
      </c>
      <c r="N65" s="204" t="s">
        <v>345</v>
      </c>
      <c r="O65" s="204" t="s">
        <v>345</v>
      </c>
      <c r="P65" s="204" t="s">
        <v>345</v>
      </c>
      <c r="Q65" s="204" t="s">
        <v>345</v>
      </c>
      <c r="R65" s="204" t="s">
        <v>345</v>
      </c>
    </row>
    <row r="66" spans="1:18" s="185" customFormat="1" x14ac:dyDescent="0.35">
      <c r="A66" s="206"/>
      <c r="B66" s="204" t="s">
        <v>17</v>
      </c>
      <c r="C66" s="204" t="s">
        <v>345</v>
      </c>
      <c r="D66" s="204" t="s">
        <v>345</v>
      </c>
      <c r="E66" s="204" t="s">
        <v>345</v>
      </c>
      <c r="F66" s="204" t="s">
        <v>345</v>
      </c>
      <c r="G66" s="204" t="s">
        <v>345</v>
      </c>
      <c r="H66" s="204" t="s">
        <v>345</v>
      </c>
      <c r="I66" s="204" t="s">
        <v>345</v>
      </c>
      <c r="J66" s="204" t="s">
        <v>345</v>
      </c>
      <c r="K66" s="204" t="s">
        <v>345</v>
      </c>
      <c r="L66" s="204" t="s">
        <v>345</v>
      </c>
      <c r="M66" s="204" t="s">
        <v>345</v>
      </c>
      <c r="N66" s="204" t="s">
        <v>345</v>
      </c>
      <c r="O66" s="204" t="s">
        <v>345</v>
      </c>
      <c r="P66" s="204" t="s">
        <v>345</v>
      </c>
      <c r="Q66" s="204" t="s">
        <v>345</v>
      </c>
      <c r="R66" s="204" t="s">
        <v>345</v>
      </c>
    </row>
    <row r="67" spans="1:18" s="185" customFormat="1" x14ac:dyDescent="0.35">
      <c r="A67" s="208" t="s">
        <v>86</v>
      </c>
      <c r="B67" s="177" t="s">
        <v>16</v>
      </c>
      <c r="C67" s="179">
        <f>+C69+C71+C73+C75+C77</f>
        <v>1578400</v>
      </c>
      <c r="D67" s="179">
        <f>+D73+D77</f>
        <v>304000</v>
      </c>
      <c r="E67" s="177" t="s">
        <v>345</v>
      </c>
      <c r="F67" s="177" t="s">
        <v>345</v>
      </c>
      <c r="G67" s="179">
        <f>SUM(G73:G78)</f>
        <v>304000</v>
      </c>
      <c r="H67" s="177" t="s">
        <v>345</v>
      </c>
      <c r="I67" s="179">
        <f>+I69+I71+I75</f>
        <v>1274400</v>
      </c>
      <c r="J67" s="179">
        <f>+J69+J71+J75</f>
        <v>1274400</v>
      </c>
      <c r="K67" s="177" t="s">
        <v>345</v>
      </c>
      <c r="L67" s="177" t="s">
        <v>345</v>
      </c>
      <c r="M67" s="177" t="s">
        <v>345</v>
      </c>
      <c r="N67" s="177" t="s">
        <v>345</v>
      </c>
      <c r="O67" s="177" t="s">
        <v>345</v>
      </c>
      <c r="P67" s="177" t="s">
        <v>345</v>
      </c>
      <c r="Q67" s="177" t="s">
        <v>345</v>
      </c>
      <c r="R67" s="177" t="s">
        <v>345</v>
      </c>
    </row>
    <row r="68" spans="1:18" s="185" customFormat="1" x14ac:dyDescent="0.35">
      <c r="A68" s="208"/>
      <c r="B68" s="177" t="s">
        <v>17</v>
      </c>
      <c r="C68" s="177" t="s">
        <v>345</v>
      </c>
      <c r="D68" s="177" t="s">
        <v>345</v>
      </c>
      <c r="E68" s="177" t="s">
        <v>345</v>
      </c>
      <c r="F68" s="177" t="s">
        <v>345</v>
      </c>
      <c r="G68" s="177" t="s">
        <v>345</v>
      </c>
      <c r="H68" s="177" t="s">
        <v>345</v>
      </c>
      <c r="I68" s="177" t="s">
        <v>345</v>
      </c>
      <c r="J68" s="177" t="s">
        <v>345</v>
      </c>
      <c r="K68" s="177" t="s">
        <v>345</v>
      </c>
      <c r="L68" s="177" t="s">
        <v>345</v>
      </c>
      <c r="M68" s="177" t="s">
        <v>345</v>
      </c>
      <c r="N68" s="177" t="s">
        <v>345</v>
      </c>
      <c r="O68" s="177" t="s">
        <v>345</v>
      </c>
      <c r="P68" s="177" t="s">
        <v>345</v>
      </c>
      <c r="Q68" s="177" t="s">
        <v>345</v>
      </c>
      <c r="R68" s="177" t="s">
        <v>345</v>
      </c>
    </row>
    <row r="69" spans="1:18" s="185" customFormat="1" ht="24" customHeight="1" x14ac:dyDescent="0.35">
      <c r="A69" s="213" t="s">
        <v>341</v>
      </c>
      <c r="B69" s="204" t="s">
        <v>16</v>
      </c>
      <c r="C69" s="129">
        <f>+I69</f>
        <v>144000</v>
      </c>
      <c r="D69" s="204" t="s">
        <v>345</v>
      </c>
      <c r="E69" s="204" t="s">
        <v>345</v>
      </c>
      <c r="F69" s="204" t="s">
        <v>345</v>
      </c>
      <c r="G69" s="204" t="s">
        <v>345</v>
      </c>
      <c r="H69" s="204" t="s">
        <v>345</v>
      </c>
      <c r="I69" s="210">
        <f>SUM(J69:M69)</f>
        <v>144000</v>
      </c>
      <c r="J69" s="178">
        <v>144000</v>
      </c>
      <c r="K69" s="204" t="s">
        <v>345</v>
      </c>
      <c r="L69" s="204" t="s">
        <v>345</v>
      </c>
      <c r="M69" s="204" t="s">
        <v>345</v>
      </c>
      <c r="N69" s="204" t="s">
        <v>345</v>
      </c>
      <c r="O69" s="204" t="s">
        <v>345</v>
      </c>
      <c r="P69" s="204" t="s">
        <v>345</v>
      </c>
      <c r="Q69" s="204" t="s">
        <v>345</v>
      </c>
      <c r="R69" s="204" t="s">
        <v>345</v>
      </c>
    </row>
    <row r="70" spans="1:18" s="185" customFormat="1" x14ac:dyDescent="0.35">
      <c r="A70" s="206"/>
      <c r="B70" s="204" t="s">
        <v>17</v>
      </c>
      <c r="C70" s="204" t="s">
        <v>345</v>
      </c>
      <c r="D70" s="204" t="s">
        <v>345</v>
      </c>
      <c r="E70" s="204" t="s">
        <v>345</v>
      </c>
      <c r="F70" s="204" t="s">
        <v>345</v>
      </c>
      <c r="G70" s="204" t="s">
        <v>345</v>
      </c>
      <c r="H70" s="204" t="s">
        <v>345</v>
      </c>
      <c r="I70" s="204" t="s">
        <v>345</v>
      </c>
      <c r="J70" s="204" t="s">
        <v>345</v>
      </c>
      <c r="K70" s="204" t="s">
        <v>345</v>
      </c>
      <c r="L70" s="204" t="s">
        <v>345</v>
      </c>
      <c r="M70" s="204" t="s">
        <v>345</v>
      </c>
      <c r="N70" s="204" t="s">
        <v>345</v>
      </c>
      <c r="O70" s="204" t="s">
        <v>345</v>
      </c>
      <c r="P70" s="204" t="s">
        <v>345</v>
      </c>
      <c r="Q70" s="204" t="s">
        <v>345</v>
      </c>
      <c r="R70" s="204" t="s">
        <v>345</v>
      </c>
    </row>
    <row r="71" spans="1:18" s="185" customFormat="1" ht="24" customHeight="1" x14ac:dyDescent="0.35">
      <c r="A71" s="213" t="s">
        <v>342</v>
      </c>
      <c r="B71" s="204" t="s">
        <v>16</v>
      </c>
      <c r="C71" s="129">
        <f>+I71</f>
        <v>712200</v>
      </c>
      <c r="D71" s="204" t="s">
        <v>345</v>
      </c>
      <c r="E71" s="204" t="s">
        <v>345</v>
      </c>
      <c r="F71" s="204" t="s">
        <v>345</v>
      </c>
      <c r="G71" s="204" t="s">
        <v>345</v>
      </c>
      <c r="H71" s="204" t="s">
        <v>345</v>
      </c>
      <c r="I71" s="210">
        <f>SUM(J71:M71)</f>
        <v>712200</v>
      </c>
      <c r="J71" s="178">
        <v>712200</v>
      </c>
      <c r="K71" s="204" t="s">
        <v>345</v>
      </c>
      <c r="L71" s="204" t="s">
        <v>345</v>
      </c>
      <c r="M71" s="204" t="s">
        <v>345</v>
      </c>
      <c r="N71" s="204" t="s">
        <v>345</v>
      </c>
      <c r="O71" s="204" t="s">
        <v>345</v>
      </c>
      <c r="P71" s="204" t="s">
        <v>345</v>
      </c>
      <c r="Q71" s="204" t="s">
        <v>345</v>
      </c>
      <c r="R71" s="204" t="s">
        <v>345</v>
      </c>
    </row>
    <row r="72" spans="1:18" s="185" customFormat="1" x14ac:dyDescent="0.35">
      <c r="A72" s="206"/>
      <c r="B72" s="204" t="s">
        <v>17</v>
      </c>
      <c r="C72" s="204" t="s">
        <v>345</v>
      </c>
      <c r="D72" s="204" t="s">
        <v>345</v>
      </c>
      <c r="E72" s="204" t="s">
        <v>345</v>
      </c>
      <c r="F72" s="204" t="s">
        <v>345</v>
      </c>
      <c r="G72" s="204" t="s">
        <v>345</v>
      </c>
      <c r="H72" s="204" t="s">
        <v>345</v>
      </c>
      <c r="I72" s="204" t="s">
        <v>345</v>
      </c>
      <c r="J72" s="204" t="s">
        <v>345</v>
      </c>
      <c r="K72" s="204" t="s">
        <v>345</v>
      </c>
      <c r="L72" s="204" t="s">
        <v>345</v>
      </c>
      <c r="M72" s="204" t="s">
        <v>345</v>
      </c>
      <c r="N72" s="204" t="s">
        <v>345</v>
      </c>
      <c r="O72" s="204" t="s">
        <v>345</v>
      </c>
      <c r="P72" s="204" t="s">
        <v>345</v>
      </c>
      <c r="Q72" s="204" t="s">
        <v>345</v>
      </c>
      <c r="R72" s="204" t="s">
        <v>345</v>
      </c>
    </row>
    <row r="73" spans="1:18" s="185" customFormat="1" ht="24" customHeight="1" x14ac:dyDescent="0.35">
      <c r="A73" s="213" t="s">
        <v>195</v>
      </c>
      <c r="B73" s="204" t="s">
        <v>16</v>
      </c>
      <c r="C73" s="129">
        <f>+D73</f>
        <v>34000</v>
      </c>
      <c r="D73" s="212">
        <f>SUM(E73:H73)</f>
        <v>34000</v>
      </c>
      <c r="E73" s="204" t="s">
        <v>345</v>
      </c>
      <c r="F73" s="204" t="s">
        <v>345</v>
      </c>
      <c r="G73" s="178">
        <v>34000</v>
      </c>
      <c r="H73" s="204" t="s">
        <v>345</v>
      </c>
      <c r="I73" s="204" t="s">
        <v>345</v>
      </c>
      <c r="J73" s="204" t="s">
        <v>345</v>
      </c>
      <c r="K73" s="204" t="s">
        <v>345</v>
      </c>
      <c r="L73" s="204" t="s">
        <v>345</v>
      </c>
      <c r="M73" s="204" t="s">
        <v>345</v>
      </c>
      <c r="N73" s="204" t="s">
        <v>345</v>
      </c>
      <c r="O73" s="204" t="s">
        <v>345</v>
      </c>
      <c r="P73" s="204" t="s">
        <v>345</v>
      </c>
      <c r="Q73" s="204" t="s">
        <v>345</v>
      </c>
      <c r="R73" s="204" t="s">
        <v>345</v>
      </c>
    </row>
    <row r="74" spans="1:18" s="185" customFormat="1" x14ac:dyDescent="0.35">
      <c r="A74" s="206"/>
      <c r="B74" s="204" t="s">
        <v>17</v>
      </c>
      <c r="C74" s="204" t="s">
        <v>345</v>
      </c>
      <c r="D74" s="204" t="s">
        <v>345</v>
      </c>
      <c r="E74" s="204" t="s">
        <v>345</v>
      </c>
      <c r="F74" s="204" t="s">
        <v>345</v>
      </c>
      <c r="G74" s="204" t="s">
        <v>345</v>
      </c>
      <c r="H74" s="204" t="s">
        <v>345</v>
      </c>
      <c r="I74" s="204" t="s">
        <v>345</v>
      </c>
      <c r="J74" s="204" t="s">
        <v>345</v>
      </c>
      <c r="K74" s="204" t="s">
        <v>345</v>
      </c>
      <c r="L74" s="204" t="s">
        <v>345</v>
      </c>
      <c r="M74" s="204" t="s">
        <v>345</v>
      </c>
      <c r="N74" s="204" t="s">
        <v>345</v>
      </c>
      <c r="O74" s="204" t="s">
        <v>345</v>
      </c>
      <c r="P74" s="204" t="s">
        <v>345</v>
      </c>
      <c r="Q74" s="204" t="s">
        <v>345</v>
      </c>
      <c r="R74" s="204" t="s">
        <v>345</v>
      </c>
    </row>
    <row r="75" spans="1:18" s="185" customFormat="1" x14ac:dyDescent="0.35">
      <c r="A75" s="213" t="s">
        <v>196</v>
      </c>
      <c r="B75" s="204" t="s">
        <v>16</v>
      </c>
      <c r="C75" s="129">
        <f>+I75</f>
        <v>418200</v>
      </c>
      <c r="D75" s="204" t="s">
        <v>345</v>
      </c>
      <c r="E75" s="204" t="s">
        <v>345</v>
      </c>
      <c r="F75" s="204" t="s">
        <v>345</v>
      </c>
      <c r="G75" s="204" t="s">
        <v>345</v>
      </c>
      <c r="H75" s="204" t="s">
        <v>345</v>
      </c>
      <c r="I75" s="212">
        <f>SUM(J75:M75)</f>
        <v>418200</v>
      </c>
      <c r="J75" s="178">
        <v>418200</v>
      </c>
      <c r="K75" s="204" t="s">
        <v>345</v>
      </c>
      <c r="L75" s="204" t="s">
        <v>345</v>
      </c>
      <c r="M75" s="204" t="s">
        <v>345</v>
      </c>
      <c r="N75" s="204" t="s">
        <v>345</v>
      </c>
      <c r="O75" s="204" t="s">
        <v>345</v>
      </c>
      <c r="P75" s="204" t="s">
        <v>345</v>
      </c>
      <c r="Q75" s="204" t="s">
        <v>345</v>
      </c>
      <c r="R75" s="204" t="s">
        <v>345</v>
      </c>
    </row>
    <row r="76" spans="1:18" s="185" customFormat="1" x14ac:dyDescent="0.35">
      <c r="A76" s="206"/>
      <c r="B76" s="204" t="s">
        <v>17</v>
      </c>
      <c r="C76" s="204" t="s">
        <v>345</v>
      </c>
      <c r="D76" s="204" t="s">
        <v>345</v>
      </c>
      <c r="E76" s="204" t="s">
        <v>345</v>
      </c>
      <c r="F76" s="204" t="s">
        <v>345</v>
      </c>
      <c r="G76" s="204" t="s">
        <v>345</v>
      </c>
      <c r="H76" s="204" t="s">
        <v>345</v>
      </c>
      <c r="I76" s="204" t="s">
        <v>345</v>
      </c>
      <c r="J76" s="204" t="s">
        <v>345</v>
      </c>
      <c r="K76" s="204" t="s">
        <v>345</v>
      </c>
      <c r="L76" s="204" t="s">
        <v>345</v>
      </c>
      <c r="M76" s="204" t="s">
        <v>345</v>
      </c>
      <c r="N76" s="204" t="s">
        <v>345</v>
      </c>
      <c r="O76" s="204" t="s">
        <v>345</v>
      </c>
      <c r="P76" s="204" t="s">
        <v>345</v>
      </c>
      <c r="Q76" s="204" t="s">
        <v>345</v>
      </c>
      <c r="R76" s="204" t="s">
        <v>345</v>
      </c>
    </row>
    <row r="77" spans="1:18" s="185" customFormat="1" x14ac:dyDescent="0.35">
      <c r="A77" s="213" t="s">
        <v>197</v>
      </c>
      <c r="B77" s="204" t="s">
        <v>16</v>
      </c>
      <c r="C77" s="129">
        <f>+D77</f>
        <v>270000</v>
      </c>
      <c r="D77" s="210">
        <f>SUM(E77:H77)</f>
        <v>270000</v>
      </c>
      <c r="E77" s="178"/>
      <c r="F77" s="178"/>
      <c r="G77" s="178">
        <v>270000</v>
      </c>
      <c r="H77" s="204" t="s">
        <v>345</v>
      </c>
      <c r="I77" s="204" t="s">
        <v>345</v>
      </c>
      <c r="J77" s="204" t="s">
        <v>345</v>
      </c>
      <c r="K77" s="204" t="s">
        <v>345</v>
      </c>
      <c r="L77" s="204" t="s">
        <v>345</v>
      </c>
      <c r="M77" s="204" t="s">
        <v>345</v>
      </c>
      <c r="N77" s="204" t="s">
        <v>345</v>
      </c>
      <c r="O77" s="204" t="s">
        <v>345</v>
      </c>
      <c r="P77" s="204" t="s">
        <v>345</v>
      </c>
      <c r="Q77" s="204" t="s">
        <v>345</v>
      </c>
      <c r="R77" s="204" t="s">
        <v>345</v>
      </c>
    </row>
    <row r="78" spans="1:18" s="185" customFormat="1" x14ac:dyDescent="0.35">
      <c r="A78" s="206"/>
      <c r="B78" s="204" t="s">
        <v>17</v>
      </c>
      <c r="C78" s="178"/>
      <c r="D78" s="212"/>
      <c r="E78" s="178"/>
      <c r="F78" s="178"/>
      <c r="G78" s="178"/>
      <c r="H78" s="204" t="s">
        <v>345</v>
      </c>
      <c r="I78" s="204" t="s">
        <v>345</v>
      </c>
      <c r="J78" s="204" t="s">
        <v>345</v>
      </c>
      <c r="K78" s="204" t="s">
        <v>345</v>
      </c>
      <c r="L78" s="204" t="s">
        <v>345</v>
      </c>
      <c r="M78" s="204" t="s">
        <v>345</v>
      </c>
      <c r="N78" s="204" t="s">
        <v>345</v>
      </c>
      <c r="O78" s="204" t="s">
        <v>345</v>
      </c>
      <c r="P78" s="204" t="s">
        <v>345</v>
      </c>
      <c r="Q78" s="204" t="s">
        <v>345</v>
      </c>
      <c r="R78" s="204" t="s">
        <v>345</v>
      </c>
    </row>
    <row r="79" spans="1:18" s="185" customFormat="1" x14ac:dyDescent="0.35">
      <c r="A79" s="201" t="s">
        <v>87</v>
      </c>
      <c r="B79" s="177" t="s">
        <v>16</v>
      </c>
      <c r="C79" s="179">
        <f>+D79</f>
        <v>68000</v>
      </c>
      <c r="D79" s="179">
        <f t="shared" ref="D79:E79" si="4">SUM(D81:D83)</f>
        <v>68000</v>
      </c>
      <c r="E79" s="179">
        <f t="shared" si="4"/>
        <v>68000</v>
      </c>
      <c r="F79" s="177" t="s">
        <v>345</v>
      </c>
      <c r="G79" s="177" t="s">
        <v>345</v>
      </c>
      <c r="H79" s="177" t="s">
        <v>345</v>
      </c>
      <c r="I79" s="177" t="s">
        <v>345</v>
      </c>
      <c r="J79" s="177" t="s">
        <v>345</v>
      </c>
      <c r="K79" s="177" t="s">
        <v>345</v>
      </c>
      <c r="L79" s="177" t="s">
        <v>345</v>
      </c>
      <c r="M79" s="177" t="s">
        <v>345</v>
      </c>
      <c r="N79" s="177" t="s">
        <v>345</v>
      </c>
      <c r="O79" s="177" t="s">
        <v>345</v>
      </c>
      <c r="P79" s="177" t="s">
        <v>345</v>
      </c>
      <c r="Q79" s="177" t="s">
        <v>345</v>
      </c>
      <c r="R79" s="177" t="s">
        <v>345</v>
      </c>
    </row>
    <row r="80" spans="1:18" s="185" customFormat="1" x14ac:dyDescent="0.35">
      <c r="A80" s="201"/>
      <c r="B80" s="177" t="s">
        <v>17</v>
      </c>
      <c r="C80" s="177" t="s">
        <v>345</v>
      </c>
      <c r="D80" s="177" t="s">
        <v>345</v>
      </c>
      <c r="E80" s="177" t="s">
        <v>345</v>
      </c>
      <c r="F80" s="177" t="s">
        <v>345</v>
      </c>
      <c r="G80" s="177" t="s">
        <v>345</v>
      </c>
      <c r="H80" s="177" t="s">
        <v>345</v>
      </c>
      <c r="I80" s="177" t="s">
        <v>345</v>
      </c>
      <c r="J80" s="177" t="s">
        <v>345</v>
      </c>
      <c r="K80" s="177" t="s">
        <v>345</v>
      </c>
      <c r="L80" s="177" t="s">
        <v>345</v>
      </c>
      <c r="M80" s="177" t="s">
        <v>345</v>
      </c>
      <c r="N80" s="177" t="s">
        <v>345</v>
      </c>
      <c r="O80" s="177" t="s">
        <v>345</v>
      </c>
      <c r="P80" s="177" t="s">
        <v>345</v>
      </c>
      <c r="Q80" s="177" t="s">
        <v>345</v>
      </c>
      <c r="R80" s="177" t="s">
        <v>345</v>
      </c>
    </row>
    <row r="81" spans="1:18" s="185" customFormat="1" x14ac:dyDescent="0.35">
      <c r="A81" s="206" t="s">
        <v>126</v>
      </c>
      <c r="B81" s="204" t="s">
        <v>16</v>
      </c>
      <c r="C81" s="129">
        <f>+D81</f>
        <v>60000</v>
      </c>
      <c r="D81" s="212">
        <f t="shared" ref="D81:D83" si="5">SUM(E81:H81)</f>
        <v>60000</v>
      </c>
      <c r="E81" s="178">
        <v>60000</v>
      </c>
      <c r="F81" s="204" t="s">
        <v>345</v>
      </c>
      <c r="G81" s="204" t="s">
        <v>345</v>
      </c>
      <c r="H81" s="204" t="s">
        <v>345</v>
      </c>
      <c r="I81" s="204" t="s">
        <v>345</v>
      </c>
      <c r="J81" s="204" t="s">
        <v>345</v>
      </c>
      <c r="K81" s="204" t="s">
        <v>345</v>
      </c>
      <c r="L81" s="204" t="s">
        <v>345</v>
      </c>
      <c r="M81" s="204" t="s">
        <v>345</v>
      </c>
      <c r="N81" s="204" t="s">
        <v>345</v>
      </c>
      <c r="O81" s="204" t="s">
        <v>345</v>
      </c>
      <c r="P81" s="204" t="s">
        <v>345</v>
      </c>
      <c r="Q81" s="204" t="s">
        <v>345</v>
      </c>
      <c r="R81" s="204" t="s">
        <v>345</v>
      </c>
    </row>
    <row r="82" spans="1:18" s="185" customFormat="1" x14ac:dyDescent="0.35">
      <c r="A82" s="206"/>
      <c r="B82" s="204" t="s">
        <v>17</v>
      </c>
      <c r="C82" s="204" t="s">
        <v>345</v>
      </c>
      <c r="D82" s="204" t="s">
        <v>345</v>
      </c>
      <c r="E82" s="204" t="s">
        <v>345</v>
      </c>
      <c r="F82" s="204" t="s">
        <v>345</v>
      </c>
      <c r="G82" s="204" t="s">
        <v>345</v>
      </c>
      <c r="H82" s="204" t="s">
        <v>345</v>
      </c>
      <c r="I82" s="204" t="s">
        <v>345</v>
      </c>
      <c r="J82" s="204" t="s">
        <v>345</v>
      </c>
      <c r="K82" s="204" t="s">
        <v>345</v>
      </c>
      <c r="L82" s="204" t="s">
        <v>345</v>
      </c>
      <c r="M82" s="204" t="s">
        <v>345</v>
      </c>
      <c r="N82" s="204" t="s">
        <v>345</v>
      </c>
      <c r="O82" s="204" t="s">
        <v>345</v>
      </c>
      <c r="P82" s="204" t="s">
        <v>345</v>
      </c>
      <c r="Q82" s="204" t="s">
        <v>345</v>
      </c>
      <c r="R82" s="204" t="s">
        <v>345</v>
      </c>
    </row>
    <row r="83" spans="1:18" s="185" customFormat="1" x14ac:dyDescent="0.35">
      <c r="A83" s="206" t="s">
        <v>148</v>
      </c>
      <c r="B83" s="204" t="s">
        <v>16</v>
      </c>
      <c r="C83" s="129">
        <f>+D83</f>
        <v>8000</v>
      </c>
      <c r="D83" s="212">
        <f t="shared" si="5"/>
        <v>8000</v>
      </c>
      <c r="E83" s="178">
        <v>8000</v>
      </c>
      <c r="F83" s="204" t="s">
        <v>345</v>
      </c>
      <c r="G83" s="204" t="s">
        <v>345</v>
      </c>
      <c r="H83" s="204" t="s">
        <v>345</v>
      </c>
      <c r="I83" s="204" t="s">
        <v>345</v>
      </c>
      <c r="J83" s="204" t="s">
        <v>345</v>
      </c>
      <c r="K83" s="204" t="s">
        <v>345</v>
      </c>
      <c r="L83" s="204" t="s">
        <v>345</v>
      </c>
      <c r="M83" s="204" t="s">
        <v>345</v>
      </c>
      <c r="N83" s="204" t="s">
        <v>345</v>
      </c>
      <c r="O83" s="204" t="s">
        <v>345</v>
      </c>
      <c r="P83" s="204" t="s">
        <v>345</v>
      </c>
      <c r="Q83" s="204" t="s">
        <v>345</v>
      </c>
      <c r="R83" s="204" t="s">
        <v>345</v>
      </c>
    </row>
    <row r="84" spans="1:18" s="185" customFormat="1" x14ac:dyDescent="0.35">
      <c r="A84" s="206"/>
      <c r="B84" s="204" t="s">
        <v>17</v>
      </c>
      <c r="C84" s="204" t="s">
        <v>345</v>
      </c>
      <c r="D84" s="204" t="s">
        <v>345</v>
      </c>
      <c r="E84" s="204" t="s">
        <v>345</v>
      </c>
      <c r="F84" s="204" t="s">
        <v>345</v>
      </c>
      <c r="G84" s="204" t="s">
        <v>345</v>
      </c>
      <c r="H84" s="204" t="s">
        <v>345</v>
      </c>
      <c r="I84" s="204" t="s">
        <v>345</v>
      </c>
      <c r="J84" s="204" t="s">
        <v>345</v>
      </c>
      <c r="K84" s="204" t="s">
        <v>345</v>
      </c>
      <c r="L84" s="204" t="s">
        <v>345</v>
      </c>
      <c r="M84" s="204" t="s">
        <v>345</v>
      </c>
      <c r="N84" s="204" t="s">
        <v>345</v>
      </c>
      <c r="O84" s="204" t="s">
        <v>345</v>
      </c>
      <c r="P84" s="204" t="s">
        <v>345</v>
      </c>
      <c r="Q84" s="204" t="s">
        <v>345</v>
      </c>
      <c r="R84" s="204" t="s">
        <v>345</v>
      </c>
    </row>
    <row r="85" spans="1:18" s="185" customFormat="1" x14ac:dyDescent="0.35">
      <c r="A85" s="207" t="s">
        <v>88</v>
      </c>
      <c r="B85" s="176" t="s">
        <v>16</v>
      </c>
      <c r="C85" s="180">
        <f>+C87</f>
        <v>1700000</v>
      </c>
      <c r="D85" s="180">
        <f>+D87</f>
        <v>1700000</v>
      </c>
      <c r="E85" s="176" t="s">
        <v>345</v>
      </c>
      <c r="F85" s="176" t="s">
        <v>345</v>
      </c>
      <c r="G85" s="180">
        <f>+G87</f>
        <v>1700000</v>
      </c>
      <c r="H85" s="176" t="s">
        <v>345</v>
      </c>
      <c r="I85" s="176" t="s">
        <v>345</v>
      </c>
      <c r="J85" s="176" t="s">
        <v>345</v>
      </c>
      <c r="K85" s="176" t="s">
        <v>345</v>
      </c>
      <c r="L85" s="176" t="s">
        <v>345</v>
      </c>
      <c r="M85" s="176" t="s">
        <v>345</v>
      </c>
      <c r="N85" s="176" t="s">
        <v>345</v>
      </c>
      <c r="O85" s="176" t="s">
        <v>345</v>
      </c>
      <c r="P85" s="176" t="s">
        <v>345</v>
      </c>
      <c r="Q85" s="176" t="s">
        <v>345</v>
      </c>
      <c r="R85" s="176" t="s">
        <v>345</v>
      </c>
    </row>
    <row r="86" spans="1:18" s="185" customFormat="1" x14ac:dyDescent="0.35">
      <c r="A86" s="207"/>
      <c r="B86" s="176" t="s">
        <v>17</v>
      </c>
      <c r="C86" s="176" t="s">
        <v>345</v>
      </c>
      <c r="D86" s="176" t="s">
        <v>345</v>
      </c>
      <c r="E86" s="176" t="s">
        <v>345</v>
      </c>
      <c r="F86" s="176" t="s">
        <v>345</v>
      </c>
      <c r="G86" s="176" t="s">
        <v>345</v>
      </c>
      <c r="H86" s="176" t="s">
        <v>345</v>
      </c>
      <c r="I86" s="176" t="s">
        <v>345</v>
      </c>
      <c r="J86" s="176" t="s">
        <v>345</v>
      </c>
      <c r="K86" s="176" t="s">
        <v>345</v>
      </c>
      <c r="L86" s="176" t="s">
        <v>345</v>
      </c>
      <c r="M86" s="176" t="s">
        <v>345</v>
      </c>
      <c r="N86" s="176" t="s">
        <v>345</v>
      </c>
      <c r="O86" s="176" t="s">
        <v>345</v>
      </c>
      <c r="P86" s="176" t="s">
        <v>345</v>
      </c>
      <c r="Q86" s="176" t="s">
        <v>345</v>
      </c>
      <c r="R86" s="176" t="s">
        <v>345</v>
      </c>
    </row>
    <row r="87" spans="1:18" s="185" customFormat="1" x14ac:dyDescent="0.35">
      <c r="A87" s="201" t="s">
        <v>89</v>
      </c>
      <c r="B87" s="177" t="s">
        <v>16</v>
      </c>
      <c r="C87" s="179">
        <f t="shared" ref="C87:G87" si="6">SUM(C89:C90)</f>
        <v>1700000</v>
      </c>
      <c r="D87" s="179">
        <f t="shared" si="6"/>
        <v>1700000</v>
      </c>
      <c r="E87" s="177" t="s">
        <v>345</v>
      </c>
      <c r="F87" s="177" t="s">
        <v>345</v>
      </c>
      <c r="G87" s="179">
        <f t="shared" si="6"/>
        <v>1700000</v>
      </c>
      <c r="H87" s="177" t="s">
        <v>345</v>
      </c>
      <c r="I87" s="177" t="s">
        <v>345</v>
      </c>
      <c r="J87" s="177" t="s">
        <v>345</v>
      </c>
      <c r="K87" s="177" t="s">
        <v>345</v>
      </c>
      <c r="L87" s="177" t="s">
        <v>345</v>
      </c>
      <c r="M87" s="177" t="s">
        <v>345</v>
      </c>
      <c r="N87" s="177" t="s">
        <v>345</v>
      </c>
      <c r="O87" s="177" t="s">
        <v>345</v>
      </c>
      <c r="P87" s="177" t="s">
        <v>345</v>
      </c>
      <c r="Q87" s="177" t="s">
        <v>345</v>
      </c>
      <c r="R87" s="177" t="s">
        <v>345</v>
      </c>
    </row>
    <row r="88" spans="1:18" s="185" customFormat="1" x14ac:dyDescent="0.35">
      <c r="A88" s="201"/>
      <c r="B88" s="177" t="s">
        <v>17</v>
      </c>
      <c r="C88" s="177" t="s">
        <v>345</v>
      </c>
      <c r="D88" s="177" t="s">
        <v>345</v>
      </c>
      <c r="E88" s="177" t="s">
        <v>345</v>
      </c>
      <c r="F88" s="177" t="s">
        <v>345</v>
      </c>
      <c r="G88" s="179"/>
      <c r="H88" s="177" t="s">
        <v>345</v>
      </c>
      <c r="I88" s="177" t="s">
        <v>345</v>
      </c>
      <c r="J88" s="177" t="s">
        <v>345</v>
      </c>
      <c r="K88" s="177" t="s">
        <v>345</v>
      </c>
      <c r="L88" s="177" t="s">
        <v>345</v>
      </c>
      <c r="M88" s="177" t="s">
        <v>345</v>
      </c>
      <c r="N88" s="177" t="s">
        <v>345</v>
      </c>
      <c r="O88" s="177" t="s">
        <v>345</v>
      </c>
      <c r="P88" s="177" t="s">
        <v>345</v>
      </c>
      <c r="Q88" s="177" t="s">
        <v>345</v>
      </c>
      <c r="R88" s="177" t="s">
        <v>345</v>
      </c>
    </row>
    <row r="89" spans="1:18" s="185" customFormat="1" ht="42" x14ac:dyDescent="0.35">
      <c r="A89" s="206" t="s">
        <v>128</v>
      </c>
      <c r="B89" s="204" t="s">
        <v>16</v>
      </c>
      <c r="C89" s="129">
        <f>+D89</f>
        <v>1700000</v>
      </c>
      <c r="D89" s="212">
        <f t="shared" ref="D89" si="7">SUM(E89:H89)</f>
        <v>1700000</v>
      </c>
      <c r="E89" s="204" t="s">
        <v>345</v>
      </c>
      <c r="F89" s="204" t="s">
        <v>345</v>
      </c>
      <c r="G89" s="178">
        <v>1700000</v>
      </c>
      <c r="H89" s="204" t="s">
        <v>345</v>
      </c>
      <c r="I89" s="204" t="s">
        <v>345</v>
      </c>
      <c r="J89" s="204" t="s">
        <v>345</v>
      </c>
      <c r="K89" s="204" t="s">
        <v>345</v>
      </c>
      <c r="L89" s="204" t="s">
        <v>345</v>
      </c>
      <c r="M89" s="204" t="s">
        <v>345</v>
      </c>
      <c r="N89" s="204" t="s">
        <v>345</v>
      </c>
      <c r="O89" s="204" t="s">
        <v>345</v>
      </c>
      <c r="P89" s="204" t="s">
        <v>345</v>
      </c>
      <c r="Q89" s="204" t="s">
        <v>345</v>
      </c>
      <c r="R89" s="204" t="s">
        <v>345</v>
      </c>
    </row>
    <row r="90" spans="1:18" s="185" customFormat="1" x14ac:dyDescent="0.35">
      <c r="A90" s="206"/>
      <c r="B90" s="204" t="s">
        <v>17</v>
      </c>
      <c r="C90" s="204" t="s">
        <v>345</v>
      </c>
      <c r="D90" s="204" t="s">
        <v>345</v>
      </c>
      <c r="E90" s="204" t="s">
        <v>345</v>
      </c>
      <c r="F90" s="204" t="s">
        <v>345</v>
      </c>
      <c r="G90" s="204" t="s">
        <v>345</v>
      </c>
      <c r="H90" s="204" t="s">
        <v>345</v>
      </c>
      <c r="I90" s="204" t="s">
        <v>345</v>
      </c>
      <c r="J90" s="204" t="s">
        <v>345</v>
      </c>
      <c r="K90" s="204" t="s">
        <v>345</v>
      </c>
      <c r="L90" s="204" t="s">
        <v>345</v>
      </c>
      <c r="M90" s="204" t="s">
        <v>345</v>
      </c>
      <c r="N90" s="204" t="s">
        <v>345</v>
      </c>
      <c r="O90" s="204" t="s">
        <v>345</v>
      </c>
      <c r="P90" s="204" t="s">
        <v>345</v>
      </c>
      <c r="Q90" s="204" t="s">
        <v>345</v>
      </c>
      <c r="R90" s="204" t="s">
        <v>345</v>
      </c>
    </row>
    <row r="91" spans="1:18" s="185" customFormat="1" x14ac:dyDescent="0.35">
      <c r="A91" s="337" t="s">
        <v>344</v>
      </c>
      <c r="B91" s="337"/>
      <c r="C91" s="337"/>
      <c r="D91" s="337"/>
      <c r="E91" s="337"/>
      <c r="F91" s="337"/>
      <c r="G91" s="337"/>
      <c r="H91" s="337"/>
      <c r="I91" s="337"/>
      <c r="J91" s="337"/>
      <c r="K91" s="337"/>
      <c r="L91" s="337"/>
      <c r="M91" s="337"/>
      <c r="N91" s="337"/>
      <c r="O91" s="337"/>
      <c r="P91" s="337"/>
      <c r="Q91" s="183" t="s">
        <v>50</v>
      </c>
      <c r="R91" s="184"/>
    </row>
    <row r="92" spans="1:18" s="185" customFormat="1" x14ac:dyDescent="0.35">
      <c r="A92" s="338" t="s">
        <v>116</v>
      </c>
      <c r="B92" s="338"/>
      <c r="C92" s="338"/>
      <c r="D92" s="338"/>
      <c r="E92" s="338"/>
      <c r="F92" s="338"/>
      <c r="G92" s="338"/>
      <c r="H92" s="338"/>
      <c r="I92" s="338"/>
      <c r="J92" s="338"/>
      <c r="K92" s="338"/>
      <c r="L92" s="338"/>
      <c r="M92" s="338"/>
      <c r="N92" s="338"/>
      <c r="O92" s="338"/>
      <c r="P92" s="338"/>
      <c r="Q92" s="187"/>
      <c r="R92" s="187"/>
    </row>
    <row r="93" spans="1:18" s="185" customFormat="1" x14ac:dyDescent="0.35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6"/>
      <c r="O93" s="187" t="s">
        <v>3</v>
      </c>
      <c r="P93" s="230" t="s">
        <v>361</v>
      </c>
      <c r="Q93" s="186"/>
      <c r="R93" s="186"/>
    </row>
    <row r="94" spans="1:18" s="185" customFormat="1" x14ac:dyDescent="0.35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6"/>
      <c r="O94" s="188" t="s">
        <v>4</v>
      </c>
      <c r="P94" s="304"/>
      <c r="Q94" s="304"/>
      <c r="R94" s="186"/>
    </row>
    <row r="95" spans="1:18" s="185" customFormat="1" x14ac:dyDescent="0.35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6"/>
      <c r="O95" s="188" t="s">
        <v>5</v>
      </c>
      <c r="P95" s="338" t="s">
        <v>343</v>
      </c>
      <c r="Q95" s="338"/>
      <c r="R95" s="186"/>
    </row>
    <row r="96" spans="1:18" s="185" customFormat="1" x14ac:dyDescent="0.35">
      <c r="A96" s="189" t="s">
        <v>364</v>
      </c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N96" s="190"/>
      <c r="O96" s="191" t="s">
        <v>6</v>
      </c>
    </row>
    <row r="97" spans="1:18" s="185" customFormat="1" x14ac:dyDescent="0.35">
      <c r="A97" s="339" t="s">
        <v>52</v>
      </c>
      <c r="B97" s="339"/>
      <c r="C97" s="339"/>
      <c r="D97" s="339"/>
      <c r="F97" s="340"/>
      <c r="G97" s="340"/>
      <c r="H97" s="183"/>
      <c r="I97" s="184"/>
      <c r="J97" s="184"/>
      <c r="K97" s="184"/>
      <c r="N97" s="190"/>
      <c r="O97" s="191" t="s">
        <v>7</v>
      </c>
      <c r="Q97" s="182"/>
    </row>
    <row r="98" spans="1:18" s="185" customFormat="1" ht="23.25" customHeight="1" x14ac:dyDescent="0.35">
      <c r="A98" s="189" t="s">
        <v>390</v>
      </c>
      <c r="E98" s="187"/>
      <c r="F98" s="186"/>
      <c r="G98" s="187"/>
      <c r="H98" s="187"/>
      <c r="I98" s="187"/>
      <c r="J98" s="187"/>
      <c r="K98" s="184"/>
      <c r="N98" s="190"/>
      <c r="O98" s="191" t="s">
        <v>8</v>
      </c>
      <c r="P98" s="184" t="s">
        <v>409</v>
      </c>
    </row>
    <row r="99" spans="1:18" s="185" customFormat="1" x14ac:dyDescent="0.35">
      <c r="A99" s="339"/>
      <c r="B99" s="339"/>
      <c r="C99" s="339"/>
      <c r="D99" s="339"/>
      <c r="P99" s="193"/>
      <c r="Q99" s="193"/>
      <c r="R99" s="194" t="s">
        <v>54</v>
      </c>
    </row>
    <row r="100" spans="1:18" s="185" customFormat="1" x14ac:dyDescent="0.35">
      <c r="A100" s="195" t="s">
        <v>55</v>
      </c>
      <c r="B100" s="341" t="s">
        <v>56</v>
      </c>
      <c r="C100" s="341" t="s">
        <v>12</v>
      </c>
      <c r="D100" s="196" t="s">
        <v>57</v>
      </c>
      <c r="E100" s="342" t="s">
        <v>13</v>
      </c>
      <c r="F100" s="343"/>
      <c r="G100" s="343"/>
      <c r="H100" s="344"/>
      <c r="I100" s="196" t="s">
        <v>57</v>
      </c>
      <c r="J100" s="342" t="s">
        <v>14</v>
      </c>
      <c r="K100" s="343"/>
      <c r="L100" s="343"/>
      <c r="M100" s="344"/>
      <c r="N100" s="196" t="s">
        <v>57</v>
      </c>
      <c r="O100" s="342" t="s">
        <v>15</v>
      </c>
      <c r="P100" s="343"/>
      <c r="Q100" s="343"/>
      <c r="R100" s="344"/>
    </row>
    <row r="101" spans="1:18" s="185" customFormat="1" x14ac:dyDescent="0.35">
      <c r="A101" s="197" t="s">
        <v>61</v>
      </c>
      <c r="B101" s="341"/>
      <c r="C101" s="341"/>
      <c r="D101" s="198" t="s">
        <v>62</v>
      </c>
      <c r="E101" s="199" t="s">
        <v>63</v>
      </c>
      <c r="F101" s="199" t="s">
        <v>64</v>
      </c>
      <c r="G101" s="199" t="s">
        <v>65</v>
      </c>
      <c r="H101" s="199" t="s">
        <v>66</v>
      </c>
      <c r="I101" s="198" t="s">
        <v>67</v>
      </c>
      <c r="J101" s="199" t="s">
        <v>68</v>
      </c>
      <c r="K101" s="199" t="s">
        <v>69</v>
      </c>
      <c r="L101" s="199" t="s">
        <v>70</v>
      </c>
      <c r="M101" s="199" t="s">
        <v>71</v>
      </c>
      <c r="N101" s="198" t="s">
        <v>72</v>
      </c>
      <c r="O101" s="199" t="s">
        <v>73</v>
      </c>
      <c r="P101" s="199" t="s">
        <v>74</v>
      </c>
      <c r="Q101" s="199" t="s">
        <v>75</v>
      </c>
      <c r="R101" s="199" t="s">
        <v>76</v>
      </c>
    </row>
    <row r="102" spans="1:18" s="185" customFormat="1" x14ac:dyDescent="0.35">
      <c r="A102" s="201" t="s">
        <v>90</v>
      </c>
      <c r="B102" s="177" t="s">
        <v>16</v>
      </c>
      <c r="C102" s="177" t="s">
        <v>345</v>
      </c>
      <c r="D102" s="177" t="s">
        <v>345</v>
      </c>
      <c r="E102" s="177" t="s">
        <v>345</v>
      </c>
      <c r="F102" s="177" t="s">
        <v>345</v>
      </c>
      <c r="G102" s="177" t="s">
        <v>345</v>
      </c>
      <c r="H102" s="177" t="s">
        <v>345</v>
      </c>
      <c r="I102" s="177" t="s">
        <v>345</v>
      </c>
      <c r="J102" s="177" t="s">
        <v>345</v>
      </c>
      <c r="K102" s="177" t="s">
        <v>345</v>
      </c>
      <c r="L102" s="177" t="s">
        <v>345</v>
      </c>
      <c r="M102" s="177" t="s">
        <v>345</v>
      </c>
      <c r="N102" s="177" t="s">
        <v>345</v>
      </c>
      <c r="O102" s="177" t="s">
        <v>345</v>
      </c>
      <c r="P102" s="177" t="s">
        <v>345</v>
      </c>
      <c r="Q102" s="177" t="s">
        <v>345</v>
      </c>
      <c r="R102" s="177" t="s">
        <v>345</v>
      </c>
    </row>
    <row r="103" spans="1:18" s="185" customFormat="1" x14ac:dyDescent="0.35">
      <c r="A103" s="201"/>
      <c r="B103" s="177" t="s">
        <v>17</v>
      </c>
      <c r="C103" s="177" t="s">
        <v>345</v>
      </c>
      <c r="D103" s="177" t="s">
        <v>345</v>
      </c>
      <c r="E103" s="177" t="s">
        <v>345</v>
      </c>
      <c r="F103" s="177" t="s">
        <v>345</v>
      </c>
      <c r="G103" s="177" t="s">
        <v>345</v>
      </c>
      <c r="H103" s="177" t="s">
        <v>345</v>
      </c>
      <c r="I103" s="177" t="s">
        <v>345</v>
      </c>
      <c r="J103" s="177" t="s">
        <v>345</v>
      </c>
      <c r="K103" s="177" t="s">
        <v>345</v>
      </c>
      <c r="L103" s="177" t="s">
        <v>345</v>
      </c>
      <c r="M103" s="177" t="s">
        <v>345</v>
      </c>
      <c r="N103" s="177" t="s">
        <v>345</v>
      </c>
      <c r="O103" s="177" t="s">
        <v>345</v>
      </c>
      <c r="P103" s="177" t="s">
        <v>345</v>
      </c>
      <c r="Q103" s="177" t="s">
        <v>345</v>
      </c>
      <c r="R103" s="177" t="s">
        <v>345</v>
      </c>
    </row>
    <row r="104" spans="1:18" s="185" customFormat="1" x14ac:dyDescent="0.35">
      <c r="A104" s="206"/>
      <c r="B104" s="204" t="s">
        <v>16</v>
      </c>
      <c r="C104" s="204" t="s">
        <v>345</v>
      </c>
      <c r="D104" s="204" t="s">
        <v>345</v>
      </c>
      <c r="E104" s="204" t="s">
        <v>345</v>
      </c>
      <c r="F104" s="204" t="s">
        <v>345</v>
      </c>
      <c r="G104" s="204" t="s">
        <v>345</v>
      </c>
      <c r="H104" s="204" t="s">
        <v>345</v>
      </c>
      <c r="I104" s="204" t="s">
        <v>345</v>
      </c>
      <c r="J104" s="204" t="s">
        <v>345</v>
      </c>
      <c r="K104" s="204" t="s">
        <v>345</v>
      </c>
      <c r="L104" s="204" t="s">
        <v>345</v>
      </c>
      <c r="M104" s="204" t="s">
        <v>345</v>
      </c>
      <c r="N104" s="204" t="s">
        <v>345</v>
      </c>
      <c r="O104" s="204" t="s">
        <v>345</v>
      </c>
      <c r="P104" s="204" t="s">
        <v>345</v>
      </c>
      <c r="Q104" s="204" t="s">
        <v>345</v>
      </c>
      <c r="R104" s="204" t="s">
        <v>345</v>
      </c>
    </row>
    <row r="105" spans="1:18" s="185" customFormat="1" x14ac:dyDescent="0.35">
      <c r="A105" s="206"/>
      <c r="B105" s="204" t="s">
        <v>17</v>
      </c>
      <c r="C105" s="204" t="s">
        <v>345</v>
      </c>
      <c r="D105" s="204" t="s">
        <v>345</v>
      </c>
      <c r="E105" s="204" t="s">
        <v>345</v>
      </c>
      <c r="F105" s="204" t="s">
        <v>345</v>
      </c>
      <c r="G105" s="204" t="s">
        <v>345</v>
      </c>
      <c r="H105" s="204" t="s">
        <v>345</v>
      </c>
      <c r="I105" s="204" t="s">
        <v>345</v>
      </c>
      <c r="J105" s="204" t="s">
        <v>345</v>
      </c>
      <c r="K105" s="204" t="s">
        <v>345</v>
      </c>
      <c r="L105" s="204" t="s">
        <v>345</v>
      </c>
      <c r="M105" s="204" t="s">
        <v>345</v>
      </c>
      <c r="N105" s="204" t="s">
        <v>345</v>
      </c>
      <c r="O105" s="204" t="s">
        <v>345</v>
      </c>
      <c r="P105" s="204" t="s">
        <v>345</v>
      </c>
      <c r="Q105" s="204" t="s">
        <v>345</v>
      </c>
      <c r="R105" s="204" t="s">
        <v>345</v>
      </c>
    </row>
    <row r="106" spans="1:18" s="185" customFormat="1" x14ac:dyDescent="0.35">
      <c r="A106" s="207" t="s">
        <v>91</v>
      </c>
      <c r="B106" s="176" t="s">
        <v>16</v>
      </c>
      <c r="C106" s="176" t="s">
        <v>345</v>
      </c>
      <c r="D106" s="176" t="s">
        <v>345</v>
      </c>
      <c r="E106" s="176" t="s">
        <v>345</v>
      </c>
      <c r="F106" s="176" t="s">
        <v>345</v>
      </c>
      <c r="G106" s="176" t="s">
        <v>345</v>
      </c>
      <c r="H106" s="176" t="s">
        <v>345</v>
      </c>
      <c r="I106" s="176" t="s">
        <v>345</v>
      </c>
      <c r="J106" s="176" t="s">
        <v>345</v>
      </c>
      <c r="K106" s="176" t="s">
        <v>345</v>
      </c>
      <c r="L106" s="176" t="s">
        <v>345</v>
      </c>
      <c r="M106" s="176" t="s">
        <v>345</v>
      </c>
      <c r="N106" s="176" t="s">
        <v>345</v>
      </c>
      <c r="O106" s="176" t="s">
        <v>345</v>
      </c>
      <c r="P106" s="176" t="s">
        <v>345</v>
      </c>
      <c r="Q106" s="176" t="s">
        <v>345</v>
      </c>
      <c r="R106" s="176" t="s">
        <v>345</v>
      </c>
    </row>
    <row r="107" spans="1:18" s="185" customFormat="1" x14ac:dyDescent="0.35">
      <c r="A107" s="207"/>
      <c r="B107" s="176" t="s">
        <v>17</v>
      </c>
      <c r="C107" s="176" t="s">
        <v>345</v>
      </c>
      <c r="D107" s="176" t="s">
        <v>345</v>
      </c>
      <c r="E107" s="176" t="s">
        <v>345</v>
      </c>
      <c r="F107" s="176" t="s">
        <v>345</v>
      </c>
      <c r="G107" s="176" t="s">
        <v>345</v>
      </c>
      <c r="H107" s="176" t="s">
        <v>345</v>
      </c>
      <c r="I107" s="176" t="s">
        <v>345</v>
      </c>
      <c r="J107" s="176" t="s">
        <v>345</v>
      </c>
      <c r="K107" s="176" t="s">
        <v>345</v>
      </c>
      <c r="L107" s="176" t="s">
        <v>345</v>
      </c>
      <c r="M107" s="176" t="s">
        <v>345</v>
      </c>
      <c r="N107" s="176" t="s">
        <v>345</v>
      </c>
      <c r="O107" s="176" t="s">
        <v>345</v>
      </c>
      <c r="P107" s="176" t="s">
        <v>345</v>
      </c>
      <c r="Q107" s="176" t="s">
        <v>345</v>
      </c>
      <c r="R107" s="176" t="s">
        <v>345</v>
      </c>
    </row>
    <row r="108" spans="1:18" s="185" customFormat="1" x14ac:dyDescent="0.35">
      <c r="A108" s="206"/>
      <c r="B108" s="204" t="s">
        <v>16</v>
      </c>
      <c r="C108" s="204" t="s">
        <v>345</v>
      </c>
      <c r="D108" s="204" t="s">
        <v>345</v>
      </c>
      <c r="E108" s="204" t="s">
        <v>345</v>
      </c>
      <c r="F108" s="204" t="s">
        <v>345</v>
      </c>
      <c r="G108" s="204" t="s">
        <v>345</v>
      </c>
      <c r="H108" s="204" t="s">
        <v>345</v>
      </c>
      <c r="I108" s="204" t="s">
        <v>345</v>
      </c>
      <c r="J108" s="204" t="s">
        <v>345</v>
      </c>
      <c r="K108" s="204" t="s">
        <v>345</v>
      </c>
      <c r="L108" s="204" t="s">
        <v>345</v>
      </c>
      <c r="M108" s="204" t="s">
        <v>345</v>
      </c>
      <c r="N108" s="204" t="s">
        <v>345</v>
      </c>
      <c r="O108" s="204" t="s">
        <v>345</v>
      </c>
      <c r="P108" s="204" t="s">
        <v>345</v>
      </c>
      <c r="Q108" s="204" t="s">
        <v>345</v>
      </c>
      <c r="R108" s="204" t="s">
        <v>345</v>
      </c>
    </row>
    <row r="109" spans="1:18" s="185" customFormat="1" x14ac:dyDescent="0.35">
      <c r="A109" s="203"/>
      <c r="B109" s="204" t="s">
        <v>17</v>
      </c>
      <c r="C109" s="204" t="s">
        <v>345</v>
      </c>
      <c r="D109" s="204" t="s">
        <v>345</v>
      </c>
      <c r="E109" s="204" t="s">
        <v>345</v>
      </c>
      <c r="F109" s="204" t="s">
        <v>345</v>
      </c>
      <c r="G109" s="204" t="s">
        <v>345</v>
      </c>
      <c r="H109" s="204" t="s">
        <v>345</v>
      </c>
      <c r="I109" s="204" t="s">
        <v>345</v>
      </c>
      <c r="J109" s="204" t="s">
        <v>345</v>
      </c>
      <c r="K109" s="204" t="s">
        <v>345</v>
      </c>
      <c r="L109" s="204" t="s">
        <v>345</v>
      </c>
      <c r="M109" s="204" t="s">
        <v>345</v>
      </c>
      <c r="N109" s="204" t="s">
        <v>345</v>
      </c>
      <c r="O109" s="204" t="s">
        <v>345</v>
      </c>
      <c r="P109" s="204" t="s">
        <v>345</v>
      </c>
      <c r="Q109" s="204" t="s">
        <v>345</v>
      </c>
      <c r="R109" s="204" t="s">
        <v>345</v>
      </c>
    </row>
    <row r="110" spans="1:18" s="185" customFormat="1" x14ac:dyDescent="0.35">
      <c r="A110" s="207" t="s">
        <v>92</v>
      </c>
      <c r="B110" s="176" t="s">
        <v>16</v>
      </c>
      <c r="C110" s="180">
        <f t="shared" ref="C110:R110" si="8">SUM(C112:C150)</f>
        <v>15380250</v>
      </c>
      <c r="D110" s="180">
        <f t="shared" si="8"/>
        <v>8261110</v>
      </c>
      <c r="E110" s="180">
        <f t="shared" si="8"/>
        <v>1696015</v>
      </c>
      <c r="F110" s="180">
        <f t="shared" si="8"/>
        <v>1911055</v>
      </c>
      <c r="G110" s="180">
        <f t="shared" si="8"/>
        <v>1291115</v>
      </c>
      <c r="H110" s="180">
        <f t="shared" si="8"/>
        <v>3362925</v>
      </c>
      <c r="I110" s="180">
        <f t="shared" si="8"/>
        <v>3890060</v>
      </c>
      <c r="J110" s="180">
        <f t="shared" si="8"/>
        <v>1095015</v>
      </c>
      <c r="K110" s="180">
        <f t="shared" si="8"/>
        <v>895015</v>
      </c>
      <c r="L110" s="180">
        <f t="shared" si="8"/>
        <v>775015</v>
      </c>
      <c r="M110" s="180">
        <f t="shared" si="8"/>
        <v>1125015</v>
      </c>
      <c r="N110" s="180">
        <f t="shared" si="8"/>
        <v>3229080</v>
      </c>
      <c r="O110" s="180">
        <f t="shared" si="8"/>
        <v>805120</v>
      </c>
      <c r="P110" s="180">
        <f t="shared" si="8"/>
        <v>775120</v>
      </c>
      <c r="Q110" s="180">
        <f t="shared" si="8"/>
        <v>873720</v>
      </c>
      <c r="R110" s="180">
        <f t="shared" si="8"/>
        <v>775120</v>
      </c>
    </row>
    <row r="111" spans="1:18" s="185" customFormat="1" x14ac:dyDescent="0.35">
      <c r="A111" s="207"/>
      <c r="B111" s="176" t="s">
        <v>17</v>
      </c>
      <c r="C111" s="176" t="s">
        <v>345</v>
      </c>
      <c r="D111" s="176" t="s">
        <v>345</v>
      </c>
      <c r="E111" s="176" t="s">
        <v>345</v>
      </c>
      <c r="F111" s="176" t="s">
        <v>345</v>
      </c>
      <c r="G111" s="176" t="s">
        <v>345</v>
      </c>
      <c r="H111" s="176" t="s">
        <v>345</v>
      </c>
      <c r="I111" s="176" t="s">
        <v>345</v>
      </c>
      <c r="J111" s="176" t="s">
        <v>345</v>
      </c>
      <c r="K111" s="176" t="s">
        <v>345</v>
      </c>
      <c r="L111" s="176" t="s">
        <v>345</v>
      </c>
      <c r="M111" s="176" t="s">
        <v>345</v>
      </c>
      <c r="N111" s="176" t="s">
        <v>345</v>
      </c>
      <c r="O111" s="176" t="s">
        <v>345</v>
      </c>
      <c r="P111" s="176" t="s">
        <v>345</v>
      </c>
      <c r="Q111" s="176" t="s">
        <v>345</v>
      </c>
      <c r="R111" s="176" t="s">
        <v>345</v>
      </c>
    </row>
    <row r="112" spans="1:18" s="185" customFormat="1" ht="25.9" customHeight="1" x14ac:dyDescent="0.35">
      <c r="A112" s="206" t="s">
        <v>198</v>
      </c>
      <c r="B112" s="204" t="s">
        <v>16</v>
      </c>
      <c r="C112" s="178">
        <f>+D112+I112+N112</f>
        <v>5550000</v>
      </c>
      <c r="D112" s="212">
        <f>+E112+F112+G112+H112</f>
        <v>1850000</v>
      </c>
      <c r="E112" s="178">
        <v>462500</v>
      </c>
      <c r="F112" s="178">
        <v>462500</v>
      </c>
      <c r="G112" s="178">
        <v>462500</v>
      </c>
      <c r="H112" s="178">
        <v>462500</v>
      </c>
      <c r="I112" s="178">
        <f>+J112+K112+L112+M112</f>
        <v>1850000</v>
      </c>
      <c r="J112" s="178">
        <v>462500</v>
      </c>
      <c r="K112" s="178">
        <v>462500</v>
      </c>
      <c r="L112" s="178">
        <v>462500</v>
      </c>
      <c r="M112" s="178">
        <v>462500</v>
      </c>
      <c r="N112" s="178">
        <f>+O112+P112+Q112+R112</f>
        <v>1850000</v>
      </c>
      <c r="O112" s="178">
        <v>462500</v>
      </c>
      <c r="P112" s="178">
        <v>462500</v>
      </c>
      <c r="Q112" s="178">
        <v>462500</v>
      </c>
      <c r="R112" s="178">
        <v>462500</v>
      </c>
    </row>
    <row r="113" spans="1:18" s="185" customFormat="1" x14ac:dyDescent="0.35">
      <c r="A113" s="203"/>
      <c r="B113" s="204" t="s">
        <v>17</v>
      </c>
      <c r="C113" s="204" t="s">
        <v>345</v>
      </c>
      <c r="D113" s="204" t="s">
        <v>345</v>
      </c>
      <c r="E113" s="204" t="s">
        <v>345</v>
      </c>
      <c r="F113" s="204" t="s">
        <v>345</v>
      </c>
      <c r="G113" s="204" t="s">
        <v>345</v>
      </c>
      <c r="H113" s="204" t="s">
        <v>345</v>
      </c>
      <c r="I113" s="204" t="s">
        <v>345</v>
      </c>
      <c r="J113" s="204" t="s">
        <v>345</v>
      </c>
      <c r="K113" s="204" t="s">
        <v>345</v>
      </c>
      <c r="L113" s="204" t="s">
        <v>345</v>
      </c>
      <c r="M113" s="204" t="s">
        <v>345</v>
      </c>
      <c r="N113" s="204" t="s">
        <v>345</v>
      </c>
      <c r="O113" s="204" t="s">
        <v>345</v>
      </c>
      <c r="P113" s="204" t="s">
        <v>345</v>
      </c>
      <c r="Q113" s="204" t="s">
        <v>345</v>
      </c>
      <c r="R113" s="204" t="s">
        <v>345</v>
      </c>
    </row>
    <row r="114" spans="1:18" s="185" customFormat="1" x14ac:dyDescent="0.35">
      <c r="A114" s="206" t="s">
        <v>199</v>
      </c>
      <c r="B114" s="204" t="s">
        <v>16</v>
      </c>
      <c r="C114" s="178">
        <f>+D114+I114+N114</f>
        <v>202000</v>
      </c>
      <c r="D114" s="212">
        <f>+E114+F114+G114+H114</f>
        <v>67200</v>
      </c>
      <c r="E114" s="178">
        <v>16800</v>
      </c>
      <c r="F114" s="178">
        <v>16800</v>
      </c>
      <c r="G114" s="178">
        <v>16800</v>
      </c>
      <c r="H114" s="178">
        <v>16800</v>
      </c>
      <c r="I114" s="178">
        <f>+J114+K114+L114+M114</f>
        <v>67200</v>
      </c>
      <c r="J114" s="178">
        <v>16800</v>
      </c>
      <c r="K114" s="178">
        <v>16800</v>
      </c>
      <c r="L114" s="178">
        <v>16800</v>
      </c>
      <c r="M114" s="178">
        <v>16800</v>
      </c>
      <c r="N114" s="178">
        <f>+O114+P114+Q114+R114</f>
        <v>67600</v>
      </c>
      <c r="O114" s="178">
        <v>16900</v>
      </c>
      <c r="P114" s="178">
        <v>16900</v>
      </c>
      <c r="Q114" s="178">
        <v>16900</v>
      </c>
      <c r="R114" s="178">
        <v>16900</v>
      </c>
    </row>
    <row r="115" spans="1:18" s="185" customFormat="1" x14ac:dyDescent="0.35">
      <c r="A115" s="203"/>
      <c r="B115" s="204" t="s">
        <v>17</v>
      </c>
      <c r="C115" s="204" t="s">
        <v>345</v>
      </c>
      <c r="D115" s="204" t="s">
        <v>345</v>
      </c>
      <c r="E115" s="204" t="s">
        <v>345</v>
      </c>
      <c r="F115" s="204" t="s">
        <v>345</v>
      </c>
      <c r="G115" s="204" t="s">
        <v>345</v>
      </c>
      <c r="H115" s="204" t="s">
        <v>345</v>
      </c>
      <c r="I115" s="204" t="s">
        <v>345</v>
      </c>
      <c r="J115" s="204" t="s">
        <v>345</v>
      </c>
      <c r="K115" s="204" t="s">
        <v>345</v>
      </c>
      <c r="L115" s="204" t="s">
        <v>345</v>
      </c>
      <c r="M115" s="204" t="s">
        <v>345</v>
      </c>
      <c r="N115" s="204" t="s">
        <v>345</v>
      </c>
      <c r="O115" s="204" t="s">
        <v>345</v>
      </c>
      <c r="P115" s="204" t="s">
        <v>345</v>
      </c>
      <c r="Q115" s="204" t="s">
        <v>345</v>
      </c>
      <c r="R115" s="204" t="s">
        <v>345</v>
      </c>
    </row>
    <row r="116" spans="1:18" s="185" customFormat="1" x14ac:dyDescent="0.35">
      <c r="A116" s="206" t="s">
        <v>200</v>
      </c>
      <c r="B116" s="204" t="s">
        <v>16</v>
      </c>
      <c r="C116" s="178">
        <f>+D116+I116+N116</f>
        <v>2189200</v>
      </c>
      <c r="D116" s="212">
        <f>+E116+F116+G116+H116</f>
        <v>671200</v>
      </c>
      <c r="E116" s="178">
        <v>153300</v>
      </c>
      <c r="F116" s="178">
        <v>153300</v>
      </c>
      <c r="G116" s="178">
        <v>153300</v>
      </c>
      <c r="H116" s="178">
        <v>211300</v>
      </c>
      <c r="I116" s="178">
        <f>+J116+K116+L116+M116</f>
        <v>904800</v>
      </c>
      <c r="J116" s="178">
        <v>153300</v>
      </c>
      <c r="K116" s="178">
        <v>153300</v>
      </c>
      <c r="L116" s="178">
        <v>153300</v>
      </c>
      <c r="M116" s="178">
        <v>444900</v>
      </c>
      <c r="N116" s="178">
        <f>+O116+P116+Q116+R116</f>
        <v>613200</v>
      </c>
      <c r="O116" s="178">
        <v>153300</v>
      </c>
      <c r="P116" s="178">
        <v>153300</v>
      </c>
      <c r="Q116" s="178">
        <v>153300</v>
      </c>
      <c r="R116" s="178">
        <v>153300</v>
      </c>
    </row>
    <row r="117" spans="1:18" s="185" customFormat="1" x14ac:dyDescent="0.35">
      <c r="A117" s="203"/>
      <c r="B117" s="204" t="s">
        <v>17</v>
      </c>
      <c r="C117" s="204" t="s">
        <v>345</v>
      </c>
      <c r="D117" s="204" t="s">
        <v>345</v>
      </c>
      <c r="E117" s="204" t="s">
        <v>345</v>
      </c>
      <c r="F117" s="204" t="s">
        <v>345</v>
      </c>
      <c r="G117" s="204" t="s">
        <v>345</v>
      </c>
      <c r="H117" s="204" t="s">
        <v>345</v>
      </c>
      <c r="I117" s="204" t="s">
        <v>345</v>
      </c>
      <c r="J117" s="204" t="s">
        <v>345</v>
      </c>
      <c r="K117" s="204" t="s">
        <v>345</v>
      </c>
      <c r="L117" s="204" t="s">
        <v>345</v>
      </c>
      <c r="M117" s="204" t="s">
        <v>345</v>
      </c>
      <c r="N117" s="204" t="s">
        <v>345</v>
      </c>
      <c r="O117" s="204" t="s">
        <v>345</v>
      </c>
      <c r="P117" s="204" t="s">
        <v>345</v>
      </c>
      <c r="Q117" s="204" t="s">
        <v>345</v>
      </c>
      <c r="R117" s="204" t="s">
        <v>345</v>
      </c>
    </row>
    <row r="118" spans="1:18" s="185" customFormat="1" x14ac:dyDescent="0.35">
      <c r="A118" s="206" t="s">
        <v>201</v>
      </c>
      <c r="B118" s="204" t="s">
        <v>16</v>
      </c>
      <c r="C118" s="178">
        <f>+D118</f>
        <v>40000</v>
      </c>
      <c r="D118" s="212">
        <f>+F118+H118</f>
        <v>40000</v>
      </c>
      <c r="E118" s="178"/>
      <c r="F118" s="204">
        <v>30000</v>
      </c>
      <c r="G118" s="204" t="s">
        <v>345</v>
      </c>
      <c r="H118" s="204">
        <v>10000</v>
      </c>
      <c r="I118" s="204" t="s">
        <v>345</v>
      </c>
      <c r="J118" s="204" t="s">
        <v>345</v>
      </c>
      <c r="K118" s="204" t="s">
        <v>345</v>
      </c>
      <c r="L118" s="204" t="s">
        <v>345</v>
      </c>
      <c r="M118" s="204" t="s">
        <v>345</v>
      </c>
      <c r="N118" s="204" t="s">
        <v>345</v>
      </c>
      <c r="O118" s="204" t="s">
        <v>345</v>
      </c>
      <c r="P118" s="204" t="s">
        <v>345</v>
      </c>
      <c r="Q118" s="204" t="s">
        <v>345</v>
      </c>
      <c r="R118" s="204" t="s">
        <v>345</v>
      </c>
    </row>
    <row r="119" spans="1:18" s="185" customFormat="1" x14ac:dyDescent="0.35">
      <c r="A119" s="203"/>
      <c r="B119" s="204" t="s">
        <v>17</v>
      </c>
      <c r="C119" s="204" t="s">
        <v>345</v>
      </c>
      <c r="D119" s="204" t="s">
        <v>345</v>
      </c>
      <c r="E119" s="204" t="s">
        <v>345</v>
      </c>
      <c r="F119" s="204" t="s">
        <v>345</v>
      </c>
      <c r="G119" s="204" t="s">
        <v>345</v>
      </c>
      <c r="H119" s="204" t="s">
        <v>345</v>
      </c>
      <c r="I119" s="204" t="s">
        <v>345</v>
      </c>
      <c r="J119" s="204" t="s">
        <v>345</v>
      </c>
      <c r="K119" s="204" t="s">
        <v>345</v>
      </c>
      <c r="L119" s="204" t="s">
        <v>345</v>
      </c>
      <c r="M119" s="204" t="s">
        <v>345</v>
      </c>
      <c r="N119" s="204" t="s">
        <v>345</v>
      </c>
      <c r="O119" s="204" t="s">
        <v>345</v>
      </c>
      <c r="P119" s="204" t="s">
        <v>345</v>
      </c>
      <c r="Q119" s="204" t="s">
        <v>345</v>
      </c>
      <c r="R119" s="204" t="s">
        <v>345</v>
      </c>
    </row>
    <row r="120" spans="1:18" s="185" customFormat="1" ht="42" x14ac:dyDescent="0.35">
      <c r="A120" s="206" t="s">
        <v>202</v>
      </c>
      <c r="B120" s="204" t="s">
        <v>16</v>
      </c>
      <c r="C120" s="178">
        <f>+D120+I120+N120</f>
        <v>575400</v>
      </c>
      <c r="D120" s="212">
        <f>+G120</f>
        <v>98400</v>
      </c>
      <c r="E120" s="204" t="s">
        <v>345</v>
      </c>
      <c r="F120" s="204" t="s">
        <v>345</v>
      </c>
      <c r="G120" s="178">
        <v>98400</v>
      </c>
      <c r="H120" s="204" t="s">
        <v>345</v>
      </c>
      <c r="I120" s="178">
        <f>+J120+M120</f>
        <v>378400</v>
      </c>
      <c r="J120" s="204">
        <v>320000</v>
      </c>
      <c r="K120" s="204" t="s">
        <v>345</v>
      </c>
      <c r="L120" s="204" t="s">
        <v>345</v>
      </c>
      <c r="M120" s="204">
        <v>58400</v>
      </c>
      <c r="N120" s="178">
        <f>+Q120</f>
        <v>98600</v>
      </c>
      <c r="O120" s="204" t="s">
        <v>345</v>
      </c>
      <c r="P120" s="204" t="s">
        <v>345</v>
      </c>
      <c r="Q120" s="178">
        <v>98600</v>
      </c>
      <c r="R120" s="178"/>
    </row>
    <row r="121" spans="1:18" s="185" customFormat="1" x14ac:dyDescent="0.35">
      <c r="A121" s="203"/>
      <c r="B121" s="204" t="s">
        <v>17</v>
      </c>
      <c r="C121" s="204" t="s">
        <v>345</v>
      </c>
      <c r="D121" s="204" t="s">
        <v>345</v>
      </c>
      <c r="E121" s="204" t="s">
        <v>345</v>
      </c>
      <c r="F121" s="204" t="s">
        <v>345</v>
      </c>
      <c r="G121" s="204" t="s">
        <v>345</v>
      </c>
      <c r="H121" s="204" t="s">
        <v>345</v>
      </c>
      <c r="I121" s="204" t="s">
        <v>345</v>
      </c>
      <c r="J121" s="204" t="s">
        <v>345</v>
      </c>
      <c r="K121" s="204" t="s">
        <v>345</v>
      </c>
      <c r="L121" s="204" t="s">
        <v>345</v>
      </c>
      <c r="M121" s="204" t="s">
        <v>345</v>
      </c>
      <c r="N121" s="204" t="s">
        <v>345</v>
      </c>
      <c r="O121" s="204" t="s">
        <v>345</v>
      </c>
      <c r="P121" s="204" t="s">
        <v>345</v>
      </c>
      <c r="Q121" s="204" t="s">
        <v>345</v>
      </c>
      <c r="R121" s="204" t="s">
        <v>345</v>
      </c>
    </row>
    <row r="122" spans="1:18" s="185" customFormat="1" x14ac:dyDescent="0.35">
      <c r="A122" s="206" t="s">
        <v>203</v>
      </c>
      <c r="B122" s="204" t="s">
        <v>16</v>
      </c>
      <c r="C122" s="178">
        <f>+D122</f>
        <v>921000</v>
      </c>
      <c r="D122" s="212">
        <f>+E122</f>
        <v>921000</v>
      </c>
      <c r="E122" s="178">
        <v>921000</v>
      </c>
      <c r="F122" s="204" t="s">
        <v>345</v>
      </c>
      <c r="G122" s="204" t="s">
        <v>345</v>
      </c>
      <c r="H122" s="204" t="s">
        <v>345</v>
      </c>
      <c r="I122" s="204" t="s">
        <v>345</v>
      </c>
      <c r="J122" s="204" t="s">
        <v>345</v>
      </c>
      <c r="K122" s="204" t="s">
        <v>345</v>
      </c>
      <c r="L122" s="204" t="s">
        <v>345</v>
      </c>
      <c r="M122" s="204" t="s">
        <v>345</v>
      </c>
      <c r="N122" s="204" t="s">
        <v>345</v>
      </c>
      <c r="O122" s="204" t="s">
        <v>345</v>
      </c>
      <c r="P122" s="204" t="s">
        <v>345</v>
      </c>
      <c r="Q122" s="204" t="s">
        <v>345</v>
      </c>
      <c r="R122" s="204" t="s">
        <v>345</v>
      </c>
    </row>
    <row r="123" spans="1:18" s="185" customFormat="1" x14ac:dyDescent="0.35">
      <c r="A123" s="203"/>
      <c r="B123" s="204" t="s">
        <v>17</v>
      </c>
      <c r="C123" s="204" t="s">
        <v>345</v>
      </c>
      <c r="D123" s="204" t="s">
        <v>345</v>
      </c>
      <c r="E123" s="204" t="s">
        <v>345</v>
      </c>
      <c r="F123" s="204" t="s">
        <v>345</v>
      </c>
      <c r="G123" s="204" t="s">
        <v>345</v>
      </c>
      <c r="H123" s="204" t="s">
        <v>345</v>
      </c>
      <c r="I123" s="204" t="s">
        <v>345</v>
      </c>
      <c r="J123" s="204" t="s">
        <v>345</v>
      </c>
      <c r="K123" s="204" t="s">
        <v>345</v>
      </c>
      <c r="L123" s="204" t="s">
        <v>345</v>
      </c>
      <c r="M123" s="204" t="s">
        <v>345</v>
      </c>
      <c r="N123" s="204" t="s">
        <v>345</v>
      </c>
      <c r="O123" s="204" t="s">
        <v>345</v>
      </c>
      <c r="P123" s="204" t="s">
        <v>345</v>
      </c>
      <c r="Q123" s="204" t="s">
        <v>345</v>
      </c>
      <c r="R123" s="204" t="s">
        <v>345</v>
      </c>
    </row>
    <row r="124" spans="1:18" s="185" customFormat="1" x14ac:dyDescent="0.35">
      <c r="A124" s="206" t="s">
        <v>204</v>
      </c>
      <c r="B124" s="204" t="s">
        <v>16</v>
      </c>
      <c r="C124" s="178">
        <f>+D124</f>
        <v>100000</v>
      </c>
      <c r="D124" s="212">
        <f>+G124</f>
        <v>100000</v>
      </c>
      <c r="E124" s="204" t="s">
        <v>345</v>
      </c>
      <c r="F124" s="204" t="s">
        <v>345</v>
      </c>
      <c r="G124" s="178">
        <v>100000</v>
      </c>
      <c r="H124" s="204" t="s">
        <v>345</v>
      </c>
      <c r="I124" s="204" t="s">
        <v>345</v>
      </c>
      <c r="J124" s="204" t="s">
        <v>345</v>
      </c>
      <c r="K124" s="204" t="s">
        <v>345</v>
      </c>
      <c r="L124" s="204" t="s">
        <v>345</v>
      </c>
      <c r="M124" s="204" t="s">
        <v>345</v>
      </c>
      <c r="N124" s="204" t="s">
        <v>345</v>
      </c>
      <c r="O124" s="204" t="s">
        <v>345</v>
      </c>
      <c r="P124" s="204" t="s">
        <v>345</v>
      </c>
      <c r="Q124" s="204" t="s">
        <v>345</v>
      </c>
      <c r="R124" s="204" t="s">
        <v>345</v>
      </c>
    </row>
    <row r="125" spans="1:18" s="185" customFormat="1" x14ac:dyDescent="0.35">
      <c r="A125" s="203"/>
      <c r="B125" s="204" t="s">
        <v>17</v>
      </c>
      <c r="C125" s="204" t="s">
        <v>345</v>
      </c>
      <c r="D125" s="204" t="s">
        <v>345</v>
      </c>
      <c r="E125" s="204" t="s">
        <v>345</v>
      </c>
      <c r="F125" s="204" t="s">
        <v>345</v>
      </c>
      <c r="G125" s="204" t="s">
        <v>345</v>
      </c>
      <c r="H125" s="204" t="s">
        <v>345</v>
      </c>
      <c r="I125" s="204" t="s">
        <v>345</v>
      </c>
      <c r="J125" s="204" t="s">
        <v>345</v>
      </c>
      <c r="K125" s="204" t="s">
        <v>345</v>
      </c>
      <c r="L125" s="204" t="s">
        <v>345</v>
      </c>
      <c r="M125" s="204" t="s">
        <v>345</v>
      </c>
      <c r="N125" s="204" t="s">
        <v>345</v>
      </c>
      <c r="O125" s="204" t="s">
        <v>345</v>
      </c>
      <c r="P125" s="204" t="s">
        <v>345</v>
      </c>
      <c r="Q125" s="204" t="s">
        <v>345</v>
      </c>
      <c r="R125" s="204" t="s">
        <v>345</v>
      </c>
    </row>
    <row r="126" spans="1:18" s="185" customFormat="1" ht="42" x14ac:dyDescent="0.35">
      <c r="A126" s="206" t="s">
        <v>205</v>
      </c>
      <c r="B126" s="204" t="s">
        <v>16</v>
      </c>
      <c r="C126" s="178">
        <f>+D126+I126+N126</f>
        <v>500000</v>
      </c>
      <c r="D126" s="212">
        <f>+F126</f>
        <v>350000</v>
      </c>
      <c r="E126" s="204" t="s">
        <v>345</v>
      </c>
      <c r="F126" s="178">
        <v>350000</v>
      </c>
      <c r="G126" s="204" t="s">
        <v>345</v>
      </c>
      <c r="H126" s="204" t="s">
        <v>345</v>
      </c>
      <c r="I126" s="178">
        <f>+K126</f>
        <v>120000</v>
      </c>
      <c r="J126" s="204" t="s">
        <v>345</v>
      </c>
      <c r="K126" s="178">
        <v>120000</v>
      </c>
      <c r="L126" s="204" t="s">
        <v>345</v>
      </c>
      <c r="M126" s="204" t="s">
        <v>345</v>
      </c>
      <c r="N126" s="178">
        <f>+O126</f>
        <v>30000</v>
      </c>
      <c r="O126" s="178">
        <v>30000</v>
      </c>
      <c r="P126" s="204" t="s">
        <v>345</v>
      </c>
      <c r="Q126" s="204" t="s">
        <v>345</v>
      </c>
      <c r="R126" s="204" t="s">
        <v>345</v>
      </c>
    </row>
    <row r="127" spans="1:18" s="185" customFormat="1" x14ac:dyDescent="0.35">
      <c r="A127" s="203"/>
      <c r="B127" s="204" t="s">
        <v>17</v>
      </c>
      <c r="C127" s="204" t="s">
        <v>345</v>
      </c>
      <c r="D127" s="204" t="s">
        <v>345</v>
      </c>
      <c r="E127" s="204" t="s">
        <v>345</v>
      </c>
      <c r="F127" s="204" t="s">
        <v>345</v>
      </c>
      <c r="G127" s="204" t="s">
        <v>345</v>
      </c>
      <c r="H127" s="204" t="s">
        <v>345</v>
      </c>
      <c r="I127" s="204" t="s">
        <v>345</v>
      </c>
      <c r="J127" s="204" t="s">
        <v>345</v>
      </c>
      <c r="K127" s="204" t="s">
        <v>345</v>
      </c>
      <c r="L127" s="204" t="s">
        <v>345</v>
      </c>
      <c r="M127" s="204" t="s">
        <v>345</v>
      </c>
      <c r="N127" s="204" t="s">
        <v>345</v>
      </c>
      <c r="O127" s="204" t="s">
        <v>345</v>
      </c>
      <c r="P127" s="204" t="s">
        <v>345</v>
      </c>
      <c r="Q127" s="204" t="s">
        <v>345</v>
      </c>
      <c r="R127" s="204" t="s">
        <v>345</v>
      </c>
    </row>
    <row r="128" spans="1:18" s="185" customFormat="1" x14ac:dyDescent="0.35">
      <c r="A128" s="206" t="s">
        <v>206</v>
      </c>
      <c r="B128" s="204" t="s">
        <v>16</v>
      </c>
      <c r="C128" s="178">
        <f>+D128</f>
        <v>157700</v>
      </c>
      <c r="D128" s="212">
        <f>+G128</f>
        <v>157700</v>
      </c>
      <c r="E128" s="204" t="s">
        <v>345</v>
      </c>
      <c r="F128" s="204" t="s">
        <v>345</v>
      </c>
      <c r="G128" s="178">
        <v>157700</v>
      </c>
      <c r="H128" s="204" t="s">
        <v>345</v>
      </c>
      <c r="I128" s="204" t="s">
        <v>345</v>
      </c>
      <c r="J128" s="204" t="s">
        <v>345</v>
      </c>
      <c r="K128" s="204" t="s">
        <v>345</v>
      </c>
      <c r="L128" s="204" t="s">
        <v>345</v>
      </c>
      <c r="M128" s="204" t="s">
        <v>345</v>
      </c>
      <c r="N128" s="204" t="s">
        <v>345</v>
      </c>
      <c r="O128" s="204" t="s">
        <v>345</v>
      </c>
      <c r="P128" s="204" t="s">
        <v>345</v>
      </c>
      <c r="Q128" s="204" t="s">
        <v>345</v>
      </c>
      <c r="R128" s="204" t="s">
        <v>345</v>
      </c>
    </row>
    <row r="129" spans="1:18" s="185" customFormat="1" x14ac:dyDescent="0.35">
      <c r="A129" s="203"/>
      <c r="B129" s="204" t="s">
        <v>17</v>
      </c>
      <c r="C129" s="204" t="s">
        <v>345</v>
      </c>
      <c r="D129" s="204" t="s">
        <v>345</v>
      </c>
      <c r="E129" s="204" t="s">
        <v>345</v>
      </c>
      <c r="F129" s="204" t="s">
        <v>345</v>
      </c>
      <c r="G129" s="204" t="s">
        <v>345</v>
      </c>
      <c r="H129" s="204" t="s">
        <v>345</v>
      </c>
      <c r="I129" s="204" t="s">
        <v>345</v>
      </c>
      <c r="J129" s="204" t="s">
        <v>345</v>
      </c>
      <c r="K129" s="204" t="s">
        <v>345</v>
      </c>
      <c r="L129" s="204" t="s">
        <v>345</v>
      </c>
      <c r="M129" s="204" t="s">
        <v>345</v>
      </c>
      <c r="N129" s="204" t="s">
        <v>345</v>
      </c>
      <c r="O129" s="204" t="s">
        <v>345</v>
      </c>
      <c r="P129" s="204" t="s">
        <v>345</v>
      </c>
      <c r="Q129" s="204" t="s">
        <v>345</v>
      </c>
      <c r="R129" s="204" t="s">
        <v>345</v>
      </c>
    </row>
    <row r="130" spans="1:18" s="185" customFormat="1" x14ac:dyDescent="0.35">
      <c r="A130" s="206" t="s">
        <v>207</v>
      </c>
      <c r="B130" s="204" t="s">
        <v>16</v>
      </c>
      <c r="C130" s="178">
        <f>+D130</f>
        <v>160000</v>
      </c>
      <c r="D130" s="212">
        <f>+G130</f>
        <v>160000</v>
      </c>
      <c r="E130" s="204" t="s">
        <v>345</v>
      </c>
      <c r="F130" s="204" t="s">
        <v>345</v>
      </c>
      <c r="G130" s="178">
        <v>160000</v>
      </c>
      <c r="H130" s="204" t="s">
        <v>345</v>
      </c>
      <c r="I130" s="204" t="s">
        <v>345</v>
      </c>
      <c r="J130" s="204" t="s">
        <v>345</v>
      </c>
      <c r="K130" s="204" t="s">
        <v>345</v>
      </c>
      <c r="L130" s="204" t="s">
        <v>345</v>
      </c>
      <c r="M130" s="204" t="s">
        <v>345</v>
      </c>
      <c r="N130" s="204" t="s">
        <v>345</v>
      </c>
      <c r="O130" s="204" t="s">
        <v>345</v>
      </c>
      <c r="P130" s="204" t="s">
        <v>345</v>
      </c>
      <c r="Q130" s="204" t="s">
        <v>345</v>
      </c>
      <c r="R130" s="204" t="s">
        <v>345</v>
      </c>
    </row>
    <row r="131" spans="1:18" s="185" customFormat="1" x14ac:dyDescent="0.35">
      <c r="A131" s="203"/>
      <c r="B131" s="204" t="s">
        <v>17</v>
      </c>
      <c r="C131" s="204" t="s">
        <v>345</v>
      </c>
      <c r="D131" s="204" t="s">
        <v>345</v>
      </c>
      <c r="E131" s="204" t="s">
        <v>345</v>
      </c>
      <c r="F131" s="204" t="s">
        <v>345</v>
      </c>
      <c r="G131" s="204" t="s">
        <v>345</v>
      </c>
      <c r="H131" s="204" t="s">
        <v>345</v>
      </c>
      <c r="I131" s="204" t="s">
        <v>345</v>
      </c>
      <c r="J131" s="204" t="s">
        <v>345</v>
      </c>
      <c r="K131" s="204" t="s">
        <v>345</v>
      </c>
      <c r="L131" s="204" t="s">
        <v>345</v>
      </c>
      <c r="M131" s="204" t="s">
        <v>345</v>
      </c>
      <c r="N131" s="204" t="s">
        <v>345</v>
      </c>
      <c r="O131" s="204" t="s">
        <v>345</v>
      </c>
      <c r="P131" s="204" t="s">
        <v>345</v>
      </c>
      <c r="Q131" s="204" t="s">
        <v>345</v>
      </c>
      <c r="R131" s="204" t="s">
        <v>345</v>
      </c>
    </row>
    <row r="132" spans="1:18" s="185" customFormat="1" x14ac:dyDescent="0.35">
      <c r="A132" s="206" t="s">
        <v>208</v>
      </c>
      <c r="B132" s="204" t="s">
        <v>16</v>
      </c>
      <c r="C132" s="178">
        <f>+D132+I132+N132</f>
        <v>1134000</v>
      </c>
      <c r="D132" s="212">
        <f>+E132+F132+G132+H132</f>
        <v>378000</v>
      </c>
      <c r="E132" s="178">
        <v>94500</v>
      </c>
      <c r="F132" s="178">
        <v>94500</v>
      </c>
      <c r="G132" s="178">
        <v>94500</v>
      </c>
      <c r="H132" s="178">
        <v>94500</v>
      </c>
      <c r="I132" s="178">
        <f>+J132+K132+L132+M132</f>
        <v>378000</v>
      </c>
      <c r="J132" s="178">
        <v>94500</v>
      </c>
      <c r="K132" s="178">
        <v>94500</v>
      </c>
      <c r="L132" s="178">
        <v>94500</v>
      </c>
      <c r="M132" s="178">
        <v>94500</v>
      </c>
      <c r="N132" s="178">
        <f>+O132+P132+Q132+R132</f>
        <v>378000</v>
      </c>
      <c r="O132" s="178">
        <v>94500</v>
      </c>
      <c r="P132" s="178">
        <v>94500</v>
      </c>
      <c r="Q132" s="178">
        <v>94500</v>
      </c>
      <c r="R132" s="178">
        <v>94500</v>
      </c>
    </row>
    <row r="133" spans="1:18" s="185" customFormat="1" x14ac:dyDescent="0.35">
      <c r="A133" s="203"/>
      <c r="B133" s="204" t="s">
        <v>17</v>
      </c>
      <c r="C133" s="204" t="s">
        <v>345</v>
      </c>
      <c r="D133" s="204" t="s">
        <v>345</v>
      </c>
      <c r="E133" s="204" t="s">
        <v>345</v>
      </c>
      <c r="F133" s="204" t="s">
        <v>345</v>
      </c>
      <c r="G133" s="204" t="s">
        <v>345</v>
      </c>
      <c r="H133" s="204" t="s">
        <v>345</v>
      </c>
      <c r="I133" s="204" t="s">
        <v>345</v>
      </c>
      <c r="J133" s="204" t="s">
        <v>345</v>
      </c>
      <c r="K133" s="204" t="s">
        <v>345</v>
      </c>
      <c r="L133" s="204" t="s">
        <v>345</v>
      </c>
      <c r="M133" s="204" t="s">
        <v>345</v>
      </c>
      <c r="N133" s="204" t="s">
        <v>345</v>
      </c>
      <c r="O133" s="204" t="s">
        <v>345</v>
      </c>
      <c r="P133" s="204" t="s">
        <v>345</v>
      </c>
      <c r="Q133" s="204" t="s">
        <v>345</v>
      </c>
      <c r="R133" s="204" t="s">
        <v>345</v>
      </c>
    </row>
    <row r="134" spans="1:18" s="185" customFormat="1" ht="42" x14ac:dyDescent="0.35">
      <c r="A134" s="206" t="s">
        <v>209</v>
      </c>
      <c r="B134" s="204" t="s">
        <v>16</v>
      </c>
      <c r="C134" s="178">
        <f>+D134+I134+N134</f>
        <v>575000</v>
      </c>
      <c r="D134" s="212">
        <f>+E134+F134+G134+H134</f>
        <v>191660</v>
      </c>
      <c r="E134" s="178">
        <v>47915</v>
      </c>
      <c r="F134" s="178">
        <v>47915</v>
      </c>
      <c r="G134" s="178">
        <v>47915</v>
      </c>
      <c r="H134" s="178">
        <v>47915</v>
      </c>
      <c r="I134" s="178">
        <f>+J134+K134+L134+M134</f>
        <v>191660</v>
      </c>
      <c r="J134" s="178">
        <v>47915</v>
      </c>
      <c r="K134" s="178">
        <v>47915</v>
      </c>
      <c r="L134" s="178">
        <v>47915</v>
      </c>
      <c r="M134" s="178">
        <v>47915</v>
      </c>
      <c r="N134" s="178">
        <f>+O134+P134+Q134+R134</f>
        <v>191680</v>
      </c>
      <c r="O134" s="178">
        <v>47920</v>
      </c>
      <c r="P134" s="178">
        <v>47920</v>
      </c>
      <c r="Q134" s="178">
        <v>47920</v>
      </c>
      <c r="R134" s="178">
        <v>47920</v>
      </c>
    </row>
    <row r="135" spans="1:18" s="185" customFormat="1" x14ac:dyDescent="0.35">
      <c r="A135" s="203"/>
      <c r="B135" s="204" t="s">
        <v>17</v>
      </c>
      <c r="C135" s="204" t="s">
        <v>345</v>
      </c>
      <c r="D135" s="204" t="s">
        <v>345</v>
      </c>
      <c r="E135" s="204" t="s">
        <v>345</v>
      </c>
      <c r="F135" s="204" t="s">
        <v>345</v>
      </c>
      <c r="G135" s="204" t="s">
        <v>345</v>
      </c>
      <c r="H135" s="204" t="s">
        <v>345</v>
      </c>
      <c r="I135" s="204" t="s">
        <v>345</v>
      </c>
      <c r="J135" s="204" t="s">
        <v>345</v>
      </c>
      <c r="K135" s="204" t="s">
        <v>345</v>
      </c>
      <c r="L135" s="204" t="s">
        <v>345</v>
      </c>
      <c r="M135" s="204" t="s">
        <v>345</v>
      </c>
      <c r="N135" s="204" t="s">
        <v>345</v>
      </c>
      <c r="O135" s="204" t="s">
        <v>345</v>
      </c>
      <c r="P135" s="204" t="s">
        <v>345</v>
      </c>
      <c r="Q135" s="204" t="s">
        <v>345</v>
      </c>
      <c r="R135" s="204" t="s">
        <v>345</v>
      </c>
    </row>
    <row r="136" spans="1:18" s="185" customFormat="1" x14ac:dyDescent="0.35">
      <c r="A136" s="337" t="s">
        <v>344</v>
      </c>
      <c r="B136" s="337"/>
      <c r="C136" s="337"/>
      <c r="D136" s="337"/>
      <c r="E136" s="337"/>
      <c r="F136" s="337"/>
      <c r="G136" s="337"/>
      <c r="H136" s="337"/>
      <c r="I136" s="337"/>
      <c r="J136" s="337"/>
      <c r="K136" s="337"/>
      <c r="L136" s="337"/>
      <c r="M136" s="337"/>
      <c r="N136" s="337"/>
      <c r="O136" s="337"/>
      <c r="P136" s="337"/>
      <c r="Q136" s="183" t="s">
        <v>50</v>
      </c>
      <c r="R136" s="184"/>
    </row>
    <row r="137" spans="1:18" s="185" customFormat="1" x14ac:dyDescent="0.35">
      <c r="A137" s="338" t="s">
        <v>116</v>
      </c>
      <c r="B137" s="338"/>
      <c r="C137" s="338"/>
      <c r="D137" s="338"/>
      <c r="E137" s="338"/>
      <c r="F137" s="338"/>
      <c r="G137" s="338"/>
      <c r="H137" s="338"/>
      <c r="I137" s="338"/>
      <c r="J137" s="338"/>
      <c r="K137" s="338"/>
      <c r="L137" s="338"/>
      <c r="M137" s="338"/>
      <c r="N137" s="338"/>
      <c r="O137" s="338"/>
      <c r="P137" s="338"/>
      <c r="Q137" s="187"/>
      <c r="R137" s="187"/>
    </row>
    <row r="138" spans="1:18" s="185" customFormat="1" x14ac:dyDescent="0.35">
      <c r="A138" s="186"/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7" t="s">
        <v>3</v>
      </c>
      <c r="P138" s="230" t="s">
        <v>360</v>
      </c>
      <c r="Q138" s="186"/>
      <c r="R138" s="186"/>
    </row>
    <row r="139" spans="1:18" s="185" customFormat="1" x14ac:dyDescent="0.35">
      <c r="A139" s="186"/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8" t="s">
        <v>4</v>
      </c>
      <c r="P139" s="304"/>
      <c r="Q139" s="304"/>
      <c r="R139" s="186"/>
    </row>
    <row r="140" spans="1:18" s="185" customFormat="1" x14ac:dyDescent="0.35">
      <c r="A140" s="186"/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8" t="s">
        <v>5</v>
      </c>
      <c r="P140" s="338" t="s">
        <v>343</v>
      </c>
      <c r="Q140" s="338"/>
      <c r="R140" s="186"/>
    </row>
    <row r="141" spans="1:18" s="185" customFormat="1" x14ac:dyDescent="0.35">
      <c r="A141" s="189" t="s">
        <v>364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N141" s="190"/>
      <c r="O141" s="191" t="s">
        <v>6</v>
      </c>
    </row>
    <row r="142" spans="1:18" s="185" customFormat="1" x14ac:dyDescent="0.35">
      <c r="A142" s="339" t="s">
        <v>52</v>
      </c>
      <c r="B142" s="339"/>
      <c r="C142" s="339"/>
      <c r="D142" s="339"/>
      <c r="F142" s="340"/>
      <c r="G142" s="340"/>
      <c r="H142" s="183"/>
      <c r="I142" s="184"/>
      <c r="J142" s="184"/>
      <c r="K142" s="184"/>
      <c r="N142" s="190"/>
      <c r="O142" s="191" t="s">
        <v>7</v>
      </c>
      <c r="Q142" s="182"/>
    </row>
    <row r="143" spans="1:18" s="185" customFormat="1" ht="23.25" customHeight="1" x14ac:dyDescent="0.35">
      <c r="A143" s="189" t="s">
        <v>390</v>
      </c>
      <c r="E143" s="187"/>
      <c r="F143" s="186"/>
      <c r="G143" s="187"/>
      <c r="H143" s="187"/>
      <c r="I143" s="187"/>
      <c r="J143" s="187"/>
      <c r="K143" s="184"/>
      <c r="N143" s="190"/>
      <c r="O143" s="191" t="s">
        <v>8</v>
      </c>
      <c r="P143" s="184" t="s">
        <v>409</v>
      </c>
    </row>
    <row r="144" spans="1:18" s="185" customFormat="1" x14ac:dyDescent="0.35">
      <c r="A144" s="339"/>
      <c r="B144" s="339"/>
      <c r="C144" s="339"/>
      <c r="D144" s="339"/>
      <c r="P144" s="193"/>
      <c r="Q144" s="193"/>
      <c r="R144" s="194" t="s">
        <v>54</v>
      </c>
    </row>
    <row r="145" spans="1:18" s="185" customFormat="1" x14ac:dyDescent="0.35">
      <c r="A145" s="195" t="s">
        <v>55</v>
      </c>
      <c r="B145" s="341" t="s">
        <v>56</v>
      </c>
      <c r="C145" s="341" t="s">
        <v>12</v>
      </c>
      <c r="D145" s="196" t="s">
        <v>57</v>
      </c>
      <c r="E145" s="342" t="s">
        <v>13</v>
      </c>
      <c r="F145" s="343"/>
      <c r="G145" s="343"/>
      <c r="H145" s="344"/>
      <c r="I145" s="196" t="s">
        <v>57</v>
      </c>
      <c r="J145" s="342" t="s">
        <v>14</v>
      </c>
      <c r="K145" s="343"/>
      <c r="L145" s="343"/>
      <c r="M145" s="344"/>
      <c r="N145" s="196" t="s">
        <v>57</v>
      </c>
      <c r="O145" s="342" t="s">
        <v>15</v>
      </c>
      <c r="P145" s="343"/>
      <c r="Q145" s="343"/>
      <c r="R145" s="344"/>
    </row>
    <row r="146" spans="1:18" s="185" customFormat="1" x14ac:dyDescent="0.35">
      <c r="A146" s="197" t="s">
        <v>61</v>
      </c>
      <c r="B146" s="341"/>
      <c r="C146" s="341"/>
      <c r="D146" s="198" t="s">
        <v>62</v>
      </c>
      <c r="E146" s="199" t="s">
        <v>63</v>
      </c>
      <c r="F146" s="199" t="s">
        <v>64</v>
      </c>
      <c r="G146" s="199" t="s">
        <v>65</v>
      </c>
      <c r="H146" s="199" t="s">
        <v>66</v>
      </c>
      <c r="I146" s="198" t="s">
        <v>67</v>
      </c>
      <c r="J146" s="199" t="s">
        <v>68</v>
      </c>
      <c r="K146" s="199" t="s">
        <v>69</v>
      </c>
      <c r="L146" s="199" t="s">
        <v>70</v>
      </c>
      <c r="M146" s="199" t="s">
        <v>71</v>
      </c>
      <c r="N146" s="198" t="s">
        <v>72</v>
      </c>
      <c r="O146" s="199" t="s">
        <v>73</v>
      </c>
      <c r="P146" s="199" t="s">
        <v>74</v>
      </c>
      <c r="Q146" s="199" t="s">
        <v>75</v>
      </c>
      <c r="R146" s="199" t="s">
        <v>76</v>
      </c>
    </row>
    <row r="147" spans="1:18" s="185" customFormat="1" ht="42" x14ac:dyDescent="0.35">
      <c r="A147" s="206" t="s">
        <v>210</v>
      </c>
      <c r="B147" s="204" t="s">
        <v>16</v>
      </c>
      <c r="C147" s="178">
        <f>+D147</f>
        <v>756040</v>
      </c>
      <c r="D147" s="212">
        <f>+F147</f>
        <v>756040</v>
      </c>
      <c r="E147" s="204" t="s">
        <v>345</v>
      </c>
      <c r="F147" s="178">
        <v>756040</v>
      </c>
      <c r="G147" s="204" t="s">
        <v>345</v>
      </c>
      <c r="H147" s="204" t="s">
        <v>345</v>
      </c>
      <c r="I147" s="204" t="s">
        <v>345</v>
      </c>
      <c r="J147" s="204" t="s">
        <v>345</v>
      </c>
      <c r="K147" s="204" t="s">
        <v>345</v>
      </c>
      <c r="L147" s="204" t="s">
        <v>345</v>
      </c>
      <c r="M147" s="204" t="s">
        <v>345</v>
      </c>
      <c r="N147" s="204" t="s">
        <v>345</v>
      </c>
      <c r="O147" s="204" t="s">
        <v>345</v>
      </c>
      <c r="P147" s="204" t="s">
        <v>345</v>
      </c>
      <c r="Q147" s="204" t="s">
        <v>345</v>
      </c>
      <c r="R147" s="204" t="s">
        <v>345</v>
      </c>
    </row>
    <row r="148" spans="1:18" s="185" customFormat="1" x14ac:dyDescent="0.35">
      <c r="A148" s="203"/>
      <c r="B148" s="204" t="s">
        <v>17</v>
      </c>
      <c r="C148" s="204" t="s">
        <v>345</v>
      </c>
      <c r="D148" s="204" t="s">
        <v>345</v>
      </c>
      <c r="E148" s="204" t="s">
        <v>345</v>
      </c>
      <c r="F148" s="204" t="s">
        <v>345</v>
      </c>
      <c r="G148" s="204" t="s">
        <v>345</v>
      </c>
      <c r="H148" s="204" t="s">
        <v>345</v>
      </c>
      <c r="I148" s="204" t="s">
        <v>345</v>
      </c>
      <c r="J148" s="204" t="s">
        <v>345</v>
      </c>
      <c r="K148" s="204" t="s">
        <v>345</v>
      </c>
      <c r="L148" s="204" t="s">
        <v>345</v>
      </c>
      <c r="M148" s="204" t="s">
        <v>345</v>
      </c>
      <c r="N148" s="204" t="s">
        <v>345</v>
      </c>
      <c r="O148" s="204" t="s">
        <v>345</v>
      </c>
      <c r="P148" s="204" t="s">
        <v>345</v>
      </c>
      <c r="Q148" s="204" t="s">
        <v>345</v>
      </c>
      <c r="R148" s="204" t="s">
        <v>345</v>
      </c>
    </row>
    <row r="149" spans="1:18" s="185" customFormat="1" ht="42" x14ac:dyDescent="0.35">
      <c r="A149" s="206" t="s">
        <v>211</v>
      </c>
      <c r="B149" s="204" t="s">
        <v>16</v>
      </c>
      <c r="C149" s="178">
        <f>+D149</f>
        <v>2519910</v>
      </c>
      <c r="D149" s="217">
        <f>+H149</f>
        <v>2519910</v>
      </c>
      <c r="E149" s="204" t="s">
        <v>345</v>
      </c>
      <c r="F149" s="204" t="s">
        <v>345</v>
      </c>
      <c r="G149" s="204" t="s">
        <v>345</v>
      </c>
      <c r="H149" s="178">
        <v>2519910</v>
      </c>
      <c r="I149" s="204" t="s">
        <v>345</v>
      </c>
      <c r="J149" s="204" t="s">
        <v>345</v>
      </c>
      <c r="K149" s="204" t="s">
        <v>345</v>
      </c>
      <c r="L149" s="204" t="s">
        <v>345</v>
      </c>
      <c r="M149" s="204" t="s">
        <v>345</v>
      </c>
      <c r="N149" s="212">
        <f>+P149</f>
        <v>0</v>
      </c>
      <c r="O149" s="204" t="s">
        <v>345</v>
      </c>
      <c r="P149" s="178"/>
      <c r="Q149" s="204" t="s">
        <v>345</v>
      </c>
      <c r="R149" s="204" t="s">
        <v>345</v>
      </c>
    </row>
    <row r="150" spans="1:18" s="185" customFormat="1" x14ac:dyDescent="0.35">
      <c r="A150" s="203"/>
      <c r="B150" s="204" t="s">
        <v>17</v>
      </c>
      <c r="C150" s="204" t="s">
        <v>345</v>
      </c>
      <c r="D150" s="204" t="s">
        <v>345</v>
      </c>
      <c r="E150" s="204" t="s">
        <v>345</v>
      </c>
      <c r="F150" s="204" t="s">
        <v>345</v>
      </c>
      <c r="G150" s="204" t="s">
        <v>345</v>
      </c>
      <c r="H150" s="178"/>
      <c r="I150" s="204" t="s">
        <v>345</v>
      </c>
      <c r="J150" s="204" t="s">
        <v>345</v>
      </c>
      <c r="K150" s="204" t="s">
        <v>345</v>
      </c>
      <c r="L150" s="204" t="s">
        <v>345</v>
      </c>
      <c r="M150" s="204" t="s">
        <v>345</v>
      </c>
      <c r="N150" s="204" t="s">
        <v>345</v>
      </c>
      <c r="O150" s="204" t="s">
        <v>345</v>
      </c>
      <c r="P150" s="204" t="s">
        <v>345</v>
      </c>
      <c r="Q150" s="204" t="s">
        <v>345</v>
      </c>
      <c r="R150" s="204" t="s">
        <v>345</v>
      </c>
    </row>
    <row r="151" spans="1:18" s="185" customFormat="1" x14ac:dyDescent="0.35">
      <c r="A151" s="215" t="s">
        <v>93</v>
      </c>
      <c r="B151" s="216" t="s">
        <v>16</v>
      </c>
      <c r="C151" s="181">
        <f>+C110+C85+C30</f>
        <v>43406150</v>
      </c>
      <c r="D151" s="181">
        <f>+D110+D85+D30</f>
        <v>18847810</v>
      </c>
      <c r="E151" s="181">
        <f t="shared" ref="E151:R151" si="9">+E110+E30</f>
        <v>4148690</v>
      </c>
      <c r="F151" s="181">
        <f t="shared" si="9"/>
        <v>3931730</v>
      </c>
      <c r="G151" s="181">
        <f t="shared" si="9"/>
        <v>3615790</v>
      </c>
      <c r="H151" s="181">
        <f t="shared" si="9"/>
        <v>5383600</v>
      </c>
      <c r="I151" s="181">
        <f t="shared" si="9"/>
        <v>13246760</v>
      </c>
      <c r="J151" s="181">
        <f t="shared" si="9"/>
        <v>4389990</v>
      </c>
      <c r="K151" s="181">
        <f t="shared" si="9"/>
        <v>2915590</v>
      </c>
      <c r="L151" s="181">
        <f t="shared" si="9"/>
        <v>2795590</v>
      </c>
      <c r="M151" s="181">
        <f t="shared" si="9"/>
        <v>3145590</v>
      </c>
      <c r="N151" s="181">
        <f t="shared" si="9"/>
        <v>11311580</v>
      </c>
      <c r="O151" s="181">
        <f t="shared" si="9"/>
        <v>2825695</v>
      </c>
      <c r="P151" s="181">
        <f t="shared" si="9"/>
        <v>2795695</v>
      </c>
      <c r="Q151" s="181">
        <f t="shared" si="9"/>
        <v>2894295</v>
      </c>
      <c r="R151" s="181">
        <f t="shared" si="9"/>
        <v>2795895</v>
      </c>
    </row>
    <row r="152" spans="1:18" s="185" customFormat="1" x14ac:dyDescent="0.35">
      <c r="A152" s="215"/>
      <c r="B152" s="216" t="s">
        <v>17</v>
      </c>
      <c r="C152" s="177" t="s">
        <v>345</v>
      </c>
      <c r="D152" s="177" t="s">
        <v>345</v>
      </c>
      <c r="E152" s="177" t="s">
        <v>345</v>
      </c>
      <c r="F152" s="177" t="s">
        <v>345</v>
      </c>
      <c r="G152" s="177" t="s">
        <v>345</v>
      </c>
      <c r="H152" s="177" t="s">
        <v>345</v>
      </c>
      <c r="I152" s="177" t="s">
        <v>345</v>
      </c>
      <c r="J152" s="177" t="s">
        <v>345</v>
      </c>
      <c r="K152" s="177" t="s">
        <v>345</v>
      </c>
      <c r="L152" s="177" t="s">
        <v>345</v>
      </c>
      <c r="M152" s="177" t="s">
        <v>345</v>
      </c>
      <c r="N152" s="177" t="s">
        <v>345</v>
      </c>
      <c r="O152" s="177" t="s">
        <v>345</v>
      </c>
      <c r="P152" s="177" t="s">
        <v>345</v>
      </c>
      <c r="Q152" s="177" t="s">
        <v>345</v>
      </c>
      <c r="R152" s="177" t="s">
        <v>345</v>
      </c>
    </row>
    <row r="153" spans="1:18" s="185" customFormat="1" ht="58.9" customHeight="1" x14ac:dyDescent="0.35">
      <c r="A153" s="189" t="s">
        <v>94</v>
      </c>
      <c r="B153" s="217"/>
      <c r="C153" s="217"/>
      <c r="I153" s="184" t="s">
        <v>95</v>
      </c>
      <c r="K153" s="184"/>
    </row>
    <row r="154" spans="1:18" x14ac:dyDescent="0.3">
      <c r="A154" s="218" t="s">
        <v>96</v>
      </c>
      <c r="H154" s="217"/>
      <c r="K154" s="220" t="s">
        <v>97</v>
      </c>
    </row>
    <row r="155" spans="1:18" x14ac:dyDescent="0.3">
      <c r="A155" s="192" t="s">
        <v>98</v>
      </c>
      <c r="I155" s="187" t="s">
        <v>98</v>
      </c>
    </row>
    <row r="156" spans="1:18" x14ac:dyDescent="0.3">
      <c r="A156" s="192" t="s">
        <v>99</v>
      </c>
      <c r="I156" s="188" t="s">
        <v>99</v>
      </c>
    </row>
  </sheetData>
  <mergeCells count="48">
    <mergeCell ref="O145:R145"/>
    <mergeCell ref="P139:Q139"/>
    <mergeCell ref="P94:Q94"/>
    <mergeCell ref="P51:Q51"/>
    <mergeCell ref="P4:Q4"/>
    <mergeCell ref="O100:R100"/>
    <mergeCell ref="A136:P136"/>
    <mergeCell ref="A137:P137"/>
    <mergeCell ref="P140:Q140"/>
    <mergeCell ref="A142:D142"/>
    <mergeCell ref="F142:G142"/>
    <mergeCell ref="A99:D99"/>
    <mergeCell ref="B100:B101"/>
    <mergeCell ref="C100:C101"/>
    <mergeCell ref="E100:H100"/>
    <mergeCell ref="J100:M100"/>
    <mergeCell ref="A144:D144"/>
    <mergeCell ref="B145:B146"/>
    <mergeCell ref="C145:C146"/>
    <mergeCell ref="E145:H145"/>
    <mergeCell ref="J145:M145"/>
    <mergeCell ref="O57:R57"/>
    <mergeCell ref="A91:P91"/>
    <mergeCell ref="A92:P92"/>
    <mergeCell ref="P95:Q95"/>
    <mergeCell ref="A97:D97"/>
    <mergeCell ref="F97:G97"/>
    <mergeCell ref="A56:D56"/>
    <mergeCell ref="B57:B58"/>
    <mergeCell ref="C57:C58"/>
    <mergeCell ref="E57:H57"/>
    <mergeCell ref="J57:M57"/>
    <mergeCell ref="A48:P48"/>
    <mergeCell ref="A49:P49"/>
    <mergeCell ref="P52:Q52"/>
    <mergeCell ref="A54:D54"/>
    <mergeCell ref="F54:G54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6" fitToHeight="0" orientation="landscape" r:id="rId1"/>
  <rowBreaks count="3" manualBreakCount="3">
    <brk id="47" max="17" man="1"/>
    <brk id="90" max="17" man="1"/>
    <brk id="135" max="17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F042-68B3-4079-9645-5A9862F301D2}">
  <sheetPr>
    <tabColor rgb="FFFF0000"/>
    <pageSetUpPr fitToPage="1"/>
  </sheetPr>
  <dimension ref="A1:R84"/>
  <sheetViews>
    <sheetView tabSelected="1" view="pageBreakPreview" topLeftCell="A46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391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8" t="s">
        <v>345</v>
      </c>
      <c r="D14" s="118" t="s">
        <v>345</v>
      </c>
      <c r="E14" s="118" t="s">
        <v>345</v>
      </c>
      <c r="F14" s="118" t="s">
        <v>345</v>
      </c>
      <c r="G14" s="118" t="s">
        <v>345</v>
      </c>
      <c r="H14" s="118" t="s">
        <v>345</v>
      </c>
      <c r="I14" s="118" t="s">
        <v>345</v>
      </c>
      <c r="J14" s="118" t="s">
        <v>345</v>
      </c>
      <c r="K14" s="118" t="s">
        <v>345</v>
      </c>
      <c r="L14" s="118" t="s">
        <v>345</v>
      </c>
      <c r="M14" s="118" t="s">
        <v>345</v>
      </c>
      <c r="N14" s="118" t="s">
        <v>345</v>
      </c>
      <c r="O14" s="118" t="s">
        <v>345</v>
      </c>
      <c r="P14" s="118" t="s">
        <v>345</v>
      </c>
      <c r="Q14" s="118" t="s">
        <v>345</v>
      </c>
      <c r="R14" s="118" t="s">
        <v>345</v>
      </c>
    </row>
    <row r="15" spans="1:18" s="4" customFormat="1" x14ac:dyDescent="0.35">
      <c r="A15" s="76"/>
      <c r="B15" s="73" t="s">
        <v>17</v>
      </c>
      <c r="C15" s="118" t="s">
        <v>345</v>
      </c>
      <c r="D15" s="118" t="s">
        <v>345</v>
      </c>
      <c r="E15" s="118" t="s">
        <v>345</v>
      </c>
      <c r="F15" s="118" t="s">
        <v>345</v>
      </c>
      <c r="G15" s="118" t="s">
        <v>345</v>
      </c>
      <c r="H15" s="118" t="s">
        <v>345</v>
      </c>
      <c r="I15" s="118" t="s">
        <v>345</v>
      </c>
      <c r="J15" s="118" t="s">
        <v>345</v>
      </c>
      <c r="K15" s="118" t="s">
        <v>345</v>
      </c>
      <c r="L15" s="118" t="s">
        <v>345</v>
      </c>
      <c r="M15" s="118" t="s">
        <v>345</v>
      </c>
      <c r="N15" s="118" t="s">
        <v>345</v>
      </c>
      <c r="O15" s="118" t="s">
        <v>345</v>
      </c>
      <c r="P15" s="118" t="s">
        <v>345</v>
      </c>
      <c r="Q15" s="118" t="s">
        <v>345</v>
      </c>
      <c r="R15" s="118" t="s">
        <v>345</v>
      </c>
    </row>
    <row r="16" spans="1:18" s="4" customFormat="1" x14ac:dyDescent="0.35">
      <c r="A16" s="77"/>
      <c r="B16" s="78" t="s">
        <v>16</v>
      </c>
      <c r="C16" s="105" t="s">
        <v>345</v>
      </c>
      <c r="D16" s="105" t="s">
        <v>345</v>
      </c>
      <c r="E16" s="105" t="s">
        <v>345</v>
      </c>
      <c r="F16" s="105" t="s">
        <v>345</v>
      </c>
      <c r="G16" s="105" t="s">
        <v>345</v>
      </c>
      <c r="H16" s="105" t="s">
        <v>345</v>
      </c>
      <c r="I16" s="105" t="s">
        <v>345</v>
      </c>
      <c r="J16" s="105" t="s">
        <v>345</v>
      </c>
      <c r="K16" s="105" t="s">
        <v>345</v>
      </c>
      <c r="L16" s="105" t="s">
        <v>345</v>
      </c>
      <c r="M16" s="105" t="s">
        <v>345</v>
      </c>
      <c r="N16" s="105" t="s">
        <v>345</v>
      </c>
      <c r="O16" s="105" t="s">
        <v>345</v>
      </c>
      <c r="P16" s="105" t="s">
        <v>345</v>
      </c>
      <c r="Q16" s="105" t="s">
        <v>345</v>
      </c>
      <c r="R16" s="105" t="s">
        <v>345</v>
      </c>
    </row>
    <row r="17" spans="1:18" s="4" customFormat="1" x14ac:dyDescent="0.35">
      <c r="A17" s="77"/>
      <c r="B17" s="78" t="s">
        <v>17</v>
      </c>
      <c r="C17" s="105" t="s">
        <v>345</v>
      </c>
      <c r="D17" s="105" t="s">
        <v>345</v>
      </c>
      <c r="E17" s="105" t="s">
        <v>345</v>
      </c>
      <c r="F17" s="105" t="s">
        <v>345</v>
      </c>
      <c r="G17" s="105" t="s">
        <v>345</v>
      </c>
      <c r="H17" s="105" t="s">
        <v>345</v>
      </c>
      <c r="I17" s="105" t="s">
        <v>345</v>
      </c>
      <c r="J17" s="105" t="s">
        <v>345</v>
      </c>
      <c r="K17" s="105" t="s">
        <v>345</v>
      </c>
      <c r="L17" s="105" t="s">
        <v>345</v>
      </c>
      <c r="M17" s="105" t="s">
        <v>345</v>
      </c>
      <c r="N17" s="105" t="s">
        <v>345</v>
      </c>
      <c r="O17" s="105" t="s">
        <v>345</v>
      </c>
      <c r="P17" s="105" t="s">
        <v>345</v>
      </c>
      <c r="Q17" s="105" t="s">
        <v>345</v>
      </c>
      <c r="R17" s="105" t="s">
        <v>345</v>
      </c>
    </row>
    <row r="18" spans="1:18" s="4" customFormat="1" x14ac:dyDescent="0.35">
      <c r="A18" s="72" t="s">
        <v>79</v>
      </c>
      <c r="B18" s="73" t="s">
        <v>16</v>
      </c>
      <c r="C18" s="118" t="s">
        <v>345</v>
      </c>
      <c r="D18" s="118" t="s">
        <v>345</v>
      </c>
      <c r="E18" s="118" t="s">
        <v>345</v>
      </c>
      <c r="F18" s="118" t="s">
        <v>345</v>
      </c>
      <c r="G18" s="118" t="s">
        <v>345</v>
      </c>
      <c r="H18" s="118" t="s">
        <v>345</v>
      </c>
      <c r="I18" s="118" t="s">
        <v>345</v>
      </c>
      <c r="J18" s="118" t="s">
        <v>345</v>
      </c>
      <c r="K18" s="118" t="s">
        <v>345</v>
      </c>
      <c r="L18" s="118" t="s">
        <v>345</v>
      </c>
      <c r="M18" s="118" t="s">
        <v>345</v>
      </c>
      <c r="N18" s="118" t="s">
        <v>345</v>
      </c>
      <c r="O18" s="118" t="s">
        <v>345</v>
      </c>
      <c r="P18" s="118" t="s">
        <v>345</v>
      </c>
      <c r="Q18" s="118" t="s">
        <v>345</v>
      </c>
      <c r="R18" s="118" t="s">
        <v>345</v>
      </c>
    </row>
    <row r="19" spans="1:18" s="4" customFormat="1" x14ac:dyDescent="0.35">
      <c r="A19" s="76"/>
      <c r="B19" s="73" t="s">
        <v>17</v>
      </c>
      <c r="C19" s="118" t="s">
        <v>345</v>
      </c>
      <c r="D19" s="118" t="s">
        <v>345</v>
      </c>
      <c r="E19" s="118" t="s">
        <v>345</v>
      </c>
      <c r="F19" s="118" t="s">
        <v>345</v>
      </c>
      <c r="G19" s="118" t="s">
        <v>345</v>
      </c>
      <c r="H19" s="118" t="s">
        <v>345</v>
      </c>
      <c r="I19" s="118" t="s">
        <v>345</v>
      </c>
      <c r="J19" s="118" t="s">
        <v>345</v>
      </c>
      <c r="K19" s="118" t="s">
        <v>345</v>
      </c>
      <c r="L19" s="118" t="s">
        <v>345</v>
      </c>
      <c r="M19" s="118" t="s">
        <v>345</v>
      </c>
      <c r="N19" s="118" t="s">
        <v>345</v>
      </c>
      <c r="O19" s="118" t="s">
        <v>345</v>
      </c>
      <c r="P19" s="118" t="s">
        <v>345</v>
      </c>
      <c r="Q19" s="118" t="s">
        <v>345</v>
      </c>
      <c r="R19" s="118" t="s">
        <v>345</v>
      </c>
    </row>
    <row r="20" spans="1:18" s="4" customFormat="1" x14ac:dyDescent="0.35">
      <c r="A20" s="77"/>
      <c r="B20" s="78" t="s">
        <v>16</v>
      </c>
      <c r="C20" s="105" t="s">
        <v>345</v>
      </c>
      <c r="D20" s="105" t="s">
        <v>345</v>
      </c>
      <c r="E20" s="105" t="s">
        <v>345</v>
      </c>
      <c r="F20" s="105" t="s">
        <v>345</v>
      </c>
      <c r="G20" s="105" t="s">
        <v>345</v>
      </c>
      <c r="H20" s="105" t="s">
        <v>345</v>
      </c>
      <c r="I20" s="105" t="s">
        <v>345</v>
      </c>
      <c r="J20" s="105" t="s">
        <v>345</v>
      </c>
      <c r="K20" s="105" t="s">
        <v>345</v>
      </c>
      <c r="L20" s="105" t="s">
        <v>345</v>
      </c>
      <c r="M20" s="105" t="s">
        <v>345</v>
      </c>
      <c r="N20" s="105" t="s">
        <v>345</v>
      </c>
      <c r="O20" s="105" t="s">
        <v>345</v>
      </c>
      <c r="P20" s="105" t="s">
        <v>345</v>
      </c>
      <c r="Q20" s="105" t="s">
        <v>345</v>
      </c>
      <c r="R20" s="105" t="s">
        <v>345</v>
      </c>
    </row>
    <row r="21" spans="1:18" s="4" customFormat="1" x14ac:dyDescent="0.35">
      <c r="A21" s="77"/>
      <c r="B21" s="78" t="s">
        <v>17</v>
      </c>
      <c r="C21" s="105" t="s">
        <v>345</v>
      </c>
      <c r="D21" s="105" t="s">
        <v>345</v>
      </c>
      <c r="E21" s="105" t="s">
        <v>345</v>
      </c>
      <c r="F21" s="105" t="s">
        <v>345</v>
      </c>
      <c r="G21" s="105" t="s">
        <v>345</v>
      </c>
      <c r="H21" s="105" t="s">
        <v>345</v>
      </c>
      <c r="I21" s="105" t="s">
        <v>345</v>
      </c>
      <c r="J21" s="105" t="s">
        <v>345</v>
      </c>
      <c r="K21" s="105" t="s">
        <v>345</v>
      </c>
      <c r="L21" s="105" t="s">
        <v>345</v>
      </c>
      <c r="M21" s="105" t="s">
        <v>345</v>
      </c>
      <c r="N21" s="105" t="s">
        <v>345</v>
      </c>
      <c r="O21" s="105" t="s">
        <v>345</v>
      </c>
      <c r="P21" s="105" t="s">
        <v>345</v>
      </c>
      <c r="Q21" s="105" t="s">
        <v>345</v>
      </c>
      <c r="R21" s="105" t="s">
        <v>345</v>
      </c>
    </row>
    <row r="22" spans="1:18" s="4" customFormat="1" x14ac:dyDescent="0.35">
      <c r="A22" s="72" t="s">
        <v>80</v>
      </c>
      <c r="B22" s="73" t="s">
        <v>16</v>
      </c>
      <c r="C22" s="118" t="s">
        <v>345</v>
      </c>
      <c r="D22" s="118" t="s">
        <v>345</v>
      </c>
      <c r="E22" s="118" t="s">
        <v>345</v>
      </c>
      <c r="F22" s="118" t="s">
        <v>345</v>
      </c>
      <c r="G22" s="118" t="s">
        <v>345</v>
      </c>
      <c r="H22" s="118" t="s">
        <v>345</v>
      </c>
      <c r="I22" s="118" t="s">
        <v>345</v>
      </c>
      <c r="J22" s="118" t="s">
        <v>345</v>
      </c>
      <c r="K22" s="118" t="s">
        <v>345</v>
      </c>
      <c r="L22" s="118" t="s">
        <v>345</v>
      </c>
      <c r="M22" s="118" t="s">
        <v>345</v>
      </c>
      <c r="N22" s="118" t="s">
        <v>345</v>
      </c>
      <c r="O22" s="118" t="s">
        <v>345</v>
      </c>
      <c r="P22" s="118" t="s">
        <v>345</v>
      </c>
      <c r="Q22" s="118" t="s">
        <v>345</v>
      </c>
      <c r="R22" s="118" t="s">
        <v>345</v>
      </c>
    </row>
    <row r="23" spans="1:18" s="4" customFormat="1" x14ac:dyDescent="0.35">
      <c r="A23" s="76"/>
      <c r="B23" s="73" t="s">
        <v>17</v>
      </c>
      <c r="C23" s="118" t="s">
        <v>345</v>
      </c>
      <c r="D23" s="118" t="s">
        <v>345</v>
      </c>
      <c r="E23" s="118" t="s">
        <v>345</v>
      </c>
      <c r="F23" s="118" t="s">
        <v>345</v>
      </c>
      <c r="G23" s="118" t="s">
        <v>345</v>
      </c>
      <c r="H23" s="118" t="s">
        <v>345</v>
      </c>
      <c r="I23" s="118" t="s">
        <v>345</v>
      </c>
      <c r="J23" s="118" t="s">
        <v>345</v>
      </c>
      <c r="K23" s="118" t="s">
        <v>345</v>
      </c>
      <c r="L23" s="118" t="s">
        <v>345</v>
      </c>
      <c r="M23" s="118" t="s">
        <v>345</v>
      </c>
      <c r="N23" s="118" t="s">
        <v>345</v>
      </c>
      <c r="O23" s="118" t="s">
        <v>345</v>
      </c>
      <c r="P23" s="118" t="s">
        <v>345</v>
      </c>
      <c r="Q23" s="118" t="s">
        <v>345</v>
      </c>
      <c r="R23" s="118" t="s">
        <v>345</v>
      </c>
    </row>
    <row r="24" spans="1:18" s="4" customFormat="1" x14ac:dyDescent="0.35">
      <c r="A24" s="77"/>
      <c r="B24" s="78" t="s">
        <v>16</v>
      </c>
      <c r="C24" s="105" t="s">
        <v>345</v>
      </c>
      <c r="D24" s="105" t="s">
        <v>345</v>
      </c>
      <c r="E24" s="105" t="s">
        <v>345</v>
      </c>
      <c r="F24" s="105" t="s">
        <v>345</v>
      </c>
      <c r="G24" s="105" t="s">
        <v>345</v>
      </c>
      <c r="H24" s="105" t="s">
        <v>345</v>
      </c>
      <c r="I24" s="105" t="s">
        <v>345</v>
      </c>
      <c r="J24" s="105" t="s">
        <v>345</v>
      </c>
      <c r="K24" s="105" t="s">
        <v>345</v>
      </c>
      <c r="L24" s="105" t="s">
        <v>345</v>
      </c>
      <c r="M24" s="105" t="s">
        <v>345</v>
      </c>
      <c r="N24" s="105" t="s">
        <v>345</v>
      </c>
      <c r="O24" s="105" t="s">
        <v>345</v>
      </c>
      <c r="P24" s="105" t="s">
        <v>345</v>
      </c>
      <c r="Q24" s="105" t="s">
        <v>345</v>
      </c>
      <c r="R24" s="105" t="s">
        <v>345</v>
      </c>
    </row>
    <row r="25" spans="1:18" s="4" customFormat="1" x14ac:dyDescent="0.35">
      <c r="A25" s="77"/>
      <c r="B25" s="78" t="s">
        <v>17</v>
      </c>
      <c r="C25" s="105" t="s">
        <v>345</v>
      </c>
      <c r="D25" s="105" t="s">
        <v>345</v>
      </c>
      <c r="E25" s="105" t="s">
        <v>345</v>
      </c>
      <c r="F25" s="105" t="s">
        <v>345</v>
      </c>
      <c r="G25" s="105" t="s">
        <v>345</v>
      </c>
      <c r="H25" s="105" t="s">
        <v>345</v>
      </c>
      <c r="I25" s="105" t="s">
        <v>345</v>
      </c>
      <c r="J25" s="105" t="s">
        <v>345</v>
      </c>
      <c r="K25" s="105" t="s">
        <v>345</v>
      </c>
      <c r="L25" s="105" t="s">
        <v>345</v>
      </c>
      <c r="M25" s="105" t="s">
        <v>345</v>
      </c>
      <c r="N25" s="105" t="s">
        <v>345</v>
      </c>
      <c r="O25" s="105" t="s">
        <v>345</v>
      </c>
      <c r="P25" s="105" t="s">
        <v>345</v>
      </c>
      <c r="Q25" s="105" t="s">
        <v>345</v>
      </c>
      <c r="R25" s="105" t="s">
        <v>345</v>
      </c>
    </row>
    <row r="26" spans="1:18" s="4" customFormat="1" x14ac:dyDescent="0.35">
      <c r="A26" s="72" t="s">
        <v>81</v>
      </c>
      <c r="B26" s="73" t="s">
        <v>16</v>
      </c>
      <c r="C26" s="116" t="s">
        <v>345</v>
      </c>
      <c r="D26" s="116" t="s">
        <v>345</v>
      </c>
      <c r="E26" s="116" t="s">
        <v>345</v>
      </c>
      <c r="F26" s="116" t="s">
        <v>345</v>
      </c>
      <c r="G26" s="116" t="s">
        <v>345</v>
      </c>
      <c r="H26" s="116" t="s">
        <v>345</v>
      </c>
      <c r="I26" s="116" t="s">
        <v>345</v>
      </c>
      <c r="J26" s="116" t="s">
        <v>345</v>
      </c>
      <c r="K26" s="116" t="s">
        <v>345</v>
      </c>
      <c r="L26" s="116" t="s">
        <v>345</v>
      </c>
      <c r="M26" s="116" t="s">
        <v>345</v>
      </c>
      <c r="N26" s="116" t="s">
        <v>345</v>
      </c>
      <c r="O26" s="116" t="s">
        <v>345</v>
      </c>
      <c r="P26" s="116" t="s">
        <v>345</v>
      </c>
      <c r="Q26" s="116" t="s">
        <v>345</v>
      </c>
      <c r="R26" s="116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5" t="s">
        <v>345</v>
      </c>
      <c r="D28" s="105" t="s">
        <v>345</v>
      </c>
      <c r="E28" s="105" t="s">
        <v>345</v>
      </c>
      <c r="F28" s="105" t="s">
        <v>345</v>
      </c>
      <c r="G28" s="105" t="s">
        <v>345</v>
      </c>
      <c r="H28" s="105" t="s">
        <v>345</v>
      </c>
      <c r="I28" s="105" t="s">
        <v>345</v>
      </c>
      <c r="J28" s="105" t="s">
        <v>345</v>
      </c>
      <c r="K28" s="105" t="s">
        <v>345</v>
      </c>
      <c r="L28" s="105" t="s">
        <v>345</v>
      </c>
      <c r="M28" s="105" t="s">
        <v>345</v>
      </c>
      <c r="N28" s="105" t="s">
        <v>345</v>
      </c>
      <c r="O28" s="105" t="s">
        <v>345</v>
      </c>
      <c r="P28" s="105" t="s">
        <v>345</v>
      </c>
      <c r="Q28" s="105" t="s">
        <v>345</v>
      </c>
      <c r="R28" s="105" t="s">
        <v>345</v>
      </c>
    </row>
    <row r="29" spans="1:18" s="4" customFormat="1" x14ac:dyDescent="0.35">
      <c r="A29" s="107"/>
      <c r="B29" s="78" t="s">
        <v>17</v>
      </c>
      <c r="C29" s="105" t="s">
        <v>345</v>
      </c>
      <c r="D29" s="105" t="s">
        <v>345</v>
      </c>
      <c r="E29" s="105" t="s">
        <v>345</v>
      </c>
      <c r="F29" s="105" t="s">
        <v>345</v>
      </c>
      <c r="G29" s="105" t="s">
        <v>345</v>
      </c>
      <c r="H29" s="105" t="s">
        <v>345</v>
      </c>
      <c r="I29" s="105" t="s">
        <v>345</v>
      </c>
      <c r="J29" s="105" t="s">
        <v>345</v>
      </c>
      <c r="K29" s="105" t="s">
        <v>345</v>
      </c>
      <c r="L29" s="105" t="s">
        <v>345</v>
      </c>
      <c r="M29" s="105" t="s">
        <v>345</v>
      </c>
      <c r="N29" s="105" t="s">
        <v>345</v>
      </c>
      <c r="O29" s="105" t="s">
        <v>345</v>
      </c>
      <c r="P29" s="105" t="s">
        <v>345</v>
      </c>
      <c r="Q29" s="105" t="s">
        <v>345</v>
      </c>
      <c r="R29" s="105" t="s">
        <v>345</v>
      </c>
    </row>
    <row r="30" spans="1:18" s="4" customFormat="1" x14ac:dyDescent="0.35">
      <c r="A30" s="81" t="s">
        <v>82</v>
      </c>
      <c r="B30" s="70" t="s">
        <v>16</v>
      </c>
      <c r="C30" s="116" t="s">
        <v>345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8" t="s">
        <v>345</v>
      </c>
      <c r="D32" s="118" t="s">
        <v>345</v>
      </c>
      <c r="E32" s="118" t="s">
        <v>345</v>
      </c>
      <c r="F32" s="118" t="s">
        <v>345</v>
      </c>
      <c r="G32" s="118" t="s">
        <v>345</v>
      </c>
      <c r="H32" s="118" t="s">
        <v>345</v>
      </c>
      <c r="I32" s="118" t="s">
        <v>345</v>
      </c>
      <c r="J32" s="118" t="s">
        <v>345</v>
      </c>
      <c r="K32" s="118" t="s">
        <v>345</v>
      </c>
      <c r="L32" s="118" t="s">
        <v>345</v>
      </c>
      <c r="M32" s="118" t="s">
        <v>345</v>
      </c>
      <c r="N32" s="118" t="s">
        <v>345</v>
      </c>
      <c r="O32" s="118" t="s">
        <v>345</v>
      </c>
      <c r="P32" s="118" t="s">
        <v>345</v>
      </c>
      <c r="Q32" s="118" t="s">
        <v>345</v>
      </c>
      <c r="R32" s="118" t="s">
        <v>345</v>
      </c>
    </row>
    <row r="33" spans="1:18" s="4" customFormat="1" x14ac:dyDescent="0.35">
      <c r="A33" s="72"/>
      <c r="B33" s="73" t="s">
        <v>17</v>
      </c>
      <c r="C33" s="118" t="s">
        <v>345</v>
      </c>
      <c r="D33" s="118" t="s">
        <v>345</v>
      </c>
      <c r="E33" s="118" t="s">
        <v>345</v>
      </c>
      <c r="F33" s="118" t="s">
        <v>345</v>
      </c>
      <c r="G33" s="118" t="s">
        <v>345</v>
      </c>
      <c r="H33" s="118" t="s">
        <v>345</v>
      </c>
      <c r="I33" s="118" t="s">
        <v>345</v>
      </c>
      <c r="J33" s="118" t="s">
        <v>345</v>
      </c>
      <c r="K33" s="118" t="s">
        <v>345</v>
      </c>
      <c r="L33" s="118" t="s">
        <v>345</v>
      </c>
      <c r="M33" s="118" t="s">
        <v>345</v>
      </c>
      <c r="N33" s="118" t="s">
        <v>345</v>
      </c>
      <c r="O33" s="118" t="s">
        <v>345</v>
      </c>
      <c r="P33" s="118" t="s">
        <v>345</v>
      </c>
      <c r="Q33" s="118" t="s">
        <v>345</v>
      </c>
      <c r="R33" s="118" t="s">
        <v>345</v>
      </c>
    </row>
    <row r="34" spans="1:18" s="4" customFormat="1" x14ac:dyDescent="0.35">
      <c r="A34" s="82" t="s">
        <v>84</v>
      </c>
      <c r="B34" s="73" t="s">
        <v>16</v>
      </c>
      <c r="C34" s="118" t="s">
        <v>345</v>
      </c>
      <c r="D34" s="118" t="s">
        <v>345</v>
      </c>
      <c r="E34" s="118" t="s">
        <v>345</v>
      </c>
      <c r="F34" s="118" t="s">
        <v>345</v>
      </c>
      <c r="G34" s="118" t="s">
        <v>345</v>
      </c>
      <c r="H34" s="118" t="s">
        <v>345</v>
      </c>
      <c r="I34" s="118" t="s">
        <v>345</v>
      </c>
      <c r="J34" s="118" t="s">
        <v>345</v>
      </c>
      <c r="K34" s="118" t="s">
        <v>345</v>
      </c>
      <c r="L34" s="118" t="s">
        <v>345</v>
      </c>
      <c r="M34" s="118" t="s">
        <v>345</v>
      </c>
      <c r="N34" s="118" t="s">
        <v>345</v>
      </c>
      <c r="O34" s="118" t="s">
        <v>345</v>
      </c>
      <c r="P34" s="118" t="s">
        <v>345</v>
      </c>
      <c r="Q34" s="118" t="s">
        <v>345</v>
      </c>
      <c r="R34" s="118" t="s">
        <v>345</v>
      </c>
    </row>
    <row r="35" spans="1:18" s="4" customFormat="1" x14ac:dyDescent="0.35">
      <c r="A35" s="82"/>
      <c r="B35" s="73" t="s">
        <v>17</v>
      </c>
      <c r="C35" s="118" t="s">
        <v>345</v>
      </c>
      <c r="D35" s="118" t="s">
        <v>345</v>
      </c>
      <c r="E35" s="118" t="s">
        <v>345</v>
      </c>
      <c r="F35" s="118" t="s">
        <v>345</v>
      </c>
      <c r="G35" s="118" t="s">
        <v>345</v>
      </c>
      <c r="H35" s="118" t="s">
        <v>345</v>
      </c>
      <c r="I35" s="118" t="s">
        <v>345</v>
      </c>
      <c r="J35" s="118" t="s">
        <v>345</v>
      </c>
      <c r="K35" s="118" t="s">
        <v>345</v>
      </c>
      <c r="L35" s="118" t="s">
        <v>345</v>
      </c>
      <c r="M35" s="118" t="s">
        <v>345</v>
      </c>
      <c r="N35" s="118" t="s">
        <v>345</v>
      </c>
      <c r="O35" s="118" t="s">
        <v>345</v>
      </c>
      <c r="P35" s="118" t="s">
        <v>345</v>
      </c>
      <c r="Q35" s="118" t="s">
        <v>345</v>
      </c>
      <c r="R35" s="118" t="s">
        <v>345</v>
      </c>
    </row>
    <row r="36" spans="1:18" s="92" customFormat="1" x14ac:dyDescent="0.35">
      <c r="A36" s="107"/>
      <c r="B36" s="78" t="s">
        <v>16</v>
      </c>
      <c r="C36" s="105" t="s">
        <v>345</v>
      </c>
      <c r="D36" s="105" t="s">
        <v>345</v>
      </c>
      <c r="E36" s="105" t="s">
        <v>345</v>
      </c>
      <c r="F36" s="105" t="s">
        <v>345</v>
      </c>
      <c r="G36" s="105" t="s">
        <v>345</v>
      </c>
      <c r="H36" s="105" t="s">
        <v>345</v>
      </c>
      <c r="I36" s="105" t="s">
        <v>345</v>
      </c>
      <c r="J36" s="105" t="s">
        <v>345</v>
      </c>
      <c r="K36" s="105" t="s">
        <v>345</v>
      </c>
      <c r="L36" s="105" t="s">
        <v>345</v>
      </c>
      <c r="M36" s="105" t="s">
        <v>345</v>
      </c>
      <c r="N36" s="105" t="s">
        <v>345</v>
      </c>
      <c r="O36" s="105" t="s">
        <v>345</v>
      </c>
      <c r="P36" s="105" t="s">
        <v>345</v>
      </c>
      <c r="Q36" s="105" t="s">
        <v>345</v>
      </c>
      <c r="R36" s="105" t="s">
        <v>345</v>
      </c>
    </row>
    <row r="37" spans="1:18" s="4" customFormat="1" ht="21.6" customHeight="1" x14ac:dyDescent="0.35">
      <c r="A37" s="107"/>
      <c r="B37" s="78" t="s">
        <v>17</v>
      </c>
      <c r="C37" s="105" t="s">
        <v>345</v>
      </c>
      <c r="D37" s="105" t="s">
        <v>345</v>
      </c>
      <c r="E37" s="105" t="s">
        <v>345</v>
      </c>
      <c r="F37" s="105" t="s">
        <v>345</v>
      </c>
      <c r="G37" s="105" t="s">
        <v>345</v>
      </c>
      <c r="H37" s="105" t="s">
        <v>345</v>
      </c>
      <c r="I37" s="105" t="s">
        <v>345</v>
      </c>
      <c r="J37" s="105" t="s">
        <v>345</v>
      </c>
      <c r="K37" s="105" t="s">
        <v>345</v>
      </c>
      <c r="L37" s="105" t="s">
        <v>345</v>
      </c>
      <c r="M37" s="105" t="s">
        <v>345</v>
      </c>
      <c r="N37" s="105" t="s">
        <v>345</v>
      </c>
      <c r="O37" s="105" t="s">
        <v>345</v>
      </c>
      <c r="P37" s="105" t="s">
        <v>345</v>
      </c>
      <c r="Q37" s="105" t="s">
        <v>345</v>
      </c>
      <c r="R37" s="105" t="s">
        <v>345</v>
      </c>
    </row>
    <row r="38" spans="1:18" s="4" customFormat="1" ht="25.15" customHeight="1" x14ac:dyDescent="0.35">
      <c r="A38" s="82" t="s">
        <v>85</v>
      </c>
      <c r="B38" s="73" t="s">
        <v>16</v>
      </c>
      <c r="C38" s="116" t="s">
        <v>345</v>
      </c>
      <c r="D38" s="116" t="s">
        <v>345</v>
      </c>
      <c r="E38" s="116" t="s">
        <v>345</v>
      </c>
      <c r="F38" s="116" t="s">
        <v>345</v>
      </c>
      <c r="G38" s="116" t="s">
        <v>345</v>
      </c>
      <c r="H38" s="116" t="s">
        <v>345</v>
      </c>
      <c r="I38" s="116" t="s">
        <v>345</v>
      </c>
      <c r="J38" s="116" t="s">
        <v>345</v>
      </c>
      <c r="K38" s="116" t="s">
        <v>345</v>
      </c>
      <c r="L38" s="116" t="s">
        <v>345</v>
      </c>
      <c r="M38" s="116" t="s">
        <v>345</v>
      </c>
      <c r="N38" s="116" t="s">
        <v>345</v>
      </c>
      <c r="O38" s="116" t="s">
        <v>345</v>
      </c>
      <c r="P38" s="116" t="s">
        <v>345</v>
      </c>
      <c r="Q38" s="116" t="s">
        <v>345</v>
      </c>
      <c r="R38" s="116" t="s">
        <v>345</v>
      </c>
    </row>
    <row r="39" spans="1:18" s="4" customFormat="1" x14ac:dyDescent="0.35">
      <c r="A39" s="82"/>
      <c r="B39" s="73" t="s">
        <v>17</v>
      </c>
      <c r="C39" s="116" t="s">
        <v>345</v>
      </c>
      <c r="D39" s="116" t="s">
        <v>345</v>
      </c>
      <c r="E39" s="116" t="s">
        <v>345</v>
      </c>
      <c r="F39" s="116" t="s">
        <v>345</v>
      </c>
      <c r="G39" s="116" t="s">
        <v>345</v>
      </c>
      <c r="H39" s="116" t="s">
        <v>345</v>
      </c>
      <c r="I39" s="116" t="s">
        <v>345</v>
      </c>
      <c r="J39" s="116" t="s">
        <v>345</v>
      </c>
      <c r="K39" s="116" t="s">
        <v>345</v>
      </c>
      <c r="L39" s="116" t="s">
        <v>345</v>
      </c>
      <c r="M39" s="116" t="s">
        <v>345</v>
      </c>
      <c r="N39" s="116" t="s">
        <v>345</v>
      </c>
      <c r="O39" s="116" t="s">
        <v>345</v>
      </c>
      <c r="P39" s="116" t="s">
        <v>345</v>
      </c>
      <c r="Q39" s="116" t="s">
        <v>345</v>
      </c>
      <c r="R39" s="116" t="s">
        <v>345</v>
      </c>
    </row>
    <row r="40" spans="1:18" s="92" customFormat="1" x14ac:dyDescent="0.35">
      <c r="A40" s="95"/>
      <c r="B40" s="78" t="s">
        <v>16</v>
      </c>
      <c r="C40" s="105" t="s">
        <v>345</v>
      </c>
      <c r="D40" s="105" t="s">
        <v>345</v>
      </c>
      <c r="E40" s="105" t="s">
        <v>345</v>
      </c>
      <c r="F40" s="105" t="s">
        <v>345</v>
      </c>
      <c r="G40" s="105" t="s">
        <v>345</v>
      </c>
      <c r="H40" s="105" t="s">
        <v>345</v>
      </c>
      <c r="I40" s="105" t="s">
        <v>345</v>
      </c>
      <c r="J40" s="105" t="s">
        <v>345</v>
      </c>
      <c r="K40" s="105" t="s">
        <v>345</v>
      </c>
      <c r="L40" s="105" t="s">
        <v>345</v>
      </c>
      <c r="M40" s="105" t="s">
        <v>345</v>
      </c>
      <c r="N40" s="105" t="s">
        <v>345</v>
      </c>
      <c r="O40" s="105" t="s">
        <v>345</v>
      </c>
      <c r="P40" s="105" t="s">
        <v>345</v>
      </c>
      <c r="Q40" s="105" t="s">
        <v>345</v>
      </c>
      <c r="R40" s="105" t="s">
        <v>345</v>
      </c>
    </row>
    <row r="41" spans="1:18" s="4" customFormat="1" x14ac:dyDescent="0.35">
      <c r="A41" s="107"/>
      <c r="B41" s="78" t="s">
        <v>17</v>
      </c>
      <c r="C41" s="105" t="s">
        <v>345</v>
      </c>
      <c r="D41" s="105" t="s">
        <v>345</v>
      </c>
      <c r="E41" s="105" t="s">
        <v>345</v>
      </c>
      <c r="F41" s="105" t="s">
        <v>345</v>
      </c>
      <c r="G41" s="105" t="s">
        <v>345</v>
      </c>
      <c r="H41" s="105" t="s">
        <v>345</v>
      </c>
      <c r="I41" s="105" t="s">
        <v>345</v>
      </c>
      <c r="J41" s="105" t="s">
        <v>345</v>
      </c>
      <c r="K41" s="105" t="s">
        <v>345</v>
      </c>
      <c r="L41" s="105" t="s">
        <v>345</v>
      </c>
      <c r="M41" s="105" t="s">
        <v>345</v>
      </c>
      <c r="N41" s="105" t="s">
        <v>345</v>
      </c>
      <c r="O41" s="105" t="s">
        <v>345</v>
      </c>
      <c r="P41" s="105" t="s">
        <v>345</v>
      </c>
      <c r="Q41" s="105" t="s">
        <v>345</v>
      </c>
      <c r="R41" s="105" t="s">
        <v>345</v>
      </c>
    </row>
    <row r="42" spans="1:18" s="4" customFormat="1" x14ac:dyDescent="0.35">
      <c r="A42" s="82" t="s">
        <v>86</v>
      </c>
      <c r="B42" s="73" t="s">
        <v>16</v>
      </c>
      <c r="C42" s="116" t="s">
        <v>345</v>
      </c>
      <c r="D42" s="116" t="s">
        <v>345</v>
      </c>
      <c r="E42" s="116" t="s">
        <v>345</v>
      </c>
      <c r="F42" s="116" t="s">
        <v>345</v>
      </c>
      <c r="G42" s="116" t="s">
        <v>345</v>
      </c>
      <c r="H42" s="116" t="s">
        <v>345</v>
      </c>
      <c r="I42" s="116" t="s">
        <v>345</v>
      </c>
      <c r="J42" s="116" t="s">
        <v>345</v>
      </c>
      <c r="K42" s="116" t="s">
        <v>345</v>
      </c>
      <c r="L42" s="116" t="s">
        <v>345</v>
      </c>
      <c r="M42" s="116" t="s">
        <v>345</v>
      </c>
      <c r="N42" s="116" t="s">
        <v>345</v>
      </c>
      <c r="O42" s="116" t="s">
        <v>345</v>
      </c>
      <c r="P42" s="116" t="s">
        <v>345</v>
      </c>
      <c r="Q42" s="116" t="s">
        <v>345</v>
      </c>
      <c r="R42" s="116" t="s">
        <v>345</v>
      </c>
    </row>
    <row r="43" spans="1:18" s="4" customFormat="1" x14ac:dyDescent="0.35">
      <c r="A43" s="82"/>
      <c r="B43" s="73" t="s">
        <v>17</v>
      </c>
      <c r="C43" s="116" t="s">
        <v>345</v>
      </c>
      <c r="D43" s="116" t="s">
        <v>345</v>
      </c>
      <c r="E43" s="116" t="s">
        <v>345</v>
      </c>
      <c r="F43" s="116" t="s">
        <v>345</v>
      </c>
      <c r="G43" s="116" t="s">
        <v>345</v>
      </c>
      <c r="H43" s="116" t="s">
        <v>345</v>
      </c>
      <c r="I43" s="116" t="s">
        <v>345</v>
      </c>
      <c r="J43" s="116" t="s">
        <v>345</v>
      </c>
      <c r="K43" s="116" t="s">
        <v>345</v>
      </c>
      <c r="L43" s="116" t="s">
        <v>345</v>
      </c>
      <c r="M43" s="116" t="s">
        <v>345</v>
      </c>
      <c r="N43" s="116" t="s">
        <v>345</v>
      </c>
      <c r="O43" s="116" t="s">
        <v>345</v>
      </c>
      <c r="P43" s="116" t="s">
        <v>345</v>
      </c>
      <c r="Q43" s="116" t="s">
        <v>345</v>
      </c>
      <c r="R43" s="116" t="s">
        <v>345</v>
      </c>
    </row>
    <row r="44" spans="1:18" s="4" customFormat="1" ht="24" customHeight="1" x14ac:dyDescent="0.35">
      <c r="A44" s="95"/>
      <c r="B44" s="78" t="s">
        <v>16</v>
      </c>
      <c r="C44" s="105" t="s">
        <v>345</v>
      </c>
      <c r="D44" s="105" t="s">
        <v>345</v>
      </c>
      <c r="E44" s="105" t="s">
        <v>345</v>
      </c>
      <c r="F44" s="105" t="s">
        <v>345</v>
      </c>
      <c r="G44" s="105" t="s">
        <v>345</v>
      </c>
      <c r="H44" s="105" t="s">
        <v>345</v>
      </c>
      <c r="I44" s="105" t="s">
        <v>345</v>
      </c>
      <c r="J44" s="105" t="s">
        <v>345</v>
      </c>
      <c r="K44" s="105" t="s">
        <v>345</v>
      </c>
      <c r="L44" s="105" t="s">
        <v>345</v>
      </c>
      <c r="M44" s="105" t="s">
        <v>345</v>
      </c>
      <c r="N44" s="105" t="s">
        <v>345</v>
      </c>
      <c r="O44" s="105" t="s">
        <v>345</v>
      </c>
      <c r="P44" s="105" t="s">
        <v>345</v>
      </c>
      <c r="Q44" s="105" t="s">
        <v>345</v>
      </c>
      <c r="R44" s="105" t="s">
        <v>345</v>
      </c>
    </row>
    <row r="45" spans="1:18" s="4" customFormat="1" x14ac:dyDescent="0.35">
      <c r="A45" s="107"/>
      <c r="B45" s="78" t="s">
        <v>17</v>
      </c>
      <c r="C45" s="105" t="s">
        <v>345</v>
      </c>
      <c r="D45" s="105" t="s">
        <v>345</v>
      </c>
      <c r="E45" s="105" t="s">
        <v>345</v>
      </c>
      <c r="F45" s="105" t="s">
        <v>345</v>
      </c>
      <c r="G45" s="105" t="s">
        <v>345</v>
      </c>
      <c r="H45" s="105" t="s">
        <v>345</v>
      </c>
      <c r="I45" s="105" t="s">
        <v>345</v>
      </c>
      <c r="J45" s="105" t="s">
        <v>345</v>
      </c>
      <c r="K45" s="105" t="s">
        <v>345</v>
      </c>
      <c r="L45" s="105" t="s">
        <v>345</v>
      </c>
      <c r="M45" s="105" t="s">
        <v>345</v>
      </c>
      <c r="N45" s="105" t="s">
        <v>345</v>
      </c>
      <c r="O45" s="105" t="s">
        <v>345</v>
      </c>
      <c r="P45" s="105" t="s">
        <v>345</v>
      </c>
      <c r="Q45" s="105" t="s">
        <v>345</v>
      </c>
      <c r="R45" s="105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377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391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72" t="s">
        <v>87</v>
      </c>
      <c r="B57" s="73" t="s">
        <v>16</v>
      </c>
      <c r="C57" s="116" t="s">
        <v>345</v>
      </c>
      <c r="D57" s="116" t="s">
        <v>345</v>
      </c>
      <c r="E57" s="116" t="s">
        <v>345</v>
      </c>
      <c r="F57" s="116" t="s">
        <v>345</v>
      </c>
      <c r="G57" s="116" t="s">
        <v>345</v>
      </c>
      <c r="H57" s="116" t="s">
        <v>345</v>
      </c>
      <c r="I57" s="116" t="s">
        <v>345</v>
      </c>
      <c r="J57" s="116" t="s">
        <v>345</v>
      </c>
      <c r="K57" s="116" t="s">
        <v>345</v>
      </c>
      <c r="L57" s="116" t="s">
        <v>345</v>
      </c>
      <c r="M57" s="116" t="s">
        <v>345</v>
      </c>
      <c r="N57" s="116" t="s">
        <v>345</v>
      </c>
      <c r="O57" s="116" t="s">
        <v>345</v>
      </c>
      <c r="P57" s="116" t="s">
        <v>345</v>
      </c>
      <c r="Q57" s="116" t="s">
        <v>345</v>
      </c>
      <c r="R57" s="116" t="s">
        <v>345</v>
      </c>
    </row>
    <row r="58" spans="1:18" s="4" customFormat="1" x14ac:dyDescent="0.35">
      <c r="A58" s="72"/>
      <c r="B58" s="73" t="s">
        <v>17</v>
      </c>
      <c r="C58" s="116" t="s">
        <v>345</v>
      </c>
      <c r="D58" s="116" t="s">
        <v>345</v>
      </c>
      <c r="E58" s="116" t="s">
        <v>345</v>
      </c>
      <c r="F58" s="116" t="s">
        <v>345</v>
      </c>
      <c r="G58" s="116" t="s">
        <v>345</v>
      </c>
      <c r="H58" s="116" t="s">
        <v>345</v>
      </c>
      <c r="I58" s="116" t="s">
        <v>345</v>
      </c>
      <c r="J58" s="116" t="s">
        <v>345</v>
      </c>
      <c r="K58" s="116" t="s">
        <v>345</v>
      </c>
      <c r="L58" s="116" t="s">
        <v>345</v>
      </c>
      <c r="M58" s="116" t="s">
        <v>345</v>
      </c>
      <c r="N58" s="116" t="s">
        <v>345</v>
      </c>
      <c r="O58" s="116" t="s">
        <v>345</v>
      </c>
      <c r="P58" s="116" t="s">
        <v>345</v>
      </c>
      <c r="Q58" s="116" t="s">
        <v>345</v>
      </c>
      <c r="R58" s="116" t="s">
        <v>345</v>
      </c>
    </row>
    <row r="59" spans="1:18" s="4" customFormat="1" x14ac:dyDescent="0.35">
      <c r="A59" s="107"/>
      <c r="B59" s="78" t="s">
        <v>16</v>
      </c>
      <c r="C59" s="105" t="s">
        <v>345</v>
      </c>
      <c r="D59" s="105" t="s">
        <v>345</v>
      </c>
      <c r="E59" s="105" t="s">
        <v>345</v>
      </c>
      <c r="F59" s="105" t="s">
        <v>345</v>
      </c>
      <c r="G59" s="105" t="s">
        <v>345</v>
      </c>
      <c r="H59" s="105" t="s">
        <v>345</v>
      </c>
      <c r="I59" s="105" t="s">
        <v>345</v>
      </c>
      <c r="J59" s="105" t="s">
        <v>345</v>
      </c>
      <c r="K59" s="105" t="s">
        <v>345</v>
      </c>
      <c r="L59" s="105" t="s">
        <v>345</v>
      </c>
      <c r="M59" s="105" t="s">
        <v>345</v>
      </c>
      <c r="N59" s="105" t="s">
        <v>345</v>
      </c>
      <c r="O59" s="105" t="s">
        <v>345</v>
      </c>
      <c r="P59" s="105" t="s">
        <v>345</v>
      </c>
      <c r="Q59" s="105" t="s">
        <v>345</v>
      </c>
      <c r="R59" s="105" t="s">
        <v>345</v>
      </c>
    </row>
    <row r="60" spans="1:18" s="4" customFormat="1" x14ac:dyDescent="0.35">
      <c r="A60" s="107"/>
      <c r="B60" s="78" t="s">
        <v>17</v>
      </c>
      <c r="C60" s="105" t="s">
        <v>345</v>
      </c>
      <c r="D60" s="105" t="s">
        <v>345</v>
      </c>
      <c r="E60" s="105" t="s">
        <v>345</v>
      </c>
      <c r="F60" s="105" t="s">
        <v>345</v>
      </c>
      <c r="G60" s="105" t="s">
        <v>345</v>
      </c>
      <c r="H60" s="105" t="s">
        <v>345</v>
      </c>
      <c r="I60" s="105" t="s">
        <v>345</v>
      </c>
      <c r="J60" s="105" t="s">
        <v>345</v>
      </c>
      <c r="K60" s="105" t="s">
        <v>345</v>
      </c>
      <c r="L60" s="105" t="s">
        <v>345</v>
      </c>
      <c r="M60" s="105" t="s">
        <v>345</v>
      </c>
      <c r="N60" s="105" t="s">
        <v>345</v>
      </c>
      <c r="O60" s="105" t="s">
        <v>345</v>
      </c>
      <c r="P60" s="105" t="s">
        <v>345</v>
      </c>
      <c r="Q60" s="105" t="s">
        <v>345</v>
      </c>
      <c r="R60" s="105" t="s">
        <v>345</v>
      </c>
    </row>
    <row r="61" spans="1:18" s="4" customFormat="1" x14ac:dyDescent="0.35">
      <c r="A61" s="81" t="s">
        <v>88</v>
      </c>
      <c r="B61" s="70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72" t="s">
        <v>89</v>
      </c>
      <c r="B63" s="73" t="s">
        <v>16</v>
      </c>
      <c r="C63" s="118" t="s">
        <v>345</v>
      </c>
      <c r="D63" s="118" t="s">
        <v>345</v>
      </c>
      <c r="E63" s="118" t="s">
        <v>345</v>
      </c>
      <c r="F63" s="118" t="s">
        <v>345</v>
      </c>
      <c r="G63" s="118" t="s">
        <v>345</v>
      </c>
      <c r="H63" s="118" t="s">
        <v>345</v>
      </c>
      <c r="I63" s="118" t="s">
        <v>345</v>
      </c>
      <c r="J63" s="118" t="s">
        <v>345</v>
      </c>
      <c r="K63" s="118" t="s">
        <v>345</v>
      </c>
      <c r="L63" s="118" t="s">
        <v>345</v>
      </c>
      <c r="M63" s="118" t="s">
        <v>345</v>
      </c>
      <c r="N63" s="118" t="s">
        <v>345</v>
      </c>
      <c r="O63" s="118" t="s">
        <v>345</v>
      </c>
      <c r="P63" s="118" t="s">
        <v>345</v>
      </c>
      <c r="Q63" s="118" t="s">
        <v>345</v>
      </c>
      <c r="R63" s="118" t="s">
        <v>345</v>
      </c>
    </row>
    <row r="64" spans="1:18" s="4" customFormat="1" x14ac:dyDescent="0.35">
      <c r="A64" s="72"/>
      <c r="B64" s="73" t="s">
        <v>17</v>
      </c>
      <c r="C64" s="118" t="s">
        <v>345</v>
      </c>
      <c r="D64" s="118" t="s">
        <v>345</v>
      </c>
      <c r="E64" s="118" t="s">
        <v>345</v>
      </c>
      <c r="F64" s="118" t="s">
        <v>345</v>
      </c>
      <c r="G64" s="118" t="s">
        <v>345</v>
      </c>
      <c r="H64" s="118" t="s">
        <v>345</v>
      </c>
      <c r="I64" s="118" t="s">
        <v>345</v>
      </c>
      <c r="J64" s="118" t="s">
        <v>345</v>
      </c>
      <c r="K64" s="118" t="s">
        <v>345</v>
      </c>
      <c r="L64" s="118" t="s">
        <v>345</v>
      </c>
      <c r="M64" s="118" t="s">
        <v>345</v>
      </c>
      <c r="N64" s="118" t="s">
        <v>345</v>
      </c>
      <c r="O64" s="118" t="s">
        <v>345</v>
      </c>
      <c r="P64" s="118" t="s">
        <v>345</v>
      </c>
      <c r="Q64" s="118" t="s">
        <v>345</v>
      </c>
      <c r="R64" s="118" t="s">
        <v>345</v>
      </c>
    </row>
    <row r="65" spans="1:18" s="4" customFormat="1" x14ac:dyDescent="0.35">
      <c r="A65" s="107"/>
      <c r="B65" s="78"/>
      <c r="C65" s="105" t="s">
        <v>345</v>
      </c>
      <c r="D65" s="105" t="s">
        <v>345</v>
      </c>
      <c r="E65" s="105" t="s">
        <v>345</v>
      </c>
      <c r="F65" s="105" t="s">
        <v>345</v>
      </c>
      <c r="G65" s="105" t="s">
        <v>345</v>
      </c>
      <c r="H65" s="105" t="s">
        <v>345</v>
      </c>
      <c r="I65" s="105" t="s">
        <v>345</v>
      </c>
      <c r="J65" s="105" t="s">
        <v>345</v>
      </c>
      <c r="K65" s="105" t="s">
        <v>345</v>
      </c>
      <c r="L65" s="105" t="s">
        <v>345</v>
      </c>
      <c r="M65" s="105" t="s">
        <v>345</v>
      </c>
      <c r="N65" s="105" t="s">
        <v>345</v>
      </c>
      <c r="O65" s="105" t="s">
        <v>345</v>
      </c>
      <c r="P65" s="105" t="s">
        <v>345</v>
      </c>
      <c r="Q65" s="105" t="s">
        <v>345</v>
      </c>
      <c r="R65" s="105" t="s">
        <v>345</v>
      </c>
    </row>
    <row r="66" spans="1:18" s="4" customFormat="1" x14ac:dyDescent="0.35">
      <c r="A66" s="107"/>
      <c r="B66" s="78" t="s">
        <v>17</v>
      </c>
      <c r="C66" s="105" t="s">
        <v>345</v>
      </c>
      <c r="D66" s="105" t="s">
        <v>345</v>
      </c>
      <c r="E66" s="105" t="s">
        <v>345</v>
      </c>
      <c r="F66" s="105" t="s">
        <v>345</v>
      </c>
      <c r="G66" s="105" t="s">
        <v>345</v>
      </c>
      <c r="H66" s="105" t="s">
        <v>345</v>
      </c>
      <c r="I66" s="105" t="s">
        <v>345</v>
      </c>
      <c r="J66" s="105" t="s">
        <v>345</v>
      </c>
      <c r="K66" s="105" t="s">
        <v>345</v>
      </c>
      <c r="L66" s="105" t="s">
        <v>345</v>
      </c>
      <c r="M66" s="105" t="s">
        <v>345</v>
      </c>
      <c r="N66" s="105" t="s">
        <v>345</v>
      </c>
      <c r="O66" s="105" t="s">
        <v>345</v>
      </c>
      <c r="P66" s="105" t="s">
        <v>345</v>
      </c>
      <c r="Q66" s="105" t="s">
        <v>345</v>
      </c>
      <c r="R66" s="105" t="s">
        <v>345</v>
      </c>
    </row>
    <row r="67" spans="1:18" s="4" customFormat="1" x14ac:dyDescent="0.35">
      <c r="A67" s="72" t="s">
        <v>90</v>
      </c>
      <c r="B67" s="73" t="s">
        <v>16</v>
      </c>
      <c r="C67" s="118" t="s">
        <v>345</v>
      </c>
      <c r="D67" s="118" t="s">
        <v>345</v>
      </c>
      <c r="E67" s="118" t="s">
        <v>345</v>
      </c>
      <c r="F67" s="118" t="s">
        <v>345</v>
      </c>
      <c r="G67" s="118" t="s">
        <v>345</v>
      </c>
      <c r="H67" s="118" t="s">
        <v>345</v>
      </c>
      <c r="I67" s="118" t="s">
        <v>345</v>
      </c>
      <c r="J67" s="118" t="s">
        <v>345</v>
      </c>
      <c r="K67" s="118" t="s">
        <v>345</v>
      </c>
      <c r="L67" s="118" t="s">
        <v>345</v>
      </c>
      <c r="M67" s="118" t="s">
        <v>345</v>
      </c>
      <c r="N67" s="118" t="s">
        <v>345</v>
      </c>
      <c r="O67" s="118" t="s">
        <v>345</v>
      </c>
      <c r="P67" s="118" t="s">
        <v>345</v>
      </c>
      <c r="Q67" s="118" t="s">
        <v>345</v>
      </c>
      <c r="R67" s="118" t="s">
        <v>345</v>
      </c>
    </row>
    <row r="68" spans="1:18" s="4" customFormat="1" x14ac:dyDescent="0.35">
      <c r="A68" s="72"/>
      <c r="B68" s="73" t="s">
        <v>17</v>
      </c>
      <c r="C68" s="118" t="s">
        <v>345</v>
      </c>
      <c r="D68" s="118" t="s">
        <v>345</v>
      </c>
      <c r="E68" s="118" t="s">
        <v>345</v>
      </c>
      <c r="F68" s="118" t="s">
        <v>345</v>
      </c>
      <c r="G68" s="118" t="s">
        <v>345</v>
      </c>
      <c r="H68" s="118" t="s">
        <v>345</v>
      </c>
      <c r="I68" s="118" t="s">
        <v>345</v>
      </c>
      <c r="J68" s="118" t="s">
        <v>345</v>
      </c>
      <c r="K68" s="118" t="s">
        <v>345</v>
      </c>
      <c r="L68" s="118" t="s">
        <v>345</v>
      </c>
      <c r="M68" s="118" t="s">
        <v>345</v>
      </c>
      <c r="N68" s="118" t="s">
        <v>345</v>
      </c>
      <c r="O68" s="118" t="s">
        <v>345</v>
      </c>
      <c r="P68" s="118" t="s">
        <v>345</v>
      </c>
      <c r="Q68" s="118" t="s">
        <v>345</v>
      </c>
      <c r="R68" s="118" t="s">
        <v>345</v>
      </c>
    </row>
    <row r="69" spans="1:18" s="4" customFormat="1" x14ac:dyDescent="0.35">
      <c r="A69" s="107"/>
      <c r="B69" s="78" t="s">
        <v>16</v>
      </c>
      <c r="C69" s="105" t="s">
        <v>345</v>
      </c>
      <c r="D69" s="105" t="s">
        <v>345</v>
      </c>
      <c r="E69" s="105" t="s">
        <v>345</v>
      </c>
      <c r="F69" s="105" t="s">
        <v>345</v>
      </c>
      <c r="G69" s="105" t="s">
        <v>345</v>
      </c>
      <c r="H69" s="105" t="s">
        <v>345</v>
      </c>
      <c r="I69" s="105" t="s">
        <v>345</v>
      </c>
      <c r="J69" s="105" t="s">
        <v>345</v>
      </c>
      <c r="K69" s="105" t="s">
        <v>345</v>
      </c>
      <c r="L69" s="105" t="s">
        <v>345</v>
      </c>
      <c r="M69" s="105" t="s">
        <v>345</v>
      </c>
      <c r="N69" s="105" t="s">
        <v>345</v>
      </c>
      <c r="O69" s="105" t="s">
        <v>345</v>
      </c>
      <c r="P69" s="105" t="s">
        <v>345</v>
      </c>
      <c r="Q69" s="105" t="s">
        <v>345</v>
      </c>
      <c r="R69" s="105" t="s">
        <v>345</v>
      </c>
    </row>
    <row r="70" spans="1:18" s="4" customFormat="1" x14ac:dyDescent="0.35">
      <c r="A70" s="107"/>
      <c r="B70" s="78" t="s">
        <v>17</v>
      </c>
      <c r="C70" s="105" t="s">
        <v>345</v>
      </c>
      <c r="D70" s="105" t="s">
        <v>345</v>
      </c>
      <c r="E70" s="105" t="s">
        <v>345</v>
      </c>
      <c r="F70" s="105" t="s">
        <v>345</v>
      </c>
      <c r="G70" s="105" t="s">
        <v>345</v>
      </c>
      <c r="H70" s="105" t="s">
        <v>345</v>
      </c>
      <c r="I70" s="105" t="s">
        <v>345</v>
      </c>
      <c r="J70" s="105" t="s">
        <v>345</v>
      </c>
      <c r="K70" s="105" t="s">
        <v>345</v>
      </c>
      <c r="L70" s="105" t="s">
        <v>345</v>
      </c>
      <c r="M70" s="105" t="s">
        <v>345</v>
      </c>
      <c r="N70" s="105" t="s">
        <v>345</v>
      </c>
      <c r="O70" s="105" t="s">
        <v>345</v>
      </c>
      <c r="P70" s="105" t="s">
        <v>345</v>
      </c>
      <c r="Q70" s="105" t="s">
        <v>345</v>
      </c>
      <c r="R70" s="105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107"/>
      <c r="B73" s="78" t="s">
        <v>16</v>
      </c>
      <c r="C73" s="105" t="s">
        <v>345</v>
      </c>
      <c r="D73" s="105" t="s">
        <v>345</v>
      </c>
      <c r="E73" s="105" t="s">
        <v>345</v>
      </c>
      <c r="F73" s="105" t="s">
        <v>345</v>
      </c>
      <c r="G73" s="105" t="s">
        <v>345</v>
      </c>
      <c r="H73" s="105" t="s">
        <v>345</v>
      </c>
      <c r="I73" s="105" t="s">
        <v>345</v>
      </c>
      <c r="J73" s="105" t="s">
        <v>345</v>
      </c>
      <c r="K73" s="105" t="s">
        <v>345</v>
      </c>
      <c r="L73" s="105" t="s">
        <v>345</v>
      </c>
      <c r="M73" s="105" t="s">
        <v>345</v>
      </c>
      <c r="N73" s="105" t="s">
        <v>345</v>
      </c>
      <c r="O73" s="105" t="s">
        <v>345</v>
      </c>
      <c r="P73" s="105" t="s">
        <v>345</v>
      </c>
      <c r="Q73" s="105" t="s">
        <v>345</v>
      </c>
      <c r="R73" s="105" t="s">
        <v>345</v>
      </c>
    </row>
    <row r="74" spans="1:18" s="4" customFormat="1" x14ac:dyDescent="0.35">
      <c r="A74" s="77"/>
      <c r="B74" s="78" t="s">
        <v>17</v>
      </c>
      <c r="C74" s="105" t="s">
        <v>345</v>
      </c>
      <c r="D74" s="105" t="s">
        <v>345</v>
      </c>
      <c r="E74" s="105" t="s">
        <v>345</v>
      </c>
      <c r="F74" s="105" t="s">
        <v>345</v>
      </c>
      <c r="G74" s="105" t="s">
        <v>345</v>
      </c>
      <c r="H74" s="105" t="s">
        <v>345</v>
      </c>
      <c r="I74" s="105" t="s">
        <v>345</v>
      </c>
      <c r="J74" s="105" t="s">
        <v>345</v>
      </c>
      <c r="K74" s="105" t="s">
        <v>345</v>
      </c>
      <c r="L74" s="105" t="s">
        <v>345</v>
      </c>
      <c r="M74" s="105" t="s">
        <v>345</v>
      </c>
      <c r="N74" s="105" t="s">
        <v>345</v>
      </c>
      <c r="O74" s="105" t="s">
        <v>345</v>
      </c>
      <c r="P74" s="105" t="s">
        <v>345</v>
      </c>
      <c r="Q74" s="105" t="s">
        <v>345</v>
      </c>
      <c r="R74" s="105" t="s">
        <v>345</v>
      </c>
    </row>
    <row r="75" spans="1:18" s="4" customFormat="1" x14ac:dyDescent="0.35">
      <c r="A75" s="81" t="s">
        <v>92</v>
      </c>
      <c r="B75" s="70" t="s">
        <v>16</v>
      </c>
      <c r="C75" s="116">
        <f>+C77</f>
        <v>50000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>
        <f>+I77</f>
        <v>50000</v>
      </c>
      <c r="J75" s="116" t="s">
        <v>345</v>
      </c>
      <c r="K75" s="116" t="s">
        <v>345</v>
      </c>
      <c r="L75" s="116" t="s">
        <v>345</v>
      </c>
      <c r="M75" s="116">
        <f>+M77</f>
        <v>50000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ht="42" x14ac:dyDescent="0.35">
      <c r="A77" s="107" t="s">
        <v>284</v>
      </c>
      <c r="B77" s="78" t="s">
        <v>16</v>
      </c>
      <c r="C77" s="129">
        <f>+I77</f>
        <v>50000</v>
      </c>
      <c r="D77" s="105" t="s">
        <v>345</v>
      </c>
      <c r="E77" s="105" t="s">
        <v>345</v>
      </c>
      <c r="F77" s="105" t="s">
        <v>345</v>
      </c>
      <c r="G77" s="178"/>
      <c r="H77" s="178"/>
      <c r="I77" s="178">
        <f>+M77</f>
        <v>50000</v>
      </c>
      <c r="J77" s="105" t="s">
        <v>345</v>
      </c>
      <c r="K77" s="105" t="s">
        <v>345</v>
      </c>
      <c r="L77" s="105" t="s">
        <v>345</v>
      </c>
      <c r="M77" s="178">
        <v>50000</v>
      </c>
      <c r="N77" s="105" t="s">
        <v>345</v>
      </c>
      <c r="O77" s="105" t="s">
        <v>345</v>
      </c>
      <c r="P77" s="105" t="s">
        <v>345</v>
      </c>
      <c r="Q77" s="178"/>
      <c r="R77" s="178"/>
    </row>
    <row r="78" spans="1:18" s="4" customFormat="1" x14ac:dyDescent="0.35">
      <c r="A78" s="77"/>
      <c r="B78" s="78" t="s">
        <v>17</v>
      </c>
      <c r="C78" s="214" t="s">
        <v>345</v>
      </c>
      <c r="D78" s="214" t="s">
        <v>345</v>
      </c>
      <c r="E78" s="214" t="s">
        <v>345</v>
      </c>
      <c r="F78" s="214" t="s">
        <v>345</v>
      </c>
      <c r="G78" s="214" t="s">
        <v>345</v>
      </c>
      <c r="H78" s="214" t="s">
        <v>345</v>
      </c>
      <c r="I78" s="214" t="s">
        <v>345</v>
      </c>
      <c r="J78" s="214" t="s">
        <v>345</v>
      </c>
      <c r="K78" s="214" t="s">
        <v>345</v>
      </c>
      <c r="L78" s="214" t="s">
        <v>345</v>
      </c>
      <c r="M78" s="214" t="s">
        <v>345</v>
      </c>
      <c r="N78" s="214" t="s">
        <v>345</v>
      </c>
      <c r="O78" s="214" t="s">
        <v>345</v>
      </c>
      <c r="P78" s="214" t="s">
        <v>345</v>
      </c>
      <c r="Q78" s="214" t="s">
        <v>345</v>
      </c>
      <c r="R78" s="214" t="s">
        <v>345</v>
      </c>
    </row>
    <row r="79" spans="1:18" s="4" customFormat="1" x14ac:dyDescent="0.35">
      <c r="A79" s="85" t="s">
        <v>93</v>
      </c>
      <c r="B79" s="86" t="s">
        <v>16</v>
      </c>
      <c r="C79" s="181">
        <f>+C77</f>
        <v>50000</v>
      </c>
      <c r="D79" s="181" t="str">
        <f t="shared" ref="D79:H79" si="0">+D77</f>
        <v>-</v>
      </c>
      <c r="E79" s="181" t="str">
        <f t="shared" si="0"/>
        <v>-</v>
      </c>
      <c r="F79" s="181" t="str">
        <f t="shared" si="0"/>
        <v>-</v>
      </c>
      <c r="G79" s="181">
        <f t="shared" si="0"/>
        <v>0</v>
      </c>
      <c r="H79" s="181">
        <f t="shared" si="0"/>
        <v>0</v>
      </c>
      <c r="I79" s="216">
        <f>+I77</f>
        <v>50000</v>
      </c>
      <c r="J79" s="216" t="s">
        <v>345</v>
      </c>
      <c r="K79" s="216" t="s">
        <v>345</v>
      </c>
      <c r="L79" s="216" t="s">
        <v>345</v>
      </c>
      <c r="M79" s="216">
        <f>+M77</f>
        <v>50000</v>
      </c>
      <c r="N79" s="216" t="s">
        <v>345</v>
      </c>
      <c r="O79" s="216" t="s">
        <v>345</v>
      </c>
      <c r="P79" s="216" t="s">
        <v>345</v>
      </c>
      <c r="Q79" s="216" t="s">
        <v>345</v>
      </c>
      <c r="R79" s="216" t="s">
        <v>345</v>
      </c>
    </row>
    <row r="80" spans="1:18" s="4" customFormat="1" x14ac:dyDescent="0.35">
      <c r="A80" s="85"/>
      <c r="B80" s="86" t="s">
        <v>17</v>
      </c>
      <c r="C80" s="216" t="s">
        <v>345</v>
      </c>
      <c r="D80" s="216" t="s">
        <v>345</v>
      </c>
      <c r="E80" s="216" t="s">
        <v>345</v>
      </c>
      <c r="F80" s="216" t="s">
        <v>345</v>
      </c>
      <c r="G80" s="216" t="s">
        <v>345</v>
      </c>
      <c r="H80" s="216" t="s">
        <v>345</v>
      </c>
      <c r="I80" s="216" t="s">
        <v>345</v>
      </c>
      <c r="J80" s="216" t="s">
        <v>345</v>
      </c>
      <c r="K80" s="216" t="s">
        <v>345</v>
      </c>
      <c r="L80" s="216" t="s">
        <v>345</v>
      </c>
      <c r="M80" s="216" t="s">
        <v>345</v>
      </c>
      <c r="N80" s="216" t="s">
        <v>345</v>
      </c>
      <c r="O80" s="216" t="s">
        <v>345</v>
      </c>
      <c r="P80" s="216" t="s">
        <v>345</v>
      </c>
      <c r="Q80" s="216" t="s">
        <v>345</v>
      </c>
      <c r="R80" s="216" t="s">
        <v>345</v>
      </c>
    </row>
    <row r="81" spans="1:11" s="4" customFormat="1" ht="65.45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9:D9"/>
    <mergeCell ref="A1:P1"/>
    <mergeCell ref="A2:P2"/>
    <mergeCell ref="P5:Q5"/>
    <mergeCell ref="A7:D7"/>
    <mergeCell ref="F7:G7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57E5C-8F4B-4C75-A3D6-D20D0AD51585}">
  <sheetPr>
    <tabColor rgb="FFFF0000"/>
    <pageSetUpPr fitToPage="1"/>
  </sheetPr>
  <dimension ref="A1:R84"/>
  <sheetViews>
    <sheetView tabSelected="1" view="pageBreakPreview" topLeftCell="A53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392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8" t="s">
        <v>345</v>
      </c>
      <c r="D14" s="118" t="s">
        <v>345</v>
      </c>
      <c r="E14" s="118" t="s">
        <v>345</v>
      </c>
      <c r="F14" s="118" t="s">
        <v>345</v>
      </c>
      <c r="G14" s="118" t="s">
        <v>345</v>
      </c>
      <c r="H14" s="118" t="s">
        <v>345</v>
      </c>
      <c r="I14" s="118" t="s">
        <v>345</v>
      </c>
      <c r="J14" s="118" t="s">
        <v>345</v>
      </c>
      <c r="K14" s="118" t="s">
        <v>345</v>
      </c>
      <c r="L14" s="118" t="s">
        <v>345</v>
      </c>
      <c r="M14" s="118" t="s">
        <v>345</v>
      </c>
      <c r="N14" s="118" t="s">
        <v>345</v>
      </c>
      <c r="O14" s="118" t="s">
        <v>345</v>
      </c>
      <c r="P14" s="118" t="s">
        <v>345</v>
      </c>
      <c r="Q14" s="118" t="s">
        <v>345</v>
      </c>
      <c r="R14" s="118" t="s">
        <v>345</v>
      </c>
    </row>
    <row r="15" spans="1:18" s="4" customFormat="1" x14ac:dyDescent="0.35">
      <c r="A15" s="76"/>
      <c r="B15" s="73" t="s">
        <v>17</v>
      </c>
      <c r="C15" s="118" t="s">
        <v>345</v>
      </c>
      <c r="D15" s="118" t="s">
        <v>345</v>
      </c>
      <c r="E15" s="118" t="s">
        <v>345</v>
      </c>
      <c r="F15" s="118" t="s">
        <v>345</v>
      </c>
      <c r="G15" s="118" t="s">
        <v>345</v>
      </c>
      <c r="H15" s="118" t="s">
        <v>345</v>
      </c>
      <c r="I15" s="118" t="s">
        <v>345</v>
      </c>
      <c r="J15" s="118" t="s">
        <v>345</v>
      </c>
      <c r="K15" s="118" t="s">
        <v>345</v>
      </c>
      <c r="L15" s="118" t="s">
        <v>345</v>
      </c>
      <c r="M15" s="118" t="s">
        <v>345</v>
      </c>
      <c r="N15" s="118" t="s">
        <v>345</v>
      </c>
      <c r="O15" s="118" t="s">
        <v>345</v>
      </c>
      <c r="P15" s="118" t="s">
        <v>345</v>
      </c>
      <c r="Q15" s="118" t="s">
        <v>345</v>
      </c>
      <c r="R15" s="118" t="s">
        <v>345</v>
      </c>
    </row>
    <row r="16" spans="1:18" s="4" customFormat="1" x14ac:dyDescent="0.35">
      <c r="A16" s="77"/>
      <c r="B16" s="78" t="s">
        <v>16</v>
      </c>
      <c r="C16" s="105" t="s">
        <v>345</v>
      </c>
      <c r="D16" s="105" t="s">
        <v>345</v>
      </c>
      <c r="E16" s="105" t="s">
        <v>345</v>
      </c>
      <c r="F16" s="105" t="s">
        <v>345</v>
      </c>
      <c r="G16" s="105" t="s">
        <v>345</v>
      </c>
      <c r="H16" s="105" t="s">
        <v>345</v>
      </c>
      <c r="I16" s="105" t="s">
        <v>345</v>
      </c>
      <c r="J16" s="105" t="s">
        <v>345</v>
      </c>
      <c r="K16" s="105" t="s">
        <v>345</v>
      </c>
      <c r="L16" s="105" t="s">
        <v>345</v>
      </c>
      <c r="M16" s="105" t="s">
        <v>345</v>
      </c>
      <c r="N16" s="105" t="s">
        <v>345</v>
      </c>
      <c r="O16" s="105" t="s">
        <v>345</v>
      </c>
      <c r="P16" s="105" t="s">
        <v>345</v>
      </c>
      <c r="Q16" s="105" t="s">
        <v>345</v>
      </c>
      <c r="R16" s="105" t="s">
        <v>345</v>
      </c>
    </row>
    <row r="17" spans="1:18" s="4" customFormat="1" x14ac:dyDescent="0.35">
      <c r="A17" s="77"/>
      <c r="B17" s="78" t="s">
        <v>17</v>
      </c>
      <c r="C17" s="105" t="s">
        <v>345</v>
      </c>
      <c r="D17" s="105" t="s">
        <v>345</v>
      </c>
      <c r="E17" s="105" t="s">
        <v>345</v>
      </c>
      <c r="F17" s="105" t="s">
        <v>345</v>
      </c>
      <c r="G17" s="105" t="s">
        <v>345</v>
      </c>
      <c r="H17" s="105" t="s">
        <v>345</v>
      </c>
      <c r="I17" s="105" t="s">
        <v>345</v>
      </c>
      <c r="J17" s="105" t="s">
        <v>345</v>
      </c>
      <c r="K17" s="105" t="s">
        <v>345</v>
      </c>
      <c r="L17" s="105" t="s">
        <v>345</v>
      </c>
      <c r="M17" s="105" t="s">
        <v>345</v>
      </c>
      <c r="N17" s="105" t="s">
        <v>345</v>
      </c>
      <c r="O17" s="105" t="s">
        <v>345</v>
      </c>
      <c r="P17" s="105" t="s">
        <v>345</v>
      </c>
      <c r="Q17" s="105" t="s">
        <v>345</v>
      </c>
      <c r="R17" s="105" t="s">
        <v>345</v>
      </c>
    </row>
    <row r="18" spans="1:18" s="4" customFormat="1" x14ac:dyDescent="0.35">
      <c r="A18" s="72" t="s">
        <v>79</v>
      </c>
      <c r="B18" s="73" t="s">
        <v>16</v>
      </c>
      <c r="C18" s="118" t="s">
        <v>345</v>
      </c>
      <c r="D18" s="118" t="s">
        <v>345</v>
      </c>
      <c r="E18" s="118" t="s">
        <v>345</v>
      </c>
      <c r="F18" s="118" t="s">
        <v>345</v>
      </c>
      <c r="G18" s="118" t="s">
        <v>345</v>
      </c>
      <c r="H18" s="118" t="s">
        <v>345</v>
      </c>
      <c r="I18" s="118" t="s">
        <v>345</v>
      </c>
      <c r="J18" s="118" t="s">
        <v>345</v>
      </c>
      <c r="K18" s="118" t="s">
        <v>345</v>
      </c>
      <c r="L18" s="118" t="s">
        <v>345</v>
      </c>
      <c r="M18" s="118" t="s">
        <v>345</v>
      </c>
      <c r="N18" s="118" t="s">
        <v>345</v>
      </c>
      <c r="O18" s="118" t="s">
        <v>345</v>
      </c>
      <c r="P18" s="118" t="s">
        <v>345</v>
      </c>
      <c r="Q18" s="118" t="s">
        <v>345</v>
      </c>
      <c r="R18" s="118" t="s">
        <v>345</v>
      </c>
    </row>
    <row r="19" spans="1:18" s="4" customFormat="1" x14ac:dyDescent="0.35">
      <c r="A19" s="76"/>
      <c r="B19" s="73" t="s">
        <v>17</v>
      </c>
      <c r="C19" s="118" t="s">
        <v>345</v>
      </c>
      <c r="D19" s="118" t="s">
        <v>345</v>
      </c>
      <c r="E19" s="118" t="s">
        <v>345</v>
      </c>
      <c r="F19" s="118" t="s">
        <v>345</v>
      </c>
      <c r="G19" s="118" t="s">
        <v>345</v>
      </c>
      <c r="H19" s="118" t="s">
        <v>345</v>
      </c>
      <c r="I19" s="118" t="s">
        <v>345</v>
      </c>
      <c r="J19" s="118" t="s">
        <v>345</v>
      </c>
      <c r="K19" s="118" t="s">
        <v>345</v>
      </c>
      <c r="L19" s="118" t="s">
        <v>345</v>
      </c>
      <c r="M19" s="118" t="s">
        <v>345</v>
      </c>
      <c r="N19" s="118" t="s">
        <v>345</v>
      </c>
      <c r="O19" s="118" t="s">
        <v>345</v>
      </c>
      <c r="P19" s="118" t="s">
        <v>345</v>
      </c>
      <c r="Q19" s="118" t="s">
        <v>345</v>
      </c>
      <c r="R19" s="118" t="s">
        <v>345</v>
      </c>
    </row>
    <row r="20" spans="1:18" s="4" customFormat="1" x14ac:dyDescent="0.35">
      <c r="A20" s="77"/>
      <c r="B20" s="78" t="s">
        <v>16</v>
      </c>
      <c r="C20" s="105" t="s">
        <v>345</v>
      </c>
      <c r="D20" s="105" t="s">
        <v>345</v>
      </c>
      <c r="E20" s="105" t="s">
        <v>345</v>
      </c>
      <c r="F20" s="105" t="s">
        <v>345</v>
      </c>
      <c r="G20" s="105" t="s">
        <v>345</v>
      </c>
      <c r="H20" s="105" t="s">
        <v>345</v>
      </c>
      <c r="I20" s="105" t="s">
        <v>345</v>
      </c>
      <c r="J20" s="105" t="s">
        <v>345</v>
      </c>
      <c r="K20" s="105" t="s">
        <v>345</v>
      </c>
      <c r="L20" s="105" t="s">
        <v>345</v>
      </c>
      <c r="M20" s="105" t="s">
        <v>345</v>
      </c>
      <c r="N20" s="105" t="s">
        <v>345</v>
      </c>
      <c r="O20" s="105" t="s">
        <v>345</v>
      </c>
      <c r="P20" s="105" t="s">
        <v>345</v>
      </c>
      <c r="Q20" s="105" t="s">
        <v>345</v>
      </c>
      <c r="R20" s="105" t="s">
        <v>345</v>
      </c>
    </row>
    <row r="21" spans="1:18" s="4" customFormat="1" x14ac:dyDescent="0.35">
      <c r="A21" s="77"/>
      <c r="B21" s="78" t="s">
        <v>17</v>
      </c>
      <c r="C21" s="105" t="s">
        <v>345</v>
      </c>
      <c r="D21" s="105" t="s">
        <v>345</v>
      </c>
      <c r="E21" s="105" t="s">
        <v>345</v>
      </c>
      <c r="F21" s="105" t="s">
        <v>345</v>
      </c>
      <c r="G21" s="105" t="s">
        <v>345</v>
      </c>
      <c r="H21" s="105" t="s">
        <v>345</v>
      </c>
      <c r="I21" s="105" t="s">
        <v>345</v>
      </c>
      <c r="J21" s="105" t="s">
        <v>345</v>
      </c>
      <c r="K21" s="105" t="s">
        <v>345</v>
      </c>
      <c r="L21" s="105" t="s">
        <v>345</v>
      </c>
      <c r="M21" s="105" t="s">
        <v>345</v>
      </c>
      <c r="N21" s="105" t="s">
        <v>345</v>
      </c>
      <c r="O21" s="105" t="s">
        <v>345</v>
      </c>
      <c r="P21" s="105" t="s">
        <v>345</v>
      </c>
      <c r="Q21" s="105" t="s">
        <v>345</v>
      </c>
      <c r="R21" s="105" t="s">
        <v>345</v>
      </c>
    </row>
    <row r="22" spans="1:18" s="4" customFormat="1" x14ac:dyDescent="0.35">
      <c r="A22" s="72" t="s">
        <v>80</v>
      </c>
      <c r="B22" s="73" t="s">
        <v>16</v>
      </c>
      <c r="C22" s="118" t="s">
        <v>345</v>
      </c>
      <c r="D22" s="118" t="s">
        <v>345</v>
      </c>
      <c r="E22" s="118" t="s">
        <v>345</v>
      </c>
      <c r="F22" s="118" t="s">
        <v>345</v>
      </c>
      <c r="G22" s="118" t="s">
        <v>345</v>
      </c>
      <c r="H22" s="118" t="s">
        <v>345</v>
      </c>
      <c r="I22" s="118" t="s">
        <v>345</v>
      </c>
      <c r="J22" s="118" t="s">
        <v>345</v>
      </c>
      <c r="K22" s="118" t="s">
        <v>345</v>
      </c>
      <c r="L22" s="118" t="s">
        <v>345</v>
      </c>
      <c r="M22" s="118" t="s">
        <v>345</v>
      </c>
      <c r="N22" s="118" t="s">
        <v>345</v>
      </c>
      <c r="O22" s="118" t="s">
        <v>345</v>
      </c>
      <c r="P22" s="118" t="s">
        <v>345</v>
      </c>
      <c r="Q22" s="118" t="s">
        <v>345</v>
      </c>
      <c r="R22" s="118" t="s">
        <v>345</v>
      </c>
    </row>
    <row r="23" spans="1:18" s="4" customFormat="1" x14ac:dyDescent="0.35">
      <c r="A23" s="76"/>
      <c r="B23" s="73" t="s">
        <v>17</v>
      </c>
      <c r="C23" s="118" t="s">
        <v>345</v>
      </c>
      <c r="D23" s="118" t="s">
        <v>345</v>
      </c>
      <c r="E23" s="118" t="s">
        <v>345</v>
      </c>
      <c r="F23" s="118" t="s">
        <v>345</v>
      </c>
      <c r="G23" s="118" t="s">
        <v>345</v>
      </c>
      <c r="H23" s="118" t="s">
        <v>345</v>
      </c>
      <c r="I23" s="118" t="s">
        <v>345</v>
      </c>
      <c r="J23" s="118" t="s">
        <v>345</v>
      </c>
      <c r="K23" s="118" t="s">
        <v>345</v>
      </c>
      <c r="L23" s="118" t="s">
        <v>345</v>
      </c>
      <c r="M23" s="118" t="s">
        <v>345</v>
      </c>
      <c r="N23" s="118" t="s">
        <v>345</v>
      </c>
      <c r="O23" s="118" t="s">
        <v>345</v>
      </c>
      <c r="P23" s="118" t="s">
        <v>345</v>
      </c>
      <c r="Q23" s="118" t="s">
        <v>345</v>
      </c>
      <c r="R23" s="118" t="s">
        <v>345</v>
      </c>
    </row>
    <row r="24" spans="1:18" s="4" customFormat="1" x14ac:dyDescent="0.35">
      <c r="A24" s="77"/>
      <c r="B24" s="78" t="s">
        <v>16</v>
      </c>
      <c r="C24" s="105" t="s">
        <v>345</v>
      </c>
      <c r="D24" s="105" t="s">
        <v>345</v>
      </c>
      <c r="E24" s="105" t="s">
        <v>345</v>
      </c>
      <c r="F24" s="105" t="s">
        <v>345</v>
      </c>
      <c r="G24" s="105" t="s">
        <v>345</v>
      </c>
      <c r="H24" s="105" t="s">
        <v>345</v>
      </c>
      <c r="I24" s="105" t="s">
        <v>345</v>
      </c>
      <c r="J24" s="105" t="s">
        <v>345</v>
      </c>
      <c r="K24" s="105" t="s">
        <v>345</v>
      </c>
      <c r="L24" s="105" t="s">
        <v>345</v>
      </c>
      <c r="M24" s="105" t="s">
        <v>345</v>
      </c>
      <c r="N24" s="105" t="s">
        <v>345</v>
      </c>
      <c r="O24" s="105" t="s">
        <v>345</v>
      </c>
      <c r="P24" s="105" t="s">
        <v>345</v>
      </c>
      <c r="Q24" s="105" t="s">
        <v>345</v>
      </c>
      <c r="R24" s="105" t="s">
        <v>345</v>
      </c>
    </row>
    <row r="25" spans="1:18" s="4" customFormat="1" x14ac:dyDescent="0.35">
      <c r="A25" s="77"/>
      <c r="B25" s="78" t="s">
        <v>17</v>
      </c>
      <c r="C25" s="105" t="s">
        <v>345</v>
      </c>
      <c r="D25" s="105" t="s">
        <v>345</v>
      </c>
      <c r="E25" s="105" t="s">
        <v>345</v>
      </c>
      <c r="F25" s="105" t="s">
        <v>345</v>
      </c>
      <c r="G25" s="105" t="s">
        <v>345</v>
      </c>
      <c r="H25" s="105" t="s">
        <v>345</v>
      </c>
      <c r="I25" s="105" t="s">
        <v>345</v>
      </c>
      <c r="J25" s="105" t="s">
        <v>345</v>
      </c>
      <c r="K25" s="105" t="s">
        <v>345</v>
      </c>
      <c r="L25" s="105" t="s">
        <v>345</v>
      </c>
      <c r="M25" s="105" t="s">
        <v>345</v>
      </c>
      <c r="N25" s="105" t="s">
        <v>345</v>
      </c>
      <c r="O25" s="105" t="s">
        <v>345</v>
      </c>
      <c r="P25" s="105" t="s">
        <v>345</v>
      </c>
      <c r="Q25" s="105" t="s">
        <v>345</v>
      </c>
      <c r="R25" s="105" t="s">
        <v>345</v>
      </c>
    </row>
    <row r="26" spans="1:18" s="4" customFormat="1" x14ac:dyDescent="0.35">
      <c r="A26" s="72" t="s">
        <v>81</v>
      </c>
      <c r="B26" s="73" t="s">
        <v>16</v>
      </c>
      <c r="C26" s="116" t="s">
        <v>345</v>
      </c>
      <c r="D26" s="116" t="s">
        <v>345</v>
      </c>
      <c r="E26" s="116" t="s">
        <v>345</v>
      </c>
      <c r="F26" s="116" t="s">
        <v>345</v>
      </c>
      <c r="G26" s="116" t="s">
        <v>345</v>
      </c>
      <c r="H26" s="116" t="s">
        <v>345</v>
      </c>
      <c r="I26" s="116" t="s">
        <v>345</v>
      </c>
      <c r="J26" s="116" t="s">
        <v>345</v>
      </c>
      <c r="K26" s="116" t="s">
        <v>345</v>
      </c>
      <c r="L26" s="116" t="s">
        <v>345</v>
      </c>
      <c r="M26" s="116" t="s">
        <v>345</v>
      </c>
      <c r="N26" s="116" t="s">
        <v>345</v>
      </c>
      <c r="O26" s="116" t="s">
        <v>345</v>
      </c>
      <c r="P26" s="116" t="s">
        <v>345</v>
      </c>
      <c r="Q26" s="116" t="s">
        <v>345</v>
      </c>
      <c r="R26" s="116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5" t="s">
        <v>345</v>
      </c>
      <c r="D28" s="105" t="s">
        <v>345</v>
      </c>
      <c r="E28" s="105" t="s">
        <v>345</v>
      </c>
      <c r="F28" s="105" t="s">
        <v>345</v>
      </c>
      <c r="G28" s="105" t="s">
        <v>345</v>
      </c>
      <c r="H28" s="105" t="s">
        <v>345</v>
      </c>
      <c r="I28" s="105" t="s">
        <v>345</v>
      </c>
      <c r="J28" s="105" t="s">
        <v>345</v>
      </c>
      <c r="K28" s="105" t="s">
        <v>345</v>
      </c>
      <c r="L28" s="105" t="s">
        <v>345</v>
      </c>
      <c r="M28" s="105" t="s">
        <v>345</v>
      </c>
      <c r="N28" s="105" t="s">
        <v>345</v>
      </c>
      <c r="O28" s="105" t="s">
        <v>345</v>
      </c>
      <c r="P28" s="105" t="s">
        <v>345</v>
      </c>
      <c r="Q28" s="105" t="s">
        <v>345</v>
      </c>
      <c r="R28" s="105" t="s">
        <v>345</v>
      </c>
    </row>
    <row r="29" spans="1:18" s="4" customFormat="1" x14ac:dyDescent="0.35">
      <c r="A29" s="107"/>
      <c r="B29" s="78" t="s">
        <v>17</v>
      </c>
      <c r="C29" s="105" t="s">
        <v>345</v>
      </c>
      <c r="D29" s="105" t="s">
        <v>345</v>
      </c>
      <c r="E29" s="105" t="s">
        <v>345</v>
      </c>
      <c r="F29" s="105" t="s">
        <v>345</v>
      </c>
      <c r="G29" s="105" t="s">
        <v>345</v>
      </c>
      <c r="H29" s="105" t="s">
        <v>345</v>
      </c>
      <c r="I29" s="105" t="s">
        <v>345</v>
      </c>
      <c r="J29" s="105" t="s">
        <v>345</v>
      </c>
      <c r="K29" s="105" t="s">
        <v>345</v>
      </c>
      <c r="L29" s="105" t="s">
        <v>345</v>
      </c>
      <c r="M29" s="105" t="s">
        <v>345</v>
      </c>
      <c r="N29" s="105" t="s">
        <v>345</v>
      </c>
      <c r="O29" s="105" t="s">
        <v>345</v>
      </c>
      <c r="P29" s="105" t="s">
        <v>345</v>
      </c>
      <c r="Q29" s="105" t="s">
        <v>345</v>
      </c>
      <c r="R29" s="105" t="s">
        <v>345</v>
      </c>
    </row>
    <row r="30" spans="1:18" s="4" customFormat="1" x14ac:dyDescent="0.35">
      <c r="A30" s="81" t="s">
        <v>82</v>
      </c>
      <c r="B30" s="70" t="s">
        <v>16</v>
      </c>
      <c r="C30" s="116" t="s">
        <v>345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8" t="s">
        <v>345</v>
      </c>
      <c r="D32" s="118" t="s">
        <v>345</v>
      </c>
      <c r="E32" s="118" t="s">
        <v>345</v>
      </c>
      <c r="F32" s="118" t="s">
        <v>345</v>
      </c>
      <c r="G32" s="118" t="s">
        <v>345</v>
      </c>
      <c r="H32" s="118" t="s">
        <v>345</v>
      </c>
      <c r="I32" s="118" t="s">
        <v>345</v>
      </c>
      <c r="J32" s="118" t="s">
        <v>345</v>
      </c>
      <c r="K32" s="118" t="s">
        <v>345</v>
      </c>
      <c r="L32" s="118" t="s">
        <v>345</v>
      </c>
      <c r="M32" s="118" t="s">
        <v>345</v>
      </c>
      <c r="N32" s="118" t="s">
        <v>345</v>
      </c>
      <c r="O32" s="118" t="s">
        <v>345</v>
      </c>
      <c r="P32" s="118" t="s">
        <v>345</v>
      </c>
      <c r="Q32" s="118" t="s">
        <v>345</v>
      </c>
      <c r="R32" s="118" t="s">
        <v>345</v>
      </c>
    </row>
    <row r="33" spans="1:18" s="4" customFormat="1" x14ac:dyDescent="0.35">
      <c r="A33" s="72"/>
      <c r="B33" s="73" t="s">
        <v>17</v>
      </c>
      <c r="C33" s="118" t="s">
        <v>345</v>
      </c>
      <c r="D33" s="118" t="s">
        <v>345</v>
      </c>
      <c r="E33" s="118" t="s">
        <v>345</v>
      </c>
      <c r="F33" s="118" t="s">
        <v>345</v>
      </c>
      <c r="G33" s="118" t="s">
        <v>345</v>
      </c>
      <c r="H33" s="118" t="s">
        <v>345</v>
      </c>
      <c r="I33" s="118" t="s">
        <v>345</v>
      </c>
      <c r="J33" s="118" t="s">
        <v>345</v>
      </c>
      <c r="K33" s="118" t="s">
        <v>345</v>
      </c>
      <c r="L33" s="118" t="s">
        <v>345</v>
      </c>
      <c r="M33" s="118" t="s">
        <v>345</v>
      </c>
      <c r="N33" s="118" t="s">
        <v>345</v>
      </c>
      <c r="O33" s="118" t="s">
        <v>345</v>
      </c>
      <c r="P33" s="118" t="s">
        <v>345</v>
      </c>
      <c r="Q33" s="118" t="s">
        <v>345</v>
      </c>
      <c r="R33" s="118" t="s">
        <v>345</v>
      </c>
    </row>
    <row r="34" spans="1:18" s="4" customFormat="1" x14ac:dyDescent="0.35">
      <c r="A34" s="82" t="s">
        <v>84</v>
      </c>
      <c r="B34" s="73" t="s">
        <v>16</v>
      </c>
      <c r="C34" s="118" t="s">
        <v>345</v>
      </c>
      <c r="D34" s="118" t="s">
        <v>345</v>
      </c>
      <c r="E34" s="118" t="s">
        <v>345</v>
      </c>
      <c r="F34" s="118" t="s">
        <v>345</v>
      </c>
      <c r="G34" s="118" t="s">
        <v>345</v>
      </c>
      <c r="H34" s="118" t="s">
        <v>345</v>
      </c>
      <c r="I34" s="118" t="s">
        <v>345</v>
      </c>
      <c r="J34" s="118" t="s">
        <v>345</v>
      </c>
      <c r="K34" s="118" t="s">
        <v>345</v>
      </c>
      <c r="L34" s="118" t="s">
        <v>345</v>
      </c>
      <c r="M34" s="118" t="s">
        <v>345</v>
      </c>
      <c r="N34" s="118" t="s">
        <v>345</v>
      </c>
      <c r="O34" s="118" t="s">
        <v>345</v>
      </c>
      <c r="P34" s="118" t="s">
        <v>345</v>
      </c>
      <c r="Q34" s="118" t="s">
        <v>345</v>
      </c>
      <c r="R34" s="118" t="s">
        <v>345</v>
      </c>
    </row>
    <row r="35" spans="1:18" s="4" customFormat="1" x14ac:dyDescent="0.35">
      <c r="A35" s="82"/>
      <c r="B35" s="73" t="s">
        <v>17</v>
      </c>
      <c r="C35" s="118" t="s">
        <v>345</v>
      </c>
      <c r="D35" s="118" t="s">
        <v>345</v>
      </c>
      <c r="E35" s="118" t="s">
        <v>345</v>
      </c>
      <c r="F35" s="118" t="s">
        <v>345</v>
      </c>
      <c r="G35" s="118" t="s">
        <v>345</v>
      </c>
      <c r="H35" s="118" t="s">
        <v>345</v>
      </c>
      <c r="I35" s="118" t="s">
        <v>345</v>
      </c>
      <c r="J35" s="118" t="s">
        <v>345</v>
      </c>
      <c r="K35" s="118" t="s">
        <v>345</v>
      </c>
      <c r="L35" s="118" t="s">
        <v>345</v>
      </c>
      <c r="M35" s="118" t="s">
        <v>345</v>
      </c>
      <c r="N35" s="118" t="s">
        <v>345</v>
      </c>
      <c r="O35" s="118" t="s">
        <v>345</v>
      </c>
      <c r="P35" s="118" t="s">
        <v>345</v>
      </c>
      <c r="Q35" s="118" t="s">
        <v>345</v>
      </c>
      <c r="R35" s="118" t="s">
        <v>345</v>
      </c>
    </row>
    <row r="36" spans="1:18" s="92" customFormat="1" x14ac:dyDescent="0.35">
      <c r="A36" s="107"/>
      <c r="B36" s="78" t="s">
        <v>16</v>
      </c>
      <c r="C36" s="105" t="s">
        <v>345</v>
      </c>
      <c r="D36" s="105" t="s">
        <v>345</v>
      </c>
      <c r="E36" s="105" t="s">
        <v>345</v>
      </c>
      <c r="F36" s="105" t="s">
        <v>345</v>
      </c>
      <c r="G36" s="105" t="s">
        <v>345</v>
      </c>
      <c r="H36" s="105" t="s">
        <v>345</v>
      </c>
      <c r="I36" s="105" t="s">
        <v>345</v>
      </c>
      <c r="J36" s="105" t="s">
        <v>345</v>
      </c>
      <c r="K36" s="105" t="s">
        <v>345</v>
      </c>
      <c r="L36" s="105" t="s">
        <v>345</v>
      </c>
      <c r="M36" s="105" t="s">
        <v>345</v>
      </c>
      <c r="N36" s="105" t="s">
        <v>345</v>
      </c>
      <c r="O36" s="105" t="s">
        <v>345</v>
      </c>
      <c r="P36" s="105" t="s">
        <v>345</v>
      </c>
      <c r="Q36" s="105" t="s">
        <v>345</v>
      </c>
      <c r="R36" s="105" t="s">
        <v>345</v>
      </c>
    </row>
    <row r="37" spans="1:18" s="4" customFormat="1" x14ac:dyDescent="0.35">
      <c r="A37" s="107"/>
      <c r="B37" s="78" t="s">
        <v>17</v>
      </c>
      <c r="C37" s="105" t="s">
        <v>345</v>
      </c>
      <c r="D37" s="105" t="s">
        <v>345</v>
      </c>
      <c r="E37" s="105" t="s">
        <v>345</v>
      </c>
      <c r="F37" s="105" t="s">
        <v>345</v>
      </c>
      <c r="G37" s="105" t="s">
        <v>345</v>
      </c>
      <c r="H37" s="105" t="s">
        <v>345</v>
      </c>
      <c r="I37" s="105" t="s">
        <v>345</v>
      </c>
      <c r="J37" s="105" t="s">
        <v>345</v>
      </c>
      <c r="K37" s="105" t="s">
        <v>345</v>
      </c>
      <c r="L37" s="105" t="s">
        <v>345</v>
      </c>
      <c r="M37" s="105" t="s">
        <v>345</v>
      </c>
      <c r="N37" s="105" t="s">
        <v>345</v>
      </c>
      <c r="O37" s="105" t="s">
        <v>345</v>
      </c>
      <c r="P37" s="105" t="s">
        <v>345</v>
      </c>
      <c r="Q37" s="105" t="s">
        <v>345</v>
      </c>
      <c r="R37" s="105" t="s">
        <v>345</v>
      </c>
    </row>
    <row r="38" spans="1:18" s="4" customFormat="1" ht="25.9" customHeight="1" x14ac:dyDescent="0.35">
      <c r="A38" s="82" t="s">
        <v>85</v>
      </c>
      <c r="B38" s="73" t="s">
        <v>16</v>
      </c>
      <c r="C38" s="116" t="s">
        <v>345</v>
      </c>
      <c r="D38" s="116" t="s">
        <v>345</v>
      </c>
      <c r="E38" s="116" t="s">
        <v>345</v>
      </c>
      <c r="F38" s="116" t="s">
        <v>345</v>
      </c>
      <c r="G38" s="116" t="s">
        <v>345</v>
      </c>
      <c r="H38" s="116" t="s">
        <v>345</v>
      </c>
      <c r="I38" s="116" t="s">
        <v>345</v>
      </c>
      <c r="J38" s="116" t="s">
        <v>345</v>
      </c>
      <c r="K38" s="116" t="s">
        <v>345</v>
      </c>
      <c r="L38" s="116" t="s">
        <v>345</v>
      </c>
      <c r="M38" s="116" t="s">
        <v>345</v>
      </c>
      <c r="N38" s="116" t="s">
        <v>345</v>
      </c>
      <c r="O38" s="116" t="s">
        <v>345</v>
      </c>
      <c r="P38" s="116" t="s">
        <v>345</v>
      </c>
      <c r="Q38" s="116" t="s">
        <v>345</v>
      </c>
      <c r="R38" s="116" t="s">
        <v>345</v>
      </c>
    </row>
    <row r="39" spans="1:18" s="4" customFormat="1" x14ac:dyDescent="0.35">
      <c r="A39" s="82"/>
      <c r="B39" s="73" t="s">
        <v>17</v>
      </c>
      <c r="C39" s="116" t="s">
        <v>345</v>
      </c>
      <c r="D39" s="116" t="s">
        <v>345</v>
      </c>
      <c r="E39" s="116" t="s">
        <v>345</v>
      </c>
      <c r="F39" s="116" t="s">
        <v>345</v>
      </c>
      <c r="G39" s="116" t="s">
        <v>345</v>
      </c>
      <c r="H39" s="116" t="s">
        <v>345</v>
      </c>
      <c r="I39" s="116" t="s">
        <v>345</v>
      </c>
      <c r="J39" s="116" t="s">
        <v>345</v>
      </c>
      <c r="K39" s="116" t="s">
        <v>345</v>
      </c>
      <c r="L39" s="116" t="s">
        <v>345</v>
      </c>
      <c r="M39" s="116" t="s">
        <v>345</v>
      </c>
      <c r="N39" s="116" t="s">
        <v>345</v>
      </c>
      <c r="O39" s="116" t="s">
        <v>345</v>
      </c>
      <c r="P39" s="116" t="s">
        <v>345</v>
      </c>
      <c r="Q39" s="116" t="s">
        <v>345</v>
      </c>
      <c r="R39" s="116" t="s">
        <v>345</v>
      </c>
    </row>
    <row r="40" spans="1:18" s="92" customFormat="1" x14ac:dyDescent="0.35">
      <c r="A40" s="95"/>
      <c r="B40" s="78" t="s">
        <v>16</v>
      </c>
      <c r="C40" s="105" t="s">
        <v>345</v>
      </c>
      <c r="D40" s="105" t="s">
        <v>345</v>
      </c>
      <c r="E40" s="105" t="s">
        <v>345</v>
      </c>
      <c r="F40" s="105" t="s">
        <v>345</v>
      </c>
      <c r="G40" s="105" t="s">
        <v>345</v>
      </c>
      <c r="H40" s="105" t="s">
        <v>345</v>
      </c>
      <c r="I40" s="105" t="s">
        <v>345</v>
      </c>
      <c r="J40" s="105" t="s">
        <v>345</v>
      </c>
      <c r="K40" s="105" t="s">
        <v>345</v>
      </c>
      <c r="L40" s="105" t="s">
        <v>345</v>
      </c>
      <c r="M40" s="105" t="s">
        <v>345</v>
      </c>
      <c r="N40" s="105" t="s">
        <v>345</v>
      </c>
      <c r="O40" s="105" t="s">
        <v>345</v>
      </c>
      <c r="P40" s="105" t="s">
        <v>345</v>
      </c>
      <c r="Q40" s="105" t="s">
        <v>345</v>
      </c>
      <c r="R40" s="105" t="s">
        <v>345</v>
      </c>
    </row>
    <row r="41" spans="1:18" s="4" customFormat="1" x14ac:dyDescent="0.35">
      <c r="A41" s="107"/>
      <c r="B41" s="78" t="s">
        <v>17</v>
      </c>
      <c r="C41" s="105" t="s">
        <v>345</v>
      </c>
      <c r="D41" s="105" t="s">
        <v>345</v>
      </c>
      <c r="E41" s="105" t="s">
        <v>345</v>
      </c>
      <c r="F41" s="105" t="s">
        <v>345</v>
      </c>
      <c r="G41" s="105" t="s">
        <v>345</v>
      </c>
      <c r="H41" s="105" t="s">
        <v>345</v>
      </c>
      <c r="I41" s="105" t="s">
        <v>345</v>
      </c>
      <c r="J41" s="105" t="s">
        <v>345</v>
      </c>
      <c r="K41" s="105" t="s">
        <v>345</v>
      </c>
      <c r="L41" s="105" t="s">
        <v>345</v>
      </c>
      <c r="M41" s="105" t="s">
        <v>345</v>
      </c>
      <c r="N41" s="105" t="s">
        <v>345</v>
      </c>
      <c r="O41" s="105" t="s">
        <v>345</v>
      </c>
      <c r="P41" s="105" t="s">
        <v>345</v>
      </c>
      <c r="Q41" s="105" t="s">
        <v>345</v>
      </c>
      <c r="R41" s="105" t="s">
        <v>345</v>
      </c>
    </row>
    <row r="42" spans="1:18" s="4" customFormat="1" x14ac:dyDescent="0.35">
      <c r="A42" s="82" t="s">
        <v>86</v>
      </c>
      <c r="B42" s="73" t="s">
        <v>16</v>
      </c>
      <c r="C42" s="116" t="s">
        <v>345</v>
      </c>
      <c r="D42" s="116" t="s">
        <v>345</v>
      </c>
      <c r="E42" s="116" t="s">
        <v>345</v>
      </c>
      <c r="F42" s="116" t="s">
        <v>345</v>
      </c>
      <c r="G42" s="116" t="s">
        <v>345</v>
      </c>
      <c r="H42" s="116" t="s">
        <v>345</v>
      </c>
      <c r="I42" s="116" t="s">
        <v>345</v>
      </c>
      <c r="J42" s="116" t="s">
        <v>345</v>
      </c>
      <c r="K42" s="116" t="s">
        <v>345</v>
      </c>
      <c r="L42" s="116" t="s">
        <v>345</v>
      </c>
      <c r="M42" s="116" t="s">
        <v>345</v>
      </c>
      <c r="N42" s="116" t="s">
        <v>345</v>
      </c>
      <c r="O42" s="116" t="s">
        <v>345</v>
      </c>
      <c r="P42" s="116" t="s">
        <v>345</v>
      </c>
      <c r="Q42" s="116" t="s">
        <v>345</v>
      </c>
      <c r="R42" s="116" t="s">
        <v>345</v>
      </c>
    </row>
    <row r="43" spans="1:18" s="4" customFormat="1" x14ac:dyDescent="0.35">
      <c r="A43" s="82"/>
      <c r="B43" s="73" t="s">
        <v>17</v>
      </c>
      <c r="C43" s="116" t="s">
        <v>345</v>
      </c>
      <c r="D43" s="116" t="s">
        <v>345</v>
      </c>
      <c r="E43" s="116" t="s">
        <v>345</v>
      </c>
      <c r="F43" s="116" t="s">
        <v>345</v>
      </c>
      <c r="G43" s="116" t="s">
        <v>345</v>
      </c>
      <c r="H43" s="116" t="s">
        <v>345</v>
      </c>
      <c r="I43" s="116" t="s">
        <v>345</v>
      </c>
      <c r="J43" s="116" t="s">
        <v>345</v>
      </c>
      <c r="K43" s="116" t="s">
        <v>345</v>
      </c>
      <c r="L43" s="116" t="s">
        <v>345</v>
      </c>
      <c r="M43" s="116" t="s">
        <v>345</v>
      </c>
      <c r="N43" s="116" t="s">
        <v>345</v>
      </c>
      <c r="O43" s="116" t="s">
        <v>345</v>
      </c>
      <c r="P43" s="116" t="s">
        <v>345</v>
      </c>
      <c r="Q43" s="116" t="s">
        <v>345</v>
      </c>
      <c r="R43" s="116" t="s">
        <v>345</v>
      </c>
    </row>
    <row r="44" spans="1:18" s="4" customFormat="1" ht="24" customHeight="1" x14ac:dyDescent="0.35">
      <c r="A44" s="95"/>
      <c r="B44" s="78" t="s">
        <v>16</v>
      </c>
      <c r="C44" s="105" t="s">
        <v>345</v>
      </c>
      <c r="D44" s="105" t="s">
        <v>345</v>
      </c>
      <c r="E44" s="105" t="s">
        <v>345</v>
      </c>
      <c r="F44" s="105" t="s">
        <v>345</v>
      </c>
      <c r="G44" s="105" t="s">
        <v>345</v>
      </c>
      <c r="H44" s="105" t="s">
        <v>345</v>
      </c>
      <c r="I44" s="105" t="s">
        <v>345</v>
      </c>
      <c r="J44" s="105" t="s">
        <v>345</v>
      </c>
      <c r="K44" s="105" t="s">
        <v>345</v>
      </c>
      <c r="L44" s="105" t="s">
        <v>345</v>
      </c>
      <c r="M44" s="105" t="s">
        <v>345</v>
      </c>
      <c r="N44" s="105" t="s">
        <v>345</v>
      </c>
      <c r="O44" s="105" t="s">
        <v>345</v>
      </c>
      <c r="P44" s="105" t="s">
        <v>345</v>
      </c>
      <c r="Q44" s="105" t="s">
        <v>345</v>
      </c>
      <c r="R44" s="105" t="s">
        <v>345</v>
      </c>
    </row>
    <row r="45" spans="1:18" s="4" customFormat="1" x14ac:dyDescent="0.35">
      <c r="A45" s="107"/>
      <c r="B45" s="78" t="s">
        <v>17</v>
      </c>
      <c r="C45" s="105" t="s">
        <v>345</v>
      </c>
      <c r="D45" s="105" t="s">
        <v>345</v>
      </c>
      <c r="E45" s="105" t="s">
        <v>345</v>
      </c>
      <c r="F45" s="105" t="s">
        <v>345</v>
      </c>
      <c r="G45" s="105" t="s">
        <v>345</v>
      </c>
      <c r="H45" s="105" t="s">
        <v>345</v>
      </c>
      <c r="I45" s="105" t="s">
        <v>345</v>
      </c>
      <c r="J45" s="105" t="s">
        <v>345</v>
      </c>
      <c r="K45" s="105" t="s">
        <v>345</v>
      </c>
      <c r="L45" s="105" t="s">
        <v>345</v>
      </c>
      <c r="M45" s="105" t="s">
        <v>345</v>
      </c>
      <c r="N45" s="105" t="s">
        <v>345</v>
      </c>
      <c r="O45" s="105" t="s">
        <v>345</v>
      </c>
      <c r="P45" s="105" t="s">
        <v>345</v>
      </c>
      <c r="Q45" s="105" t="s">
        <v>345</v>
      </c>
      <c r="R45" s="105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392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81" t="s">
        <v>88</v>
      </c>
      <c r="B57" s="70" t="s">
        <v>16</v>
      </c>
      <c r="C57" s="116" t="s">
        <v>345</v>
      </c>
      <c r="D57" s="116" t="s">
        <v>345</v>
      </c>
      <c r="E57" s="116" t="s">
        <v>345</v>
      </c>
      <c r="F57" s="116" t="s">
        <v>345</v>
      </c>
      <c r="G57" s="116" t="s">
        <v>345</v>
      </c>
      <c r="H57" s="116" t="s">
        <v>345</v>
      </c>
      <c r="I57" s="116" t="s">
        <v>345</v>
      </c>
      <c r="J57" s="116" t="s">
        <v>345</v>
      </c>
      <c r="K57" s="116" t="s">
        <v>345</v>
      </c>
      <c r="L57" s="116" t="s">
        <v>345</v>
      </c>
      <c r="M57" s="116" t="s">
        <v>345</v>
      </c>
      <c r="N57" s="116" t="s">
        <v>345</v>
      </c>
      <c r="O57" s="116" t="s">
        <v>345</v>
      </c>
      <c r="P57" s="116" t="s">
        <v>345</v>
      </c>
      <c r="Q57" s="116" t="s">
        <v>345</v>
      </c>
      <c r="R57" s="116" t="s">
        <v>345</v>
      </c>
    </row>
    <row r="58" spans="1:18" s="4" customFormat="1" x14ac:dyDescent="0.35">
      <c r="A58" s="81"/>
      <c r="B58" s="70" t="s">
        <v>17</v>
      </c>
      <c r="C58" s="116" t="s">
        <v>345</v>
      </c>
      <c r="D58" s="116" t="s">
        <v>345</v>
      </c>
      <c r="E58" s="116" t="s">
        <v>345</v>
      </c>
      <c r="F58" s="116" t="s">
        <v>345</v>
      </c>
      <c r="G58" s="116" t="s">
        <v>345</v>
      </c>
      <c r="H58" s="116" t="s">
        <v>345</v>
      </c>
      <c r="I58" s="116" t="s">
        <v>345</v>
      </c>
      <c r="J58" s="116" t="s">
        <v>345</v>
      </c>
      <c r="K58" s="116" t="s">
        <v>345</v>
      </c>
      <c r="L58" s="116" t="s">
        <v>345</v>
      </c>
      <c r="M58" s="116" t="s">
        <v>345</v>
      </c>
      <c r="N58" s="116" t="s">
        <v>345</v>
      </c>
      <c r="O58" s="116" t="s">
        <v>345</v>
      </c>
      <c r="P58" s="116" t="s">
        <v>345</v>
      </c>
      <c r="Q58" s="116" t="s">
        <v>345</v>
      </c>
      <c r="R58" s="116" t="s">
        <v>345</v>
      </c>
    </row>
    <row r="59" spans="1:18" s="4" customFormat="1" x14ac:dyDescent="0.35">
      <c r="A59" s="72" t="s">
        <v>89</v>
      </c>
      <c r="B59" s="73" t="s">
        <v>16</v>
      </c>
      <c r="C59" s="118" t="s">
        <v>345</v>
      </c>
      <c r="D59" s="118" t="s">
        <v>345</v>
      </c>
      <c r="E59" s="118" t="s">
        <v>345</v>
      </c>
      <c r="F59" s="118" t="s">
        <v>345</v>
      </c>
      <c r="G59" s="118" t="s">
        <v>345</v>
      </c>
      <c r="H59" s="118" t="s">
        <v>345</v>
      </c>
      <c r="I59" s="118" t="s">
        <v>345</v>
      </c>
      <c r="J59" s="118" t="s">
        <v>345</v>
      </c>
      <c r="K59" s="118" t="s">
        <v>345</v>
      </c>
      <c r="L59" s="118" t="s">
        <v>345</v>
      </c>
      <c r="M59" s="118" t="s">
        <v>345</v>
      </c>
      <c r="N59" s="118" t="s">
        <v>345</v>
      </c>
      <c r="O59" s="118" t="s">
        <v>345</v>
      </c>
      <c r="P59" s="118" t="s">
        <v>345</v>
      </c>
      <c r="Q59" s="118" t="s">
        <v>345</v>
      </c>
      <c r="R59" s="118" t="s">
        <v>345</v>
      </c>
    </row>
    <row r="60" spans="1:18" s="4" customFormat="1" x14ac:dyDescent="0.35">
      <c r="A60" s="72"/>
      <c r="B60" s="73" t="s">
        <v>17</v>
      </c>
      <c r="C60" s="118" t="s">
        <v>345</v>
      </c>
      <c r="D60" s="118" t="s">
        <v>345</v>
      </c>
      <c r="E60" s="118" t="s">
        <v>345</v>
      </c>
      <c r="F60" s="118" t="s">
        <v>345</v>
      </c>
      <c r="G60" s="118" t="s">
        <v>345</v>
      </c>
      <c r="H60" s="118" t="s">
        <v>345</v>
      </c>
      <c r="I60" s="118" t="s">
        <v>345</v>
      </c>
      <c r="J60" s="118" t="s">
        <v>345</v>
      </c>
      <c r="K60" s="118" t="s">
        <v>345</v>
      </c>
      <c r="L60" s="118" t="s">
        <v>345</v>
      </c>
      <c r="M60" s="118" t="s">
        <v>345</v>
      </c>
      <c r="N60" s="118" t="s">
        <v>345</v>
      </c>
      <c r="O60" s="118" t="s">
        <v>345</v>
      </c>
      <c r="P60" s="118" t="s">
        <v>345</v>
      </c>
      <c r="Q60" s="118" t="s">
        <v>345</v>
      </c>
      <c r="R60" s="118" t="s">
        <v>345</v>
      </c>
    </row>
    <row r="61" spans="1:18" s="4" customFormat="1" x14ac:dyDescent="0.35">
      <c r="A61" s="107"/>
      <c r="B61" s="78"/>
      <c r="C61" s="105" t="s">
        <v>345</v>
      </c>
      <c r="D61" s="105" t="s">
        <v>345</v>
      </c>
      <c r="E61" s="105" t="s">
        <v>345</v>
      </c>
      <c r="F61" s="105" t="s">
        <v>345</v>
      </c>
      <c r="G61" s="105" t="s">
        <v>345</v>
      </c>
      <c r="H61" s="105" t="s">
        <v>345</v>
      </c>
      <c r="I61" s="105" t="s">
        <v>345</v>
      </c>
      <c r="J61" s="105" t="s">
        <v>345</v>
      </c>
      <c r="K61" s="105" t="s">
        <v>345</v>
      </c>
      <c r="L61" s="105" t="s">
        <v>345</v>
      </c>
      <c r="M61" s="105" t="s">
        <v>345</v>
      </c>
      <c r="N61" s="105" t="s">
        <v>345</v>
      </c>
      <c r="O61" s="105" t="s">
        <v>345</v>
      </c>
      <c r="P61" s="105" t="s">
        <v>345</v>
      </c>
      <c r="Q61" s="105" t="s">
        <v>345</v>
      </c>
      <c r="R61" s="105" t="s">
        <v>345</v>
      </c>
    </row>
    <row r="62" spans="1:18" s="4" customFormat="1" x14ac:dyDescent="0.35">
      <c r="A62" s="107"/>
      <c r="B62" s="78" t="s">
        <v>17</v>
      </c>
      <c r="C62" s="105" t="s">
        <v>345</v>
      </c>
      <c r="D62" s="105" t="s">
        <v>345</v>
      </c>
      <c r="E62" s="105" t="s">
        <v>345</v>
      </c>
      <c r="F62" s="105" t="s">
        <v>345</v>
      </c>
      <c r="G62" s="105" t="s">
        <v>345</v>
      </c>
      <c r="H62" s="105" t="s">
        <v>345</v>
      </c>
      <c r="I62" s="105" t="s">
        <v>345</v>
      </c>
      <c r="J62" s="105" t="s">
        <v>345</v>
      </c>
      <c r="K62" s="105" t="s">
        <v>345</v>
      </c>
      <c r="L62" s="105" t="s">
        <v>345</v>
      </c>
      <c r="M62" s="105" t="s">
        <v>345</v>
      </c>
      <c r="N62" s="105" t="s">
        <v>345</v>
      </c>
      <c r="O62" s="105" t="s">
        <v>345</v>
      </c>
      <c r="P62" s="105" t="s">
        <v>345</v>
      </c>
      <c r="Q62" s="105" t="s">
        <v>345</v>
      </c>
      <c r="R62" s="105" t="s">
        <v>345</v>
      </c>
    </row>
    <row r="63" spans="1:18" s="4" customFormat="1" x14ac:dyDescent="0.35">
      <c r="A63" s="72" t="s">
        <v>90</v>
      </c>
      <c r="B63" s="73" t="s">
        <v>16</v>
      </c>
      <c r="C63" s="118" t="s">
        <v>345</v>
      </c>
      <c r="D63" s="118" t="s">
        <v>345</v>
      </c>
      <c r="E63" s="118" t="s">
        <v>345</v>
      </c>
      <c r="F63" s="118" t="s">
        <v>345</v>
      </c>
      <c r="G63" s="118" t="s">
        <v>345</v>
      </c>
      <c r="H63" s="118" t="s">
        <v>345</v>
      </c>
      <c r="I63" s="118" t="s">
        <v>345</v>
      </c>
      <c r="J63" s="118" t="s">
        <v>345</v>
      </c>
      <c r="K63" s="118" t="s">
        <v>345</v>
      </c>
      <c r="L63" s="118" t="s">
        <v>345</v>
      </c>
      <c r="M63" s="118" t="s">
        <v>345</v>
      </c>
      <c r="N63" s="118" t="s">
        <v>345</v>
      </c>
      <c r="O63" s="118" t="s">
        <v>345</v>
      </c>
      <c r="P63" s="118" t="s">
        <v>345</v>
      </c>
      <c r="Q63" s="118" t="s">
        <v>345</v>
      </c>
      <c r="R63" s="118" t="s">
        <v>345</v>
      </c>
    </row>
    <row r="64" spans="1:18" s="4" customFormat="1" x14ac:dyDescent="0.35">
      <c r="A64" s="72"/>
      <c r="B64" s="73" t="s">
        <v>17</v>
      </c>
      <c r="C64" s="118" t="s">
        <v>345</v>
      </c>
      <c r="D64" s="118" t="s">
        <v>345</v>
      </c>
      <c r="E64" s="118" t="s">
        <v>345</v>
      </c>
      <c r="F64" s="118" t="s">
        <v>345</v>
      </c>
      <c r="G64" s="118" t="s">
        <v>345</v>
      </c>
      <c r="H64" s="118" t="s">
        <v>345</v>
      </c>
      <c r="I64" s="118" t="s">
        <v>345</v>
      </c>
      <c r="J64" s="118" t="s">
        <v>345</v>
      </c>
      <c r="K64" s="118" t="s">
        <v>345</v>
      </c>
      <c r="L64" s="118" t="s">
        <v>345</v>
      </c>
      <c r="M64" s="118" t="s">
        <v>345</v>
      </c>
      <c r="N64" s="118" t="s">
        <v>345</v>
      </c>
      <c r="O64" s="118" t="s">
        <v>345</v>
      </c>
      <c r="P64" s="118" t="s">
        <v>345</v>
      </c>
      <c r="Q64" s="118" t="s">
        <v>345</v>
      </c>
      <c r="R64" s="118" t="s">
        <v>345</v>
      </c>
    </row>
    <row r="65" spans="1:18" s="4" customFormat="1" x14ac:dyDescent="0.35">
      <c r="A65" s="107"/>
      <c r="B65" s="78" t="s">
        <v>16</v>
      </c>
      <c r="C65" s="105" t="s">
        <v>345</v>
      </c>
      <c r="D65" s="105" t="s">
        <v>345</v>
      </c>
      <c r="E65" s="105" t="s">
        <v>345</v>
      </c>
      <c r="F65" s="105" t="s">
        <v>345</v>
      </c>
      <c r="G65" s="105" t="s">
        <v>345</v>
      </c>
      <c r="H65" s="105" t="s">
        <v>345</v>
      </c>
      <c r="I65" s="105" t="s">
        <v>345</v>
      </c>
      <c r="J65" s="105" t="s">
        <v>345</v>
      </c>
      <c r="K65" s="105" t="s">
        <v>345</v>
      </c>
      <c r="L65" s="105" t="s">
        <v>345</v>
      </c>
      <c r="M65" s="105" t="s">
        <v>345</v>
      </c>
      <c r="N65" s="105" t="s">
        <v>345</v>
      </c>
      <c r="O65" s="105" t="s">
        <v>345</v>
      </c>
      <c r="P65" s="105" t="s">
        <v>345</v>
      </c>
      <c r="Q65" s="105" t="s">
        <v>345</v>
      </c>
      <c r="R65" s="105" t="s">
        <v>345</v>
      </c>
    </row>
    <row r="66" spans="1:18" s="4" customFormat="1" x14ac:dyDescent="0.35">
      <c r="A66" s="107"/>
      <c r="B66" s="78" t="s">
        <v>17</v>
      </c>
      <c r="C66" s="105" t="s">
        <v>345</v>
      </c>
      <c r="D66" s="105" t="s">
        <v>345</v>
      </c>
      <c r="E66" s="105" t="s">
        <v>345</v>
      </c>
      <c r="F66" s="105" t="s">
        <v>345</v>
      </c>
      <c r="G66" s="105" t="s">
        <v>345</v>
      </c>
      <c r="H66" s="105" t="s">
        <v>345</v>
      </c>
      <c r="I66" s="105" t="s">
        <v>345</v>
      </c>
      <c r="J66" s="105" t="s">
        <v>345</v>
      </c>
      <c r="K66" s="105" t="s">
        <v>345</v>
      </c>
      <c r="L66" s="105" t="s">
        <v>345</v>
      </c>
      <c r="M66" s="105" t="s">
        <v>345</v>
      </c>
      <c r="N66" s="105" t="s">
        <v>345</v>
      </c>
      <c r="O66" s="105" t="s">
        <v>345</v>
      </c>
      <c r="P66" s="105" t="s">
        <v>345</v>
      </c>
      <c r="Q66" s="105" t="s">
        <v>345</v>
      </c>
      <c r="R66" s="105" t="s">
        <v>345</v>
      </c>
    </row>
    <row r="67" spans="1:18" s="4" customFormat="1" x14ac:dyDescent="0.35">
      <c r="A67" s="72" t="s">
        <v>87</v>
      </c>
      <c r="B67" s="73" t="s">
        <v>16</v>
      </c>
      <c r="C67" s="116" t="s">
        <v>345</v>
      </c>
      <c r="D67" s="116" t="s">
        <v>345</v>
      </c>
      <c r="E67" s="116" t="s">
        <v>345</v>
      </c>
      <c r="F67" s="116" t="s">
        <v>345</v>
      </c>
      <c r="G67" s="116" t="s">
        <v>345</v>
      </c>
      <c r="H67" s="116" t="s">
        <v>345</v>
      </c>
      <c r="I67" s="116" t="s">
        <v>345</v>
      </c>
      <c r="J67" s="116" t="s">
        <v>345</v>
      </c>
      <c r="K67" s="116" t="s">
        <v>345</v>
      </c>
      <c r="L67" s="116" t="s">
        <v>345</v>
      </c>
      <c r="M67" s="116" t="s">
        <v>345</v>
      </c>
      <c r="N67" s="116" t="s">
        <v>345</v>
      </c>
      <c r="O67" s="116" t="s">
        <v>345</v>
      </c>
      <c r="P67" s="116" t="s">
        <v>345</v>
      </c>
      <c r="Q67" s="116" t="s">
        <v>345</v>
      </c>
      <c r="R67" s="116" t="s">
        <v>345</v>
      </c>
    </row>
    <row r="68" spans="1:18" s="4" customFormat="1" x14ac:dyDescent="0.35">
      <c r="A68" s="72"/>
      <c r="B68" s="73" t="s">
        <v>17</v>
      </c>
      <c r="C68" s="116" t="s">
        <v>345</v>
      </c>
      <c r="D68" s="116" t="s">
        <v>345</v>
      </c>
      <c r="E68" s="116" t="s">
        <v>345</v>
      </c>
      <c r="F68" s="116" t="s">
        <v>345</v>
      </c>
      <c r="G68" s="116" t="s">
        <v>345</v>
      </c>
      <c r="H68" s="116" t="s">
        <v>345</v>
      </c>
      <c r="I68" s="116" t="s">
        <v>345</v>
      </c>
      <c r="J68" s="116" t="s">
        <v>345</v>
      </c>
      <c r="K68" s="116" t="s">
        <v>345</v>
      </c>
      <c r="L68" s="116" t="s">
        <v>345</v>
      </c>
      <c r="M68" s="116" t="s">
        <v>345</v>
      </c>
      <c r="N68" s="116" t="s">
        <v>345</v>
      </c>
      <c r="O68" s="116" t="s">
        <v>345</v>
      </c>
      <c r="P68" s="116" t="s">
        <v>345</v>
      </c>
      <c r="Q68" s="116" t="s">
        <v>345</v>
      </c>
      <c r="R68" s="116" t="s">
        <v>345</v>
      </c>
    </row>
    <row r="69" spans="1:18" s="4" customFormat="1" x14ac:dyDescent="0.35">
      <c r="A69" s="107"/>
      <c r="B69" s="78" t="s">
        <v>16</v>
      </c>
      <c r="C69" s="105" t="s">
        <v>345</v>
      </c>
      <c r="D69" s="105" t="s">
        <v>345</v>
      </c>
      <c r="E69" s="105" t="s">
        <v>345</v>
      </c>
      <c r="F69" s="105" t="s">
        <v>345</v>
      </c>
      <c r="G69" s="105" t="s">
        <v>345</v>
      </c>
      <c r="H69" s="105" t="s">
        <v>345</v>
      </c>
      <c r="I69" s="105" t="s">
        <v>345</v>
      </c>
      <c r="J69" s="105" t="s">
        <v>345</v>
      </c>
      <c r="K69" s="105" t="s">
        <v>345</v>
      </c>
      <c r="L69" s="105" t="s">
        <v>345</v>
      </c>
      <c r="M69" s="105" t="s">
        <v>345</v>
      </c>
      <c r="N69" s="105" t="s">
        <v>345</v>
      </c>
      <c r="O69" s="105" t="s">
        <v>345</v>
      </c>
      <c r="P69" s="105" t="s">
        <v>345</v>
      </c>
      <c r="Q69" s="105" t="s">
        <v>345</v>
      </c>
      <c r="R69" s="105" t="s">
        <v>345</v>
      </c>
    </row>
    <row r="70" spans="1:18" s="4" customFormat="1" x14ac:dyDescent="0.35">
      <c r="A70" s="107"/>
      <c r="B70" s="78" t="s">
        <v>17</v>
      </c>
      <c r="C70" s="105" t="s">
        <v>345</v>
      </c>
      <c r="D70" s="105" t="s">
        <v>345</v>
      </c>
      <c r="E70" s="105" t="s">
        <v>345</v>
      </c>
      <c r="F70" s="105" t="s">
        <v>345</v>
      </c>
      <c r="G70" s="105" t="s">
        <v>345</v>
      </c>
      <c r="H70" s="105" t="s">
        <v>345</v>
      </c>
      <c r="I70" s="105" t="s">
        <v>345</v>
      </c>
      <c r="J70" s="105" t="s">
        <v>345</v>
      </c>
      <c r="K70" s="105" t="s">
        <v>345</v>
      </c>
      <c r="L70" s="105" t="s">
        <v>345</v>
      </c>
      <c r="M70" s="105" t="s">
        <v>345</v>
      </c>
      <c r="N70" s="105" t="s">
        <v>345</v>
      </c>
      <c r="O70" s="105" t="s">
        <v>345</v>
      </c>
      <c r="P70" s="105" t="s">
        <v>345</v>
      </c>
      <c r="Q70" s="105" t="s">
        <v>345</v>
      </c>
      <c r="R70" s="105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107"/>
      <c r="B73" s="78" t="s">
        <v>16</v>
      </c>
      <c r="C73" s="105" t="s">
        <v>345</v>
      </c>
      <c r="D73" s="105" t="s">
        <v>345</v>
      </c>
      <c r="E73" s="105" t="s">
        <v>345</v>
      </c>
      <c r="F73" s="105" t="s">
        <v>345</v>
      </c>
      <c r="G73" s="105" t="s">
        <v>345</v>
      </c>
      <c r="H73" s="105" t="s">
        <v>345</v>
      </c>
      <c r="I73" s="105" t="s">
        <v>345</v>
      </c>
      <c r="J73" s="105" t="s">
        <v>345</v>
      </c>
      <c r="K73" s="105" t="s">
        <v>345</v>
      </c>
      <c r="L73" s="105" t="s">
        <v>345</v>
      </c>
      <c r="M73" s="105" t="s">
        <v>345</v>
      </c>
      <c r="N73" s="105" t="s">
        <v>345</v>
      </c>
      <c r="O73" s="105" t="s">
        <v>345</v>
      </c>
      <c r="P73" s="105" t="s">
        <v>345</v>
      </c>
      <c r="Q73" s="105" t="s">
        <v>345</v>
      </c>
      <c r="R73" s="105" t="s">
        <v>345</v>
      </c>
    </row>
    <row r="74" spans="1:18" s="4" customFormat="1" x14ac:dyDescent="0.35">
      <c r="A74" s="77"/>
      <c r="B74" s="78" t="s">
        <v>17</v>
      </c>
      <c r="C74" s="105" t="s">
        <v>345</v>
      </c>
      <c r="D74" s="105" t="s">
        <v>345</v>
      </c>
      <c r="E74" s="105" t="s">
        <v>345</v>
      </c>
      <c r="F74" s="105" t="s">
        <v>345</v>
      </c>
      <c r="G74" s="105" t="s">
        <v>345</v>
      </c>
      <c r="H74" s="105" t="s">
        <v>345</v>
      </c>
      <c r="I74" s="105" t="s">
        <v>345</v>
      </c>
      <c r="J74" s="105" t="s">
        <v>345</v>
      </c>
      <c r="K74" s="105" t="s">
        <v>345</v>
      </c>
      <c r="L74" s="105" t="s">
        <v>345</v>
      </c>
      <c r="M74" s="105" t="s">
        <v>345</v>
      </c>
      <c r="N74" s="105" t="s">
        <v>345</v>
      </c>
      <c r="O74" s="105" t="s">
        <v>345</v>
      </c>
      <c r="P74" s="105" t="s">
        <v>345</v>
      </c>
      <c r="Q74" s="105" t="s">
        <v>345</v>
      </c>
      <c r="R74" s="105" t="s">
        <v>345</v>
      </c>
    </row>
    <row r="75" spans="1:18" s="4" customFormat="1" x14ac:dyDescent="0.35">
      <c r="A75" s="81" t="s">
        <v>92</v>
      </c>
      <c r="B75" s="70" t="s">
        <v>16</v>
      </c>
      <c r="C75" s="116">
        <f>+C77</f>
        <v>28000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>
        <f>+I77</f>
        <v>28000</v>
      </c>
      <c r="J75" s="116" t="s">
        <v>345</v>
      </c>
      <c r="K75" s="116" t="s">
        <v>345</v>
      </c>
      <c r="L75" s="116" t="s">
        <v>345</v>
      </c>
      <c r="M75" s="116">
        <f>+M77</f>
        <v>28000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ht="42" x14ac:dyDescent="0.35">
      <c r="A77" s="107" t="s">
        <v>285</v>
      </c>
      <c r="B77" s="78" t="s">
        <v>16</v>
      </c>
      <c r="C77" s="79">
        <f>+I77</f>
        <v>28000</v>
      </c>
      <c r="D77" s="105" t="s">
        <v>345</v>
      </c>
      <c r="E77" s="105" t="s">
        <v>345</v>
      </c>
      <c r="F77" s="105" t="s">
        <v>345</v>
      </c>
      <c r="G77" s="105" t="s">
        <v>345</v>
      </c>
      <c r="H77" s="105" t="s">
        <v>345</v>
      </c>
      <c r="I77" s="105">
        <f>+M77</f>
        <v>28000</v>
      </c>
      <c r="J77" s="105" t="s">
        <v>345</v>
      </c>
      <c r="K77" s="105" t="s">
        <v>345</v>
      </c>
      <c r="L77" s="105" t="s">
        <v>345</v>
      </c>
      <c r="M77" s="105">
        <v>28000</v>
      </c>
      <c r="N77" s="105" t="s">
        <v>345</v>
      </c>
      <c r="O77" s="105" t="s">
        <v>345</v>
      </c>
      <c r="P77" s="105" t="s">
        <v>345</v>
      </c>
      <c r="Q77" s="105" t="s">
        <v>345</v>
      </c>
      <c r="R77" s="105" t="s">
        <v>345</v>
      </c>
    </row>
    <row r="78" spans="1:18" s="4" customFormat="1" x14ac:dyDescent="0.35">
      <c r="A78" s="77"/>
      <c r="B78" s="78" t="s">
        <v>17</v>
      </c>
      <c r="C78" s="105" t="s">
        <v>345</v>
      </c>
      <c r="D78" s="105" t="s">
        <v>345</v>
      </c>
      <c r="E78" s="105" t="s">
        <v>345</v>
      </c>
      <c r="F78" s="105" t="s">
        <v>345</v>
      </c>
      <c r="G78" s="105" t="s">
        <v>345</v>
      </c>
      <c r="H78" s="105" t="s">
        <v>345</v>
      </c>
      <c r="I78" s="105" t="s">
        <v>345</v>
      </c>
      <c r="J78" s="105" t="s">
        <v>345</v>
      </c>
      <c r="K78" s="105" t="s">
        <v>345</v>
      </c>
      <c r="L78" s="105" t="s">
        <v>345</v>
      </c>
      <c r="M78" s="105" t="s">
        <v>345</v>
      </c>
      <c r="N78" s="105" t="s">
        <v>345</v>
      </c>
      <c r="O78" s="105" t="s">
        <v>345</v>
      </c>
      <c r="P78" s="105" t="s">
        <v>345</v>
      </c>
      <c r="Q78" s="105" t="s">
        <v>345</v>
      </c>
      <c r="R78" s="105" t="s">
        <v>345</v>
      </c>
    </row>
    <row r="79" spans="1:18" s="4" customFormat="1" x14ac:dyDescent="0.35">
      <c r="A79" s="85" t="s">
        <v>93</v>
      </c>
      <c r="B79" s="86" t="s">
        <v>16</v>
      </c>
      <c r="C79" s="100">
        <f>+C77</f>
        <v>28000</v>
      </c>
      <c r="D79" s="100" t="str">
        <f t="shared" ref="D79:H79" si="0">+D77</f>
        <v>-</v>
      </c>
      <c r="E79" s="100" t="str">
        <f t="shared" si="0"/>
        <v>-</v>
      </c>
      <c r="F79" s="100" t="str">
        <f t="shared" si="0"/>
        <v>-</v>
      </c>
      <c r="G79" s="100" t="str">
        <f t="shared" si="0"/>
        <v>-</v>
      </c>
      <c r="H79" s="100" t="str">
        <f t="shared" si="0"/>
        <v>-</v>
      </c>
      <c r="I79" s="118">
        <f>+I75</f>
        <v>28000</v>
      </c>
      <c r="J79" s="118" t="s">
        <v>345</v>
      </c>
      <c r="K79" s="118" t="s">
        <v>345</v>
      </c>
      <c r="L79" s="118" t="s">
        <v>345</v>
      </c>
      <c r="M79" s="118">
        <f>+M75</f>
        <v>28000</v>
      </c>
      <c r="N79" s="118" t="s">
        <v>345</v>
      </c>
      <c r="O79" s="118" t="s">
        <v>345</v>
      </c>
      <c r="P79" s="118" t="s">
        <v>345</v>
      </c>
      <c r="Q79" s="118" t="s">
        <v>345</v>
      </c>
      <c r="R79" s="118" t="s">
        <v>345</v>
      </c>
    </row>
    <row r="80" spans="1:18" s="4" customFormat="1" x14ac:dyDescent="0.35">
      <c r="A80" s="85"/>
      <c r="B80" s="86" t="s">
        <v>17</v>
      </c>
      <c r="C80" s="118" t="s">
        <v>345</v>
      </c>
      <c r="D80" s="118" t="s">
        <v>345</v>
      </c>
      <c r="E80" s="118" t="s">
        <v>345</v>
      </c>
      <c r="F80" s="118" t="s">
        <v>345</v>
      </c>
      <c r="G80" s="118" t="s">
        <v>345</v>
      </c>
      <c r="H80" s="118" t="s">
        <v>345</v>
      </c>
      <c r="I80" s="118" t="s">
        <v>345</v>
      </c>
      <c r="J80" s="118" t="s">
        <v>345</v>
      </c>
      <c r="K80" s="118" t="s">
        <v>345</v>
      </c>
      <c r="L80" s="118" t="s">
        <v>345</v>
      </c>
      <c r="M80" s="118" t="s">
        <v>345</v>
      </c>
      <c r="N80" s="118" t="s">
        <v>345</v>
      </c>
      <c r="O80" s="118" t="s">
        <v>345</v>
      </c>
      <c r="P80" s="118" t="s">
        <v>345</v>
      </c>
      <c r="Q80" s="118" t="s">
        <v>345</v>
      </c>
      <c r="R80" s="118" t="s">
        <v>345</v>
      </c>
    </row>
    <row r="81" spans="1:11" s="4" customFormat="1" ht="52.9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9:D9"/>
    <mergeCell ref="A1:P1"/>
    <mergeCell ref="A2:P2"/>
    <mergeCell ref="P5:Q5"/>
    <mergeCell ref="A7:D7"/>
    <mergeCell ref="F7:G7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57A1-BFF7-4DA8-9BFA-FAD7E7C15D61}">
  <sheetPr>
    <tabColor rgb="FFFF0000"/>
    <pageSetUpPr fitToPage="1"/>
  </sheetPr>
  <dimension ref="A1:R84"/>
  <sheetViews>
    <sheetView tabSelected="1" view="pageBreakPreview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393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8" t="s">
        <v>345</v>
      </c>
      <c r="D14" s="118" t="s">
        <v>345</v>
      </c>
      <c r="E14" s="118" t="s">
        <v>345</v>
      </c>
      <c r="F14" s="118" t="s">
        <v>345</v>
      </c>
      <c r="G14" s="118" t="s">
        <v>345</v>
      </c>
      <c r="H14" s="118" t="s">
        <v>345</v>
      </c>
      <c r="I14" s="118" t="s">
        <v>345</v>
      </c>
      <c r="J14" s="118" t="s">
        <v>345</v>
      </c>
      <c r="K14" s="118" t="s">
        <v>345</v>
      </c>
      <c r="L14" s="118" t="s">
        <v>345</v>
      </c>
      <c r="M14" s="118" t="s">
        <v>345</v>
      </c>
      <c r="N14" s="118" t="s">
        <v>345</v>
      </c>
      <c r="O14" s="118" t="s">
        <v>345</v>
      </c>
      <c r="P14" s="118" t="s">
        <v>345</v>
      </c>
      <c r="Q14" s="118" t="s">
        <v>345</v>
      </c>
      <c r="R14" s="118" t="s">
        <v>345</v>
      </c>
    </row>
    <row r="15" spans="1:18" s="4" customFormat="1" x14ac:dyDescent="0.35">
      <c r="A15" s="76"/>
      <c r="B15" s="73" t="s">
        <v>17</v>
      </c>
      <c r="C15" s="118" t="s">
        <v>345</v>
      </c>
      <c r="D15" s="118" t="s">
        <v>345</v>
      </c>
      <c r="E15" s="118" t="s">
        <v>345</v>
      </c>
      <c r="F15" s="118" t="s">
        <v>345</v>
      </c>
      <c r="G15" s="118" t="s">
        <v>345</v>
      </c>
      <c r="H15" s="118" t="s">
        <v>345</v>
      </c>
      <c r="I15" s="118" t="s">
        <v>345</v>
      </c>
      <c r="J15" s="118" t="s">
        <v>345</v>
      </c>
      <c r="K15" s="118" t="s">
        <v>345</v>
      </c>
      <c r="L15" s="118" t="s">
        <v>345</v>
      </c>
      <c r="M15" s="118" t="s">
        <v>345</v>
      </c>
      <c r="N15" s="118" t="s">
        <v>345</v>
      </c>
      <c r="O15" s="118" t="s">
        <v>345</v>
      </c>
      <c r="P15" s="118" t="s">
        <v>345</v>
      </c>
      <c r="Q15" s="118" t="s">
        <v>345</v>
      </c>
      <c r="R15" s="118" t="s">
        <v>345</v>
      </c>
    </row>
    <row r="16" spans="1:18" s="4" customFormat="1" x14ac:dyDescent="0.35">
      <c r="A16" s="77"/>
      <c r="B16" s="78" t="s">
        <v>16</v>
      </c>
      <c r="C16" s="105" t="s">
        <v>345</v>
      </c>
      <c r="D16" s="105" t="s">
        <v>345</v>
      </c>
      <c r="E16" s="105" t="s">
        <v>345</v>
      </c>
      <c r="F16" s="105" t="s">
        <v>345</v>
      </c>
      <c r="G16" s="105" t="s">
        <v>345</v>
      </c>
      <c r="H16" s="105" t="s">
        <v>345</v>
      </c>
      <c r="I16" s="105" t="s">
        <v>345</v>
      </c>
      <c r="J16" s="105" t="s">
        <v>345</v>
      </c>
      <c r="K16" s="105" t="s">
        <v>345</v>
      </c>
      <c r="L16" s="105" t="s">
        <v>345</v>
      </c>
      <c r="M16" s="105" t="s">
        <v>345</v>
      </c>
      <c r="N16" s="105" t="s">
        <v>345</v>
      </c>
      <c r="O16" s="105" t="s">
        <v>345</v>
      </c>
      <c r="P16" s="105" t="s">
        <v>345</v>
      </c>
      <c r="Q16" s="105" t="s">
        <v>345</v>
      </c>
      <c r="R16" s="105" t="s">
        <v>345</v>
      </c>
    </row>
    <row r="17" spans="1:18" s="4" customFormat="1" x14ac:dyDescent="0.35">
      <c r="A17" s="77"/>
      <c r="B17" s="78" t="s">
        <v>17</v>
      </c>
      <c r="C17" s="105" t="s">
        <v>345</v>
      </c>
      <c r="D17" s="105" t="s">
        <v>345</v>
      </c>
      <c r="E17" s="105" t="s">
        <v>345</v>
      </c>
      <c r="F17" s="105" t="s">
        <v>345</v>
      </c>
      <c r="G17" s="105" t="s">
        <v>345</v>
      </c>
      <c r="H17" s="105" t="s">
        <v>345</v>
      </c>
      <c r="I17" s="105" t="s">
        <v>345</v>
      </c>
      <c r="J17" s="105" t="s">
        <v>345</v>
      </c>
      <c r="K17" s="105" t="s">
        <v>345</v>
      </c>
      <c r="L17" s="105" t="s">
        <v>345</v>
      </c>
      <c r="M17" s="105" t="s">
        <v>345</v>
      </c>
      <c r="N17" s="105" t="s">
        <v>345</v>
      </c>
      <c r="O17" s="105" t="s">
        <v>345</v>
      </c>
      <c r="P17" s="105" t="s">
        <v>345</v>
      </c>
      <c r="Q17" s="105" t="s">
        <v>345</v>
      </c>
      <c r="R17" s="105" t="s">
        <v>345</v>
      </c>
    </row>
    <row r="18" spans="1:18" s="4" customFormat="1" x14ac:dyDescent="0.35">
      <c r="A18" s="72" t="s">
        <v>79</v>
      </c>
      <c r="B18" s="73" t="s">
        <v>16</v>
      </c>
      <c r="C18" s="118" t="s">
        <v>345</v>
      </c>
      <c r="D18" s="118" t="s">
        <v>345</v>
      </c>
      <c r="E18" s="118" t="s">
        <v>345</v>
      </c>
      <c r="F18" s="118" t="s">
        <v>345</v>
      </c>
      <c r="G18" s="118" t="s">
        <v>345</v>
      </c>
      <c r="H18" s="118" t="s">
        <v>345</v>
      </c>
      <c r="I18" s="118" t="s">
        <v>345</v>
      </c>
      <c r="J18" s="118" t="s">
        <v>345</v>
      </c>
      <c r="K18" s="118" t="s">
        <v>345</v>
      </c>
      <c r="L18" s="118" t="s">
        <v>345</v>
      </c>
      <c r="M18" s="118" t="s">
        <v>345</v>
      </c>
      <c r="N18" s="118" t="s">
        <v>345</v>
      </c>
      <c r="O18" s="118" t="s">
        <v>345</v>
      </c>
      <c r="P18" s="118" t="s">
        <v>345</v>
      </c>
      <c r="Q18" s="118" t="s">
        <v>345</v>
      </c>
      <c r="R18" s="118" t="s">
        <v>345</v>
      </c>
    </row>
    <row r="19" spans="1:18" s="4" customFormat="1" x14ac:dyDescent="0.35">
      <c r="A19" s="76"/>
      <c r="B19" s="73" t="s">
        <v>17</v>
      </c>
      <c r="C19" s="118" t="s">
        <v>345</v>
      </c>
      <c r="D19" s="118" t="s">
        <v>345</v>
      </c>
      <c r="E19" s="118" t="s">
        <v>345</v>
      </c>
      <c r="F19" s="118" t="s">
        <v>345</v>
      </c>
      <c r="G19" s="118" t="s">
        <v>345</v>
      </c>
      <c r="H19" s="118" t="s">
        <v>345</v>
      </c>
      <c r="I19" s="118" t="s">
        <v>345</v>
      </c>
      <c r="J19" s="118" t="s">
        <v>345</v>
      </c>
      <c r="K19" s="118" t="s">
        <v>345</v>
      </c>
      <c r="L19" s="118" t="s">
        <v>345</v>
      </c>
      <c r="M19" s="118" t="s">
        <v>345</v>
      </c>
      <c r="N19" s="118" t="s">
        <v>345</v>
      </c>
      <c r="O19" s="118" t="s">
        <v>345</v>
      </c>
      <c r="P19" s="118" t="s">
        <v>345</v>
      </c>
      <c r="Q19" s="118" t="s">
        <v>345</v>
      </c>
      <c r="R19" s="118" t="s">
        <v>345</v>
      </c>
    </row>
    <row r="20" spans="1:18" s="4" customFormat="1" x14ac:dyDescent="0.35">
      <c r="A20" s="77"/>
      <c r="B20" s="78" t="s">
        <v>16</v>
      </c>
      <c r="C20" s="105" t="s">
        <v>345</v>
      </c>
      <c r="D20" s="105" t="s">
        <v>345</v>
      </c>
      <c r="E20" s="105" t="s">
        <v>345</v>
      </c>
      <c r="F20" s="105" t="s">
        <v>345</v>
      </c>
      <c r="G20" s="105" t="s">
        <v>345</v>
      </c>
      <c r="H20" s="105" t="s">
        <v>345</v>
      </c>
      <c r="I20" s="105" t="s">
        <v>345</v>
      </c>
      <c r="J20" s="105" t="s">
        <v>345</v>
      </c>
      <c r="K20" s="105" t="s">
        <v>345</v>
      </c>
      <c r="L20" s="105" t="s">
        <v>345</v>
      </c>
      <c r="M20" s="105" t="s">
        <v>345</v>
      </c>
      <c r="N20" s="105" t="s">
        <v>345</v>
      </c>
      <c r="O20" s="105" t="s">
        <v>345</v>
      </c>
      <c r="P20" s="105" t="s">
        <v>345</v>
      </c>
      <c r="Q20" s="105" t="s">
        <v>345</v>
      </c>
      <c r="R20" s="105" t="s">
        <v>345</v>
      </c>
    </row>
    <row r="21" spans="1:18" s="4" customFormat="1" x14ac:dyDescent="0.35">
      <c r="A21" s="77"/>
      <c r="B21" s="78" t="s">
        <v>17</v>
      </c>
      <c r="C21" s="105" t="s">
        <v>345</v>
      </c>
      <c r="D21" s="105" t="s">
        <v>345</v>
      </c>
      <c r="E21" s="105" t="s">
        <v>345</v>
      </c>
      <c r="F21" s="105" t="s">
        <v>345</v>
      </c>
      <c r="G21" s="105" t="s">
        <v>345</v>
      </c>
      <c r="H21" s="105" t="s">
        <v>345</v>
      </c>
      <c r="I21" s="105" t="s">
        <v>345</v>
      </c>
      <c r="J21" s="105" t="s">
        <v>345</v>
      </c>
      <c r="K21" s="105" t="s">
        <v>345</v>
      </c>
      <c r="L21" s="105" t="s">
        <v>345</v>
      </c>
      <c r="M21" s="105" t="s">
        <v>345</v>
      </c>
      <c r="N21" s="105" t="s">
        <v>345</v>
      </c>
      <c r="O21" s="105" t="s">
        <v>345</v>
      </c>
      <c r="P21" s="105" t="s">
        <v>345</v>
      </c>
      <c r="Q21" s="105" t="s">
        <v>345</v>
      </c>
      <c r="R21" s="105" t="s">
        <v>345</v>
      </c>
    </row>
    <row r="22" spans="1:18" s="4" customFormat="1" x14ac:dyDescent="0.35">
      <c r="A22" s="72" t="s">
        <v>80</v>
      </c>
      <c r="B22" s="73" t="s">
        <v>16</v>
      </c>
      <c r="C22" s="118" t="s">
        <v>345</v>
      </c>
      <c r="D22" s="118" t="s">
        <v>345</v>
      </c>
      <c r="E22" s="118" t="s">
        <v>345</v>
      </c>
      <c r="F22" s="118" t="s">
        <v>345</v>
      </c>
      <c r="G22" s="118" t="s">
        <v>345</v>
      </c>
      <c r="H22" s="118" t="s">
        <v>345</v>
      </c>
      <c r="I22" s="118" t="s">
        <v>345</v>
      </c>
      <c r="J22" s="118" t="s">
        <v>345</v>
      </c>
      <c r="K22" s="118" t="s">
        <v>345</v>
      </c>
      <c r="L22" s="118" t="s">
        <v>345</v>
      </c>
      <c r="M22" s="118" t="s">
        <v>345</v>
      </c>
      <c r="N22" s="118" t="s">
        <v>345</v>
      </c>
      <c r="O22" s="118" t="s">
        <v>345</v>
      </c>
      <c r="P22" s="118" t="s">
        <v>345</v>
      </c>
      <c r="Q22" s="118" t="s">
        <v>345</v>
      </c>
      <c r="R22" s="118" t="s">
        <v>345</v>
      </c>
    </row>
    <row r="23" spans="1:18" s="4" customFormat="1" x14ac:dyDescent="0.35">
      <c r="A23" s="76"/>
      <c r="B23" s="73" t="s">
        <v>17</v>
      </c>
      <c r="C23" s="118" t="s">
        <v>345</v>
      </c>
      <c r="D23" s="118" t="s">
        <v>345</v>
      </c>
      <c r="E23" s="118" t="s">
        <v>345</v>
      </c>
      <c r="F23" s="118" t="s">
        <v>345</v>
      </c>
      <c r="G23" s="118" t="s">
        <v>345</v>
      </c>
      <c r="H23" s="118" t="s">
        <v>345</v>
      </c>
      <c r="I23" s="118" t="s">
        <v>345</v>
      </c>
      <c r="J23" s="118" t="s">
        <v>345</v>
      </c>
      <c r="K23" s="118" t="s">
        <v>345</v>
      </c>
      <c r="L23" s="118" t="s">
        <v>345</v>
      </c>
      <c r="M23" s="118" t="s">
        <v>345</v>
      </c>
      <c r="N23" s="118" t="s">
        <v>345</v>
      </c>
      <c r="O23" s="118" t="s">
        <v>345</v>
      </c>
      <c r="P23" s="118" t="s">
        <v>345</v>
      </c>
      <c r="Q23" s="118" t="s">
        <v>345</v>
      </c>
      <c r="R23" s="118" t="s">
        <v>345</v>
      </c>
    </row>
    <row r="24" spans="1:18" s="4" customFormat="1" x14ac:dyDescent="0.35">
      <c r="A24" s="77"/>
      <c r="B24" s="78" t="s">
        <v>16</v>
      </c>
      <c r="C24" s="105" t="s">
        <v>345</v>
      </c>
      <c r="D24" s="105" t="s">
        <v>345</v>
      </c>
      <c r="E24" s="105" t="s">
        <v>345</v>
      </c>
      <c r="F24" s="105" t="s">
        <v>345</v>
      </c>
      <c r="G24" s="105" t="s">
        <v>345</v>
      </c>
      <c r="H24" s="105" t="s">
        <v>345</v>
      </c>
      <c r="I24" s="105" t="s">
        <v>345</v>
      </c>
      <c r="J24" s="105" t="s">
        <v>345</v>
      </c>
      <c r="K24" s="105" t="s">
        <v>345</v>
      </c>
      <c r="L24" s="105" t="s">
        <v>345</v>
      </c>
      <c r="M24" s="105" t="s">
        <v>345</v>
      </c>
      <c r="N24" s="105" t="s">
        <v>345</v>
      </c>
      <c r="O24" s="105" t="s">
        <v>345</v>
      </c>
      <c r="P24" s="105" t="s">
        <v>345</v>
      </c>
      <c r="Q24" s="105" t="s">
        <v>345</v>
      </c>
      <c r="R24" s="105" t="s">
        <v>345</v>
      </c>
    </row>
    <row r="25" spans="1:18" s="4" customFormat="1" x14ac:dyDescent="0.35">
      <c r="A25" s="77"/>
      <c r="B25" s="78" t="s">
        <v>17</v>
      </c>
      <c r="C25" s="105" t="s">
        <v>345</v>
      </c>
      <c r="D25" s="105" t="s">
        <v>345</v>
      </c>
      <c r="E25" s="105" t="s">
        <v>345</v>
      </c>
      <c r="F25" s="105" t="s">
        <v>345</v>
      </c>
      <c r="G25" s="105" t="s">
        <v>345</v>
      </c>
      <c r="H25" s="105" t="s">
        <v>345</v>
      </c>
      <c r="I25" s="105" t="s">
        <v>345</v>
      </c>
      <c r="J25" s="105" t="s">
        <v>345</v>
      </c>
      <c r="K25" s="105" t="s">
        <v>345</v>
      </c>
      <c r="L25" s="105" t="s">
        <v>345</v>
      </c>
      <c r="M25" s="105" t="s">
        <v>345</v>
      </c>
      <c r="N25" s="105" t="s">
        <v>345</v>
      </c>
      <c r="O25" s="105" t="s">
        <v>345</v>
      </c>
      <c r="P25" s="105" t="s">
        <v>345</v>
      </c>
      <c r="Q25" s="105" t="s">
        <v>345</v>
      </c>
      <c r="R25" s="105" t="s">
        <v>345</v>
      </c>
    </row>
    <row r="26" spans="1:18" s="4" customFormat="1" x14ac:dyDescent="0.35">
      <c r="A26" s="72" t="s">
        <v>81</v>
      </c>
      <c r="B26" s="73" t="s">
        <v>16</v>
      </c>
      <c r="C26" s="116" t="s">
        <v>345</v>
      </c>
      <c r="D26" s="116" t="s">
        <v>345</v>
      </c>
      <c r="E26" s="116" t="s">
        <v>345</v>
      </c>
      <c r="F26" s="116" t="s">
        <v>345</v>
      </c>
      <c r="G26" s="116" t="s">
        <v>345</v>
      </c>
      <c r="H26" s="116" t="s">
        <v>345</v>
      </c>
      <c r="I26" s="116" t="s">
        <v>345</v>
      </c>
      <c r="J26" s="116" t="s">
        <v>345</v>
      </c>
      <c r="K26" s="116" t="s">
        <v>345</v>
      </c>
      <c r="L26" s="116" t="s">
        <v>345</v>
      </c>
      <c r="M26" s="116" t="s">
        <v>345</v>
      </c>
      <c r="N26" s="116" t="s">
        <v>345</v>
      </c>
      <c r="O26" s="116" t="s">
        <v>345</v>
      </c>
      <c r="P26" s="116" t="s">
        <v>345</v>
      </c>
      <c r="Q26" s="116" t="s">
        <v>345</v>
      </c>
      <c r="R26" s="116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5" t="s">
        <v>345</v>
      </c>
      <c r="D28" s="105" t="s">
        <v>345</v>
      </c>
      <c r="E28" s="105" t="s">
        <v>345</v>
      </c>
      <c r="F28" s="105" t="s">
        <v>345</v>
      </c>
      <c r="G28" s="105" t="s">
        <v>345</v>
      </c>
      <c r="H28" s="105" t="s">
        <v>345</v>
      </c>
      <c r="I28" s="105" t="s">
        <v>345</v>
      </c>
      <c r="J28" s="105" t="s">
        <v>345</v>
      </c>
      <c r="K28" s="105" t="s">
        <v>345</v>
      </c>
      <c r="L28" s="105" t="s">
        <v>345</v>
      </c>
      <c r="M28" s="105" t="s">
        <v>345</v>
      </c>
      <c r="N28" s="105" t="s">
        <v>345</v>
      </c>
      <c r="O28" s="105" t="s">
        <v>345</v>
      </c>
      <c r="P28" s="105" t="s">
        <v>345</v>
      </c>
      <c r="Q28" s="105" t="s">
        <v>345</v>
      </c>
      <c r="R28" s="105" t="s">
        <v>345</v>
      </c>
    </row>
    <row r="29" spans="1:18" s="4" customFormat="1" x14ac:dyDescent="0.35">
      <c r="A29" s="107"/>
      <c r="B29" s="78" t="s">
        <v>17</v>
      </c>
      <c r="C29" s="105" t="s">
        <v>345</v>
      </c>
      <c r="D29" s="105" t="s">
        <v>345</v>
      </c>
      <c r="E29" s="105" t="s">
        <v>345</v>
      </c>
      <c r="F29" s="105" t="s">
        <v>345</v>
      </c>
      <c r="G29" s="105" t="s">
        <v>345</v>
      </c>
      <c r="H29" s="105" t="s">
        <v>345</v>
      </c>
      <c r="I29" s="105" t="s">
        <v>345</v>
      </c>
      <c r="J29" s="105" t="s">
        <v>345</v>
      </c>
      <c r="K29" s="105" t="s">
        <v>345</v>
      </c>
      <c r="L29" s="105" t="s">
        <v>345</v>
      </c>
      <c r="M29" s="105" t="s">
        <v>345</v>
      </c>
      <c r="N29" s="105" t="s">
        <v>345</v>
      </c>
      <c r="O29" s="105" t="s">
        <v>345</v>
      </c>
      <c r="P29" s="105" t="s">
        <v>345</v>
      </c>
      <c r="Q29" s="105" t="s">
        <v>345</v>
      </c>
      <c r="R29" s="105" t="s">
        <v>345</v>
      </c>
    </row>
    <row r="30" spans="1:18" s="4" customFormat="1" x14ac:dyDescent="0.35">
      <c r="A30" s="81" t="s">
        <v>82</v>
      </c>
      <c r="B30" s="70" t="s">
        <v>16</v>
      </c>
      <c r="C30" s="116" t="s">
        <v>345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8" t="s">
        <v>345</v>
      </c>
      <c r="D32" s="118" t="s">
        <v>345</v>
      </c>
      <c r="E32" s="118" t="s">
        <v>345</v>
      </c>
      <c r="F32" s="118" t="s">
        <v>345</v>
      </c>
      <c r="G32" s="118" t="s">
        <v>345</v>
      </c>
      <c r="H32" s="118" t="s">
        <v>345</v>
      </c>
      <c r="I32" s="118" t="s">
        <v>345</v>
      </c>
      <c r="J32" s="118" t="s">
        <v>345</v>
      </c>
      <c r="K32" s="118" t="s">
        <v>345</v>
      </c>
      <c r="L32" s="118" t="s">
        <v>345</v>
      </c>
      <c r="M32" s="118" t="s">
        <v>345</v>
      </c>
      <c r="N32" s="118" t="s">
        <v>345</v>
      </c>
      <c r="O32" s="118" t="s">
        <v>345</v>
      </c>
      <c r="P32" s="118" t="s">
        <v>345</v>
      </c>
      <c r="Q32" s="118" t="s">
        <v>345</v>
      </c>
      <c r="R32" s="118" t="s">
        <v>345</v>
      </c>
    </row>
    <row r="33" spans="1:18" s="4" customFormat="1" x14ac:dyDescent="0.35">
      <c r="A33" s="72"/>
      <c r="B33" s="73" t="s">
        <v>17</v>
      </c>
      <c r="C33" s="118" t="s">
        <v>345</v>
      </c>
      <c r="D33" s="118" t="s">
        <v>345</v>
      </c>
      <c r="E33" s="118" t="s">
        <v>345</v>
      </c>
      <c r="F33" s="118" t="s">
        <v>345</v>
      </c>
      <c r="G33" s="118" t="s">
        <v>345</v>
      </c>
      <c r="H33" s="118" t="s">
        <v>345</v>
      </c>
      <c r="I33" s="118" t="s">
        <v>345</v>
      </c>
      <c r="J33" s="118" t="s">
        <v>345</v>
      </c>
      <c r="K33" s="118" t="s">
        <v>345</v>
      </c>
      <c r="L33" s="118" t="s">
        <v>345</v>
      </c>
      <c r="M33" s="118" t="s">
        <v>345</v>
      </c>
      <c r="N33" s="118" t="s">
        <v>345</v>
      </c>
      <c r="O33" s="118" t="s">
        <v>345</v>
      </c>
      <c r="P33" s="118" t="s">
        <v>345</v>
      </c>
      <c r="Q33" s="118" t="s">
        <v>345</v>
      </c>
      <c r="R33" s="118" t="s">
        <v>345</v>
      </c>
    </row>
    <row r="34" spans="1:18" s="4" customFormat="1" x14ac:dyDescent="0.35">
      <c r="A34" s="82" t="s">
        <v>84</v>
      </c>
      <c r="B34" s="73" t="s">
        <v>16</v>
      </c>
      <c r="C34" s="118" t="s">
        <v>345</v>
      </c>
      <c r="D34" s="118" t="s">
        <v>345</v>
      </c>
      <c r="E34" s="118" t="s">
        <v>345</v>
      </c>
      <c r="F34" s="118" t="s">
        <v>345</v>
      </c>
      <c r="G34" s="118" t="s">
        <v>345</v>
      </c>
      <c r="H34" s="118" t="s">
        <v>345</v>
      </c>
      <c r="I34" s="118" t="s">
        <v>345</v>
      </c>
      <c r="J34" s="118" t="s">
        <v>345</v>
      </c>
      <c r="K34" s="118" t="s">
        <v>345</v>
      </c>
      <c r="L34" s="118" t="s">
        <v>345</v>
      </c>
      <c r="M34" s="118" t="s">
        <v>345</v>
      </c>
      <c r="N34" s="118" t="s">
        <v>345</v>
      </c>
      <c r="O34" s="118" t="s">
        <v>345</v>
      </c>
      <c r="P34" s="118" t="s">
        <v>345</v>
      </c>
      <c r="Q34" s="118" t="s">
        <v>345</v>
      </c>
      <c r="R34" s="118" t="s">
        <v>345</v>
      </c>
    </row>
    <row r="35" spans="1:18" s="4" customFormat="1" x14ac:dyDescent="0.35">
      <c r="A35" s="82"/>
      <c r="B35" s="73" t="s">
        <v>17</v>
      </c>
      <c r="C35" s="118" t="s">
        <v>345</v>
      </c>
      <c r="D35" s="118" t="s">
        <v>345</v>
      </c>
      <c r="E35" s="118" t="s">
        <v>345</v>
      </c>
      <c r="F35" s="118" t="s">
        <v>345</v>
      </c>
      <c r="G35" s="118" t="s">
        <v>345</v>
      </c>
      <c r="H35" s="118" t="s">
        <v>345</v>
      </c>
      <c r="I35" s="118" t="s">
        <v>345</v>
      </c>
      <c r="J35" s="118" t="s">
        <v>345</v>
      </c>
      <c r="K35" s="118" t="s">
        <v>345</v>
      </c>
      <c r="L35" s="118" t="s">
        <v>345</v>
      </c>
      <c r="M35" s="118" t="s">
        <v>345</v>
      </c>
      <c r="N35" s="118" t="s">
        <v>345</v>
      </c>
      <c r="O35" s="118" t="s">
        <v>345</v>
      </c>
      <c r="P35" s="118" t="s">
        <v>345</v>
      </c>
      <c r="Q35" s="118" t="s">
        <v>345</v>
      </c>
      <c r="R35" s="118" t="s">
        <v>345</v>
      </c>
    </row>
    <row r="36" spans="1:18" s="92" customFormat="1" x14ac:dyDescent="0.35">
      <c r="A36" s="107"/>
      <c r="B36" s="78" t="s">
        <v>16</v>
      </c>
      <c r="C36" s="105" t="s">
        <v>345</v>
      </c>
      <c r="D36" s="105" t="s">
        <v>345</v>
      </c>
      <c r="E36" s="105" t="s">
        <v>345</v>
      </c>
      <c r="F36" s="105" t="s">
        <v>345</v>
      </c>
      <c r="G36" s="105" t="s">
        <v>345</v>
      </c>
      <c r="H36" s="105" t="s">
        <v>345</v>
      </c>
      <c r="I36" s="105" t="s">
        <v>345</v>
      </c>
      <c r="J36" s="105" t="s">
        <v>345</v>
      </c>
      <c r="K36" s="105" t="s">
        <v>345</v>
      </c>
      <c r="L36" s="105" t="s">
        <v>345</v>
      </c>
      <c r="M36" s="105" t="s">
        <v>345</v>
      </c>
      <c r="N36" s="105" t="s">
        <v>345</v>
      </c>
      <c r="O36" s="105" t="s">
        <v>345</v>
      </c>
      <c r="P36" s="105" t="s">
        <v>345</v>
      </c>
      <c r="Q36" s="105" t="s">
        <v>345</v>
      </c>
      <c r="R36" s="105" t="s">
        <v>345</v>
      </c>
    </row>
    <row r="37" spans="1:18" s="4" customFormat="1" x14ac:dyDescent="0.35">
      <c r="A37" s="107"/>
      <c r="B37" s="78" t="s">
        <v>17</v>
      </c>
      <c r="C37" s="105" t="s">
        <v>345</v>
      </c>
      <c r="D37" s="105" t="s">
        <v>345</v>
      </c>
      <c r="E37" s="105" t="s">
        <v>345</v>
      </c>
      <c r="F37" s="105" t="s">
        <v>345</v>
      </c>
      <c r="G37" s="105" t="s">
        <v>345</v>
      </c>
      <c r="H37" s="105" t="s">
        <v>345</v>
      </c>
      <c r="I37" s="105" t="s">
        <v>345</v>
      </c>
      <c r="J37" s="105" t="s">
        <v>345</v>
      </c>
      <c r="K37" s="105" t="s">
        <v>345</v>
      </c>
      <c r="L37" s="105" t="s">
        <v>345</v>
      </c>
      <c r="M37" s="105" t="s">
        <v>345</v>
      </c>
      <c r="N37" s="105" t="s">
        <v>345</v>
      </c>
      <c r="O37" s="105" t="s">
        <v>345</v>
      </c>
      <c r="P37" s="105" t="s">
        <v>345</v>
      </c>
      <c r="Q37" s="105" t="s">
        <v>345</v>
      </c>
      <c r="R37" s="105" t="s">
        <v>345</v>
      </c>
    </row>
    <row r="38" spans="1:18" s="4" customFormat="1" ht="25.15" customHeight="1" x14ac:dyDescent="0.35">
      <c r="A38" s="82" t="s">
        <v>85</v>
      </c>
      <c r="B38" s="73" t="s">
        <v>16</v>
      </c>
      <c r="C38" s="116" t="s">
        <v>345</v>
      </c>
      <c r="D38" s="116" t="s">
        <v>345</v>
      </c>
      <c r="E38" s="116" t="s">
        <v>345</v>
      </c>
      <c r="F38" s="116" t="s">
        <v>345</v>
      </c>
      <c r="G38" s="116" t="s">
        <v>345</v>
      </c>
      <c r="H38" s="116" t="s">
        <v>345</v>
      </c>
      <c r="I38" s="116" t="s">
        <v>345</v>
      </c>
      <c r="J38" s="116" t="s">
        <v>345</v>
      </c>
      <c r="K38" s="116" t="s">
        <v>345</v>
      </c>
      <c r="L38" s="116" t="s">
        <v>345</v>
      </c>
      <c r="M38" s="116" t="s">
        <v>345</v>
      </c>
      <c r="N38" s="116" t="s">
        <v>345</v>
      </c>
      <c r="O38" s="116" t="s">
        <v>345</v>
      </c>
      <c r="P38" s="116" t="s">
        <v>345</v>
      </c>
      <c r="Q38" s="116" t="s">
        <v>345</v>
      </c>
      <c r="R38" s="116" t="s">
        <v>345</v>
      </c>
    </row>
    <row r="39" spans="1:18" s="4" customFormat="1" x14ac:dyDescent="0.35">
      <c r="A39" s="82"/>
      <c r="B39" s="73" t="s">
        <v>17</v>
      </c>
      <c r="C39" s="116" t="s">
        <v>345</v>
      </c>
      <c r="D39" s="116" t="s">
        <v>345</v>
      </c>
      <c r="E39" s="116" t="s">
        <v>345</v>
      </c>
      <c r="F39" s="116" t="s">
        <v>345</v>
      </c>
      <c r="G39" s="116" t="s">
        <v>345</v>
      </c>
      <c r="H39" s="116" t="s">
        <v>345</v>
      </c>
      <c r="I39" s="116" t="s">
        <v>345</v>
      </c>
      <c r="J39" s="116" t="s">
        <v>345</v>
      </c>
      <c r="K39" s="116" t="s">
        <v>345</v>
      </c>
      <c r="L39" s="116" t="s">
        <v>345</v>
      </c>
      <c r="M39" s="116" t="s">
        <v>345</v>
      </c>
      <c r="N39" s="116" t="s">
        <v>345</v>
      </c>
      <c r="O39" s="116" t="s">
        <v>345</v>
      </c>
      <c r="P39" s="116" t="s">
        <v>345</v>
      </c>
      <c r="Q39" s="116" t="s">
        <v>345</v>
      </c>
      <c r="R39" s="116" t="s">
        <v>345</v>
      </c>
    </row>
    <row r="40" spans="1:18" s="92" customFormat="1" x14ac:dyDescent="0.35">
      <c r="A40" s="95"/>
      <c r="B40" s="78" t="s">
        <v>16</v>
      </c>
      <c r="C40" s="105" t="s">
        <v>345</v>
      </c>
      <c r="D40" s="105" t="s">
        <v>345</v>
      </c>
      <c r="E40" s="105" t="s">
        <v>345</v>
      </c>
      <c r="F40" s="105" t="s">
        <v>345</v>
      </c>
      <c r="G40" s="105" t="s">
        <v>345</v>
      </c>
      <c r="H40" s="105" t="s">
        <v>345</v>
      </c>
      <c r="I40" s="105" t="s">
        <v>345</v>
      </c>
      <c r="J40" s="105" t="s">
        <v>345</v>
      </c>
      <c r="K40" s="105" t="s">
        <v>345</v>
      </c>
      <c r="L40" s="105" t="s">
        <v>345</v>
      </c>
      <c r="M40" s="105" t="s">
        <v>345</v>
      </c>
      <c r="N40" s="105" t="s">
        <v>345</v>
      </c>
      <c r="O40" s="105" t="s">
        <v>345</v>
      </c>
      <c r="P40" s="105" t="s">
        <v>345</v>
      </c>
      <c r="Q40" s="105" t="s">
        <v>345</v>
      </c>
      <c r="R40" s="105" t="s">
        <v>345</v>
      </c>
    </row>
    <row r="41" spans="1:18" s="4" customFormat="1" x14ac:dyDescent="0.35">
      <c r="A41" s="107"/>
      <c r="B41" s="78" t="s">
        <v>17</v>
      </c>
      <c r="C41" s="105" t="s">
        <v>345</v>
      </c>
      <c r="D41" s="105" t="s">
        <v>345</v>
      </c>
      <c r="E41" s="105" t="s">
        <v>345</v>
      </c>
      <c r="F41" s="105" t="s">
        <v>345</v>
      </c>
      <c r="G41" s="105" t="s">
        <v>345</v>
      </c>
      <c r="H41" s="105" t="s">
        <v>345</v>
      </c>
      <c r="I41" s="105" t="s">
        <v>345</v>
      </c>
      <c r="J41" s="105" t="s">
        <v>345</v>
      </c>
      <c r="K41" s="105" t="s">
        <v>345</v>
      </c>
      <c r="L41" s="105" t="s">
        <v>345</v>
      </c>
      <c r="M41" s="105" t="s">
        <v>345</v>
      </c>
      <c r="N41" s="105" t="s">
        <v>345</v>
      </c>
      <c r="O41" s="105" t="s">
        <v>345</v>
      </c>
      <c r="P41" s="105" t="s">
        <v>345</v>
      </c>
      <c r="Q41" s="105" t="s">
        <v>345</v>
      </c>
      <c r="R41" s="105" t="s">
        <v>345</v>
      </c>
    </row>
    <row r="42" spans="1:18" s="4" customFormat="1" x14ac:dyDescent="0.35">
      <c r="A42" s="82" t="s">
        <v>86</v>
      </c>
      <c r="B42" s="73" t="s">
        <v>16</v>
      </c>
      <c r="C42" s="116" t="s">
        <v>345</v>
      </c>
      <c r="D42" s="116" t="s">
        <v>345</v>
      </c>
      <c r="E42" s="116" t="s">
        <v>345</v>
      </c>
      <c r="F42" s="116" t="s">
        <v>345</v>
      </c>
      <c r="G42" s="116" t="s">
        <v>345</v>
      </c>
      <c r="H42" s="116" t="s">
        <v>345</v>
      </c>
      <c r="I42" s="116" t="s">
        <v>345</v>
      </c>
      <c r="J42" s="116" t="s">
        <v>345</v>
      </c>
      <c r="K42" s="116" t="s">
        <v>345</v>
      </c>
      <c r="L42" s="116" t="s">
        <v>345</v>
      </c>
      <c r="M42" s="116" t="s">
        <v>345</v>
      </c>
      <c r="N42" s="116" t="s">
        <v>345</v>
      </c>
      <c r="O42" s="116" t="s">
        <v>345</v>
      </c>
      <c r="P42" s="116" t="s">
        <v>345</v>
      </c>
      <c r="Q42" s="116" t="s">
        <v>345</v>
      </c>
      <c r="R42" s="116" t="s">
        <v>345</v>
      </c>
    </row>
    <row r="43" spans="1:18" s="4" customFormat="1" x14ac:dyDescent="0.35">
      <c r="A43" s="82"/>
      <c r="B43" s="73" t="s">
        <v>17</v>
      </c>
      <c r="C43" s="116" t="s">
        <v>345</v>
      </c>
      <c r="D43" s="116" t="s">
        <v>345</v>
      </c>
      <c r="E43" s="116" t="s">
        <v>345</v>
      </c>
      <c r="F43" s="116" t="s">
        <v>345</v>
      </c>
      <c r="G43" s="116" t="s">
        <v>345</v>
      </c>
      <c r="H43" s="116" t="s">
        <v>345</v>
      </c>
      <c r="I43" s="116" t="s">
        <v>345</v>
      </c>
      <c r="J43" s="116" t="s">
        <v>345</v>
      </c>
      <c r="K43" s="116" t="s">
        <v>345</v>
      </c>
      <c r="L43" s="116" t="s">
        <v>345</v>
      </c>
      <c r="M43" s="116" t="s">
        <v>345</v>
      </c>
      <c r="N43" s="116" t="s">
        <v>345</v>
      </c>
      <c r="O43" s="116" t="s">
        <v>345</v>
      </c>
      <c r="P43" s="116" t="s">
        <v>345</v>
      </c>
      <c r="Q43" s="116" t="s">
        <v>345</v>
      </c>
      <c r="R43" s="116" t="s">
        <v>345</v>
      </c>
    </row>
    <row r="44" spans="1:18" s="4" customFormat="1" ht="24" customHeight="1" x14ac:dyDescent="0.35">
      <c r="A44" s="95"/>
      <c r="B44" s="78" t="s">
        <v>16</v>
      </c>
      <c r="C44" s="105" t="s">
        <v>345</v>
      </c>
      <c r="D44" s="105" t="s">
        <v>345</v>
      </c>
      <c r="E44" s="105" t="s">
        <v>345</v>
      </c>
      <c r="F44" s="105" t="s">
        <v>345</v>
      </c>
      <c r="G44" s="105" t="s">
        <v>345</v>
      </c>
      <c r="H44" s="105" t="s">
        <v>345</v>
      </c>
      <c r="I44" s="105" t="s">
        <v>345</v>
      </c>
      <c r="J44" s="105" t="s">
        <v>345</v>
      </c>
      <c r="K44" s="105" t="s">
        <v>345</v>
      </c>
      <c r="L44" s="105" t="s">
        <v>345</v>
      </c>
      <c r="M44" s="105" t="s">
        <v>345</v>
      </c>
      <c r="N44" s="105" t="s">
        <v>345</v>
      </c>
      <c r="O44" s="105" t="s">
        <v>345</v>
      </c>
      <c r="P44" s="105" t="s">
        <v>345</v>
      </c>
      <c r="Q44" s="105" t="s">
        <v>345</v>
      </c>
      <c r="R44" s="105" t="s">
        <v>345</v>
      </c>
    </row>
    <row r="45" spans="1:18" s="4" customFormat="1" x14ac:dyDescent="0.35">
      <c r="A45" s="107"/>
      <c r="B45" s="78" t="s">
        <v>17</v>
      </c>
      <c r="C45" s="105" t="s">
        <v>345</v>
      </c>
      <c r="D45" s="105" t="s">
        <v>345</v>
      </c>
      <c r="E45" s="105" t="s">
        <v>345</v>
      </c>
      <c r="F45" s="105" t="s">
        <v>345</v>
      </c>
      <c r="G45" s="105" t="s">
        <v>345</v>
      </c>
      <c r="H45" s="105" t="s">
        <v>345</v>
      </c>
      <c r="I45" s="105" t="s">
        <v>345</v>
      </c>
      <c r="J45" s="105" t="s">
        <v>345</v>
      </c>
      <c r="K45" s="105" t="s">
        <v>345</v>
      </c>
      <c r="L45" s="105" t="s">
        <v>345</v>
      </c>
      <c r="M45" s="105" t="s">
        <v>345</v>
      </c>
      <c r="N45" s="105" t="s">
        <v>345</v>
      </c>
      <c r="O45" s="105" t="s">
        <v>345</v>
      </c>
      <c r="P45" s="105" t="s">
        <v>345</v>
      </c>
      <c r="Q45" s="105" t="s">
        <v>345</v>
      </c>
      <c r="R45" s="105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393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72" t="s">
        <v>87</v>
      </c>
      <c r="B57" s="73" t="s">
        <v>16</v>
      </c>
      <c r="C57" s="116" t="s">
        <v>345</v>
      </c>
      <c r="D57" s="116" t="s">
        <v>345</v>
      </c>
      <c r="E57" s="116" t="s">
        <v>345</v>
      </c>
      <c r="F57" s="116" t="s">
        <v>345</v>
      </c>
      <c r="G57" s="116" t="s">
        <v>345</v>
      </c>
      <c r="H57" s="116" t="s">
        <v>345</v>
      </c>
      <c r="I57" s="116" t="s">
        <v>345</v>
      </c>
      <c r="J57" s="116" t="s">
        <v>345</v>
      </c>
      <c r="K57" s="116" t="s">
        <v>345</v>
      </c>
      <c r="L57" s="116" t="s">
        <v>345</v>
      </c>
      <c r="M57" s="116" t="s">
        <v>345</v>
      </c>
      <c r="N57" s="116" t="s">
        <v>345</v>
      </c>
      <c r="O57" s="116" t="s">
        <v>345</v>
      </c>
      <c r="P57" s="116" t="s">
        <v>345</v>
      </c>
      <c r="Q57" s="116" t="s">
        <v>345</v>
      </c>
      <c r="R57" s="116" t="s">
        <v>345</v>
      </c>
    </row>
    <row r="58" spans="1:18" s="4" customFormat="1" x14ac:dyDescent="0.35">
      <c r="A58" s="72"/>
      <c r="B58" s="73" t="s">
        <v>17</v>
      </c>
      <c r="C58" s="116" t="s">
        <v>345</v>
      </c>
      <c r="D58" s="116" t="s">
        <v>345</v>
      </c>
      <c r="E58" s="116" t="s">
        <v>345</v>
      </c>
      <c r="F58" s="116" t="s">
        <v>345</v>
      </c>
      <c r="G58" s="116" t="s">
        <v>345</v>
      </c>
      <c r="H58" s="116" t="s">
        <v>345</v>
      </c>
      <c r="I58" s="116" t="s">
        <v>345</v>
      </c>
      <c r="J58" s="116" t="s">
        <v>345</v>
      </c>
      <c r="K58" s="116" t="s">
        <v>345</v>
      </c>
      <c r="L58" s="116" t="s">
        <v>345</v>
      </c>
      <c r="M58" s="116" t="s">
        <v>345</v>
      </c>
      <c r="N58" s="116" t="s">
        <v>345</v>
      </c>
      <c r="O58" s="116" t="s">
        <v>345</v>
      </c>
      <c r="P58" s="116" t="s">
        <v>345</v>
      </c>
      <c r="Q58" s="116" t="s">
        <v>345</v>
      </c>
      <c r="R58" s="116" t="s">
        <v>345</v>
      </c>
    </row>
    <row r="59" spans="1:18" s="4" customFormat="1" x14ac:dyDescent="0.35">
      <c r="A59" s="107"/>
      <c r="B59" s="78" t="s">
        <v>16</v>
      </c>
      <c r="C59" s="105" t="s">
        <v>345</v>
      </c>
      <c r="D59" s="105" t="s">
        <v>345</v>
      </c>
      <c r="E59" s="105" t="s">
        <v>345</v>
      </c>
      <c r="F59" s="105" t="s">
        <v>345</v>
      </c>
      <c r="G59" s="105" t="s">
        <v>345</v>
      </c>
      <c r="H59" s="105" t="s">
        <v>345</v>
      </c>
      <c r="I59" s="105" t="s">
        <v>345</v>
      </c>
      <c r="J59" s="105" t="s">
        <v>345</v>
      </c>
      <c r="K59" s="105" t="s">
        <v>345</v>
      </c>
      <c r="L59" s="105" t="s">
        <v>345</v>
      </c>
      <c r="M59" s="105" t="s">
        <v>345</v>
      </c>
      <c r="N59" s="105" t="s">
        <v>345</v>
      </c>
      <c r="O59" s="105" t="s">
        <v>345</v>
      </c>
      <c r="P59" s="105" t="s">
        <v>345</v>
      </c>
      <c r="Q59" s="105" t="s">
        <v>345</v>
      </c>
      <c r="R59" s="105" t="s">
        <v>345</v>
      </c>
    </row>
    <row r="60" spans="1:18" s="4" customFormat="1" x14ac:dyDescent="0.35">
      <c r="A60" s="107"/>
      <c r="B60" s="78" t="s">
        <v>17</v>
      </c>
      <c r="C60" s="105" t="s">
        <v>345</v>
      </c>
      <c r="D60" s="105" t="s">
        <v>345</v>
      </c>
      <c r="E60" s="105" t="s">
        <v>345</v>
      </c>
      <c r="F60" s="105" t="s">
        <v>345</v>
      </c>
      <c r="G60" s="105" t="s">
        <v>345</v>
      </c>
      <c r="H60" s="105" t="s">
        <v>345</v>
      </c>
      <c r="I60" s="105" t="s">
        <v>345</v>
      </c>
      <c r="J60" s="105" t="s">
        <v>345</v>
      </c>
      <c r="K60" s="105" t="s">
        <v>345</v>
      </c>
      <c r="L60" s="105" t="s">
        <v>345</v>
      </c>
      <c r="M60" s="105" t="s">
        <v>345</v>
      </c>
      <c r="N60" s="105" t="s">
        <v>345</v>
      </c>
      <c r="O60" s="105" t="s">
        <v>345</v>
      </c>
      <c r="P60" s="105" t="s">
        <v>345</v>
      </c>
      <c r="Q60" s="105" t="s">
        <v>345</v>
      </c>
      <c r="R60" s="105" t="s">
        <v>345</v>
      </c>
    </row>
    <row r="61" spans="1:18" s="4" customFormat="1" x14ac:dyDescent="0.35">
      <c r="A61" s="81" t="s">
        <v>88</v>
      </c>
      <c r="B61" s="70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72" t="s">
        <v>89</v>
      </c>
      <c r="B63" s="73" t="s">
        <v>16</v>
      </c>
      <c r="C63" s="118" t="s">
        <v>345</v>
      </c>
      <c r="D63" s="118" t="s">
        <v>345</v>
      </c>
      <c r="E63" s="118" t="s">
        <v>345</v>
      </c>
      <c r="F63" s="118" t="s">
        <v>345</v>
      </c>
      <c r="G63" s="118" t="s">
        <v>345</v>
      </c>
      <c r="H63" s="118" t="s">
        <v>345</v>
      </c>
      <c r="I63" s="118" t="s">
        <v>345</v>
      </c>
      <c r="J63" s="118" t="s">
        <v>345</v>
      </c>
      <c r="K63" s="118" t="s">
        <v>345</v>
      </c>
      <c r="L63" s="118" t="s">
        <v>345</v>
      </c>
      <c r="M63" s="118" t="s">
        <v>345</v>
      </c>
      <c r="N63" s="118" t="s">
        <v>345</v>
      </c>
      <c r="O63" s="118" t="s">
        <v>345</v>
      </c>
      <c r="P63" s="118" t="s">
        <v>345</v>
      </c>
      <c r="Q63" s="118" t="s">
        <v>345</v>
      </c>
      <c r="R63" s="118" t="s">
        <v>345</v>
      </c>
    </row>
    <row r="64" spans="1:18" s="4" customFormat="1" x14ac:dyDescent="0.35">
      <c r="A64" s="72"/>
      <c r="B64" s="73" t="s">
        <v>17</v>
      </c>
      <c r="C64" s="118" t="s">
        <v>345</v>
      </c>
      <c r="D64" s="118" t="s">
        <v>345</v>
      </c>
      <c r="E64" s="118" t="s">
        <v>345</v>
      </c>
      <c r="F64" s="118" t="s">
        <v>345</v>
      </c>
      <c r="G64" s="118" t="s">
        <v>345</v>
      </c>
      <c r="H64" s="118" t="s">
        <v>345</v>
      </c>
      <c r="I64" s="118" t="s">
        <v>345</v>
      </c>
      <c r="J64" s="118" t="s">
        <v>345</v>
      </c>
      <c r="K64" s="118" t="s">
        <v>345</v>
      </c>
      <c r="L64" s="118" t="s">
        <v>345</v>
      </c>
      <c r="M64" s="118" t="s">
        <v>345</v>
      </c>
      <c r="N64" s="118" t="s">
        <v>345</v>
      </c>
      <c r="O64" s="118" t="s">
        <v>345</v>
      </c>
      <c r="P64" s="118" t="s">
        <v>345</v>
      </c>
      <c r="Q64" s="118" t="s">
        <v>345</v>
      </c>
      <c r="R64" s="118" t="s">
        <v>345</v>
      </c>
    </row>
    <row r="65" spans="1:18" s="4" customFormat="1" x14ac:dyDescent="0.35">
      <c r="A65" s="107"/>
      <c r="B65" s="78"/>
      <c r="C65" s="105" t="s">
        <v>345</v>
      </c>
      <c r="D65" s="105" t="s">
        <v>345</v>
      </c>
      <c r="E65" s="105" t="s">
        <v>345</v>
      </c>
      <c r="F65" s="105" t="s">
        <v>345</v>
      </c>
      <c r="G65" s="105" t="s">
        <v>345</v>
      </c>
      <c r="H65" s="105" t="s">
        <v>345</v>
      </c>
      <c r="I65" s="105" t="s">
        <v>345</v>
      </c>
      <c r="J65" s="105" t="s">
        <v>345</v>
      </c>
      <c r="K65" s="105" t="s">
        <v>345</v>
      </c>
      <c r="L65" s="105" t="s">
        <v>345</v>
      </c>
      <c r="M65" s="105" t="s">
        <v>345</v>
      </c>
      <c r="N65" s="105" t="s">
        <v>345</v>
      </c>
      <c r="O65" s="105" t="s">
        <v>345</v>
      </c>
      <c r="P65" s="105" t="s">
        <v>345</v>
      </c>
      <c r="Q65" s="105" t="s">
        <v>345</v>
      </c>
      <c r="R65" s="105" t="s">
        <v>345</v>
      </c>
    </row>
    <row r="66" spans="1:18" s="4" customFormat="1" x14ac:dyDescent="0.35">
      <c r="A66" s="107"/>
      <c r="B66" s="78" t="s">
        <v>17</v>
      </c>
      <c r="C66" s="105" t="s">
        <v>345</v>
      </c>
      <c r="D66" s="105" t="s">
        <v>345</v>
      </c>
      <c r="E66" s="105" t="s">
        <v>345</v>
      </c>
      <c r="F66" s="105" t="s">
        <v>345</v>
      </c>
      <c r="G66" s="105" t="s">
        <v>345</v>
      </c>
      <c r="H66" s="105" t="s">
        <v>345</v>
      </c>
      <c r="I66" s="105" t="s">
        <v>345</v>
      </c>
      <c r="J66" s="105" t="s">
        <v>345</v>
      </c>
      <c r="K66" s="105" t="s">
        <v>345</v>
      </c>
      <c r="L66" s="105" t="s">
        <v>345</v>
      </c>
      <c r="M66" s="105" t="s">
        <v>345</v>
      </c>
      <c r="N66" s="105" t="s">
        <v>345</v>
      </c>
      <c r="O66" s="105" t="s">
        <v>345</v>
      </c>
      <c r="P66" s="105" t="s">
        <v>345</v>
      </c>
      <c r="Q66" s="105" t="s">
        <v>345</v>
      </c>
      <c r="R66" s="105" t="s">
        <v>345</v>
      </c>
    </row>
    <row r="67" spans="1:18" s="4" customFormat="1" x14ac:dyDescent="0.35">
      <c r="A67" s="72" t="s">
        <v>90</v>
      </c>
      <c r="B67" s="73" t="s">
        <v>16</v>
      </c>
      <c r="C67" s="118" t="s">
        <v>345</v>
      </c>
      <c r="D67" s="118" t="s">
        <v>345</v>
      </c>
      <c r="E67" s="118" t="s">
        <v>345</v>
      </c>
      <c r="F67" s="118" t="s">
        <v>345</v>
      </c>
      <c r="G67" s="118" t="s">
        <v>345</v>
      </c>
      <c r="H67" s="118" t="s">
        <v>345</v>
      </c>
      <c r="I67" s="118" t="s">
        <v>345</v>
      </c>
      <c r="J67" s="118" t="s">
        <v>345</v>
      </c>
      <c r="K67" s="118" t="s">
        <v>345</v>
      </c>
      <c r="L67" s="118" t="s">
        <v>345</v>
      </c>
      <c r="M67" s="118" t="s">
        <v>345</v>
      </c>
      <c r="N67" s="118" t="s">
        <v>345</v>
      </c>
      <c r="O67" s="118" t="s">
        <v>345</v>
      </c>
      <c r="P67" s="118" t="s">
        <v>345</v>
      </c>
      <c r="Q67" s="118" t="s">
        <v>345</v>
      </c>
      <c r="R67" s="118" t="s">
        <v>345</v>
      </c>
    </row>
    <row r="68" spans="1:18" s="4" customFormat="1" x14ac:dyDescent="0.35">
      <c r="A68" s="72"/>
      <c r="B68" s="73" t="s">
        <v>17</v>
      </c>
      <c r="C68" s="118" t="s">
        <v>345</v>
      </c>
      <c r="D68" s="118" t="s">
        <v>345</v>
      </c>
      <c r="E68" s="118" t="s">
        <v>345</v>
      </c>
      <c r="F68" s="118" t="s">
        <v>345</v>
      </c>
      <c r="G68" s="118" t="s">
        <v>345</v>
      </c>
      <c r="H68" s="118" t="s">
        <v>345</v>
      </c>
      <c r="I68" s="118" t="s">
        <v>345</v>
      </c>
      <c r="J68" s="118" t="s">
        <v>345</v>
      </c>
      <c r="K68" s="118" t="s">
        <v>345</v>
      </c>
      <c r="L68" s="118" t="s">
        <v>345</v>
      </c>
      <c r="M68" s="118" t="s">
        <v>345</v>
      </c>
      <c r="N68" s="118" t="s">
        <v>345</v>
      </c>
      <c r="O68" s="118" t="s">
        <v>345</v>
      </c>
      <c r="P68" s="118" t="s">
        <v>345</v>
      </c>
      <c r="Q68" s="118" t="s">
        <v>345</v>
      </c>
      <c r="R68" s="118" t="s">
        <v>345</v>
      </c>
    </row>
    <row r="69" spans="1:18" s="4" customFormat="1" x14ac:dyDescent="0.35">
      <c r="A69" s="107"/>
      <c r="B69" s="78" t="s">
        <v>16</v>
      </c>
      <c r="C69" s="105" t="s">
        <v>345</v>
      </c>
      <c r="D69" s="105" t="s">
        <v>345</v>
      </c>
      <c r="E69" s="105" t="s">
        <v>345</v>
      </c>
      <c r="F69" s="105" t="s">
        <v>345</v>
      </c>
      <c r="G69" s="105" t="s">
        <v>345</v>
      </c>
      <c r="H69" s="105" t="s">
        <v>345</v>
      </c>
      <c r="I69" s="105" t="s">
        <v>345</v>
      </c>
      <c r="J69" s="105" t="s">
        <v>345</v>
      </c>
      <c r="K69" s="105" t="s">
        <v>345</v>
      </c>
      <c r="L69" s="105" t="s">
        <v>345</v>
      </c>
      <c r="M69" s="105" t="s">
        <v>345</v>
      </c>
      <c r="N69" s="105" t="s">
        <v>345</v>
      </c>
      <c r="O69" s="105" t="s">
        <v>345</v>
      </c>
      <c r="P69" s="105" t="s">
        <v>345</v>
      </c>
      <c r="Q69" s="105" t="s">
        <v>345</v>
      </c>
      <c r="R69" s="105" t="s">
        <v>345</v>
      </c>
    </row>
    <row r="70" spans="1:18" s="4" customFormat="1" x14ac:dyDescent="0.35">
      <c r="A70" s="107"/>
      <c r="B70" s="78" t="s">
        <v>17</v>
      </c>
      <c r="C70" s="105" t="s">
        <v>345</v>
      </c>
      <c r="D70" s="105" t="s">
        <v>345</v>
      </c>
      <c r="E70" s="105" t="s">
        <v>345</v>
      </c>
      <c r="F70" s="105" t="s">
        <v>345</v>
      </c>
      <c r="G70" s="105" t="s">
        <v>345</v>
      </c>
      <c r="H70" s="105" t="s">
        <v>345</v>
      </c>
      <c r="I70" s="105" t="s">
        <v>345</v>
      </c>
      <c r="J70" s="105" t="s">
        <v>345</v>
      </c>
      <c r="K70" s="105" t="s">
        <v>345</v>
      </c>
      <c r="L70" s="105" t="s">
        <v>345</v>
      </c>
      <c r="M70" s="105" t="s">
        <v>345</v>
      </c>
      <c r="N70" s="105" t="s">
        <v>345</v>
      </c>
      <c r="O70" s="105" t="s">
        <v>345</v>
      </c>
      <c r="P70" s="105" t="s">
        <v>345</v>
      </c>
      <c r="Q70" s="105" t="s">
        <v>345</v>
      </c>
      <c r="R70" s="105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107"/>
      <c r="B73" s="78" t="s">
        <v>16</v>
      </c>
      <c r="C73" s="105" t="s">
        <v>345</v>
      </c>
      <c r="D73" s="105" t="s">
        <v>345</v>
      </c>
      <c r="E73" s="105" t="s">
        <v>345</v>
      </c>
      <c r="F73" s="105" t="s">
        <v>345</v>
      </c>
      <c r="G73" s="105" t="s">
        <v>345</v>
      </c>
      <c r="H73" s="105" t="s">
        <v>345</v>
      </c>
      <c r="I73" s="105" t="s">
        <v>345</v>
      </c>
      <c r="J73" s="105" t="s">
        <v>345</v>
      </c>
      <c r="K73" s="105" t="s">
        <v>345</v>
      </c>
      <c r="L73" s="105" t="s">
        <v>345</v>
      </c>
      <c r="M73" s="105" t="s">
        <v>345</v>
      </c>
      <c r="N73" s="105" t="s">
        <v>345</v>
      </c>
      <c r="O73" s="105" t="s">
        <v>345</v>
      </c>
      <c r="P73" s="105" t="s">
        <v>345</v>
      </c>
      <c r="Q73" s="105" t="s">
        <v>345</v>
      </c>
      <c r="R73" s="105" t="s">
        <v>345</v>
      </c>
    </row>
    <row r="74" spans="1:18" s="4" customFormat="1" x14ac:dyDescent="0.35">
      <c r="A74" s="77"/>
      <c r="B74" s="78" t="s">
        <v>17</v>
      </c>
      <c r="C74" s="105" t="s">
        <v>345</v>
      </c>
      <c r="D74" s="105" t="s">
        <v>345</v>
      </c>
      <c r="E74" s="105" t="s">
        <v>345</v>
      </c>
      <c r="F74" s="105" t="s">
        <v>345</v>
      </c>
      <c r="G74" s="105" t="s">
        <v>345</v>
      </c>
      <c r="H74" s="105" t="s">
        <v>345</v>
      </c>
      <c r="I74" s="105" t="s">
        <v>345</v>
      </c>
      <c r="J74" s="105" t="s">
        <v>345</v>
      </c>
      <c r="K74" s="105" t="s">
        <v>345</v>
      </c>
      <c r="L74" s="105" t="s">
        <v>345</v>
      </c>
      <c r="M74" s="105" t="s">
        <v>345</v>
      </c>
      <c r="N74" s="105" t="s">
        <v>345</v>
      </c>
      <c r="O74" s="105" t="s">
        <v>345</v>
      </c>
      <c r="P74" s="105" t="s">
        <v>345</v>
      </c>
      <c r="Q74" s="105" t="s">
        <v>345</v>
      </c>
      <c r="R74" s="105" t="s">
        <v>345</v>
      </c>
    </row>
    <row r="75" spans="1:18" s="4" customFormat="1" x14ac:dyDescent="0.35">
      <c r="A75" s="81" t="s">
        <v>92</v>
      </c>
      <c r="B75" s="70" t="s">
        <v>16</v>
      </c>
      <c r="C75" s="116">
        <f>+C77</f>
        <v>374400</v>
      </c>
      <c r="D75" s="116">
        <f>+D77</f>
        <v>374400</v>
      </c>
      <c r="E75" s="116" t="s">
        <v>345</v>
      </c>
      <c r="F75" s="116">
        <f>+F77</f>
        <v>374400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107" t="s">
        <v>286</v>
      </c>
      <c r="B77" s="78" t="s">
        <v>16</v>
      </c>
      <c r="C77" s="178">
        <f>+D77</f>
        <v>374400</v>
      </c>
      <c r="D77" s="212">
        <f>+F77</f>
        <v>374400</v>
      </c>
      <c r="E77" s="178"/>
      <c r="F77" s="178">
        <v>374400</v>
      </c>
      <c r="G77" s="178"/>
      <c r="H77" s="178"/>
      <c r="I77" s="178"/>
      <c r="J77" s="178"/>
      <c r="K77" s="178"/>
      <c r="L77" s="178"/>
      <c r="M77" s="178"/>
      <c r="N77" s="178"/>
      <c r="O77" s="178"/>
      <c r="P77" s="212"/>
      <c r="Q77" s="178"/>
      <c r="R77" s="178"/>
    </row>
    <row r="78" spans="1:18" s="4" customFormat="1" x14ac:dyDescent="0.35">
      <c r="A78" s="77"/>
      <c r="B78" s="78" t="s">
        <v>17</v>
      </c>
      <c r="C78" s="214" t="s">
        <v>345</v>
      </c>
      <c r="D78" s="214" t="s">
        <v>345</v>
      </c>
      <c r="E78" s="214" t="s">
        <v>345</v>
      </c>
      <c r="F78" s="214" t="s">
        <v>345</v>
      </c>
      <c r="G78" s="214" t="s">
        <v>345</v>
      </c>
      <c r="H78" s="214" t="s">
        <v>345</v>
      </c>
      <c r="I78" s="214" t="s">
        <v>345</v>
      </c>
      <c r="J78" s="214" t="s">
        <v>345</v>
      </c>
      <c r="K78" s="214" t="s">
        <v>345</v>
      </c>
      <c r="L78" s="214" t="s">
        <v>345</v>
      </c>
      <c r="M78" s="214" t="s">
        <v>345</v>
      </c>
      <c r="N78" s="214" t="s">
        <v>345</v>
      </c>
      <c r="O78" s="214" t="s">
        <v>345</v>
      </c>
      <c r="P78" s="214" t="s">
        <v>345</v>
      </c>
      <c r="Q78" s="214" t="s">
        <v>345</v>
      </c>
      <c r="R78" s="214" t="s">
        <v>345</v>
      </c>
    </row>
    <row r="79" spans="1:18" s="4" customFormat="1" x14ac:dyDescent="0.35">
      <c r="A79" s="85" t="s">
        <v>93</v>
      </c>
      <c r="B79" s="86" t="s">
        <v>16</v>
      </c>
      <c r="C79" s="181">
        <f>+C77</f>
        <v>374400</v>
      </c>
      <c r="D79" s="181">
        <f t="shared" ref="D79:H79" si="0">+D77</f>
        <v>374400</v>
      </c>
      <c r="E79" s="181">
        <f t="shared" si="0"/>
        <v>0</v>
      </c>
      <c r="F79" s="181">
        <f t="shared" si="0"/>
        <v>374400</v>
      </c>
      <c r="G79" s="181">
        <f t="shared" si="0"/>
        <v>0</v>
      </c>
      <c r="H79" s="181">
        <f t="shared" si="0"/>
        <v>0</v>
      </c>
      <c r="I79" s="216" t="s">
        <v>345</v>
      </c>
      <c r="J79" s="216" t="s">
        <v>345</v>
      </c>
      <c r="K79" s="216" t="s">
        <v>345</v>
      </c>
      <c r="L79" s="216" t="s">
        <v>345</v>
      </c>
      <c r="M79" s="216" t="s">
        <v>345</v>
      </c>
      <c r="N79" s="216" t="s">
        <v>345</v>
      </c>
      <c r="O79" s="216" t="s">
        <v>345</v>
      </c>
      <c r="P79" s="216" t="s">
        <v>345</v>
      </c>
      <c r="Q79" s="216" t="s">
        <v>345</v>
      </c>
      <c r="R79" s="216" t="s">
        <v>345</v>
      </c>
    </row>
    <row r="80" spans="1:18" s="4" customFormat="1" x14ac:dyDescent="0.35">
      <c r="A80" s="85"/>
      <c r="B80" s="86" t="s">
        <v>17</v>
      </c>
      <c r="C80" s="216" t="s">
        <v>345</v>
      </c>
      <c r="D80" s="216" t="s">
        <v>345</v>
      </c>
      <c r="E80" s="216" t="s">
        <v>345</v>
      </c>
      <c r="F80" s="216" t="s">
        <v>345</v>
      </c>
      <c r="G80" s="216" t="s">
        <v>345</v>
      </c>
      <c r="H80" s="216" t="s">
        <v>345</v>
      </c>
      <c r="I80" s="216" t="s">
        <v>345</v>
      </c>
      <c r="J80" s="216" t="s">
        <v>345</v>
      </c>
      <c r="K80" s="216" t="s">
        <v>345</v>
      </c>
      <c r="L80" s="216" t="s">
        <v>345</v>
      </c>
      <c r="M80" s="216" t="s">
        <v>345</v>
      </c>
      <c r="N80" s="216" t="s">
        <v>345</v>
      </c>
      <c r="O80" s="216" t="s">
        <v>345</v>
      </c>
      <c r="P80" s="216" t="s">
        <v>345</v>
      </c>
      <c r="Q80" s="216" t="s">
        <v>345</v>
      </c>
      <c r="R80" s="216" t="s">
        <v>345</v>
      </c>
    </row>
    <row r="81" spans="1:11" s="4" customFormat="1" ht="55.15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9:D9"/>
    <mergeCell ref="A1:P1"/>
    <mergeCell ref="A2:P2"/>
    <mergeCell ref="P5:Q5"/>
    <mergeCell ref="A7:D7"/>
    <mergeCell ref="F7:G7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F66B-3394-456A-AAC3-0A10DF80DD5B}">
  <sheetPr>
    <tabColor rgb="FFFF0000"/>
    <pageSetUpPr fitToPage="1"/>
  </sheetPr>
  <dimension ref="A1:R109"/>
  <sheetViews>
    <sheetView tabSelected="1" view="pageBreakPreview" topLeftCell="A82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406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99">
        <f>+C32</f>
        <v>618600</v>
      </c>
      <c r="D30" s="99">
        <f>+D32</f>
        <v>594300</v>
      </c>
      <c r="E30" s="99">
        <f>+E32</f>
        <v>443700</v>
      </c>
      <c r="F30" s="99">
        <f>+F32</f>
        <v>101400</v>
      </c>
      <c r="G30" s="116" t="s">
        <v>345</v>
      </c>
      <c r="H30" s="99">
        <f>+H32</f>
        <v>49200</v>
      </c>
      <c r="I30" s="99">
        <f>+I32</f>
        <v>24300</v>
      </c>
      <c r="J30" s="116" t="s">
        <v>345</v>
      </c>
      <c r="K30" s="99">
        <f>+K32</f>
        <v>24300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97">
        <f>+C34+C38+C59</f>
        <v>618600</v>
      </c>
      <c r="D32" s="97">
        <f>+D34+D38+D59</f>
        <v>594300</v>
      </c>
      <c r="E32" s="97">
        <f>+E34+E38</f>
        <v>443700</v>
      </c>
      <c r="F32" s="97">
        <f>+F38+F59</f>
        <v>101400</v>
      </c>
      <c r="G32" s="117" t="s">
        <v>345</v>
      </c>
      <c r="H32" s="97">
        <f>+H59</f>
        <v>49200</v>
      </c>
      <c r="I32" s="97">
        <f>+I38</f>
        <v>24300</v>
      </c>
      <c r="J32" s="117" t="s">
        <v>345</v>
      </c>
      <c r="K32" s="97">
        <f>+K38</f>
        <v>24300</v>
      </c>
      <c r="L32" s="117" t="s">
        <v>345</v>
      </c>
      <c r="M32" s="117" t="s">
        <v>345</v>
      </c>
      <c r="N32" s="117" t="s">
        <v>345</v>
      </c>
      <c r="O32" s="117" t="s">
        <v>345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97">
        <f t="shared" ref="C34:E34" si="0">SUM(C36:C36)</f>
        <v>11700</v>
      </c>
      <c r="D34" s="97">
        <f t="shared" si="0"/>
        <v>11700</v>
      </c>
      <c r="E34" s="97">
        <f t="shared" si="0"/>
        <v>11700</v>
      </c>
      <c r="F34" s="117" t="s">
        <v>345</v>
      </c>
      <c r="G34" s="117" t="s">
        <v>345</v>
      </c>
      <c r="H34" s="117" t="s">
        <v>345</v>
      </c>
      <c r="I34" s="117" t="s">
        <v>345</v>
      </c>
      <c r="J34" s="117" t="s">
        <v>345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107" t="s">
        <v>107</v>
      </c>
      <c r="B36" s="78" t="s">
        <v>16</v>
      </c>
      <c r="C36" s="98">
        <f>+D36</f>
        <v>11700</v>
      </c>
      <c r="D36" s="103">
        <f>SUM(E36:H36)</f>
        <v>11700</v>
      </c>
      <c r="E36" s="98">
        <v>11700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10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7.6" customHeight="1" x14ac:dyDescent="0.35">
      <c r="A38" s="82" t="s">
        <v>85</v>
      </c>
      <c r="B38" s="73" t="s">
        <v>16</v>
      </c>
      <c r="C38" s="97">
        <f t="shared" ref="C38:E38" si="1">SUM(C40:C57)</f>
        <v>510100</v>
      </c>
      <c r="D38" s="97">
        <f t="shared" si="1"/>
        <v>485800</v>
      </c>
      <c r="E38" s="97">
        <f t="shared" si="1"/>
        <v>432000</v>
      </c>
      <c r="F38" s="117">
        <f>+F40+F42+F44</f>
        <v>53800</v>
      </c>
      <c r="G38" s="117" t="s">
        <v>345</v>
      </c>
      <c r="H38" s="117" t="s">
        <v>345</v>
      </c>
      <c r="I38" s="117">
        <f>+I40</f>
        <v>24300</v>
      </c>
      <c r="J38" s="117" t="s">
        <v>345</v>
      </c>
      <c r="K38" s="117">
        <f>+K40</f>
        <v>24300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140</v>
      </c>
      <c r="B40" s="78" t="s">
        <v>16</v>
      </c>
      <c r="C40" s="96">
        <f>+D40+I40</f>
        <v>54300</v>
      </c>
      <c r="D40" s="103">
        <f>+F40</f>
        <v>30000</v>
      </c>
      <c r="E40" s="106" t="s">
        <v>345</v>
      </c>
      <c r="F40" s="98">
        <v>30000</v>
      </c>
      <c r="G40" s="106" t="s">
        <v>345</v>
      </c>
      <c r="H40" s="106" t="s">
        <v>345</v>
      </c>
      <c r="I40" s="103">
        <f>+K40</f>
        <v>24300</v>
      </c>
      <c r="J40" s="106" t="s">
        <v>345</v>
      </c>
      <c r="K40" s="98">
        <v>24300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0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141</v>
      </c>
      <c r="B42" s="78" t="s">
        <v>16</v>
      </c>
      <c r="C42" s="96">
        <f>+D42</f>
        <v>11000</v>
      </c>
      <c r="D42" s="103">
        <f>+F42</f>
        <v>11000</v>
      </c>
      <c r="E42" s="106" t="s">
        <v>345</v>
      </c>
      <c r="F42" s="98">
        <v>11000</v>
      </c>
      <c r="G42" s="106" t="s">
        <v>345</v>
      </c>
      <c r="H42" s="106" t="s">
        <v>345</v>
      </c>
      <c r="I42" s="106" t="s">
        <v>345</v>
      </c>
      <c r="J42" s="106" t="s">
        <v>345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107"/>
      <c r="B43" s="78" t="s">
        <v>17</v>
      </c>
      <c r="C43" s="106" t="s">
        <v>345</v>
      </c>
      <c r="D43" s="106" t="s">
        <v>345</v>
      </c>
      <c r="E43" s="106" t="s">
        <v>345</v>
      </c>
      <c r="F43" s="101"/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92" customFormat="1" x14ac:dyDescent="0.35">
      <c r="A44" s="95" t="s">
        <v>101</v>
      </c>
      <c r="B44" s="78" t="s">
        <v>16</v>
      </c>
      <c r="C44" s="96">
        <f>+D44</f>
        <v>12800</v>
      </c>
      <c r="D44" s="103">
        <f>+F44</f>
        <v>12800</v>
      </c>
      <c r="E44" s="106" t="s">
        <v>345</v>
      </c>
      <c r="F44" s="98">
        <v>12800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10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394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406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92" customFormat="1" x14ac:dyDescent="0.35">
      <c r="A57" s="95" t="s">
        <v>102</v>
      </c>
      <c r="B57" s="78" t="s">
        <v>16</v>
      </c>
      <c r="C57" s="96">
        <f>+D57</f>
        <v>432000</v>
      </c>
      <c r="D57" s="103">
        <f>SUM(E57:H57)</f>
        <v>432000</v>
      </c>
      <c r="E57" s="98">
        <v>432000</v>
      </c>
      <c r="F57" s="106" t="s">
        <v>345</v>
      </c>
      <c r="G57" s="106" t="s">
        <v>345</v>
      </c>
      <c r="H57" s="106" t="s">
        <v>345</v>
      </c>
      <c r="I57" s="106" t="s">
        <v>345</v>
      </c>
      <c r="J57" s="106" t="s">
        <v>345</v>
      </c>
      <c r="K57" s="106" t="s">
        <v>345</v>
      </c>
      <c r="L57" s="106" t="s">
        <v>345</v>
      </c>
      <c r="M57" s="106" t="s">
        <v>345</v>
      </c>
      <c r="N57" s="106" t="s">
        <v>345</v>
      </c>
      <c r="O57" s="106" t="s">
        <v>345</v>
      </c>
      <c r="P57" s="106" t="s">
        <v>345</v>
      </c>
      <c r="Q57" s="106" t="s">
        <v>345</v>
      </c>
      <c r="R57" s="106" t="s">
        <v>345</v>
      </c>
    </row>
    <row r="58" spans="1:18" s="4" customFormat="1" x14ac:dyDescent="0.35">
      <c r="A58" s="107"/>
      <c r="B58" s="78" t="s">
        <v>17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x14ac:dyDescent="0.35">
      <c r="A59" s="82" t="s">
        <v>86</v>
      </c>
      <c r="B59" s="73" t="s">
        <v>16</v>
      </c>
      <c r="C59" s="117">
        <f>+C61+C63+C65+C67+C69</f>
        <v>96800</v>
      </c>
      <c r="D59" s="117">
        <f>+D61+D63+D65+D67+D69</f>
        <v>96800</v>
      </c>
      <c r="E59" s="117" t="s">
        <v>345</v>
      </c>
      <c r="F59" s="117">
        <f>+F61+F63+F67</f>
        <v>47600</v>
      </c>
      <c r="G59" s="117" t="s">
        <v>345</v>
      </c>
      <c r="H59" s="117">
        <f>+H65+H69</f>
        <v>49200</v>
      </c>
      <c r="I59" s="117" t="s">
        <v>345</v>
      </c>
      <c r="J59" s="117" t="s">
        <v>345</v>
      </c>
      <c r="K59" s="117" t="s">
        <v>345</v>
      </c>
      <c r="L59" s="117" t="s">
        <v>345</v>
      </c>
      <c r="M59" s="117" t="s">
        <v>345</v>
      </c>
      <c r="N59" s="117" t="s">
        <v>345</v>
      </c>
      <c r="O59" s="117" t="s">
        <v>345</v>
      </c>
      <c r="P59" s="117" t="s">
        <v>345</v>
      </c>
      <c r="Q59" s="117" t="s">
        <v>345</v>
      </c>
      <c r="R59" s="117" t="s">
        <v>345</v>
      </c>
    </row>
    <row r="60" spans="1:18" s="4" customFormat="1" x14ac:dyDescent="0.35">
      <c r="A60" s="82"/>
      <c r="B60" s="73" t="s">
        <v>17</v>
      </c>
      <c r="C60" s="117" t="s">
        <v>345</v>
      </c>
      <c r="D60" s="117" t="s">
        <v>345</v>
      </c>
      <c r="E60" s="117" t="s">
        <v>345</v>
      </c>
      <c r="F60" s="117" t="s">
        <v>345</v>
      </c>
      <c r="G60" s="117" t="s">
        <v>345</v>
      </c>
      <c r="H60" s="117" t="s">
        <v>345</v>
      </c>
      <c r="I60" s="117" t="s">
        <v>345</v>
      </c>
      <c r="J60" s="117" t="s">
        <v>345</v>
      </c>
      <c r="K60" s="117" t="s">
        <v>345</v>
      </c>
      <c r="L60" s="117" t="s">
        <v>345</v>
      </c>
      <c r="M60" s="117" t="s">
        <v>345</v>
      </c>
      <c r="N60" s="117" t="s">
        <v>345</v>
      </c>
      <c r="O60" s="117" t="s">
        <v>345</v>
      </c>
      <c r="P60" s="117" t="s">
        <v>345</v>
      </c>
      <c r="Q60" s="117" t="s">
        <v>345</v>
      </c>
      <c r="R60" s="117" t="s">
        <v>345</v>
      </c>
    </row>
    <row r="61" spans="1:18" s="4" customFormat="1" ht="24" customHeight="1" x14ac:dyDescent="0.35">
      <c r="A61" s="95" t="s">
        <v>103</v>
      </c>
      <c r="B61" s="78" t="s">
        <v>16</v>
      </c>
      <c r="C61" s="106">
        <f>+D61</f>
        <v>25000</v>
      </c>
      <c r="D61" s="106">
        <f>+F61</f>
        <v>25000</v>
      </c>
      <c r="E61" s="106" t="s">
        <v>345</v>
      </c>
      <c r="F61" s="106">
        <v>25000</v>
      </c>
      <c r="G61" s="106" t="s">
        <v>345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0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ht="24" customHeight="1" x14ac:dyDescent="0.35">
      <c r="A63" s="95" t="s">
        <v>104</v>
      </c>
      <c r="B63" s="78" t="s">
        <v>16</v>
      </c>
      <c r="C63" s="106">
        <f>+D63</f>
        <v>16000</v>
      </c>
      <c r="D63" s="106">
        <f>+F63</f>
        <v>16000</v>
      </c>
      <c r="E63" s="106" t="s">
        <v>345</v>
      </c>
      <c r="F63" s="106">
        <v>16000</v>
      </c>
      <c r="G63" s="106" t="s">
        <v>345</v>
      </c>
      <c r="H63" s="106" t="s">
        <v>345</v>
      </c>
      <c r="I63" s="106" t="s">
        <v>345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ht="24" customHeight="1" x14ac:dyDescent="0.35">
      <c r="A65" s="95" t="s">
        <v>105</v>
      </c>
      <c r="B65" s="78" t="s">
        <v>16</v>
      </c>
      <c r="C65" s="106">
        <f>+D65</f>
        <v>36000</v>
      </c>
      <c r="D65" s="106">
        <f>+H65</f>
        <v>36000</v>
      </c>
      <c r="E65" s="106" t="s">
        <v>345</v>
      </c>
      <c r="F65" s="106" t="s">
        <v>345</v>
      </c>
      <c r="G65" s="106" t="s">
        <v>345</v>
      </c>
      <c r="H65" s="106">
        <v>36000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10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95" t="s">
        <v>212</v>
      </c>
      <c r="B67" s="78" t="s">
        <v>16</v>
      </c>
      <c r="C67" s="106">
        <f>+D67</f>
        <v>6600</v>
      </c>
      <c r="D67" s="106">
        <f>+F67</f>
        <v>6600</v>
      </c>
      <c r="E67" s="106" t="s">
        <v>345</v>
      </c>
      <c r="F67" s="106">
        <v>6600</v>
      </c>
      <c r="G67" s="106" t="s">
        <v>345</v>
      </c>
      <c r="H67" s="106" t="s">
        <v>345</v>
      </c>
      <c r="I67" s="106" t="s">
        <v>345</v>
      </c>
      <c r="J67" s="106" t="s">
        <v>345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10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95" t="s">
        <v>106</v>
      </c>
      <c r="B69" s="78" t="s">
        <v>16</v>
      </c>
      <c r="C69" s="106">
        <f>+D69</f>
        <v>13200</v>
      </c>
      <c r="D69" s="106">
        <f>+H69</f>
        <v>13200</v>
      </c>
      <c r="E69" s="106" t="s">
        <v>345</v>
      </c>
      <c r="F69" s="106" t="s">
        <v>345</v>
      </c>
      <c r="G69" s="106" t="s">
        <v>345</v>
      </c>
      <c r="H69" s="106">
        <v>13200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72" t="s">
        <v>87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8" s="4" customForma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8" s="4" customFormat="1" x14ac:dyDescent="0.35">
      <c r="A73" s="10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81" t="s">
        <v>88</v>
      </c>
      <c r="B75" s="70" t="s">
        <v>16</v>
      </c>
      <c r="C75" s="116" t="s">
        <v>345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72" t="s">
        <v>89</v>
      </c>
      <c r="B77" s="73" t="s">
        <v>16</v>
      </c>
      <c r="C77" s="117" t="s">
        <v>345</v>
      </c>
      <c r="D77" s="117" t="s">
        <v>345</v>
      </c>
      <c r="E77" s="117" t="s">
        <v>345</v>
      </c>
      <c r="F77" s="117" t="s">
        <v>345</v>
      </c>
      <c r="G77" s="117" t="s">
        <v>345</v>
      </c>
      <c r="H77" s="117" t="s">
        <v>345</v>
      </c>
      <c r="I77" s="117" t="s">
        <v>345</v>
      </c>
      <c r="J77" s="117" t="s">
        <v>345</v>
      </c>
      <c r="K77" s="117" t="s">
        <v>345</v>
      </c>
      <c r="L77" s="117" t="s">
        <v>345</v>
      </c>
      <c r="M77" s="117" t="s">
        <v>345</v>
      </c>
      <c r="N77" s="117" t="s">
        <v>345</v>
      </c>
      <c r="O77" s="117" t="s">
        <v>345</v>
      </c>
      <c r="P77" s="117" t="s">
        <v>345</v>
      </c>
      <c r="Q77" s="117" t="s">
        <v>345</v>
      </c>
      <c r="R77" s="117" t="s">
        <v>345</v>
      </c>
    </row>
    <row r="78" spans="1:18" s="4" customFormat="1" x14ac:dyDescent="0.35">
      <c r="A78" s="72"/>
      <c r="B78" s="73" t="s">
        <v>17</v>
      </c>
      <c r="C78" s="117" t="s">
        <v>345</v>
      </c>
      <c r="D78" s="117" t="s">
        <v>345</v>
      </c>
      <c r="E78" s="117" t="s">
        <v>345</v>
      </c>
      <c r="F78" s="117" t="s">
        <v>345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8" s="4" customFormat="1" x14ac:dyDescent="0.35">
      <c r="A79" s="107"/>
      <c r="B79" s="78" t="s">
        <v>16</v>
      </c>
      <c r="C79" s="106" t="s">
        <v>345</v>
      </c>
      <c r="D79" s="106" t="s">
        <v>345</v>
      </c>
      <c r="E79" s="106" t="s">
        <v>345</v>
      </c>
      <c r="F79" s="106" t="s">
        <v>345</v>
      </c>
      <c r="G79" s="106" t="s">
        <v>345</v>
      </c>
      <c r="H79" s="106" t="s">
        <v>345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10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x14ac:dyDescent="0.35">
      <c r="A81" s="72" t="s">
        <v>90</v>
      </c>
      <c r="B81" s="73" t="s">
        <v>16</v>
      </c>
      <c r="C81" s="117" t="s">
        <v>345</v>
      </c>
      <c r="D81" s="117" t="s">
        <v>345</v>
      </c>
      <c r="E81" s="117" t="s">
        <v>345</v>
      </c>
      <c r="F81" s="117" t="s">
        <v>345</v>
      </c>
      <c r="G81" s="117" t="s">
        <v>345</v>
      </c>
      <c r="H81" s="117" t="s">
        <v>345</v>
      </c>
      <c r="I81" s="117" t="s">
        <v>345</v>
      </c>
      <c r="J81" s="117" t="s">
        <v>345</v>
      </c>
      <c r="K81" s="117" t="s">
        <v>345</v>
      </c>
      <c r="L81" s="117" t="s">
        <v>345</v>
      </c>
      <c r="M81" s="117" t="s">
        <v>345</v>
      </c>
      <c r="N81" s="117" t="s">
        <v>345</v>
      </c>
      <c r="O81" s="117" t="s">
        <v>345</v>
      </c>
      <c r="P81" s="117" t="s">
        <v>345</v>
      </c>
      <c r="Q81" s="117" t="s">
        <v>345</v>
      </c>
      <c r="R81" s="117" t="s">
        <v>345</v>
      </c>
    </row>
    <row r="82" spans="1:18" s="4" customFormat="1" x14ac:dyDescent="0.35">
      <c r="A82" s="72"/>
      <c r="B82" s="73" t="s">
        <v>17</v>
      </c>
      <c r="C82" s="117" t="s">
        <v>345</v>
      </c>
      <c r="D82" s="117" t="s">
        <v>345</v>
      </c>
      <c r="E82" s="117" t="s">
        <v>345</v>
      </c>
      <c r="F82" s="117" t="s">
        <v>345</v>
      </c>
      <c r="G82" s="117" t="s">
        <v>345</v>
      </c>
      <c r="H82" s="117" t="s">
        <v>345</v>
      </c>
      <c r="I82" s="117" t="s">
        <v>345</v>
      </c>
      <c r="J82" s="117" t="s">
        <v>345</v>
      </c>
      <c r="K82" s="117" t="s">
        <v>345</v>
      </c>
      <c r="L82" s="117" t="s">
        <v>345</v>
      </c>
      <c r="M82" s="117" t="s">
        <v>345</v>
      </c>
      <c r="N82" s="117" t="s">
        <v>345</v>
      </c>
      <c r="O82" s="117" t="s">
        <v>345</v>
      </c>
      <c r="P82" s="117" t="s">
        <v>345</v>
      </c>
      <c r="Q82" s="117" t="s">
        <v>345</v>
      </c>
      <c r="R82" s="117" t="s">
        <v>345</v>
      </c>
    </row>
    <row r="83" spans="1:18" s="4" customFormat="1" x14ac:dyDescent="0.35">
      <c r="A83" s="107"/>
      <c r="B83" s="78" t="s">
        <v>16</v>
      </c>
      <c r="C83" s="106" t="s">
        <v>345</v>
      </c>
      <c r="D83" s="106" t="s">
        <v>345</v>
      </c>
      <c r="E83" s="106" t="s">
        <v>345</v>
      </c>
      <c r="F83" s="106" t="s">
        <v>345</v>
      </c>
      <c r="G83" s="106" t="s">
        <v>345</v>
      </c>
      <c r="H83" s="106" t="s">
        <v>345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107"/>
      <c r="B84" s="78" t="s">
        <v>17</v>
      </c>
      <c r="C84" s="106" t="s">
        <v>345</v>
      </c>
      <c r="D84" s="106" t="s">
        <v>345</v>
      </c>
      <c r="E84" s="106" t="s">
        <v>345</v>
      </c>
      <c r="F84" s="106" t="s">
        <v>345</v>
      </c>
      <c r="G84" s="106" t="s">
        <v>345</v>
      </c>
      <c r="H84" s="106" t="s">
        <v>345</v>
      </c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81" t="s">
        <v>91</v>
      </c>
      <c r="B85" s="70" t="s">
        <v>16</v>
      </c>
      <c r="C85" s="116" t="s">
        <v>345</v>
      </c>
      <c r="D85" s="116" t="s">
        <v>345</v>
      </c>
      <c r="E85" s="116" t="s">
        <v>345</v>
      </c>
      <c r="F85" s="116" t="s">
        <v>345</v>
      </c>
      <c r="G85" s="116" t="s">
        <v>345</v>
      </c>
      <c r="H85" s="116" t="s">
        <v>345</v>
      </c>
      <c r="I85" s="116" t="s">
        <v>345</v>
      </c>
      <c r="J85" s="116" t="s">
        <v>345</v>
      </c>
      <c r="K85" s="116" t="s">
        <v>345</v>
      </c>
      <c r="L85" s="116" t="s">
        <v>345</v>
      </c>
      <c r="M85" s="116" t="s">
        <v>345</v>
      </c>
      <c r="N85" s="116" t="s">
        <v>345</v>
      </c>
      <c r="O85" s="116" t="s">
        <v>345</v>
      </c>
      <c r="P85" s="116" t="s">
        <v>345</v>
      </c>
      <c r="Q85" s="116" t="s">
        <v>345</v>
      </c>
      <c r="R85" s="116" t="s">
        <v>345</v>
      </c>
    </row>
    <row r="86" spans="1:18" s="4" customFormat="1" x14ac:dyDescent="0.35">
      <c r="A86" s="81"/>
      <c r="B86" s="70" t="s">
        <v>17</v>
      </c>
      <c r="C86" s="116" t="s">
        <v>345</v>
      </c>
      <c r="D86" s="116" t="s">
        <v>345</v>
      </c>
      <c r="E86" s="116" t="s">
        <v>345</v>
      </c>
      <c r="F86" s="116" t="s">
        <v>345</v>
      </c>
      <c r="G86" s="116" t="s">
        <v>345</v>
      </c>
      <c r="H86" s="116" t="s">
        <v>345</v>
      </c>
      <c r="I86" s="116" t="s">
        <v>345</v>
      </c>
      <c r="J86" s="116" t="s">
        <v>345</v>
      </c>
      <c r="K86" s="116" t="s">
        <v>345</v>
      </c>
      <c r="L86" s="116" t="s">
        <v>345</v>
      </c>
      <c r="M86" s="116" t="s">
        <v>345</v>
      </c>
      <c r="N86" s="116" t="s">
        <v>345</v>
      </c>
      <c r="O86" s="116" t="s">
        <v>345</v>
      </c>
      <c r="P86" s="116" t="s">
        <v>345</v>
      </c>
      <c r="Q86" s="116" t="s">
        <v>345</v>
      </c>
      <c r="R86" s="116" t="s">
        <v>345</v>
      </c>
    </row>
    <row r="87" spans="1:18" s="4" customFormat="1" x14ac:dyDescent="0.35">
      <c r="A87" s="107"/>
      <c r="B87" s="78" t="s">
        <v>16</v>
      </c>
      <c r="C87" s="106" t="s">
        <v>345</v>
      </c>
      <c r="D87" s="106" t="s">
        <v>345</v>
      </c>
      <c r="E87" s="106" t="s">
        <v>345</v>
      </c>
      <c r="F87" s="106" t="s">
        <v>345</v>
      </c>
      <c r="G87" s="106" t="s">
        <v>345</v>
      </c>
      <c r="H87" s="106" t="s">
        <v>345</v>
      </c>
      <c r="I87" s="106" t="s">
        <v>345</v>
      </c>
      <c r="J87" s="106" t="s">
        <v>345</v>
      </c>
      <c r="K87" s="106" t="s">
        <v>345</v>
      </c>
      <c r="L87" s="106" t="s">
        <v>345</v>
      </c>
      <c r="M87" s="106" t="s">
        <v>345</v>
      </c>
      <c r="N87" s="106" t="s">
        <v>345</v>
      </c>
      <c r="O87" s="106" t="s">
        <v>345</v>
      </c>
      <c r="P87" s="106" t="s">
        <v>345</v>
      </c>
      <c r="Q87" s="106" t="s">
        <v>345</v>
      </c>
      <c r="R87" s="106" t="s">
        <v>345</v>
      </c>
    </row>
    <row r="88" spans="1:18" s="4" customFormat="1" x14ac:dyDescent="0.35">
      <c r="A88" s="77"/>
      <c r="B88" s="78" t="s">
        <v>17</v>
      </c>
      <c r="C88" s="106" t="s">
        <v>345</v>
      </c>
      <c r="D88" s="106" t="s">
        <v>345</v>
      </c>
      <c r="E88" s="106" t="s">
        <v>345</v>
      </c>
      <c r="F88" s="106" t="s">
        <v>345</v>
      </c>
      <c r="G88" s="106" t="s">
        <v>345</v>
      </c>
      <c r="H88" s="106" t="s">
        <v>345</v>
      </c>
      <c r="I88" s="106" t="s">
        <v>345</v>
      </c>
      <c r="J88" s="106" t="s">
        <v>345</v>
      </c>
      <c r="K88" s="106" t="s">
        <v>345</v>
      </c>
      <c r="L88" s="106" t="s">
        <v>345</v>
      </c>
      <c r="M88" s="106" t="s">
        <v>345</v>
      </c>
      <c r="N88" s="106" t="s">
        <v>345</v>
      </c>
      <c r="O88" s="106" t="s">
        <v>345</v>
      </c>
      <c r="P88" s="106" t="s">
        <v>345</v>
      </c>
      <c r="Q88" s="106" t="s">
        <v>345</v>
      </c>
      <c r="R88" s="106" t="s">
        <v>345</v>
      </c>
    </row>
    <row r="89" spans="1:18" s="4" customFormat="1" x14ac:dyDescent="0.35">
      <c r="A89" s="322" t="s">
        <v>344</v>
      </c>
      <c r="B89" s="322"/>
      <c r="C89" s="322"/>
      <c r="D89" s="322"/>
      <c r="E89" s="322"/>
      <c r="F89" s="322"/>
      <c r="G89" s="322"/>
      <c r="H89" s="322"/>
      <c r="I89" s="322"/>
      <c r="J89" s="322"/>
      <c r="K89" s="322"/>
      <c r="L89" s="322"/>
      <c r="M89" s="322"/>
      <c r="N89" s="322"/>
      <c r="O89" s="322"/>
      <c r="P89" s="322"/>
      <c r="Q89" s="60" t="s">
        <v>50</v>
      </c>
      <c r="R89" s="13"/>
    </row>
    <row r="90" spans="1:18" s="4" customFormat="1" x14ac:dyDescent="0.35">
      <c r="A90" s="310" t="s">
        <v>116</v>
      </c>
      <c r="B90" s="310"/>
      <c r="C90" s="310"/>
      <c r="D90" s="310"/>
      <c r="E90" s="310"/>
      <c r="F90" s="310"/>
      <c r="G90" s="310"/>
      <c r="H90" s="310"/>
      <c r="I90" s="310"/>
      <c r="J90" s="310"/>
      <c r="K90" s="310"/>
      <c r="L90" s="310"/>
      <c r="M90" s="310"/>
      <c r="N90" s="310"/>
      <c r="O90" s="310"/>
      <c r="P90" s="310"/>
      <c r="Q90" s="6"/>
      <c r="R90" s="6"/>
    </row>
    <row r="91" spans="1:18" s="4" customForma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6" t="s">
        <v>3</v>
      </c>
      <c r="P91" s="224" t="s">
        <v>355</v>
      </c>
      <c r="Q91" s="3"/>
      <c r="R91" s="3"/>
    </row>
    <row r="92" spans="1:18" s="4" customForma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8" t="s">
        <v>4</v>
      </c>
      <c r="P92" s="304">
        <v>45915</v>
      </c>
      <c r="Q92" s="304"/>
      <c r="R92" s="3"/>
    </row>
    <row r="93" spans="1:18" s="4" customForma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8" t="s">
        <v>5</v>
      </c>
      <c r="P93" s="310" t="s">
        <v>343</v>
      </c>
      <c r="Q93" s="310"/>
      <c r="R93" s="3"/>
    </row>
    <row r="94" spans="1:18" s="4" customFormat="1" x14ac:dyDescent="0.35">
      <c r="A94" s="9" t="s">
        <v>394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N94" s="11"/>
      <c r="O94" s="12" t="s">
        <v>6</v>
      </c>
    </row>
    <row r="95" spans="1:18" s="4" customFormat="1" x14ac:dyDescent="0.35">
      <c r="A95" s="323" t="s">
        <v>52</v>
      </c>
      <c r="B95" s="323"/>
      <c r="C95" s="323"/>
      <c r="D95" s="323"/>
      <c r="F95" s="324"/>
      <c r="G95" s="324"/>
      <c r="H95" s="60"/>
      <c r="I95" s="13"/>
      <c r="J95" s="13"/>
      <c r="K95" s="13"/>
      <c r="N95" s="11"/>
      <c r="O95" s="12" t="s">
        <v>7</v>
      </c>
      <c r="Q95" s="10"/>
    </row>
    <row r="96" spans="1:18" s="4" customFormat="1" ht="23.25" customHeight="1" x14ac:dyDescent="0.35">
      <c r="A96" s="9" t="s">
        <v>406</v>
      </c>
      <c r="E96" s="6"/>
      <c r="F96" s="3"/>
      <c r="G96" s="6"/>
      <c r="H96" s="6"/>
      <c r="I96" s="6"/>
      <c r="J96" s="6"/>
      <c r="K96" s="13"/>
      <c r="N96" s="11"/>
      <c r="O96" s="12" t="s">
        <v>8</v>
      </c>
      <c r="P96" s="13" t="s">
        <v>9</v>
      </c>
    </row>
    <row r="97" spans="1:18" s="4" customFormat="1" x14ac:dyDescent="0.35">
      <c r="A97" s="323"/>
      <c r="B97" s="323"/>
      <c r="C97" s="323"/>
      <c r="D97" s="323"/>
      <c r="P97" s="62"/>
      <c r="Q97" s="62"/>
      <c r="R97" s="63" t="s">
        <v>54</v>
      </c>
    </row>
    <row r="98" spans="1:18" s="4" customFormat="1" x14ac:dyDescent="0.35">
      <c r="A98" s="64" t="s">
        <v>55</v>
      </c>
      <c r="B98" s="311" t="s">
        <v>56</v>
      </c>
      <c r="C98" s="311" t="s">
        <v>12</v>
      </c>
      <c r="D98" s="65" t="s">
        <v>57</v>
      </c>
      <c r="E98" s="325" t="s">
        <v>13</v>
      </c>
      <c r="F98" s="326"/>
      <c r="G98" s="326"/>
      <c r="H98" s="327"/>
      <c r="I98" s="65" t="s">
        <v>57</v>
      </c>
      <c r="J98" s="325" t="s">
        <v>14</v>
      </c>
      <c r="K98" s="326"/>
      <c r="L98" s="326"/>
      <c r="M98" s="327"/>
      <c r="N98" s="65" t="s">
        <v>57</v>
      </c>
      <c r="O98" s="325" t="s">
        <v>15</v>
      </c>
      <c r="P98" s="326"/>
      <c r="Q98" s="326"/>
      <c r="R98" s="327"/>
    </row>
    <row r="99" spans="1:18" s="4" customFormat="1" x14ac:dyDescent="0.35">
      <c r="A99" s="66" t="s">
        <v>61</v>
      </c>
      <c r="B99" s="311"/>
      <c r="C99" s="311"/>
      <c r="D99" s="67" t="s">
        <v>62</v>
      </c>
      <c r="E99" s="68" t="s">
        <v>63</v>
      </c>
      <c r="F99" s="68" t="s">
        <v>64</v>
      </c>
      <c r="G99" s="68" t="s">
        <v>65</v>
      </c>
      <c r="H99" s="68" t="s">
        <v>66</v>
      </c>
      <c r="I99" s="67" t="s">
        <v>67</v>
      </c>
      <c r="J99" s="68" t="s">
        <v>68</v>
      </c>
      <c r="K99" s="68" t="s">
        <v>69</v>
      </c>
      <c r="L99" s="68" t="s">
        <v>70</v>
      </c>
      <c r="M99" s="68" t="s">
        <v>71</v>
      </c>
      <c r="N99" s="67" t="s">
        <v>72</v>
      </c>
      <c r="O99" s="68" t="s">
        <v>73</v>
      </c>
      <c r="P99" s="68" t="s">
        <v>74</v>
      </c>
      <c r="Q99" s="68" t="s">
        <v>75</v>
      </c>
      <c r="R99" s="68" t="s">
        <v>76</v>
      </c>
    </row>
    <row r="100" spans="1:18" s="4" customFormat="1" x14ac:dyDescent="0.35">
      <c r="A100" s="81" t="s">
        <v>92</v>
      </c>
      <c r="B100" s="70" t="s">
        <v>16</v>
      </c>
      <c r="C100" s="116" t="s">
        <v>345</v>
      </c>
      <c r="D100" s="116" t="s">
        <v>345</v>
      </c>
      <c r="E100" s="116" t="s">
        <v>345</v>
      </c>
      <c r="F100" s="116" t="s">
        <v>345</v>
      </c>
      <c r="G100" s="116" t="s">
        <v>345</v>
      </c>
      <c r="H100" s="116" t="s">
        <v>345</v>
      </c>
      <c r="I100" s="116" t="s">
        <v>345</v>
      </c>
      <c r="J100" s="116" t="s">
        <v>345</v>
      </c>
      <c r="K100" s="116" t="s">
        <v>345</v>
      </c>
      <c r="L100" s="116" t="s">
        <v>345</v>
      </c>
      <c r="M100" s="116" t="s">
        <v>345</v>
      </c>
      <c r="N100" s="116" t="s">
        <v>345</v>
      </c>
      <c r="O100" s="116" t="s">
        <v>345</v>
      </c>
      <c r="P100" s="116" t="s">
        <v>345</v>
      </c>
      <c r="Q100" s="116" t="s">
        <v>345</v>
      </c>
      <c r="R100" s="116" t="s">
        <v>345</v>
      </c>
    </row>
    <row r="101" spans="1:18" s="4" customFormat="1" x14ac:dyDescent="0.35">
      <c r="A101" s="81"/>
      <c r="B101" s="70" t="s">
        <v>17</v>
      </c>
      <c r="C101" s="116" t="s">
        <v>345</v>
      </c>
      <c r="D101" s="116" t="s">
        <v>345</v>
      </c>
      <c r="E101" s="116" t="s">
        <v>345</v>
      </c>
      <c r="F101" s="116" t="s">
        <v>345</v>
      </c>
      <c r="G101" s="116" t="s">
        <v>345</v>
      </c>
      <c r="H101" s="116" t="s">
        <v>345</v>
      </c>
      <c r="I101" s="116" t="s">
        <v>345</v>
      </c>
      <c r="J101" s="116" t="s">
        <v>345</v>
      </c>
      <c r="K101" s="116" t="s">
        <v>345</v>
      </c>
      <c r="L101" s="116" t="s">
        <v>345</v>
      </c>
      <c r="M101" s="116" t="s">
        <v>345</v>
      </c>
      <c r="N101" s="116" t="s">
        <v>345</v>
      </c>
      <c r="O101" s="116" t="s">
        <v>345</v>
      </c>
      <c r="P101" s="116" t="s">
        <v>345</v>
      </c>
      <c r="Q101" s="116" t="s">
        <v>345</v>
      </c>
      <c r="R101" s="116" t="s">
        <v>345</v>
      </c>
    </row>
    <row r="102" spans="1:18" s="4" customFormat="1" x14ac:dyDescent="0.35">
      <c r="A102" s="107"/>
      <c r="B102" s="78" t="s">
        <v>16</v>
      </c>
      <c r="C102" s="106" t="s">
        <v>345</v>
      </c>
      <c r="D102" s="106" t="s">
        <v>345</v>
      </c>
      <c r="E102" s="106" t="s">
        <v>345</v>
      </c>
      <c r="F102" s="106" t="s">
        <v>345</v>
      </c>
      <c r="G102" s="106" t="s">
        <v>345</v>
      </c>
      <c r="H102" s="106" t="s">
        <v>345</v>
      </c>
      <c r="I102" s="106" t="s">
        <v>345</v>
      </c>
      <c r="J102" s="106" t="s">
        <v>345</v>
      </c>
      <c r="K102" s="106" t="s">
        <v>345</v>
      </c>
      <c r="L102" s="106" t="s">
        <v>345</v>
      </c>
      <c r="M102" s="106" t="s">
        <v>345</v>
      </c>
      <c r="N102" s="106" t="s">
        <v>345</v>
      </c>
      <c r="O102" s="106" t="s">
        <v>345</v>
      </c>
      <c r="P102" s="106" t="s">
        <v>345</v>
      </c>
      <c r="Q102" s="106" t="s">
        <v>345</v>
      </c>
      <c r="R102" s="106" t="s">
        <v>345</v>
      </c>
    </row>
    <row r="103" spans="1:18" s="4" customFormat="1" x14ac:dyDescent="0.35">
      <c r="A103" s="107"/>
      <c r="B103" s="78" t="s">
        <v>17</v>
      </c>
      <c r="C103" s="106" t="s">
        <v>345</v>
      </c>
      <c r="D103" s="106" t="s">
        <v>345</v>
      </c>
      <c r="E103" s="106" t="s">
        <v>345</v>
      </c>
      <c r="F103" s="106" t="s">
        <v>345</v>
      </c>
      <c r="G103" s="106" t="s">
        <v>345</v>
      </c>
      <c r="H103" s="106" t="s">
        <v>345</v>
      </c>
      <c r="I103" s="106" t="s">
        <v>345</v>
      </c>
      <c r="J103" s="106" t="s">
        <v>345</v>
      </c>
      <c r="K103" s="106" t="s">
        <v>345</v>
      </c>
      <c r="L103" s="106" t="s">
        <v>345</v>
      </c>
      <c r="M103" s="106" t="s">
        <v>345</v>
      </c>
      <c r="N103" s="106" t="s">
        <v>345</v>
      </c>
      <c r="O103" s="106" t="s">
        <v>345</v>
      </c>
      <c r="P103" s="106" t="s">
        <v>345</v>
      </c>
      <c r="Q103" s="106" t="s">
        <v>345</v>
      </c>
      <c r="R103" s="106" t="s">
        <v>345</v>
      </c>
    </row>
    <row r="104" spans="1:18" s="4" customFormat="1" x14ac:dyDescent="0.35">
      <c r="A104" s="85" t="s">
        <v>93</v>
      </c>
      <c r="B104" s="86" t="s">
        <v>16</v>
      </c>
      <c r="C104" s="100">
        <f>+C30</f>
        <v>618600</v>
      </c>
      <c r="D104" s="100">
        <f t="shared" ref="D104:K104" si="2">+D30</f>
        <v>594300</v>
      </c>
      <c r="E104" s="100">
        <f t="shared" si="2"/>
        <v>443700</v>
      </c>
      <c r="F104" s="100">
        <f t="shared" si="2"/>
        <v>101400</v>
      </c>
      <c r="G104" s="117" t="s">
        <v>345</v>
      </c>
      <c r="H104" s="100">
        <f t="shared" si="2"/>
        <v>49200</v>
      </c>
      <c r="I104" s="100">
        <f t="shared" si="2"/>
        <v>24300</v>
      </c>
      <c r="J104" s="117" t="s">
        <v>345</v>
      </c>
      <c r="K104" s="100">
        <f t="shared" si="2"/>
        <v>24300</v>
      </c>
      <c r="L104" s="117" t="s">
        <v>345</v>
      </c>
      <c r="M104" s="117" t="s">
        <v>345</v>
      </c>
      <c r="N104" s="117" t="s">
        <v>345</v>
      </c>
      <c r="O104" s="117" t="s">
        <v>345</v>
      </c>
      <c r="P104" s="117" t="s">
        <v>345</v>
      </c>
      <c r="Q104" s="117" t="s">
        <v>345</v>
      </c>
      <c r="R104" s="117" t="s">
        <v>345</v>
      </c>
    </row>
    <row r="105" spans="1:18" s="4" customFormat="1" x14ac:dyDescent="0.35">
      <c r="A105" s="85"/>
      <c r="B105" s="86" t="s">
        <v>17</v>
      </c>
      <c r="C105" s="117" t="s">
        <v>345</v>
      </c>
      <c r="D105" s="117" t="s">
        <v>345</v>
      </c>
      <c r="E105" s="117" t="s">
        <v>345</v>
      </c>
      <c r="F105" s="117" t="s">
        <v>345</v>
      </c>
      <c r="G105" s="117" t="s">
        <v>345</v>
      </c>
      <c r="H105" s="117" t="s">
        <v>345</v>
      </c>
      <c r="I105" s="117" t="s">
        <v>345</v>
      </c>
      <c r="J105" s="117" t="s">
        <v>345</v>
      </c>
      <c r="K105" s="117" t="s">
        <v>345</v>
      </c>
      <c r="L105" s="117" t="s">
        <v>345</v>
      </c>
      <c r="M105" s="117" t="s">
        <v>345</v>
      </c>
      <c r="N105" s="117" t="s">
        <v>345</v>
      </c>
      <c r="O105" s="117" t="s">
        <v>345</v>
      </c>
      <c r="P105" s="117" t="s">
        <v>345</v>
      </c>
      <c r="Q105" s="117" t="s">
        <v>345</v>
      </c>
      <c r="R105" s="117" t="s">
        <v>345</v>
      </c>
    </row>
    <row r="106" spans="1:18" s="4" customFormat="1" ht="56.45" customHeight="1" x14ac:dyDescent="0.35">
      <c r="A106" s="9" t="s">
        <v>94</v>
      </c>
      <c r="B106" s="55"/>
      <c r="C106" s="55"/>
      <c r="I106" s="13" t="s">
        <v>95</v>
      </c>
      <c r="K106" s="13"/>
    </row>
    <row r="107" spans="1:18" x14ac:dyDescent="0.3">
      <c r="A107" s="87" t="s">
        <v>96</v>
      </c>
      <c r="H107" s="89"/>
      <c r="K107" s="90" t="s">
        <v>97</v>
      </c>
    </row>
    <row r="108" spans="1:18" x14ac:dyDescent="0.3">
      <c r="A108" s="61" t="s">
        <v>98</v>
      </c>
      <c r="I108" s="6" t="s">
        <v>98</v>
      </c>
    </row>
    <row r="109" spans="1:18" x14ac:dyDescent="0.3">
      <c r="A109" s="61" t="s">
        <v>99</v>
      </c>
      <c r="I109" s="8" t="s">
        <v>99</v>
      </c>
    </row>
  </sheetData>
  <mergeCells count="36">
    <mergeCell ref="J98:M98"/>
    <mergeCell ref="O98:R98"/>
    <mergeCell ref="A95:D95"/>
    <mergeCell ref="F95:G95"/>
    <mergeCell ref="A97:D97"/>
    <mergeCell ref="B98:B99"/>
    <mergeCell ref="C98:C99"/>
    <mergeCell ref="E98:H98"/>
    <mergeCell ref="O55:R55"/>
    <mergeCell ref="A89:P89"/>
    <mergeCell ref="A90:P90"/>
    <mergeCell ref="P92:Q92"/>
    <mergeCell ref="P93:Q93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2" manualBreakCount="2">
    <brk id="45" max="17" man="1"/>
    <brk id="88" max="1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756C-8C51-414D-9879-B40F01A7FB80}">
  <sheetPr>
    <tabColor rgb="FFFF0000"/>
    <pageSetUpPr fitToPage="1"/>
  </sheetPr>
  <dimension ref="A1:R83"/>
  <sheetViews>
    <sheetView tabSelected="1" view="pageBreakPreview" topLeftCell="A6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395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99">
        <f>+C32</f>
        <v>216000</v>
      </c>
      <c r="D30" s="99">
        <f t="shared" ref="D30:E30" si="0">+D32</f>
        <v>216000</v>
      </c>
      <c r="E30" s="99">
        <f t="shared" si="0"/>
        <v>216000</v>
      </c>
      <c r="F30" s="70" t="s">
        <v>345</v>
      </c>
      <c r="G30" s="70" t="s">
        <v>345</v>
      </c>
      <c r="H30" s="70" t="s">
        <v>345</v>
      </c>
      <c r="I30" s="70" t="s">
        <v>345</v>
      </c>
      <c r="J30" s="70" t="s">
        <v>345</v>
      </c>
      <c r="K30" s="70" t="s">
        <v>345</v>
      </c>
      <c r="L30" s="70" t="s">
        <v>345</v>
      </c>
      <c r="M30" s="70" t="s">
        <v>345</v>
      </c>
      <c r="N30" s="70" t="s">
        <v>345</v>
      </c>
      <c r="O30" s="70" t="s">
        <v>345</v>
      </c>
      <c r="P30" s="70" t="s">
        <v>345</v>
      </c>
      <c r="Q30" s="70" t="s">
        <v>345</v>
      </c>
      <c r="R30" s="70" t="s">
        <v>345</v>
      </c>
    </row>
    <row r="31" spans="1:18" s="4" customFormat="1" x14ac:dyDescent="0.35">
      <c r="A31" s="81"/>
      <c r="B31" s="70" t="s">
        <v>17</v>
      </c>
      <c r="C31" s="70" t="s">
        <v>345</v>
      </c>
      <c r="D31" s="70" t="s">
        <v>345</v>
      </c>
      <c r="E31" s="70" t="s">
        <v>345</v>
      </c>
      <c r="F31" s="70" t="s">
        <v>345</v>
      </c>
      <c r="G31" s="70" t="s">
        <v>345</v>
      </c>
      <c r="H31" s="70" t="s">
        <v>345</v>
      </c>
      <c r="I31" s="70" t="s">
        <v>345</v>
      </c>
      <c r="J31" s="70" t="s">
        <v>345</v>
      </c>
      <c r="K31" s="70" t="s">
        <v>345</v>
      </c>
      <c r="L31" s="70" t="s">
        <v>345</v>
      </c>
      <c r="M31" s="70" t="s">
        <v>345</v>
      </c>
      <c r="N31" s="70" t="s">
        <v>345</v>
      </c>
      <c r="O31" s="70" t="s">
        <v>345</v>
      </c>
      <c r="P31" s="70" t="s">
        <v>345</v>
      </c>
      <c r="Q31" s="70" t="s">
        <v>345</v>
      </c>
      <c r="R31" s="70" t="s">
        <v>345</v>
      </c>
    </row>
    <row r="32" spans="1:18" s="4" customFormat="1" x14ac:dyDescent="0.35">
      <c r="A32" s="72" t="s">
        <v>83</v>
      </c>
      <c r="B32" s="73" t="s">
        <v>16</v>
      </c>
      <c r="C32" s="97">
        <f>+C37</f>
        <v>216000</v>
      </c>
      <c r="D32" s="97">
        <f>+D37</f>
        <v>216000</v>
      </c>
      <c r="E32" s="97">
        <f>+E37</f>
        <v>216000</v>
      </c>
      <c r="F32" s="117" t="s">
        <v>345</v>
      </c>
      <c r="G32" s="117" t="s">
        <v>345</v>
      </c>
      <c r="H32" s="117" t="s">
        <v>345</v>
      </c>
      <c r="I32" s="117" t="s">
        <v>345</v>
      </c>
      <c r="J32" s="117" t="s">
        <v>345</v>
      </c>
      <c r="K32" s="117" t="s">
        <v>345</v>
      </c>
      <c r="L32" s="117" t="s">
        <v>345</v>
      </c>
      <c r="M32" s="117" t="s">
        <v>345</v>
      </c>
      <c r="N32" s="117" t="s">
        <v>345</v>
      </c>
      <c r="O32" s="117" t="s">
        <v>345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117" t="s">
        <v>345</v>
      </c>
      <c r="D34" s="117" t="s">
        <v>345</v>
      </c>
      <c r="E34" s="117" t="s">
        <v>345</v>
      </c>
      <c r="F34" s="117" t="s">
        <v>345</v>
      </c>
      <c r="G34" s="117" t="s">
        <v>345</v>
      </c>
      <c r="H34" s="117" t="s">
        <v>345</v>
      </c>
      <c r="I34" s="117" t="s">
        <v>345</v>
      </c>
      <c r="J34" s="117" t="s">
        <v>345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107"/>
      <c r="B36" s="78" t="s">
        <v>16</v>
      </c>
      <c r="C36" s="106" t="s">
        <v>345</v>
      </c>
      <c r="D36" s="106" t="s">
        <v>345</v>
      </c>
      <c r="E36" s="106" t="s">
        <v>345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ht="43.15" customHeight="1" x14ac:dyDescent="0.35">
      <c r="A37" s="82" t="s">
        <v>85</v>
      </c>
      <c r="B37" s="73" t="s">
        <v>16</v>
      </c>
      <c r="C37" s="97">
        <f>+E37</f>
        <v>216000</v>
      </c>
      <c r="D37" s="97">
        <f t="shared" ref="D37:E37" si="1">SUM(D50:D50)</f>
        <v>216000</v>
      </c>
      <c r="E37" s="97">
        <f t="shared" si="1"/>
        <v>216000</v>
      </c>
      <c r="F37" s="117" t="s">
        <v>345</v>
      </c>
      <c r="G37" s="117" t="s">
        <v>345</v>
      </c>
      <c r="H37" s="117" t="s">
        <v>345</v>
      </c>
      <c r="I37" s="117" t="s">
        <v>345</v>
      </c>
      <c r="J37" s="117" t="s">
        <v>345</v>
      </c>
      <c r="K37" s="117" t="s">
        <v>345</v>
      </c>
      <c r="L37" s="117" t="s">
        <v>345</v>
      </c>
      <c r="M37" s="117" t="s">
        <v>345</v>
      </c>
      <c r="N37" s="117" t="s">
        <v>345</v>
      </c>
      <c r="O37" s="117" t="s">
        <v>345</v>
      </c>
      <c r="P37" s="117" t="s">
        <v>345</v>
      </c>
      <c r="Q37" s="117" t="s">
        <v>345</v>
      </c>
      <c r="R37" s="117" t="s">
        <v>345</v>
      </c>
    </row>
    <row r="38" spans="1:18" s="4" customFormat="1" x14ac:dyDescent="0.35">
      <c r="A38" s="82"/>
      <c r="B38" s="73" t="s">
        <v>17</v>
      </c>
      <c r="C38" s="117" t="s">
        <v>345</v>
      </c>
      <c r="D38" s="117" t="s">
        <v>345</v>
      </c>
      <c r="E38" s="117" t="s">
        <v>345</v>
      </c>
      <c r="F38" s="117" t="s">
        <v>345</v>
      </c>
      <c r="G38" s="117" t="s">
        <v>345</v>
      </c>
      <c r="H38" s="117" t="s">
        <v>345</v>
      </c>
      <c r="I38" s="117" t="s">
        <v>345</v>
      </c>
      <c r="J38" s="117" t="s">
        <v>345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322" t="s">
        <v>344</v>
      </c>
      <c r="B39" s="322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60" t="s">
        <v>50</v>
      </c>
      <c r="R39" s="13"/>
    </row>
    <row r="40" spans="1:18" s="4" customFormat="1" x14ac:dyDescent="0.35">
      <c r="A40" s="310" t="s">
        <v>116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0"/>
      <c r="O40" s="310"/>
      <c r="P40" s="310"/>
      <c r="Q40" s="6"/>
      <c r="R40" s="6"/>
    </row>
    <row r="41" spans="1:18" s="4" customFormat="1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6" t="s">
        <v>3</v>
      </c>
      <c r="P41" s="224" t="s">
        <v>375</v>
      </c>
      <c r="Q41" s="3"/>
      <c r="R41" s="3"/>
    </row>
    <row r="42" spans="1:18" s="4" customFormat="1" x14ac:dyDescent="0.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8" t="s">
        <v>4</v>
      </c>
      <c r="P42" s="304">
        <v>45915</v>
      </c>
      <c r="Q42" s="304"/>
      <c r="R42" s="3"/>
    </row>
    <row r="43" spans="1:18" s="4" customForma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8" t="s">
        <v>5</v>
      </c>
      <c r="P43" s="310" t="s">
        <v>343</v>
      </c>
      <c r="Q43" s="310"/>
      <c r="R43" s="3"/>
    </row>
    <row r="44" spans="1:18" s="4" customFormat="1" x14ac:dyDescent="0.35">
      <c r="A44" s="9" t="s">
        <v>394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N44" s="11"/>
      <c r="O44" s="12" t="s">
        <v>6</v>
      </c>
    </row>
    <row r="45" spans="1:18" s="4" customFormat="1" x14ac:dyDescent="0.35">
      <c r="A45" s="323" t="s">
        <v>52</v>
      </c>
      <c r="B45" s="323"/>
      <c r="C45" s="323"/>
      <c r="D45" s="323"/>
      <c r="F45" s="324"/>
      <c r="G45" s="324"/>
      <c r="H45" s="60"/>
      <c r="I45" s="13"/>
      <c r="J45" s="13"/>
      <c r="K45" s="13"/>
      <c r="N45" s="11"/>
      <c r="O45" s="12" t="s">
        <v>7</v>
      </c>
      <c r="Q45" s="10"/>
    </row>
    <row r="46" spans="1:18" s="4" customFormat="1" ht="23.25" customHeight="1" x14ac:dyDescent="0.35">
      <c r="A46" s="9" t="s">
        <v>395</v>
      </c>
      <c r="E46" s="6"/>
      <c r="F46" s="3"/>
      <c r="G46" s="6"/>
      <c r="H46" s="6"/>
      <c r="I46" s="6"/>
      <c r="J46" s="6"/>
      <c r="K46" s="13"/>
      <c r="N46" s="11"/>
      <c r="O46" s="12" t="s">
        <v>8</v>
      </c>
      <c r="P46" s="13" t="s">
        <v>9</v>
      </c>
    </row>
    <row r="47" spans="1:18" s="4" customFormat="1" x14ac:dyDescent="0.35">
      <c r="A47" s="323"/>
      <c r="B47" s="323"/>
      <c r="C47" s="323"/>
      <c r="D47" s="323"/>
      <c r="P47" s="62"/>
      <c r="Q47" s="62"/>
      <c r="R47" s="63" t="s">
        <v>54</v>
      </c>
    </row>
    <row r="48" spans="1:18" s="4" customFormat="1" x14ac:dyDescent="0.35">
      <c r="A48" s="64" t="s">
        <v>55</v>
      </c>
      <c r="B48" s="311" t="s">
        <v>56</v>
      </c>
      <c r="C48" s="311" t="s">
        <v>12</v>
      </c>
      <c r="D48" s="65" t="s">
        <v>57</v>
      </c>
      <c r="E48" s="325" t="s">
        <v>13</v>
      </c>
      <c r="F48" s="326"/>
      <c r="G48" s="326"/>
      <c r="H48" s="327"/>
      <c r="I48" s="65" t="s">
        <v>57</v>
      </c>
      <c r="J48" s="325" t="s">
        <v>14</v>
      </c>
      <c r="K48" s="326"/>
      <c r="L48" s="326"/>
      <c r="M48" s="327"/>
      <c r="N48" s="65" t="s">
        <v>57</v>
      </c>
      <c r="O48" s="325" t="s">
        <v>15</v>
      </c>
      <c r="P48" s="326"/>
      <c r="Q48" s="326"/>
      <c r="R48" s="327"/>
    </row>
    <row r="49" spans="1:18" s="4" customFormat="1" x14ac:dyDescent="0.35">
      <c r="A49" s="66" t="s">
        <v>61</v>
      </c>
      <c r="B49" s="311"/>
      <c r="C49" s="311"/>
      <c r="D49" s="67" t="s">
        <v>62</v>
      </c>
      <c r="E49" s="68" t="s">
        <v>63</v>
      </c>
      <c r="F49" s="68" t="s">
        <v>64</v>
      </c>
      <c r="G49" s="68" t="s">
        <v>65</v>
      </c>
      <c r="H49" s="68" t="s">
        <v>66</v>
      </c>
      <c r="I49" s="67" t="s">
        <v>67</v>
      </c>
      <c r="J49" s="68" t="s">
        <v>68</v>
      </c>
      <c r="K49" s="68" t="s">
        <v>69</v>
      </c>
      <c r="L49" s="68" t="s">
        <v>70</v>
      </c>
      <c r="M49" s="68" t="s">
        <v>71</v>
      </c>
      <c r="N49" s="67" t="s">
        <v>72</v>
      </c>
      <c r="O49" s="68" t="s">
        <v>73</v>
      </c>
      <c r="P49" s="68" t="s">
        <v>74</v>
      </c>
      <c r="Q49" s="68" t="s">
        <v>75</v>
      </c>
      <c r="R49" s="68" t="s">
        <v>76</v>
      </c>
    </row>
    <row r="50" spans="1:18" s="92" customFormat="1" x14ac:dyDescent="0.35">
      <c r="A50" s="95" t="s">
        <v>102</v>
      </c>
      <c r="B50" s="78" t="s">
        <v>16</v>
      </c>
      <c r="C50" s="96">
        <f>+D50</f>
        <v>216000</v>
      </c>
      <c r="D50" s="103">
        <f>SUM(E50:H50)</f>
        <v>216000</v>
      </c>
      <c r="E50" s="98">
        <v>216000</v>
      </c>
      <c r="F50" s="106" t="s">
        <v>345</v>
      </c>
      <c r="G50" s="106" t="s">
        <v>345</v>
      </c>
      <c r="H50" s="106" t="s">
        <v>345</v>
      </c>
      <c r="I50" s="106" t="s">
        <v>345</v>
      </c>
      <c r="J50" s="106" t="s">
        <v>345</v>
      </c>
      <c r="K50" s="106" t="s">
        <v>345</v>
      </c>
      <c r="L50" s="106" t="s">
        <v>345</v>
      </c>
      <c r="M50" s="106" t="s">
        <v>345</v>
      </c>
      <c r="N50" s="106" t="s">
        <v>345</v>
      </c>
      <c r="O50" s="106" t="s">
        <v>345</v>
      </c>
      <c r="P50" s="106" t="s">
        <v>345</v>
      </c>
      <c r="Q50" s="106" t="s">
        <v>345</v>
      </c>
      <c r="R50" s="106" t="s">
        <v>345</v>
      </c>
    </row>
    <row r="51" spans="1:18" s="4" customFormat="1" x14ac:dyDescent="0.35">
      <c r="A51" s="107"/>
      <c r="B51" s="78" t="s">
        <v>17</v>
      </c>
      <c r="C51" s="106" t="s">
        <v>345</v>
      </c>
      <c r="D51" s="106" t="s">
        <v>345</v>
      </c>
      <c r="E51" s="106" t="s">
        <v>345</v>
      </c>
      <c r="F51" s="106" t="s">
        <v>345</v>
      </c>
      <c r="G51" s="106" t="s">
        <v>345</v>
      </c>
      <c r="H51" s="106" t="s">
        <v>345</v>
      </c>
      <c r="I51" s="106" t="s">
        <v>345</v>
      </c>
      <c r="J51" s="106" t="s">
        <v>345</v>
      </c>
      <c r="K51" s="106" t="s">
        <v>345</v>
      </c>
      <c r="L51" s="106" t="s">
        <v>345</v>
      </c>
      <c r="M51" s="106" t="s">
        <v>345</v>
      </c>
      <c r="N51" s="106" t="s">
        <v>345</v>
      </c>
      <c r="O51" s="106" t="s">
        <v>345</v>
      </c>
      <c r="P51" s="106" t="s">
        <v>345</v>
      </c>
      <c r="Q51" s="106" t="s">
        <v>345</v>
      </c>
      <c r="R51" s="106" t="s">
        <v>345</v>
      </c>
    </row>
    <row r="52" spans="1:18" s="4" customFormat="1" x14ac:dyDescent="0.35">
      <c r="A52" s="82" t="s">
        <v>86</v>
      </c>
      <c r="B52" s="73" t="s">
        <v>16</v>
      </c>
      <c r="C52" s="117" t="s">
        <v>345</v>
      </c>
      <c r="D52" s="117" t="s">
        <v>345</v>
      </c>
      <c r="E52" s="117" t="s">
        <v>345</v>
      </c>
      <c r="F52" s="117" t="s">
        <v>345</v>
      </c>
      <c r="G52" s="117" t="s">
        <v>345</v>
      </c>
      <c r="H52" s="117" t="s">
        <v>345</v>
      </c>
      <c r="I52" s="117" t="s">
        <v>345</v>
      </c>
      <c r="J52" s="117" t="s">
        <v>345</v>
      </c>
      <c r="K52" s="117" t="s">
        <v>345</v>
      </c>
      <c r="L52" s="117" t="s">
        <v>345</v>
      </c>
      <c r="M52" s="117" t="s">
        <v>345</v>
      </c>
      <c r="N52" s="117" t="s">
        <v>345</v>
      </c>
      <c r="O52" s="117" t="s">
        <v>345</v>
      </c>
      <c r="P52" s="117" t="s">
        <v>345</v>
      </c>
      <c r="Q52" s="117" t="s">
        <v>345</v>
      </c>
      <c r="R52" s="117" t="s">
        <v>345</v>
      </c>
    </row>
    <row r="53" spans="1:18" s="4" customFormat="1" x14ac:dyDescent="0.35">
      <c r="A53" s="82"/>
      <c r="B53" s="73" t="s">
        <v>17</v>
      </c>
      <c r="C53" s="117" t="s">
        <v>345</v>
      </c>
      <c r="D53" s="117" t="s">
        <v>345</v>
      </c>
      <c r="E53" s="117" t="s">
        <v>345</v>
      </c>
      <c r="F53" s="117" t="s">
        <v>345</v>
      </c>
      <c r="G53" s="117" t="s">
        <v>345</v>
      </c>
      <c r="H53" s="117" t="s">
        <v>345</v>
      </c>
      <c r="I53" s="117" t="s">
        <v>345</v>
      </c>
      <c r="J53" s="117" t="s">
        <v>345</v>
      </c>
      <c r="K53" s="117" t="s">
        <v>345</v>
      </c>
      <c r="L53" s="117" t="s">
        <v>345</v>
      </c>
      <c r="M53" s="117" t="s">
        <v>345</v>
      </c>
      <c r="N53" s="117" t="s">
        <v>345</v>
      </c>
      <c r="O53" s="117" t="s">
        <v>345</v>
      </c>
      <c r="P53" s="117" t="s">
        <v>345</v>
      </c>
      <c r="Q53" s="117" t="s">
        <v>345</v>
      </c>
      <c r="R53" s="117" t="s">
        <v>345</v>
      </c>
    </row>
    <row r="54" spans="1:18" s="4" customFormat="1" ht="24" customHeight="1" x14ac:dyDescent="0.35">
      <c r="A54" s="95"/>
      <c r="B54" s="78" t="s">
        <v>16</v>
      </c>
      <c r="C54" s="106" t="s">
        <v>345</v>
      </c>
      <c r="D54" s="106" t="s">
        <v>345</v>
      </c>
      <c r="E54" s="106" t="s">
        <v>345</v>
      </c>
      <c r="F54" s="106" t="s">
        <v>345</v>
      </c>
      <c r="G54" s="106" t="s">
        <v>345</v>
      </c>
      <c r="H54" s="106" t="s">
        <v>345</v>
      </c>
      <c r="I54" s="106" t="s">
        <v>345</v>
      </c>
      <c r="J54" s="106" t="s">
        <v>345</v>
      </c>
      <c r="K54" s="106" t="s">
        <v>345</v>
      </c>
      <c r="L54" s="106" t="s">
        <v>345</v>
      </c>
      <c r="M54" s="106" t="s">
        <v>345</v>
      </c>
      <c r="N54" s="106" t="s">
        <v>345</v>
      </c>
      <c r="O54" s="106" t="s">
        <v>345</v>
      </c>
      <c r="P54" s="106" t="s">
        <v>345</v>
      </c>
      <c r="Q54" s="106" t="s">
        <v>345</v>
      </c>
      <c r="R54" s="106" t="s">
        <v>345</v>
      </c>
    </row>
    <row r="55" spans="1:18" s="4" customFormat="1" x14ac:dyDescent="0.35">
      <c r="A55" s="95"/>
      <c r="B55" s="78" t="s">
        <v>17</v>
      </c>
      <c r="C55" s="106" t="s">
        <v>345</v>
      </c>
      <c r="D55" s="106" t="s">
        <v>345</v>
      </c>
      <c r="E55" s="106" t="s">
        <v>345</v>
      </c>
      <c r="F55" s="106" t="s">
        <v>345</v>
      </c>
      <c r="G55" s="106" t="s">
        <v>345</v>
      </c>
      <c r="H55" s="106" t="s">
        <v>345</v>
      </c>
      <c r="I55" s="106" t="s">
        <v>345</v>
      </c>
      <c r="J55" s="106" t="s">
        <v>345</v>
      </c>
      <c r="K55" s="106" t="s">
        <v>345</v>
      </c>
      <c r="L55" s="106" t="s">
        <v>345</v>
      </c>
      <c r="M55" s="106" t="s">
        <v>345</v>
      </c>
      <c r="N55" s="106" t="s">
        <v>345</v>
      </c>
      <c r="O55" s="106" t="s">
        <v>345</v>
      </c>
      <c r="P55" s="106" t="s">
        <v>345</v>
      </c>
      <c r="Q55" s="106" t="s">
        <v>345</v>
      </c>
      <c r="R55" s="106" t="s">
        <v>345</v>
      </c>
    </row>
    <row r="56" spans="1:18" s="4" customFormat="1" x14ac:dyDescent="0.35">
      <c r="A56" s="72" t="s">
        <v>87</v>
      </c>
      <c r="B56" s="73" t="s">
        <v>16</v>
      </c>
      <c r="C56" s="117" t="s">
        <v>345</v>
      </c>
      <c r="D56" s="117" t="s">
        <v>345</v>
      </c>
      <c r="E56" s="117" t="s">
        <v>345</v>
      </c>
      <c r="F56" s="117" t="s">
        <v>345</v>
      </c>
      <c r="G56" s="117" t="s">
        <v>345</v>
      </c>
      <c r="H56" s="117" t="s">
        <v>345</v>
      </c>
      <c r="I56" s="117" t="s">
        <v>345</v>
      </c>
      <c r="J56" s="117" t="s">
        <v>345</v>
      </c>
      <c r="K56" s="117" t="s">
        <v>345</v>
      </c>
      <c r="L56" s="117" t="s">
        <v>345</v>
      </c>
      <c r="M56" s="117" t="s">
        <v>345</v>
      </c>
      <c r="N56" s="117" t="s">
        <v>345</v>
      </c>
      <c r="O56" s="117" t="s">
        <v>345</v>
      </c>
      <c r="P56" s="117" t="s">
        <v>345</v>
      </c>
      <c r="Q56" s="117" t="s">
        <v>345</v>
      </c>
      <c r="R56" s="117" t="s">
        <v>345</v>
      </c>
    </row>
    <row r="57" spans="1:18" s="4" customFormat="1" x14ac:dyDescent="0.35">
      <c r="A57" s="72"/>
      <c r="B57" s="73" t="s">
        <v>17</v>
      </c>
      <c r="C57" s="117" t="s">
        <v>345</v>
      </c>
      <c r="D57" s="117" t="s">
        <v>345</v>
      </c>
      <c r="E57" s="117" t="s">
        <v>345</v>
      </c>
      <c r="F57" s="117" t="s">
        <v>345</v>
      </c>
      <c r="G57" s="117" t="s">
        <v>345</v>
      </c>
      <c r="H57" s="117" t="s">
        <v>345</v>
      </c>
      <c r="I57" s="117" t="s">
        <v>345</v>
      </c>
      <c r="J57" s="117" t="s">
        <v>345</v>
      </c>
      <c r="K57" s="117" t="s">
        <v>345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107"/>
      <c r="B58" s="78" t="s">
        <v>16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x14ac:dyDescent="0.35">
      <c r="A59" s="107"/>
      <c r="B59" s="78" t="s">
        <v>17</v>
      </c>
      <c r="C59" s="106" t="s">
        <v>345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81" t="s">
        <v>88</v>
      </c>
      <c r="B60" s="70" t="s">
        <v>16</v>
      </c>
      <c r="C60" s="70" t="s">
        <v>345</v>
      </c>
      <c r="D60" s="70" t="s">
        <v>345</v>
      </c>
      <c r="E60" s="70" t="s">
        <v>345</v>
      </c>
      <c r="F60" s="70" t="s">
        <v>345</v>
      </c>
      <c r="G60" s="70" t="s">
        <v>345</v>
      </c>
      <c r="H60" s="70" t="s">
        <v>345</v>
      </c>
      <c r="I60" s="70" t="s">
        <v>345</v>
      </c>
      <c r="J60" s="70" t="s">
        <v>345</v>
      </c>
      <c r="K60" s="70" t="s">
        <v>345</v>
      </c>
      <c r="L60" s="70" t="s">
        <v>345</v>
      </c>
      <c r="M60" s="70" t="s">
        <v>345</v>
      </c>
      <c r="N60" s="70" t="s">
        <v>345</v>
      </c>
      <c r="O60" s="70" t="s">
        <v>345</v>
      </c>
      <c r="P60" s="70" t="s">
        <v>345</v>
      </c>
      <c r="Q60" s="70" t="s">
        <v>345</v>
      </c>
      <c r="R60" s="70" t="s">
        <v>345</v>
      </c>
    </row>
    <row r="61" spans="1:18" s="4" customFormat="1" x14ac:dyDescent="0.35">
      <c r="A61" s="81"/>
      <c r="B61" s="70" t="s">
        <v>17</v>
      </c>
      <c r="C61" s="70" t="s">
        <v>345</v>
      </c>
      <c r="D61" s="70" t="s">
        <v>345</v>
      </c>
      <c r="E61" s="70" t="s">
        <v>345</v>
      </c>
      <c r="F61" s="70" t="s">
        <v>345</v>
      </c>
      <c r="G61" s="70" t="s">
        <v>345</v>
      </c>
      <c r="H61" s="70" t="s">
        <v>345</v>
      </c>
      <c r="I61" s="70" t="s">
        <v>345</v>
      </c>
      <c r="J61" s="70" t="s">
        <v>345</v>
      </c>
      <c r="K61" s="70" t="s">
        <v>345</v>
      </c>
      <c r="L61" s="70" t="s">
        <v>345</v>
      </c>
      <c r="M61" s="70" t="s">
        <v>345</v>
      </c>
      <c r="N61" s="70" t="s">
        <v>345</v>
      </c>
      <c r="O61" s="70" t="s">
        <v>345</v>
      </c>
      <c r="P61" s="70" t="s">
        <v>345</v>
      </c>
      <c r="Q61" s="70" t="s">
        <v>345</v>
      </c>
      <c r="R61" s="70" t="s">
        <v>345</v>
      </c>
    </row>
    <row r="62" spans="1:18" s="4" customFormat="1" x14ac:dyDescent="0.35">
      <c r="A62" s="72" t="s">
        <v>89</v>
      </c>
      <c r="B62" s="73" t="s">
        <v>16</v>
      </c>
      <c r="C62" s="117" t="s">
        <v>345</v>
      </c>
      <c r="D62" s="117" t="s">
        <v>345</v>
      </c>
      <c r="E62" s="117" t="s">
        <v>345</v>
      </c>
      <c r="F62" s="117" t="s">
        <v>345</v>
      </c>
      <c r="G62" s="117" t="s">
        <v>345</v>
      </c>
      <c r="H62" s="117" t="s">
        <v>345</v>
      </c>
      <c r="I62" s="117" t="s">
        <v>345</v>
      </c>
      <c r="J62" s="117" t="s">
        <v>345</v>
      </c>
      <c r="K62" s="117" t="s">
        <v>345</v>
      </c>
      <c r="L62" s="117" t="s">
        <v>345</v>
      </c>
      <c r="M62" s="117" t="s">
        <v>345</v>
      </c>
      <c r="N62" s="117" t="s">
        <v>345</v>
      </c>
      <c r="O62" s="117" t="s">
        <v>345</v>
      </c>
      <c r="P62" s="117" t="s">
        <v>345</v>
      </c>
      <c r="Q62" s="117" t="s">
        <v>345</v>
      </c>
      <c r="R62" s="117" t="s">
        <v>345</v>
      </c>
    </row>
    <row r="63" spans="1:18" s="4" customFormat="1" x14ac:dyDescent="0.35">
      <c r="A63" s="72"/>
      <c r="B63" s="73" t="s">
        <v>17</v>
      </c>
      <c r="C63" s="117" t="s">
        <v>345</v>
      </c>
      <c r="D63" s="117" t="s">
        <v>345</v>
      </c>
      <c r="E63" s="117" t="s">
        <v>345</v>
      </c>
      <c r="F63" s="117" t="s">
        <v>345</v>
      </c>
      <c r="G63" s="117" t="s">
        <v>345</v>
      </c>
      <c r="H63" s="117" t="s">
        <v>345</v>
      </c>
      <c r="I63" s="117" t="s">
        <v>345</v>
      </c>
      <c r="J63" s="117" t="s">
        <v>345</v>
      </c>
      <c r="K63" s="117" t="s">
        <v>345</v>
      </c>
      <c r="L63" s="117" t="s">
        <v>345</v>
      </c>
      <c r="M63" s="117" t="s">
        <v>345</v>
      </c>
      <c r="N63" s="117" t="s">
        <v>345</v>
      </c>
      <c r="O63" s="117" t="s">
        <v>345</v>
      </c>
      <c r="P63" s="117" t="s">
        <v>345</v>
      </c>
      <c r="Q63" s="117" t="s">
        <v>345</v>
      </c>
      <c r="R63" s="117" t="s">
        <v>345</v>
      </c>
    </row>
    <row r="64" spans="1:18" s="4" customFormat="1" x14ac:dyDescent="0.35">
      <c r="A64" s="107"/>
      <c r="B64" s="78" t="s">
        <v>16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107"/>
      <c r="B65" s="78" t="s">
        <v>17</v>
      </c>
      <c r="C65" s="106" t="s">
        <v>345</v>
      </c>
      <c r="D65" s="106" t="s">
        <v>345</v>
      </c>
      <c r="E65" s="106" t="s">
        <v>345</v>
      </c>
      <c r="F65" s="106" t="s">
        <v>345</v>
      </c>
      <c r="G65" s="106" t="s">
        <v>345</v>
      </c>
      <c r="H65" s="106" t="s">
        <v>345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2" t="s">
        <v>90</v>
      </c>
      <c r="B66" s="73" t="s">
        <v>16</v>
      </c>
      <c r="C66" s="117" t="s">
        <v>345</v>
      </c>
      <c r="D66" s="117" t="s">
        <v>345</v>
      </c>
      <c r="E66" s="117" t="s">
        <v>345</v>
      </c>
      <c r="F66" s="117" t="s">
        <v>345</v>
      </c>
      <c r="G66" s="117" t="s">
        <v>345</v>
      </c>
      <c r="H66" s="117" t="s">
        <v>345</v>
      </c>
      <c r="I66" s="117" t="s">
        <v>345</v>
      </c>
      <c r="J66" s="117" t="s">
        <v>345</v>
      </c>
      <c r="K66" s="117" t="s">
        <v>345</v>
      </c>
      <c r="L66" s="117" t="s">
        <v>345</v>
      </c>
      <c r="M66" s="117" t="s">
        <v>345</v>
      </c>
      <c r="N66" s="117" t="s">
        <v>345</v>
      </c>
      <c r="O66" s="117" t="s">
        <v>345</v>
      </c>
      <c r="P66" s="117" t="s">
        <v>345</v>
      </c>
      <c r="Q66" s="117" t="s">
        <v>345</v>
      </c>
      <c r="R66" s="117" t="s">
        <v>345</v>
      </c>
    </row>
    <row r="67" spans="1:18" s="4" customFormat="1" x14ac:dyDescent="0.35">
      <c r="A67" s="72"/>
      <c r="B67" s="73" t="s">
        <v>17</v>
      </c>
      <c r="C67" s="117" t="s">
        <v>345</v>
      </c>
      <c r="D67" s="117" t="s">
        <v>345</v>
      </c>
      <c r="E67" s="117" t="s">
        <v>345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x14ac:dyDescent="0.35">
      <c r="A68" s="107"/>
      <c r="B68" s="78" t="s">
        <v>16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107"/>
      <c r="B69" s="78" t="s">
        <v>17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81" t="s">
        <v>91</v>
      </c>
      <c r="B70" s="70" t="s">
        <v>16</v>
      </c>
      <c r="C70" s="70" t="s">
        <v>345</v>
      </c>
      <c r="D70" s="70" t="s">
        <v>345</v>
      </c>
      <c r="E70" s="70" t="s">
        <v>345</v>
      </c>
      <c r="F70" s="70" t="s">
        <v>345</v>
      </c>
      <c r="G70" s="70" t="s">
        <v>345</v>
      </c>
      <c r="H70" s="70" t="s">
        <v>345</v>
      </c>
      <c r="I70" s="70" t="s">
        <v>345</v>
      </c>
      <c r="J70" s="70" t="s">
        <v>345</v>
      </c>
      <c r="K70" s="70" t="s">
        <v>345</v>
      </c>
      <c r="L70" s="70" t="s">
        <v>345</v>
      </c>
      <c r="M70" s="70" t="s">
        <v>345</v>
      </c>
      <c r="N70" s="70" t="s">
        <v>345</v>
      </c>
      <c r="O70" s="70" t="s">
        <v>345</v>
      </c>
      <c r="P70" s="70" t="s">
        <v>345</v>
      </c>
      <c r="Q70" s="70" t="s">
        <v>345</v>
      </c>
      <c r="R70" s="70" t="s">
        <v>345</v>
      </c>
    </row>
    <row r="71" spans="1:18" s="4" customFormat="1" x14ac:dyDescent="0.35">
      <c r="A71" s="81"/>
      <c r="B71" s="70" t="s">
        <v>17</v>
      </c>
      <c r="C71" s="70" t="s">
        <v>345</v>
      </c>
      <c r="D71" s="70" t="s">
        <v>345</v>
      </c>
      <c r="E71" s="70" t="s">
        <v>345</v>
      </c>
      <c r="F71" s="70" t="s">
        <v>345</v>
      </c>
      <c r="G71" s="70" t="s">
        <v>345</v>
      </c>
      <c r="H71" s="70" t="s">
        <v>345</v>
      </c>
      <c r="I71" s="70" t="s">
        <v>345</v>
      </c>
      <c r="J71" s="70" t="s">
        <v>345</v>
      </c>
      <c r="K71" s="70" t="s">
        <v>345</v>
      </c>
      <c r="L71" s="70" t="s">
        <v>345</v>
      </c>
      <c r="M71" s="70" t="s">
        <v>345</v>
      </c>
      <c r="N71" s="70" t="s">
        <v>345</v>
      </c>
      <c r="O71" s="70" t="s">
        <v>345</v>
      </c>
      <c r="P71" s="70" t="s">
        <v>345</v>
      </c>
      <c r="Q71" s="70" t="s">
        <v>345</v>
      </c>
      <c r="R71" s="70" t="s">
        <v>345</v>
      </c>
    </row>
    <row r="72" spans="1:18" s="4" customFormat="1" x14ac:dyDescent="0.35">
      <c r="A72" s="107"/>
      <c r="B72" s="78" t="s">
        <v>16</v>
      </c>
      <c r="C72" s="106" t="s">
        <v>345</v>
      </c>
      <c r="D72" s="106" t="s">
        <v>345</v>
      </c>
      <c r="E72" s="106" t="s">
        <v>345</v>
      </c>
      <c r="F72" s="106" t="s">
        <v>345</v>
      </c>
      <c r="G72" s="106" t="s">
        <v>345</v>
      </c>
      <c r="H72" s="106" t="s">
        <v>345</v>
      </c>
      <c r="I72" s="106" t="s">
        <v>345</v>
      </c>
      <c r="J72" s="106" t="s">
        <v>345</v>
      </c>
      <c r="K72" s="106" t="s">
        <v>345</v>
      </c>
      <c r="L72" s="106" t="s">
        <v>345</v>
      </c>
      <c r="M72" s="106" t="s">
        <v>345</v>
      </c>
      <c r="N72" s="106" t="s">
        <v>345</v>
      </c>
      <c r="O72" s="106" t="s">
        <v>345</v>
      </c>
      <c r="P72" s="106" t="s">
        <v>345</v>
      </c>
      <c r="Q72" s="106" t="s">
        <v>345</v>
      </c>
      <c r="R72" s="106" t="s">
        <v>345</v>
      </c>
    </row>
    <row r="73" spans="1:18" s="4" customFormat="1" x14ac:dyDescent="0.35">
      <c r="A73" s="77"/>
      <c r="B73" s="78" t="s">
        <v>17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81" t="s">
        <v>92</v>
      </c>
      <c r="B74" s="70" t="s">
        <v>16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</row>
    <row r="75" spans="1:18" s="4" customFormat="1" x14ac:dyDescent="0.35">
      <c r="A75" s="81"/>
      <c r="B75" s="70" t="s">
        <v>17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1:18" s="4" customFormat="1" x14ac:dyDescent="0.35">
      <c r="A76" s="107" t="s">
        <v>213</v>
      </c>
      <c r="B76" s="78" t="s">
        <v>16</v>
      </c>
      <c r="C76" s="106">
        <f>+D76</f>
        <v>124000</v>
      </c>
      <c r="D76" s="106">
        <f>+E76</f>
        <v>124000</v>
      </c>
      <c r="E76" s="106">
        <v>124000</v>
      </c>
      <c r="F76" s="106" t="s">
        <v>345</v>
      </c>
      <c r="G76" s="106" t="s">
        <v>345</v>
      </c>
      <c r="H76" s="106" t="s">
        <v>345</v>
      </c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77"/>
      <c r="B77" s="78" t="s">
        <v>17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85" t="s">
        <v>93</v>
      </c>
      <c r="B78" s="86" t="s">
        <v>16</v>
      </c>
      <c r="C78" s="100">
        <f>+C30</f>
        <v>216000</v>
      </c>
      <c r="D78" s="100">
        <f t="shared" ref="D78:E78" si="2">+D30</f>
        <v>216000</v>
      </c>
      <c r="E78" s="100">
        <f t="shared" si="2"/>
        <v>216000</v>
      </c>
      <c r="F78" s="118" t="str">
        <f>+F30</f>
        <v>-</v>
      </c>
      <c r="G78" s="118" t="str">
        <f t="shared" ref="G78:R78" si="3">+G30</f>
        <v>-</v>
      </c>
      <c r="H78" s="118" t="str">
        <f t="shared" si="3"/>
        <v>-</v>
      </c>
      <c r="I78" s="118" t="str">
        <f t="shared" si="3"/>
        <v>-</v>
      </c>
      <c r="J78" s="118" t="str">
        <f t="shared" si="3"/>
        <v>-</v>
      </c>
      <c r="K78" s="118" t="str">
        <f t="shared" si="3"/>
        <v>-</v>
      </c>
      <c r="L78" s="118" t="str">
        <f t="shared" si="3"/>
        <v>-</v>
      </c>
      <c r="M78" s="118" t="str">
        <f t="shared" si="3"/>
        <v>-</v>
      </c>
      <c r="N78" s="118" t="str">
        <f t="shared" si="3"/>
        <v>-</v>
      </c>
      <c r="O78" s="118" t="str">
        <f t="shared" si="3"/>
        <v>-</v>
      </c>
      <c r="P78" s="118" t="str">
        <f t="shared" si="3"/>
        <v>-</v>
      </c>
      <c r="Q78" s="118" t="str">
        <f t="shared" si="3"/>
        <v>-</v>
      </c>
      <c r="R78" s="118" t="str">
        <f t="shared" si="3"/>
        <v>-</v>
      </c>
    </row>
    <row r="79" spans="1:18" s="4" customFormat="1" x14ac:dyDescent="0.35">
      <c r="A79" s="85"/>
      <c r="B79" s="86" t="s">
        <v>17</v>
      </c>
      <c r="C79" s="117" t="s">
        <v>345</v>
      </c>
      <c r="D79" s="117" t="s">
        <v>345</v>
      </c>
      <c r="E79" s="117" t="s">
        <v>345</v>
      </c>
      <c r="F79" s="117" t="s">
        <v>345</v>
      </c>
      <c r="G79" s="117" t="s">
        <v>345</v>
      </c>
      <c r="H79" s="117" t="s">
        <v>345</v>
      </c>
      <c r="I79" s="117" t="s">
        <v>345</v>
      </c>
      <c r="J79" s="117" t="s">
        <v>345</v>
      </c>
      <c r="K79" s="117" t="s">
        <v>345</v>
      </c>
      <c r="L79" s="117" t="s">
        <v>345</v>
      </c>
      <c r="M79" s="117" t="s">
        <v>345</v>
      </c>
      <c r="N79" s="117" t="s">
        <v>345</v>
      </c>
      <c r="O79" s="117" t="s">
        <v>345</v>
      </c>
      <c r="P79" s="117" t="s">
        <v>345</v>
      </c>
      <c r="Q79" s="117" t="s">
        <v>345</v>
      </c>
      <c r="R79" s="117" t="s">
        <v>345</v>
      </c>
    </row>
    <row r="80" spans="1:18" s="4" customFormat="1" ht="62.45" customHeight="1" x14ac:dyDescent="0.35">
      <c r="A80" s="9" t="s">
        <v>94</v>
      </c>
      <c r="B80" s="55"/>
      <c r="C80" s="55"/>
      <c r="I80" s="13" t="s">
        <v>95</v>
      </c>
      <c r="K80" s="13"/>
    </row>
    <row r="81" spans="1:11" x14ac:dyDescent="0.3">
      <c r="A81" s="87" t="s">
        <v>96</v>
      </c>
      <c r="H81" s="89"/>
      <c r="K81" s="90" t="s">
        <v>97</v>
      </c>
    </row>
    <row r="82" spans="1:11" x14ac:dyDescent="0.3">
      <c r="A82" s="61" t="s">
        <v>98</v>
      </c>
      <c r="I82" s="6" t="s">
        <v>98</v>
      </c>
    </row>
    <row r="83" spans="1:11" x14ac:dyDescent="0.3">
      <c r="A83" s="61" t="s">
        <v>99</v>
      </c>
      <c r="I83" s="8" t="s">
        <v>99</v>
      </c>
    </row>
  </sheetData>
  <mergeCells count="24">
    <mergeCell ref="O48:R48"/>
    <mergeCell ref="A47:D47"/>
    <mergeCell ref="B48:B49"/>
    <mergeCell ref="C48:C49"/>
    <mergeCell ref="E48:H48"/>
    <mergeCell ref="J48:M48"/>
    <mergeCell ref="A39:P39"/>
    <mergeCell ref="A40:P40"/>
    <mergeCell ref="P42:Q42"/>
    <mergeCell ref="P43:Q43"/>
    <mergeCell ref="A45:D45"/>
    <mergeCell ref="F45:G45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38" max="17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39C2F-30A2-438F-B0A3-17F570C1F632}">
  <sheetPr>
    <tabColor rgb="FFFF0000"/>
    <pageSetUpPr fitToPage="1"/>
  </sheetPr>
  <dimension ref="A1:R83"/>
  <sheetViews>
    <sheetView tabSelected="1" view="pageBreakPreview" topLeftCell="A57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325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ht="21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396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 t="s">
        <v>115</v>
      </c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99">
        <f>+C32</f>
        <v>158400</v>
      </c>
      <c r="D30" s="99">
        <f>+D32</f>
        <v>158400</v>
      </c>
      <c r="E30" s="99">
        <f>+E32</f>
        <v>158400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97">
        <f>+C38</f>
        <v>158400</v>
      </c>
      <c r="D32" s="97">
        <f>+D38</f>
        <v>158400</v>
      </c>
      <c r="E32" s="97">
        <f>+E38</f>
        <v>158400</v>
      </c>
      <c r="F32" s="117" t="s">
        <v>345</v>
      </c>
      <c r="G32" s="117" t="s">
        <v>345</v>
      </c>
      <c r="H32" s="117" t="s">
        <v>345</v>
      </c>
      <c r="I32" s="117" t="s">
        <v>345</v>
      </c>
      <c r="J32" s="117" t="s">
        <v>345</v>
      </c>
      <c r="K32" s="117" t="s">
        <v>345</v>
      </c>
      <c r="L32" s="117" t="s">
        <v>345</v>
      </c>
      <c r="M32" s="117" t="s">
        <v>345</v>
      </c>
      <c r="N32" s="117" t="s">
        <v>345</v>
      </c>
      <c r="O32" s="117" t="s">
        <v>345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117" t="s">
        <v>345</v>
      </c>
      <c r="D34" s="117" t="s">
        <v>345</v>
      </c>
      <c r="E34" s="117" t="s">
        <v>345</v>
      </c>
      <c r="F34" s="117" t="s">
        <v>345</v>
      </c>
      <c r="G34" s="117" t="s">
        <v>345</v>
      </c>
      <c r="H34" s="117" t="s">
        <v>345</v>
      </c>
      <c r="I34" s="117" t="s">
        <v>345</v>
      </c>
      <c r="J34" s="117" t="s">
        <v>345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107"/>
      <c r="B36" s="78" t="s">
        <v>16</v>
      </c>
      <c r="C36" s="106" t="s">
        <v>345</v>
      </c>
      <c r="D36" s="106" t="s">
        <v>345</v>
      </c>
      <c r="E36" s="106" t="s">
        <v>345</v>
      </c>
      <c r="F36" s="106" t="s">
        <v>345</v>
      </c>
      <c r="G36" s="106" t="s">
        <v>345</v>
      </c>
      <c r="H36" s="106" t="s">
        <v>345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10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5.9" customHeight="1" x14ac:dyDescent="0.35">
      <c r="A38" s="82" t="s">
        <v>85</v>
      </c>
      <c r="B38" s="73" t="s">
        <v>16</v>
      </c>
      <c r="C38" s="97">
        <f>SUM(C40:C40)</f>
        <v>158400</v>
      </c>
      <c r="D38" s="97">
        <f>SUM(D40:D40)</f>
        <v>158400</v>
      </c>
      <c r="E38" s="97">
        <f>SUM(E40:E40)</f>
        <v>158400</v>
      </c>
      <c r="F38" s="117" t="s">
        <v>345</v>
      </c>
      <c r="G38" s="117" t="s">
        <v>345</v>
      </c>
      <c r="H38" s="117" t="s">
        <v>345</v>
      </c>
      <c r="I38" s="117" t="s">
        <v>345</v>
      </c>
      <c r="J38" s="117" t="s">
        <v>345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102</v>
      </c>
      <c r="B40" s="78" t="s">
        <v>16</v>
      </c>
      <c r="C40" s="96">
        <f>+D40</f>
        <v>158400</v>
      </c>
      <c r="D40" s="103">
        <f>SUM(E40:H40)</f>
        <v>158400</v>
      </c>
      <c r="E40" s="98">
        <v>158400</v>
      </c>
      <c r="F40" s="106" t="s">
        <v>345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0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4" customFormat="1" x14ac:dyDescent="0.35">
      <c r="A42" s="82" t="s">
        <v>86</v>
      </c>
      <c r="B42" s="73" t="s">
        <v>16</v>
      </c>
      <c r="C42" s="117" t="s">
        <v>345</v>
      </c>
      <c r="D42" s="117" t="s">
        <v>345</v>
      </c>
      <c r="E42" s="117" t="s">
        <v>345</v>
      </c>
      <c r="F42" s="117" t="s">
        <v>345</v>
      </c>
      <c r="G42" s="117" t="s">
        <v>345</v>
      </c>
      <c r="H42" s="117" t="s">
        <v>345</v>
      </c>
      <c r="I42" s="117" t="s">
        <v>345</v>
      </c>
      <c r="J42" s="117" t="s">
        <v>345</v>
      </c>
      <c r="K42" s="117" t="s">
        <v>345</v>
      </c>
      <c r="L42" s="117" t="s">
        <v>345</v>
      </c>
      <c r="M42" s="117" t="s">
        <v>345</v>
      </c>
      <c r="N42" s="117" t="s">
        <v>345</v>
      </c>
      <c r="O42" s="117" t="s">
        <v>345</v>
      </c>
      <c r="P42" s="117" t="s">
        <v>345</v>
      </c>
      <c r="Q42" s="117" t="s">
        <v>345</v>
      </c>
      <c r="R42" s="117" t="s">
        <v>345</v>
      </c>
    </row>
    <row r="43" spans="1:18" s="4" customFormat="1" x14ac:dyDescent="0.35">
      <c r="A43" s="82"/>
      <c r="B43" s="73" t="s">
        <v>17</v>
      </c>
      <c r="C43" s="117" t="s">
        <v>345</v>
      </c>
      <c r="D43" s="117" t="s">
        <v>345</v>
      </c>
      <c r="E43" s="117" t="s">
        <v>345</v>
      </c>
      <c r="F43" s="117" t="s">
        <v>345</v>
      </c>
      <c r="G43" s="117" t="s">
        <v>345</v>
      </c>
      <c r="H43" s="117" t="s">
        <v>345</v>
      </c>
      <c r="I43" s="117" t="s">
        <v>345</v>
      </c>
      <c r="J43" s="117" t="s">
        <v>345</v>
      </c>
      <c r="K43" s="117" t="s">
        <v>345</v>
      </c>
      <c r="L43" s="117" t="s">
        <v>345</v>
      </c>
      <c r="M43" s="117" t="s">
        <v>345</v>
      </c>
      <c r="N43" s="117" t="s">
        <v>345</v>
      </c>
      <c r="O43" s="117" t="s">
        <v>345</v>
      </c>
      <c r="P43" s="117" t="s">
        <v>345</v>
      </c>
      <c r="Q43" s="117" t="s">
        <v>345</v>
      </c>
      <c r="R43" s="117" t="s">
        <v>345</v>
      </c>
    </row>
    <row r="44" spans="1:18" s="4" customFormat="1" ht="24" customHeight="1" x14ac:dyDescent="0.35">
      <c r="A44" s="95"/>
      <c r="B44" s="78" t="s">
        <v>16</v>
      </c>
      <c r="C44" s="106" t="s">
        <v>345</v>
      </c>
      <c r="D44" s="106" t="s">
        <v>345</v>
      </c>
      <c r="E44" s="106" t="s">
        <v>345</v>
      </c>
      <c r="F44" s="106" t="s">
        <v>345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95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325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ht="21" customHeigh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394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396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72" t="s">
        <v>87</v>
      </c>
      <c r="B57" s="73" t="s">
        <v>16</v>
      </c>
      <c r="C57" s="117" t="s">
        <v>345</v>
      </c>
      <c r="D57" s="117" t="s">
        <v>345</v>
      </c>
      <c r="E57" s="117" t="s">
        <v>345</v>
      </c>
      <c r="F57" s="117" t="s">
        <v>345</v>
      </c>
      <c r="G57" s="117" t="s">
        <v>345</v>
      </c>
      <c r="H57" s="117" t="s">
        <v>345</v>
      </c>
      <c r="I57" s="117" t="s">
        <v>345</v>
      </c>
      <c r="J57" s="117" t="s">
        <v>345</v>
      </c>
      <c r="K57" s="117" t="s">
        <v>345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7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107"/>
      <c r="B59" s="78" t="s">
        <v>16</v>
      </c>
      <c r="C59" s="106" t="s">
        <v>345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0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17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81" t="s">
        <v>88</v>
      </c>
      <c r="B61" s="70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72" t="s">
        <v>89</v>
      </c>
      <c r="B63" s="73" t="s">
        <v>16</v>
      </c>
      <c r="C63" s="117" t="s">
        <v>345</v>
      </c>
      <c r="D63" s="117" t="s">
        <v>345</v>
      </c>
      <c r="E63" s="117" t="s">
        <v>345</v>
      </c>
      <c r="F63" s="117" t="s">
        <v>345</v>
      </c>
      <c r="G63" s="117" t="s">
        <v>345</v>
      </c>
      <c r="H63" s="117" t="s">
        <v>345</v>
      </c>
      <c r="I63" s="117" t="s">
        <v>345</v>
      </c>
      <c r="J63" s="117" t="s">
        <v>345</v>
      </c>
      <c r="K63" s="117" t="s">
        <v>345</v>
      </c>
      <c r="L63" s="117" t="s">
        <v>345</v>
      </c>
      <c r="M63" s="117" t="s">
        <v>345</v>
      </c>
      <c r="N63" s="117" t="s">
        <v>345</v>
      </c>
      <c r="O63" s="117" t="s">
        <v>345</v>
      </c>
      <c r="P63" s="117" t="s">
        <v>345</v>
      </c>
      <c r="Q63" s="117" t="s">
        <v>345</v>
      </c>
      <c r="R63" s="117" t="s">
        <v>345</v>
      </c>
    </row>
    <row r="64" spans="1:18" s="4" customFormat="1" x14ac:dyDescent="0.35">
      <c r="A64" s="72"/>
      <c r="B64" s="73" t="s">
        <v>17</v>
      </c>
      <c r="C64" s="117" t="s">
        <v>345</v>
      </c>
      <c r="D64" s="117" t="s">
        <v>345</v>
      </c>
      <c r="E64" s="117" t="s">
        <v>345</v>
      </c>
      <c r="F64" s="117" t="s">
        <v>345</v>
      </c>
      <c r="G64" s="117" t="s">
        <v>345</v>
      </c>
      <c r="H64" s="117" t="s">
        <v>345</v>
      </c>
      <c r="I64" s="117" t="s">
        <v>345</v>
      </c>
      <c r="J64" s="117" t="s">
        <v>345</v>
      </c>
      <c r="K64" s="117" t="s">
        <v>345</v>
      </c>
      <c r="L64" s="117" t="s">
        <v>345</v>
      </c>
      <c r="M64" s="117" t="s">
        <v>345</v>
      </c>
      <c r="N64" s="117" t="s">
        <v>345</v>
      </c>
      <c r="O64" s="117" t="s">
        <v>345</v>
      </c>
      <c r="P64" s="117" t="s">
        <v>345</v>
      </c>
      <c r="Q64" s="117" t="s">
        <v>345</v>
      </c>
      <c r="R64" s="117" t="s">
        <v>345</v>
      </c>
    </row>
    <row r="65" spans="1:18" s="4" customFormat="1" x14ac:dyDescent="0.35">
      <c r="A65" s="107"/>
      <c r="B65" s="78" t="s">
        <v>16</v>
      </c>
      <c r="C65" s="106" t="s">
        <v>345</v>
      </c>
      <c r="D65" s="106" t="s">
        <v>345</v>
      </c>
      <c r="E65" s="106" t="s">
        <v>345</v>
      </c>
      <c r="F65" s="106" t="s">
        <v>345</v>
      </c>
      <c r="G65" s="106" t="s">
        <v>345</v>
      </c>
      <c r="H65" s="106" t="s">
        <v>345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10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72" t="s">
        <v>90</v>
      </c>
      <c r="B67" s="73" t="s">
        <v>16</v>
      </c>
      <c r="C67" s="117" t="s">
        <v>345</v>
      </c>
      <c r="D67" s="117" t="s">
        <v>345</v>
      </c>
      <c r="E67" s="117" t="s">
        <v>345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x14ac:dyDescent="0.35">
      <c r="A68" s="72"/>
      <c r="B68" s="73" t="s">
        <v>17</v>
      </c>
      <c r="C68" s="117" t="s">
        <v>345</v>
      </c>
      <c r="D68" s="117" t="s">
        <v>345</v>
      </c>
      <c r="E68" s="117" t="s">
        <v>345</v>
      </c>
      <c r="F68" s="117" t="s">
        <v>345</v>
      </c>
      <c r="G68" s="117" t="s">
        <v>345</v>
      </c>
      <c r="H68" s="117" t="s">
        <v>345</v>
      </c>
      <c r="I68" s="117" t="s">
        <v>345</v>
      </c>
      <c r="J68" s="117" t="s">
        <v>345</v>
      </c>
      <c r="K68" s="117" t="s">
        <v>345</v>
      </c>
      <c r="L68" s="117" t="s">
        <v>345</v>
      </c>
      <c r="M68" s="117" t="s">
        <v>345</v>
      </c>
      <c r="N68" s="117" t="s">
        <v>345</v>
      </c>
      <c r="O68" s="117" t="s">
        <v>345</v>
      </c>
      <c r="P68" s="117" t="s">
        <v>345</v>
      </c>
      <c r="Q68" s="117" t="s">
        <v>345</v>
      </c>
      <c r="R68" s="117" t="s">
        <v>345</v>
      </c>
    </row>
    <row r="69" spans="1:18" s="4" customFormat="1" x14ac:dyDescent="0.35">
      <c r="A69" s="107"/>
      <c r="B69" s="78" t="s">
        <v>16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77"/>
      <c r="B73" s="78" t="s">
        <v>17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81" t="s">
        <v>92</v>
      </c>
      <c r="B74" s="70" t="s">
        <v>16</v>
      </c>
      <c r="C74" s="116">
        <f>+C76</f>
        <v>275600</v>
      </c>
      <c r="D74" s="116">
        <f>+D76</f>
        <v>275600</v>
      </c>
      <c r="E74" s="116" t="s">
        <v>345</v>
      </c>
      <c r="F74" s="116">
        <f>+F76</f>
        <v>275600</v>
      </c>
      <c r="G74" s="116" t="s">
        <v>345</v>
      </c>
      <c r="H74" s="116" t="s">
        <v>345</v>
      </c>
      <c r="I74" s="116" t="s">
        <v>345</v>
      </c>
      <c r="J74" s="116" t="s">
        <v>345</v>
      </c>
      <c r="K74" s="116" t="s">
        <v>345</v>
      </c>
      <c r="L74" s="116" t="s">
        <v>345</v>
      </c>
      <c r="M74" s="116" t="s">
        <v>345</v>
      </c>
      <c r="N74" s="116" t="s">
        <v>345</v>
      </c>
      <c r="O74" s="116" t="s">
        <v>345</v>
      </c>
      <c r="P74" s="116" t="s">
        <v>345</v>
      </c>
      <c r="Q74" s="116" t="s">
        <v>345</v>
      </c>
      <c r="R74" s="116" t="s">
        <v>345</v>
      </c>
    </row>
    <row r="75" spans="1:18" s="4" customFormat="1" x14ac:dyDescent="0.35">
      <c r="A75" s="81"/>
      <c r="B75" s="70" t="s">
        <v>17</v>
      </c>
      <c r="C75" s="116" t="s">
        <v>345</v>
      </c>
      <c r="D75" s="116" t="s">
        <v>345</v>
      </c>
      <c r="E75" s="116" t="s">
        <v>345</v>
      </c>
      <c r="F75" s="116" t="s">
        <v>345</v>
      </c>
      <c r="G75" s="116" t="s">
        <v>345</v>
      </c>
      <c r="H75" s="116" t="s">
        <v>345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ht="47.45" customHeight="1" x14ac:dyDescent="0.35">
      <c r="A76" s="107" t="s">
        <v>214</v>
      </c>
      <c r="B76" s="78" t="s">
        <v>16</v>
      </c>
      <c r="C76" s="129">
        <f>+D76</f>
        <v>275600</v>
      </c>
      <c r="D76" s="102">
        <f t="shared" ref="D76" si="0">SUM(E76:H76)</f>
        <v>275600</v>
      </c>
      <c r="E76" s="101"/>
      <c r="F76" s="101">
        <v>275600</v>
      </c>
      <c r="G76" s="101"/>
      <c r="H76" s="101"/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107"/>
      <c r="B77" s="78" t="s">
        <v>17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85" t="s">
        <v>93</v>
      </c>
      <c r="B78" s="86" t="s">
        <v>16</v>
      </c>
      <c r="C78" s="100">
        <f>+C74+C30</f>
        <v>434000</v>
      </c>
      <c r="D78" s="100">
        <f>+D74+D30</f>
        <v>434000</v>
      </c>
      <c r="E78" s="100">
        <f>+E30</f>
        <v>158400</v>
      </c>
      <c r="F78" s="100">
        <f>+F74</f>
        <v>275600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8" s="4" customFormat="1" x14ac:dyDescent="0.35">
      <c r="A79" s="85"/>
      <c r="B79" s="86" t="s">
        <v>17</v>
      </c>
      <c r="C79" s="117" t="s">
        <v>345</v>
      </c>
      <c r="D79" s="117" t="s">
        <v>345</v>
      </c>
      <c r="E79" s="117" t="s">
        <v>345</v>
      </c>
      <c r="F79" s="117" t="s">
        <v>345</v>
      </c>
      <c r="G79" s="117" t="s">
        <v>345</v>
      </c>
      <c r="H79" s="117" t="s">
        <v>345</v>
      </c>
      <c r="I79" s="117" t="s">
        <v>345</v>
      </c>
      <c r="J79" s="117" t="s">
        <v>345</v>
      </c>
      <c r="K79" s="117" t="s">
        <v>345</v>
      </c>
      <c r="L79" s="117" t="s">
        <v>345</v>
      </c>
      <c r="M79" s="117" t="s">
        <v>345</v>
      </c>
      <c r="N79" s="117" t="s">
        <v>345</v>
      </c>
      <c r="O79" s="117" t="s">
        <v>345</v>
      </c>
      <c r="P79" s="117" t="s">
        <v>345</v>
      </c>
      <c r="Q79" s="117" t="s">
        <v>345</v>
      </c>
      <c r="R79" s="117" t="s">
        <v>345</v>
      </c>
    </row>
    <row r="80" spans="1:18" s="4" customFormat="1" ht="60.6" customHeight="1" x14ac:dyDescent="0.35">
      <c r="A80" s="9" t="s">
        <v>94</v>
      </c>
      <c r="B80" s="55"/>
      <c r="C80" s="55"/>
      <c r="I80" s="13" t="s">
        <v>95</v>
      </c>
      <c r="K80" s="13"/>
    </row>
    <row r="81" spans="1:11" x14ac:dyDescent="0.3">
      <c r="A81" s="87" t="s">
        <v>96</v>
      </c>
      <c r="H81" s="89"/>
      <c r="K81" s="90" t="s">
        <v>97</v>
      </c>
    </row>
    <row r="82" spans="1:11" x14ac:dyDescent="0.3">
      <c r="A82" s="61" t="s">
        <v>98</v>
      </c>
      <c r="I82" s="6" t="s">
        <v>98</v>
      </c>
    </row>
    <row r="83" spans="1:11" x14ac:dyDescent="0.3">
      <c r="A83" s="61" t="s">
        <v>99</v>
      </c>
      <c r="I83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698E3-D49B-49C9-A99F-ECE3624BD549}">
  <sheetPr>
    <tabColor rgb="FFFF0000"/>
    <pageSetUpPr fitToPage="1"/>
  </sheetPr>
  <dimension ref="A1:R103"/>
  <sheetViews>
    <sheetView tabSelected="1" view="pageBreakPreview" topLeftCell="A8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4.375" style="88" customWidth="1"/>
    <col min="6" max="6" width="12.25" style="88" customWidth="1"/>
    <col min="7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397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9" customHeight="1" x14ac:dyDescent="0.35">
      <c r="A30" s="81" t="s">
        <v>82</v>
      </c>
      <c r="B30" s="70" t="s">
        <v>16</v>
      </c>
      <c r="C30" s="116">
        <f>+C32</f>
        <v>1246800</v>
      </c>
      <c r="D30" s="116">
        <f>+D32</f>
        <v>839500</v>
      </c>
      <c r="E30" s="116" t="s">
        <v>345</v>
      </c>
      <c r="F30" s="116">
        <f>+F32</f>
        <v>43500</v>
      </c>
      <c r="G30" s="116">
        <f t="shared" ref="G30:Q30" si="0">+G32</f>
        <v>399500</v>
      </c>
      <c r="H30" s="116">
        <f t="shared" si="0"/>
        <v>396500</v>
      </c>
      <c r="I30" s="116">
        <f t="shared" si="0"/>
        <v>305100</v>
      </c>
      <c r="J30" s="116">
        <f t="shared" si="0"/>
        <v>109500</v>
      </c>
      <c r="K30" s="116">
        <f t="shared" si="0"/>
        <v>90000</v>
      </c>
      <c r="L30" s="116">
        <f t="shared" si="0"/>
        <v>75600</v>
      </c>
      <c r="M30" s="116">
        <f t="shared" si="0"/>
        <v>30000</v>
      </c>
      <c r="N30" s="116">
        <f t="shared" si="0"/>
        <v>102200</v>
      </c>
      <c r="O30" s="116">
        <f t="shared" si="0"/>
        <v>72200</v>
      </c>
      <c r="P30" s="116">
        <f t="shared" si="0"/>
        <v>12000</v>
      </c>
      <c r="Q30" s="116">
        <f t="shared" si="0"/>
        <v>18000</v>
      </c>
      <c r="R30" s="116" t="s">
        <v>345</v>
      </c>
    </row>
    <row r="31" spans="1:18" s="4" customFormat="1" x14ac:dyDescent="0.35">
      <c r="A31" s="81"/>
      <c r="B31" s="70" t="s">
        <v>17</v>
      </c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4" customFormat="1" x14ac:dyDescent="0.35">
      <c r="A32" s="72" t="s">
        <v>83</v>
      </c>
      <c r="B32" s="73" t="s">
        <v>16</v>
      </c>
      <c r="C32" s="117">
        <f>+C34+C38+C55</f>
        <v>1246800</v>
      </c>
      <c r="D32" s="117">
        <f>+D34+D55</f>
        <v>839500</v>
      </c>
      <c r="E32" s="117" t="s">
        <v>345</v>
      </c>
      <c r="F32" s="117">
        <f>+F34</f>
        <v>43500</v>
      </c>
      <c r="G32" s="117">
        <f>+G34+G55</f>
        <v>399500</v>
      </c>
      <c r="H32" s="117">
        <f>+H34+H55</f>
        <v>396500</v>
      </c>
      <c r="I32" s="117">
        <f>+I34+I38+I55</f>
        <v>305100</v>
      </c>
      <c r="J32" s="117">
        <f>+J34</f>
        <v>109500</v>
      </c>
      <c r="K32" s="117">
        <f>+K34</f>
        <v>90000</v>
      </c>
      <c r="L32" s="117">
        <f>+L34+L38+L55</f>
        <v>75600</v>
      </c>
      <c r="M32" s="117">
        <f>+M34</f>
        <v>30000</v>
      </c>
      <c r="N32" s="117">
        <f>+N34+N38+N55</f>
        <v>102200</v>
      </c>
      <c r="O32" s="174">
        <f>+O34+O55+O38</f>
        <v>72200</v>
      </c>
      <c r="P32" s="117">
        <f>+P34</f>
        <v>12000</v>
      </c>
      <c r="Q32" s="117">
        <f>+Q34</f>
        <v>18000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/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117">
        <f t="shared" ref="C34:R34" si="1">SUM(C36:C36)</f>
        <v>828000</v>
      </c>
      <c r="D34" s="117">
        <f t="shared" si="1"/>
        <v>544500</v>
      </c>
      <c r="E34" s="117">
        <f t="shared" si="1"/>
        <v>0</v>
      </c>
      <c r="F34" s="117">
        <f t="shared" si="1"/>
        <v>43500</v>
      </c>
      <c r="G34" s="117">
        <f t="shared" si="1"/>
        <v>264500</v>
      </c>
      <c r="H34" s="117">
        <f t="shared" si="1"/>
        <v>236500</v>
      </c>
      <c r="I34" s="117">
        <f t="shared" si="1"/>
        <v>241500</v>
      </c>
      <c r="J34" s="117">
        <f t="shared" si="1"/>
        <v>109500</v>
      </c>
      <c r="K34" s="117">
        <f t="shared" si="1"/>
        <v>90000</v>
      </c>
      <c r="L34" s="117">
        <f t="shared" si="1"/>
        <v>12000</v>
      </c>
      <c r="M34" s="117">
        <f t="shared" si="1"/>
        <v>30000</v>
      </c>
      <c r="N34" s="117">
        <f t="shared" si="1"/>
        <v>42000</v>
      </c>
      <c r="O34" s="117">
        <f t="shared" si="1"/>
        <v>12000</v>
      </c>
      <c r="P34" s="117">
        <f t="shared" si="1"/>
        <v>12000</v>
      </c>
      <c r="Q34" s="117">
        <f t="shared" si="1"/>
        <v>18000</v>
      </c>
      <c r="R34" s="117">
        <f t="shared" si="1"/>
        <v>0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107" t="s">
        <v>107</v>
      </c>
      <c r="B36" s="78" t="s">
        <v>16</v>
      </c>
      <c r="C36" s="119">
        <f>+D36+I36+N36</f>
        <v>828000</v>
      </c>
      <c r="D36" s="105">
        <f>SUM(E36:H36)</f>
        <v>544500</v>
      </c>
      <c r="E36" s="106" t="s">
        <v>345</v>
      </c>
      <c r="F36" s="119">
        <v>43500</v>
      </c>
      <c r="G36" s="119">
        <v>264500</v>
      </c>
      <c r="H36" s="119">
        <v>236500</v>
      </c>
      <c r="I36" s="105">
        <f>SUM(J36:M36)</f>
        <v>241500</v>
      </c>
      <c r="J36" s="119">
        <v>109500</v>
      </c>
      <c r="K36" s="119">
        <v>90000</v>
      </c>
      <c r="L36" s="119">
        <v>12000</v>
      </c>
      <c r="M36" s="119">
        <v>30000</v>
      </c>
      <c r="N36" s="105">
        <f>SUM(O36:R36)</f>
        <v>42000</v>
      </c>
      <c r="O36" s="119">
        <v>12000</v>
      </c>
      <c r="P36" s="119">
        <v>12000</v>
      </c>
      <c r="Q36" s="119">
        <v>18000</v>
      </c>
      <c r="R36" s="106" t="s">
        <v>345</v>
      </c>
    </row>
    <row r="37" spans="1:18" s="4" customFormat="1" x14ac:dyDescent="0.35">
      <c r="A37" s="10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8.9" customHeight="1" x14ac:dyDescent="0.35">
      <c r="A38" s="82" t="s">
        <v>85</v>
      </c>
      <c r="B38" s="73" t="s">
        <v>16</v>
      </c>
      <c r="C38" s="117">
        <f>SUM(C40:C42)</f>
        <v>69000</v>
      </c>
      <c r="D38" s="117" t="s">
        <v>345</v>
      </c>
      <c r="E38" s="117" t="s">
        <v>345</v>
      </c>
      <c r="F38" s="117" t="s">
        <v>345</v>
      </c>
      <c r="G38" s="117" t="s">
        <v>345</v>
      </c>
      <c r="H38" s="117" t="s">
        <v>345</v>
      </c>
      <c r="I38" s="117">
        <f>SUM(I42:I42)</f>
        <v>32800</v>
      </c>
      <c r="J38" s="117" t="s">
        <v>345</v>
      </c>
      <c r="K38" s="117" t="s">
        <v>345</v>
      </c>
      <c r="L38" s="117">
        <f>SUM(L42:L42)</f>
        <v>32800</v>
      </c>
      <c r="M38" s="117" t="s">
        <v>345</v>
      </c>
      <c r="N38" s="117">
        <f>+N40</f>
        <v>36200</v>
      </c>
      <c r="O38" s="117">
        <f>+O40</f>
        <v>36200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140</v>
      </c>
      <c r="B40" s="78" t="s">
        <v>16</v>
      </c>
      <c r="C40" s="119">
        <f>+N40</f>
        <v>36200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6" t="s">
        <v>345</v>
      </c>
      <c r="J40" s="106" t="s">
        <v>345</v>
      </c>
      <c r="K40" s="106" t="s">
        <v>345</v>
      </c>
      <c r="L40" s="106" t="s">
        <v>345</v>
      </c>
      <c r="M40" s="106" t="s">
        <v>345</v>
      </c>
      <c r="N40" s="105">
        <f>SUM(O40:R40)</f>
        <v>36200</v>
      </c>
      <c r="O40" s="119">
        <v>36200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0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101</v>
      </c>
      <c r="B42" s="78" t="s">
        <v>16</v>
      </c>
      <c r="C42" s="129">
        <f>+I42</f>
        <v>32800</v>
      </c>
      <c r="D42" s="106" t="s">
        <v>345</v>
      </c>
      <c r="E42" s="106" t="s">
        <v>345</v>
      </c>
      <c r="F42" s="106" t="s">
        <v>345</v>
      </c>
      <c r="G42" s="106" t="s">
        <v>345</v>
      </c>
      <c r="H42" s="106" t="s">
        <v>345</v>
      </c>
      <c r="I42" s="105">
        <f>SUM(J42:M42)</f>
        <v>32800</v>
      </c>
      <c r="J42" s="106" t="s">
        <v>345</v>
      </c>
      <c r="K42" s="106" t="s">
        <v>345</v>
      </c>
      <c r="L42" s="119">
        <v>32800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10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322" t="s">
        <v>344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60" t="s">
        <v>50</v>
      </c>
      <c r="R44" s="13"/>
    </row>
    <row r="45" spans="1:18" s="4" customFormat="1" x14ac:dyDescent="0.35">
      <c r="A45" s="310" t="s">
        <v>116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6"/>
      <c r="R45" s="6"/>
    </row>
    <row r="46" spans="1:18" s="4" customForma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6" t="s">
        <v>3</v>
      </c>
      <c r="P46" s="224" t="s">
        <v>356</v>
      </c>
      <c r="Q46" s="3"/>
      <c r="R46" s="3"/>
    </row>
    <row r="47" spans="1:18" s="4" customForma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" t="s">
        <v>4</v>
      </c>
      <c r="P47" s="304">
        <v>45915</v>
      </c>
      <c r="Q47" s="304"/>
      <c r="R47" s="3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8" t="s">
        <v>5</v>
      </c>
      <c r="P48" s="310" t="s">
        <v>343</v>
      </c>
      <c r="Q48" s="310"/>
      <c r="R48" s="3"/>
    </row>
    <row r="49" spans="1:18" s="4" customFormat="1" x14ac:dyDescent="0.35">
      <c r="A49" s="9" t="s">
        <v>394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N49" s="11"/>
      <c r="O49" s="12" t="s">
        <v>6</v>
      </c>
    </row>
    <row r="50" spans="1:18" s="4" customFormat="1" x14ac:dyDescent="0.35">
      <c r="A50" s="323" t="s">
        <v>52</v>
      </c>
      <c r="B50" s="323"/>
      <c r="C50" s="323"/>
      <c r="D50" s="323"/>
      <c r="F50" s="324"/>
      <c r="G50" s="324"/>
      <c r="H50" s="60"/>
      <c r="I50" s="13"/>
      <c r="J50" s="13"/>
      <c r="K50" s="13"/>
      <c r="N50" s="11"/>
      <c r="O50" s="12" t="s">
        <v>7</v>
      </c>
      <c r="Q50" s="10"/>
    </row>
    <row r="51" spans="1:18" s="4" customFormat="1" ht="23.25" customHeight="1" x14ac:dyDescent="0.35">
      <c r="A51" s="9" t="s">
        <v>397</v>
      </c>
      <c r="E51" s="6"/>
      <c r="F51" s="3"/>
      <c r="G51" s="6"/>
      <c r="H51" s="6"/>
      <c r="I51" s="6"/>
      <c r="J51" s="6"/>
      <c r="K51" s="13"/>
      <c r="N51" s="11"/>
      <c r="O51" s="12" t="s">
        <v>8</v>
      </c>
      <c r="P51" s="13" t="s">
        <v>9</v>
      </c>
    </row>
    <row r="52" spans="1:18" s="4" customFormat="1" x14ac:dyDescent="0.35">
      <c r="A52" s="323"/>
      <c r="B52" s="323"/>
      <c r="C52" s="323"/>
      <c r="D52" s="323"/>
      <c r="P52" s="62"/>
      <c r="Q52" s="62"/>
      <c r="R52" s="63" t="s">
        <v>54</v>
      </c>
    </row>
    <row r="53" spans="1:18" s="4" customFormat="1" x14ac:dyDescent="0.35">
      <c r="A53" s="64" t="s">
        <v>55</v>
      </c>
      <c r="B53" s="311" t="s">
        <v>56</v>
      </c>
      <c r="C53" s="311" t="s">
        <v>12</v>
      </c>
      <c r="D53" s="65" t="s">
        <v>57</v>
      </c>
      <c r="E53" s="325" t="s">
        <v>13</v>
      </c>
      <c r="F53" s="326"/>
      <c r="G53" s="326"/>
      <c r="H53" s="327"/>
      <c r="I53" s="65" t="s">
        <v>57</v>
      </c>
      <c r="J53" s="325" t="s">
        <v>14</v>
      </c>
      <c r="K53" s="326"/>
      <c r="L53" s="326"/>
      <c r="M53" s="327"/>
      <c r="N53" s="65" t="s">
        <v>57</v>
      </c>
      <c r="O53" s="325" t="s">
        <v>15</v>
      </c>
      <c r="P53" s="326"/>
      <c r="Q53" s="326"/>
      <c r="R53" s="327"/>
    </row>
    <row r="54" spans="1:18" s="4" customFormat="1" x14ac:dyDescent="0.35">
      <c r="A54" s="66" t="s">
        <v>61</v>
      </c>
      <c r="B54" s="311"/>
      <c r="C54" s="311"/>
      <c r="D54" s="67" t="s">
        <v>62</v>
      </c>
      <c r="E54" s="68" t="s">
        <v>63</v>
      </c>
      <c r="F54" s="68" t="s">
        <v>64</v>
      </c>
      <c r="G54" s="68" t="s">
        <v>65</v>
      </c>
      <c r="H54" s="68" t="s">
        <v>66</v>
      </c>
      <c r="I54" s="67" t="s">
        <v>67</v>
      </c>
      <c r="J54" s="68" t="s">
        <v>68</v>
      </c>
      <c r="K54" s="68" t="s">
        <v>69</v>
      </c>
      <c r="L54" s="68" t="s">
        <v>70</v>
      </c>
      <c r="M54" s="68" t="s">
        <v>71</v>
      </c>
      <c r="N54" s="67" t="s">
        <v>72</v>
      </c>
      <c r="O54" s="68" t="s">
        <v>73</v>
      </c>
      <c r="P54" s="68" t="s">
        <v>74</v>
      </c>
      <c r="Q54" s="68" t="s">
        <v>75</v>
      </c>
      <c r="R54" s="68" t="s">
        <v>76</v>
      </c>
    </row>
    <row r="55" spans="1:18" s="4" customFormat="1" x14ac:dyDescent="0.35">
      <c r="A55" s="82" t="s">
        <v>86</v>
      </c>
      <c r="B55" s="73" t="s">
        <v>16</v>
      </c>
      <c r="C55" s="117">
        <f>+D55+I55+N55</f>
        <v>349800</v>
      </c>
      <c r="D55" s="117">
        <f>+D57+D59</f>
        <v>295000</v>
      </c>
      <c r="E55" s="117" t="s">
        <v>345</v>
      </c>
      <c r="F55" s="117" t="s">
        <v>345</v>
      </c>
      <c r="G55" s="117">
        <f>+G57</f>
        <v>135000</v>
      </c>
      <c r="H55" s="117">
        <f>+H59</f>
        <v>160000</v>
      </c>
      <c r="I55" s="117">
        <f>+I63</f>
        <v>30800</v>
      </c>
      <c r="J55" s="117" t="s">
        <v>345</v>
      </c>
      <c r="K55" s="117" t="s">
        <v>345</v>
      </c>
      <c r="L55" s="117">
        <f>+L63</f>
        <v>30800</v>
      </c>
      <c r="M55" s="117" t="s">
        <v>345</v>
      </c>
      <c r="N55" s="117">
        <f>+N61</f>
        <v>24000</v>
      </c>
      <c r="O55" s="117">
        <f>+O61</f>
        <v>24000</v>
      </c>
      <c r="P55" s="117" t="s">
        <v>345</v>
      </c>
      <c r="Q55" s="117" t="s">
        <v>345</v>
      </c>
      <c r="R55" s="117" t="s">
        <v>345</v>
      </c>
    </row>
    <row r="56" spans="1:18" s="4" customFormat="1" x14ac:dyDescent="0.35">
      <c r="A56" s="82"/>
      <c r="B56" s="73" t="s">
        <v>17</v>
      </c>
      <c r="C56" s="117" t="s">
        <v>345</v>
      </c>
      <c r="D56" s="117" t="s">
        <v>345</v>
      </c>
      <c r="E56" s="117" t="s">
        <v>345</v>
      </c>
      <c r="F56" s="117" t="s">
        <v>345</v>
      </c>
      <c r="G56" s="117" t="s">
        <v>345</v>
      </c>
      <c r="H56" s="117" t="s">
        <v>345</v>
      </c>
      <c r="I56" s="117" t="s">
        <v>345</v>
      </c>
      <c r="J56" s="117" t="s">
        <v>345</v>
      </c>
      <c r="K56" s="117" t="s">
        <v>345</v>
      </c>
      <c r="L56" s="117" t="s">
        <v>345</v>
      </c>
      <c r="M56" s="117" t="s">
        <v>345</v>
      </c>
      <c r="N56" s="117" t="s">
        <v>345</v>
      </c>
      <c r="O56" s="117" t="s">
        <v>345</v>
      </c>
      <c r="P56" s="117" t="s">
        <v>345</v>
      </c>
      <c r="Q56" s="117" t="s">
        <v>345</v>
      </c>
      <c r="R56" s="117" t="s">
        <v>345</v>
      </c>
    </row>
    <row r="57" spans="1:18" s="4" customFormat="1" ht="24" customHeight="1" x14ac:dyDescent="0.35">
      <c r="A57" s="95" t="s">
        <v>103</v>
      </c>
      <c r="B57" s="78" t="s">
        <v>16</v>
      </c>
      <c r="C57" s="96">
        <f>+D57</f>
        <v>135000</v>
      </c>
      <c r="D57" s="105">
        <f t="shared" ref="D57:D59" si="2">SUM(E57:H57)</f>
        <v>135000</v>
      </c>
      <c r="E57" s="106" t="s">
        <v>345</v>
      </c>
      <c r="F57" s="106" t="s">
        <v>345</v>
      </c>
      <c r="G57" s="106">
        <v>135000</v>
      </c>
      <c r="H57" s="106" t="s">
        <v>345</v>
      </c>
      <c r="I57" s="106" t="s">
        <v>345</v>
      </c>
      <c r="J57" s="106" t="s">
        <v>345</v>
      </c>
      <c r="K57" s="106" t="s">
        <v>345</v>
      </c>
      <c r="L57" s="106" t="s">
        <v>345</v>
      </c>
      <c r="M57" s="106" t="s">
        <v>345</v>
      </c>
      <c r="N57" s="106" t="s">
        <v>345</v>
      </c>
      <c r="O57" s="106" t="s">
        <v>345</v>
      </c>
      <c r="P57" s="106" t="s">
        <v>345</v>
      </c>
      <c r="Q57" s="106" t="s">
        <v>345</v>
      </c>
      <c r="R57" s="106" t="s">
        <v>345</v>
      </c>
    </row>
    <row r="58" spans="1:18" s="4" customFormat="1" x14ac:dyDescent="0.35">
      <c r="A58" s="107"/>
      <c r="B58" s="78" t="s">
        <v>17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ht="24" customHeight="1" x14ac:dyDescent="0.35">
      <c r="A59" s="95" t="s">
        <v>104</v>
      </c>
      <c r="B59" s="78" t="s">
        <v>16</v>
      </c>
      <c r="C59" s="96">
        <f>+D59</f>
        <v>160000</v>
      </c>
      <c r="D59" s="105">
        <f t="shared" si="2"/>
        <v>160000</v>
      </c>
      <c r="E59" s="106" t="s">
        <v>345</v>
      </c>
      <c r="F59" s="106" t="s">
        <v>345</v>
      </c>
      <c r="G59" s="106" t="s">
        <v>345</v>
      </c>
      <c r="H59" s="106">
        <v>160000</v>
      </c>
      <c r="I59" s="106" t="s">
        <v>345</v>
      </c>
      <c r="J59" s="106" t="s">
        <v>345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0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ht="24" customHeight="1" x14ac:dyDescent="0.35">
      <c r="A61" s="95" t="s">
        <v>105</v>
      </c>
      <c r="B61" s="78" t="s">
        <v>16</v>
      </c>
      <c r="C61" s="96">
        <f>+N61</f>
        <v>24000</v>
      </c>
      <c r="D61" s="106" t="s">
        <v>345</v>
      </c>
      <c r="E61" s="106" t="s">
        <v>345</v>
      </c>
      <c r="F61" s="106" t="s">
        <v>345</v>
      </c>
      <c r="G61" s="106" t="s">
        <v>345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5">
        <f>SUM(O61:R61)</f>
        <v>24000</v>
      </c>
      <c r="O61" s="106">
        <v>24000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0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106</v>
      </c>
      <c r="B63" s="78" t="s">
        <v>16</v>
      </c>
      <c r="C63" s="96">
        <f>+I63</f>
        <v>30800</v>
      </c>
      <c r="D63" s="106" t="s">
        <v>345</v>
      </c>
      <c r="E63" s="106" t="s">
        <v>345</v>
      </c>
      <c r="F63" s="106" t="s">
        <v>345</v>
      </c>
      <c r="G63" s="106" t="s">
        <v>345</v>
      </c>
      <c r="H63" s="106" t="s">
        <v>345</v>
      </c>
      <c r="I63" s="105">
        <f t="shared" ref="I63" si="3">SUM(J63:M63)</f>
        <v>30800</v>
      </c>
      <c r="J63" s="106" t="s">
        <v>345</v>
      </c>
      <c r="K63" s="106" t="s">
        <v>345</v>
      </c>
      <c r="L63" s="106">
        <v>30800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/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72" t="s">
        <v>87</v>
      </c>
      <c r="B65" s="73" t="s">
        <v>16</v>
      </c>
      <c r="C65" s="117" t="s">
        <v>345</v>
      </c>
      <c r="D65" s="117" t="s">
        <v>345</v>
      </c>
      <c r="E65" s="117" t="s">
        <v>345</v>
      </c>
      <c r="F65" s="117" t="s">
        <v>345</v>
      </c>
      <c r="G65" s="117" t="s">
        <v>345</v>
      </c>
      <c r="H65" s="117" t="s">
        <v>345</v>
      </c>
      <c r="I65" s="117" t="s">
        <v>345</v>
      </c>
      <c r="J65" s="117" t="s">
        <v>345</v>
      </c>
      <c r="K65" s="117" t="s">
        <v>345</v>
      </c>
      <c r="L65" s="117" t="s">
        <v>345</v>
      </c>
      <c r="M65" s="117" t="s">
        <v>345</v>
      </c>
      <c r="N65" s="117" t="s">
        <v>345</v>
      </c>
      <c r="O65" s="117" t="s">
        <v>345</v>
      </c>
      <c r="P65" s="117" t="s">
        <v>345</v>
      </c>
      <c r="Q65" s="117" t="s">
        <v>345</v>
      </c>
      <c r="R65" s="117" t="s">
        <v>345</v>
      </c>
    </row>
    <row r="66" spans="1:18" s="4" customFormat="1" x14ac:dyDescent="0.35">
      <c r="A66" s="72"/>
      <c r="B66" s="73" t="s">
        <v>17</v>
      </c>
      <c r="C66" s="117" t="s">
        <v>345</v>
      </c>
      <c r="D66" s="117" t="s">
        <v>345</v>
      </c>
      <c r="E66" s="117" t="s">
        <v>345</v>
      </c>
      <c r="F66" s="117" t="s">
        <v>345</v>
      </c>
      <c r="G66" s="117" t="s">
        <v>345</v>
      </c>
      <c r="H66" s="117" t="s">
        <v>345</v>
      </c>
      <c r="I66" s="117" t="s">
        <v>345</v>
      </c>
      <c r="J66" s="117" t="s">
        <v>345</v>
      </c>
      <c r="K66" s="117" t="s">
        <v>345</v>
      </c>
      <c r="L66" s="117" t="s">
        <v>345</v>
      </c>
      <c r="M66" s="117" t="s">
        <v>345</v>
      </c>
      <c r="N66" s="117" t="s">
        <v>345</v>
      </c>
      <c r="O66" s="117" t="s">
        <v>345</v>
      </c>
      <c r="P66" s="117" t="s">
        <v>345</v>
      </c>
      <c r="Q66" s="117" t="s">
        <v>345</v>
      </c>
      <c r="R66" s="117" t="s">
        <v>345</v>
      </c>
    </row>
    <row r="67" spans="1:18" s="4" customFormat="1" x14ac:dyDescent="0.35">
      <c r="A67" s="107"/>
      <c r="B67" s="78" t="s">
        <v>16</v>
      </c>
      <c r="C67" s="106" t="s">
        <v>345</v>
      </c>
      <c r="D67" s="106" t="s">
        <v>345</v>
      </c>
      <c r="E67" s="106" t="s">
        <v>345</v>
      </c>
      <c r="F67" s="106" t="s">
        <v>345</v>
      </c>
      <c r="G67" s="106" t="s">
        <v>345</v>
      </c>
      <c r="H67" s="106" t="s">
        <v>345</v>
      </c>
      <c r="I67" s="106" t="s">
        <v>345</v>
      </c>
      <c r="J67" s="106" t="s">
        <v>345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10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 t="s">
        <v>345</v>
      </c>
      <c r="H68" s="106" t="s">
        <v>345</v>
      </c>
      <c r="I68" s="106" t="s">
        <v>345</v>
      </c>
      <c r="J68" s="106" t="s">
        <v>345</v>
      </c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81" t="s">
        <v>88</v>
      </c>
      <c r="B69" s="70" t="s">
        <v>16</v>
      </c>
      <c r="C69" s="116" t="s">
        <v>345</v>
      </c>
      <c r="D69" s="116" t="s">
        <v>345</v>
      </c>
      <c r="E69" s="116" t="s">
        <v>345</v>
      </c>
      <c r="F69" s="116" t="s">
        <v>345</v>
      </c>
      <c r="G69" s="116" t="s">
        <v>345</v>
      </c>
      <c r="H69" s="116" t="s">
        <v>345</v>
      </c>
      <c r="I69" s="116" t="s">
        <v>345</v>
      </c>
      <c r="J69" s="116" t="s">
        <v>345</v>
      </c>
      <c r="K69" s="116" t="s">
        <v>345</v>
      </c>
      <c r="L69" s="116" t="s">
        <v>345</v>
      </c>
      <c r="M69" s="116" t="s">
        <v>345</v>
      </c>
      <c r="N69" s="116" t="s">
        <v>345</v>
      </c>
      <c r="O69" s="116" t="s">
        <v>345</v>
      </c>
      <c r="P69" s="116" t="s">
        <v>345</v>
      </c>
      <c r="Q69" s="116" t="s">
        <v>345</v>
      </c>
      <c r="R69" s="116" t="s">
        <v>345</v>
      </c>
    </row>
    <row r="70" spans="1:18" s="4" customFormat="1" x14ac:dyDescent="0.35">
      <c r="A70" s="81"/>
      <c r="B70" s="70" t="s">
        <v>17</v>
      </c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</row>
    <row r="71" spans="1:18" s="4" customFormat="1" x14ac:dyDescent="0.35">
      <c r="A71" s="72" t="s">
        <v>89</v>
      </c>
      <c r="B71" s="73" t="s">
        <v>16</v>
      </c>
      <c r="C71" s="117" t="s">
        <v>345</v>
      </c>
      <c r="D71" s="117" t="s">
        <v>345</v>
      </c>
      <c r="E71" s="117" t="s">
        <v>345</v>
      </c>
      <c r="F71" s="117" t="s">
        <v>345</v>
      </c>
      <c r="G71" s="117" t="s">
        <v>345</v>
      </c>
      <c r="H71" s="117" t="s">
        <v>345</v>
      </c>
      <c r="I71" s="117" t="s">
        <v>345</v>
      </c>
      <c r="J71" s="117" t="s">
        <v>345</v>
      </c>
      <c r="K71" s="117" t="s">
        <v>345</v>
      </c>
      <c r="L71" s="117" t="s">
        <v>345</v>
      </c>
      <c r="M71" s="117" t="s">
        <v>345</v>
      </c>
      <c r="N71" s="117" t="s">
        <v>345</v>
      </c>
      <c r="O71" s="117" t="s">
        <v>345</v>
      </c>
      <c r="P71" s="117" t="s">
        <v>345</v>
      </c>
      <c r="Q71" s="117" t="s">
        <v>345</v>
      </c>
      <c r="R71" s="117" t="s">
        <v>345</v>
      </c>
    </row>
    <row r="72" spans="1:18" s="4" customFormat="1" x14ac:dyDescent="0.35">
      <c r="A72" s="72"/>
      <c r="B72" s="73" t="s">
        <v>17</v>
      </c>
      <c r="C72" s="117" t="s">
        <v>345</v>
      </c>
      <c r="D72" s="117" t="s">
        <v>345</v>
      </c>
      <c r="E72" s="117" t="s">
        <v>345</v>
      </c>
      <c r="F72" s="117" t="s">
        <v>345</v>
      </c>
      <c r="G72" s="117" t="s">
        <v>345</v>
      </c>
      <c r="H72" s="117" t="s">
        <v>345</v>
      </c>
      <c r="I72" s="117" t="s">
        <v>345</v>
      </c>
      <c r="J72" s="117" t="s">
        <v>345</v>
      </c>
      <c r="K72" s="117" t="s">
        <v>345</v>
      </c>
      <c r="L72" s="117" t="s">
        <v>345</v>
      </c>
      <c r="M72" s="117" t="s">
        <v>345</v>
      </c>
      <c r="N72" s="117" t="s">
        <v>345</v>
      </c>
      <c r="O72" s="117" t="s">
        <v>345</v>
      </c>
      <c r="P72" s="117" t="s">
        <v>345</v>
      </c>
      <c r="Q72" s="117" t="s">
        <v>345</v>
      </c>
      <c r="R72" s="117" t="s">
        <v>345</v>
      </c>
    </row>
    <row r="73" spans="1:18" s="4" customFormat="1" x14ac:dyDescent="0.35">
      <c r="A73" s="107"/>
      <c r="B73" s="78" t="s">
        <v>16</v>
      </c>
      <c r="C73" s="106" t="s">
        <v>345</v>
      </c>
      <c r="D73" s="106" t="s">
        <v>345</v>
      </c>
      <c r="E73" s="106" t="s">
        <v>345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10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72" t="s">
        <v>90</v>
      </c>
      <c r="B75" s="73" t="s">
        <v>16</v>
      </c>
      <c r="C75" s="117" t="s">
        <v>345</v>
      </c>
      <c r="D75" s="117" t="s">
        <v>345</v>
      </c>
      <c r="E75" s="117" t="s">
        <v>345</v>
      </c>
      <c r="F75" s="117" t="s">
        <v>345</v>
      </c>
      <c r="G75" s="117" t="s">
        <v>345</v>
      </c>
      <c r="H75" s="117" t="s">
        <v>345</v>
      </c>
      <c r="I75" s="117" t="s">
        <v>345</v>
      </c>
      <c r="J75" s="117" t="s">
        <v>345</v>
      </c>
      <c r="K75" s="117" t="s">
        <v>345</v>
      </c>
      <c r="L75" s="117" t="s">
        <v>345</v>
      </c>
      <c r="M75" s="117" t="s">
        <v>345</v>
      </c>
      <c r="N75" s="117" t="s">
        <v>345</v>
      </c>
      <c r="O75" s="117" t="s">
        <v>345</v>
      </c>
      <c r="P75" s="117" t="s">
        <v>345</v>
      </c>
      <c r="Q75" s="117" t="s">
        <v>345</v>
      </c>
      <c r="R75" s="117" t="s">
        <v>345</v>
      </c>
    </row>
    <row r="76" spans="1:18" s="4" customFormat="1" x14ac:dyDescent="0.35">
      <c r="A76" s="72"/>
      <c r="B76" s="73" t="s">
        <v>17</v>
      </c>
      <c r="C76" s="117" t="s">
        <v>345</v>
      </c>
      <c r="D76" s="117" t="s">
        <v>345</v>
      </c>
      <c r="E76" s="117" t="s">
        <v>345</v>
      </c>
      <c r="F76" s="117" t="s">
        <v>345</v>
      </c>
      <c r="G76" s="117" t="s">
        <v>345</v>
      </c>
      <c r="H76" s="117" t="s">
        <v>345</v>
      </c>
      <c r="I76" s="117" t="s">
        <v>345</v>
      </c>
      <c r="J76" s="117" t="s">
        <v>345</v>
      </c>
      <c r="K76" s="117" t="s">
        <v>345</v>
      </c>
      <c r="L76" s="117" t="s">
        <v>345</v>
      </c>
      <c r="M76" s="117" t="s">
        <v>345</v>
      </c>
      <c r="N76" s="117" t="s">
        <v>345</v>
      </c>
      <c r="O76" s="117" t="s">
        <v>345</v>
      </c>
      <c r="P76" s="117" t="s">
        <v>345</v>
      </c>
      <c r="Q76" s="117" t="s">
        <v>345</v>
      </c>
      <c r="R76" s="117" t="s">
        <v>345</v>
      </c>
    </row>
    <row r="77" spans="1:18" s="4" customFormat="1" x14ac:dyDescent="0.35">
      <c r="A77" s="107"/>
      <c r="B77" s="78" t="s">
        <v>16</v>
      </c>
      <c r="C77" s="106" t="s">
        <v>345</v>
      </c>
      <c r="D77" s="106" t="s">
        <v>345</v>
      </c>
      <c r="E77" s="106" t="s">
        <v>345</v>
      </c>
      <c r="F77" s="106" t="s">
        <v>345</v>
      </c>
      <c r="G77" s="106" t="s">
        <v>345</v>
      </c>
      <c r="H77" s="106" t="s">
        <v>345</v>
      </c>
      <c r="I77" s="106" t="s">
        <v>345</v>
      </c>
      <c r="J77" s="106" t="s">
        <v>345</v>
      </c>
      <c r="K77" s="106" t="s">
        <v>345</v>
      </c>
      <c r="L77" s="106" t="s">
        <v>345</v>
      </c>
      <c r="M77" s="106" t="s">
        <v>345</v>
      </c>
      <c r="N77" s="106" t="s">
        <v>345</v>
      </c>
      <c r="O77" s="106" t="s">
        <v>345</v>
      </c>
      <c r="P77" s="106" t="s">
        <v>345</v>
      </c>
      <c r="Q77" s="106" t="s">
        <v>345</v>
      </c>
      <c r="R77" s="106" t="s">
        <v>345</v>
      </c>
    </row>
    <row r="78" spans="1:18" s="4" customFormat="1" x14ac:dyDescent="0.35">
      <c r="A78" s="10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x14ac:dyDescent="0.35">
      <c r="A79" s="81" t="s">
        <v>91</v>
      </c>
      <c r="B79" s="70" t="s">
        <v>16</v>
      </c>
      <c r="C79" s="116" t="s">
        <v>345</v>
      </c>
      <c r="D79" s="116" t="s">
        <v>345</v>
      </c>
      <c r="E79" s="116" t="s">
        <v>345</v>
      </c>
      <c r="F79" s="116" t="s">
        <v>345</v>
      </c>
      <c r="G79" s="116" t="s">
        <v>345</v>
      </c>
      <c r="H79" s="116" t="s">
        <v>345</v>
      </c>
      <c r="I79" s="116" t="s">
        <v>345</v>
      </c>
      <c r="J79" s="116" t="s">
        <v>345</v>
      </c>
      <c r="K79" s="116" t="s">
        <v>345</v>
      </c>
      <c r="L79" s="116" t="s">
        <v>345</v>
      </c>
      <c r="M79" s="116" t="s">
        <v>345</v>
      </c>
      <c r="N79" s="116" t="s">
        <v>345</v>
      </c>
      <c r="O79" s="116" t="s">
        <v>345</v>
      </c>
      <c r="P79" s="116" t="s">
        <v>345</v>
      </c>
      <c r="Q79" s="116" t="s">
        <v>345</v>
      </c>
      <c r="R79" s="116" t="s">
        <v>345</v>
      </c>
    </row>
    <row r="80" spans="1:18" s="4" customFormat="1" x14ac:dyDescent="0.35">
      <c r="A80" s="81"/>
      <c r="B80" s="70" t="s">
        <v>17</v>
      </c>
      <c r="C80" s="116" t="s">
        <v>345</v>
      </c>
      <c r="D80" s="116" t="s">
        <v>345</v>
      </c>
      <c r="E80" s="116" t="s">
        <v>345</v>
      </c>
      <c r="F80" s="116" t="s">
        <v>345</v>
      </c>
      <c r="G80" s="116" t="s">
        <v>345</v>
      </c>
      <c r="H80" s="116" t="s">
        <v>345</v>
      </c>
      <c r="I80" s="116" t="s">
        <v>345</v>
      </c>
      <c r="J80" s="116" t="s">
        <v>345</v>
      </c>
      <c r="K80" s="116" t="s">
        <v>345</v>
      </c>
      <c r="L80" s="116" t="s">
        <v>345</v>
      </c>
      <c r="M80" s="116" t="s">
        <v>345</v>
      </c>
      <c r="N80" s="116" t="s">
        <v>345</v>
      </c>
      <c r="O80" s="116" t="s">
        <v>345</v>
      </c>
      <c r="P80" s="116" t="s">
        <v>345</v>
      </c>
      <c r="Q80" s="116" t="s">
        <v>345</v>
      </c>
      <c r="R80" s="116" t="s">
        <v>345</v>
      </c>
    </row>
    <row r="81" spans="1:18" s="4" customFormat="1" x14ac:dyDescent="0.35">
      <c r="A81" s="107"/>
      <c r="B81" s="78" t="s">
        <v>16</v>
      </c>
      <c r="C81" s="106" t="s">
        <v>345</v>
      </c>
      <c r="D81" s="106" t="s">
        <v>345</v>
      </c>
      <c r="E81" s="106" t="s">
        <v>345</v>
      </c>
      <c r="F81" s="106" t="s">
        <v>345</v>
      </c>
      <c r="G81" s="106" t="s">
        <v>345</v>
      </c>
      <c r="H81" s="106" t="s">
        <v>345</v>
      </c>
      <c r="I81" s="106" t="s">
        <v>345</v>
      </c>
      <c r="J81" s="106" t="s">
        <v>345</v>
      </c>
      <c r="K81" s="106" t="s">
        <v>345</v>
      </c>
      <c r="L81" s="106" t="s">
        <v>345</v>
      </c>
      <c r="M81" s="106" t="s">
        <v>345</v>
      </c>
      <c r="N81" s="106" t="s">
        <v>345</v>
      </c>
      <c r="O81" s="106" t="s">
        <v>345</v>
      </c>
      <c r="P81" s="106" t="s">
        <v>345</v>
      </c>
      <c r="Q81" s="106" t="s">
        <v>345</v>
      </c>
      <c r="R81" s="106" t="s">
        <v>345</v>
      </c>
    </row>
    <row r="82" spans="1:18" s="4" customFormat="1" x14ac:dyDescent="0.35">
      <c r="A82" s="77"/>
      <c r="B82" s="78" t="s">
        <v>17</v>
      </c>
      <c r="C82" s="106" t="s">
        <v>345</v>
      </c>
      <c r="D82" s="106" t="s">
        <v>345</v>
      </c>
      <c r="E82" s="106" t="s">
        <v>345</v>
      </c>
      <c r="F82" s="106" t="s">
        <v>345</v>
      </c>
      <c r="G82" s="106" t="s">
        <v>345</v>
      </c>
      <c r="H82" s="106" t="s">
        <v>345</v>
      </c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322" t="s">
        <v>344</v>
      </c>
      <c r="B83" s="322"/>
      <c r="C83" s="322"/>
      <c r="D83" s="322"/>
      <c r="E83" s="322"/>
      <c r="F83" s="322"/>
      <c r="G83" s="322"/>
      <c r="H83" s="322"/>
      <c r="I83" s="322"/>
      <c r="J83" s="322"/>
      <c r="K83" s="322"/>
      <c r="L83" s="322"/>
      <c r="M83" s="322"/>
      <c r="N83" s="322"/>
      <c r="O83" s="322"/>
      <c r="P83" s="322"/>
      <c r="Q83" s="60" t="s">
        <v>50</v>
      </c>
      <c r="R83" s="13"/>
    </row>
    <row r="84" spans="1:18" s="4" customFormat="1" x14ac:dyDescent="0.35">
      <c r="A84" s="310" t="s">
        <v>116</v>
      </c>
      <c r="B84" s="310"/>
      <c r="C84" s="310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310"/>
      <c r="P84" s="310"/>
      <c r="Q84" s="6"/>
      <c r="R84" s="6"/>
    </row>
    <row r="85" spans="1:18" s="4" customForma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6" t="s">
        <v>3</v>
      </c>
      <c r="P85" s="224" t="s">
        <v>355</v>
      </c>
      <c r="Q85" s="3"/>
      <c r="R85" s="3"/>
    </row>
    <row r="86" spans="1:18" s="4" customForma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8" t="s">
        <v>4</v>
      </c>
      <c r="P86" s="304">
        <v>45915</v>
      </c>
      <c r="Q86" s="304"/>
      <c r="R86" s="3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8" t="s">
        <v>5</v>
      </c>
      <c r="P87" s="310" t="s">
        <v>343</v>
      </c>
      <c r="Q87" s="310"/>
      <c r="R87" s="3"/>
    </row>
    <row r="88" spans="1:18" s="4" customFormat="1" x14ac:dyDescent="0.35">
      <c r="A88" s="9" t="s">
        <v>394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N88" s="11"/>
      <c r="O88" s="12" t="s">
        <v>6</v>
      </c>
    </row>
    <row r="89" spans="1:18" s="4" customFormat="1" x14ac:dyDescent="0.35">
      <c r="A89" s="323" t="s">
        <v>52</v>
      </c>
      <c r="B89" s="323"/>
      <c r="C89" s="323"/>
      <c r="D89" s="323"/>
      <c r="F89" s="324"/>
      <c r="G89" s="324"/>
      <c r="H89" s="60"/>
      <c r="I89" s="13"/>
      <c r="J89" s="13"/>
      <c r="K89" s="13"/>
      <c r="N89" s="11"/>
      <c r="O89" s="12" t="s">
        <v>7</v>
      </c>
      <c r="Q89" s="10"/>
    </row>
    <row r="90" spans="1:18" s="4" customFormat="1" ht="23.25" customHeight="1" x14ac:dyDescent="0.35">
      <c r="A90" s="9" t="s">
        <v>397</v>
      </c>
      <c r="E90" s="6"/>
      <c r="F90" s="3"/>
      <c r="G90" s="6"/>
      <c r="H90" s="6"/>
      <c r="I90" s="6"/>
      <c r="J90" s="6"/>
      <c r="K90" s="13"/>
      <c r="N90" s="11"/>
      <c r="O90" s="12" t="s">
        <v>8</v>
      </c>
      <c r="P90" s="13" t="s">
        <v>9</v>
      </c>
    </row>
    <row r="91" spans="1:18" s="4" customFormat="1" x14ac:dyDescent="0.35">
      <c r="A91" s="323"/>
      <c r="B91" s="323"/>
      <c r="C91" s="323"/>
      <c r="D91" s="323"/>
      <c r="P91" s="62"/>
      <c r="Q91" s="62"/>
      <c r="R91" s="63" t="s">
        <v>54</v>
      </c>
    </row>
    <row r="92" spans="1:18" s="4" customFormat="1" x14ac:dyDescent="0.35">
      <c r="A92" s="64" t="s">
        <v>55</v>
      </c>
      <c r="B92" s="311" t="s">
        <v>56</v>
      </c>
      <c r="C92" s="311" t="s">
        <v>12</v>
      </c>
      <c r="D92" s="65" t="s">
        <v>57</v>
      </c>
      <c r="E92" s="325" t="s">
        <v>13</v>
      </c>
      <c r="F92" s="326"/>
      <c r="G92" s="326"/>
      <c r="H92" s="327"/>
      <c r="I92" s="65" t="s">
        <v>57</v>
      </c>
      <c r="J92" s="325" t="s">
        <v>14</v>
      </c>
      <c r="K92" s="326"/>
      <c r="L92" s="326"/>
      <c r="M92" s="327"/>
      <c r="N92" s="65" t="s">
        <v>57</v>
      </c>
      <c r="O92" s="325" t="s">
        <v>15</v>
      </c>
      <c r="P92" s="326"/>
      <c r="Q92" s="326"/>
      <c r="R92" s="327"/>
    </row>
    <row r="93" spans="1:18" s="4" customFormat="1" x14ac:dyDescent="0.35">
      <c r="A93" s="66" t="s">
        <v>61</v>
      </c>
      <c r="B93" s="311"/>
      <c r="C93" s="311"/>
      <c r="D93" s="67" t="s">
        <v>62</v>
      </c>
      <c r="E93" s="68" t="s">
        <v>63</v>
      </c>
      <c r="F93" s="68" t="s">
        <v>64</v>
      </c>
      <c r="G93" s="68" t="s">
        <v>65</v>
      </c>
      <c r="H93" s="68" t="s">
        <v>66</v>
      </c>
      <c r="I93" s="67" t="s">
        <v>67</v>
      </c>
      <c r="J93" s="68" t="s">
        <v>68</v>
      </c>
      <c r="K93" s="68" t="s">
        <v>69</v>
      </c>
      <c r="L93" s="68" t="s">
        <v>70</v>
      </c>
      <c r="M93" s="68" t="s">
        <v>71</v>
      </c>
      <c r="N93" s="67" t="s">
        <v>72</v>
      </c>
      <c r="O93" s="68" t="s">
        <v>73</v>
      </c>
      <c r="P93" s="68" t="s">
        <v>74</v>
      </c>
      <c r="Q93" s="68" t="s">
        <v>75</v>
      </c>
      <c r="R93" s="68" t="s">
        <v>76</v>
      </c>
    </row>
    <row r="94" spans="1:18" s="4" customFormat="1" ht="22.9" customHeight="1" x14ac:dyDescent="0.35">
      <c r="A94" s="81" t="s">
        <v>92</v>
      </c>
      <c r="B94" s="70" t="s">
        <v>16</v>
      </c>
      <c r="C94" s="116">
        <f>SUM(C96:C97)</f>
        <v>5525200</v>
      </c>
      <c r="D94" s="116">
        <f t="shared" ref="D94:E94" si="4">SUM(D96:D97)</f>
        <v>5525200</v>
      </c>
      <c r="E94" s="116">
        <f t="shared" si="4"/>
        <v>5525200</v>
      </c>
      <c r="F94" s="116" t="s">
        <v>345</v>
      </c>
      <c r="G94" s="116" t="s">
        <v>345</v>
      </c>
      <c r="H94" s="116" t="s">
        <v>345</v>
      </c>
      <c r="I94" s="116" t="s">
        <v>345</v>
      </c>
      <c r="J94" s="116" t="s">
        <v>345</v>
      </c>
      <c r="K94" s="116" t="s">
        <v>345</v>
      </c>
      <c r="L94" s="116" t="s">
        <v>345</v>
      </c>
      <c r="M94" s="116" t="s">
        <v>345</v>
      </c>
      <c r="N94" s="116" t="s">
        <v>345</v>
      </c>
      <c r="O94" s="116" t="s">
        <v>345</v>
      </c>
      <c r="P94" s="116" t="s">
        <v>345</v>
      </c>
      <c r="Q94" s="116" t="s">
        <v>345</v>
      </c>
      <c r="R94" s="116" t="s">
        <v>345</v>
      </c>
    </row>
    <row r="95" spans="1:18" s="4" customFormat="1" x14ac:dyDescent="0.35">
      <c r="A95" s="81"/>
      <c r="B95" s="70" t="s">
        <v>17</v>
      </c>
      <c r="C95" s="116" t="s">
        <v>345</v>
      </c>
      <c r="D95" s="116" t="s">
        <v>345</v>
      </c>
      <c r="E95" s="116" t="s">
        <v>345</v>
      </c>
      <c r="F95" s="116" t="s">
        <v>345</v>
      </c>
      <c r="G95" s="116" t="s">
        <v>345</v>
      </c>
      <c r="H95" s="116" t="s">
        <v>345</v>
      </c>
      <c r="I95" s="116" t="s">
        <v>345</v>
      </c>
      <c r="J95" s="116" t="s">
        <v>345</v>
      </c>
      <c r="K95" s="116" t="s">
        <v>345</v>
      </c>
      <c r="L95" s="116" t="s">
        <v>345</v>
      </c>
      <c r="M95" s="116" t="s">
        <v>345</v>
      </c>
      <c r="N95" s="116" t="s">
        <v>345</v>
      </c>
      <c r="O95" s="116" t="s">
        <v>345</v>
      </c>
      <c r="P95" s="116" t="s">
        <v>345</v>
      </c>
      <c r="Q95" s="116" t="s">
        <v>345</v>
      </c>
      <c r="R95" s="116" t="s">
        <v>345</v>
      </c>
    </row>
    <row r="96" spans="1:18" s="4" customFormat="1" ht="42" x14ac:dyDescent="0.35">
      <c r="A96" s="107" t="s">
        <v>215</v>
      </c>
      <c r="B96" s="78" t="s">
        <v>16</v>
      </c>
      <c r="C96" s="96">
        <f>+D96</f>
        <v>5525200</v>
      </c>
      <c r="D96" s="115">
        <f t="shared" ref="D96" si="5">SUM(E96:H96)</f>
        <v>5525200</v>
      </c>
      <c r="E96" s="106">
        <v>5525200</v>
      </c>
      <c r="F96" s="106" t="s">
        <v>345</v>
      </c>
      <c r="G96" s="106" t="s">
        <v>345</v>
      </c>
      <c r="H96" s="106" t="s">
        <v>345</v>
      </c>
      <c r="I96" s="106" t="s">
        <v>345</v>
      </c>
      <c r="J96" s="106" t="s">
        <v>345</v>
      </c>
      <c r="K96" s="106" t="s">
        <v>345</v>
      </c>
      <c r="L96" s="106" t="s">
        <v>345</v>
      </c>
      <c r="M96" s="106" t="s">
        <v>345</v>
      </c>
      <c r="N96" s="106" t="s">
        <v>345</v>
      </c>
      <c r="O96" s="106" t="s">
        <v>345</v>
      </c>
      <c r="P96" s="106" t="s">
        <v>345</v>
      </c>
      <c r="Q96" s="106" t="s">
        <v>345</v>
      </c>
      <c r="R96" s="106" t="s">
        <v>345</v>
      </c>
    </row>
    <row r="97" spans="1:18" s="4" customFormat="1" x14ac:dyDescent="0.35">
      <c r="A97" s="77"/>
      <c r="B97" s="78" t="s">
        <v>17</v>
      </c>
      <c r="C97" s="106" t="s">
        <v>345</v>
      </c>
      <c r="D97" s="106" t="s">
        <v>345</v>
      </c>
      <c r="E97" s="106" t="s">
        <v>345</v>
      </c>
      <c r="F97" s="106" t="s">
        <v>345</v>
      </c>
      <c r="G97" s="106" t="s">
        <v>345</v>
      </c>
      <c r="H97" s="106" t="s">
        <v>345</v>
      </c>
      <c r="I97" s="106" t="s">
        <v>345</v>
      </c>
      <c r="J97" s="106" t="s">
        <v>345</v>
      </c>
      <c r="K97" s="106" t="s">
        <v>345</v>
      </c>
      <c r="L97" s="106" t="s">
        <v>345</v>
      </c>
      <c r="M97" s="106" t="s">
        <v>345</v>
      </c>
      <c r="N97" s="106" t="s">
        <v>345</v>
      </c>
      <c r="O97" s="106" t="s">
        <v>345</v>
      </c>
      <c r="P97" s="106" t="s">
        <v>345</v>
      </c>
      <c r="Q97" s="106" t="s">
        <v>345</v>
      </c>
      <c r="R97" s="106" t="s">
        <v>345</v>
      </c>
    </row>
    <row r="98" spans="1:18" s="4" customFormat="1" x14ac:dyDescent="0.35">
      <c r="A98" s="85" t="s">
        <v>93</v>
      </c>
      <c r="B98" s="86" t="s">
        <v>16</v>
      </c>
      <c r="C98" s="118">
        <f>+C94+C30</f>
        <v>6772000</v>
      </c>
      <c r="D98" s="118">
        <f>+D94+D30</f>
        <v>6364700</v>
      </c>
      <c r="E98" s="118">
        <f>+E94</f>
        <v>5525200</v>
      </c>
      <c r="F98" s="118">
        <f t="shared" ref="F98:R98" si="6">+F30</f>
        <v>43500</v>
      </c>
      <c r="G98" s="118">
        <f t="shared" si="6"/>
        <v>399500</v>
      </c>
      <c r="H98" s="118">
        <f t="shared" si="6"/>
        <v>396500</v>
      </c>
      <c r="I98" s="118">
        <f t="shared" si="6"/>
        <v>305100</v>
      </c>
      <c r="J98" s="118">
        <f t="shared" si="6"/>
        <v>109500</v>
      </c>
      <c r="K98" s="118">
        <f t="shared" si="6"/>
        <v>90000</v>
      </c>
      <c r="L98" s="118">
        <f t="shared" si="6"/>
        <v>75600</v>
      </c>
      <c r="M98" s="118">
        <f t="shared" si="6"/>
        <v>30000</v>
      </c>
      <c r="N98" s="118">
        <f t="shared" si="6"/>
        <v>102200</v>
      </c>
      <c r="O98" s="118">
        <f t="shared" si="6"/>
        <v>72200</v>
      </c>
      <c r="P98" s="118">
        <f t="shared" si="6"/>
        <v>12000</v>
      </c>
      <c r="Q98" s="118">
        <f t="shared" si="6"/>
        <v>18000</v>
      </c>
      <c r="R98" s="118" t="str">
        <f t="shared" si="6"/>
        <v>-</v>
      </c>
    </row>
    <row r="99" spans="1:18" s="4" customFormat="1" x14ac:dyDescent="0.35">
      <c r="A99" s="85"/>
      <c r="B99" s="86" t="s">
        <v>17</v>
      </c>
      <c r="C99" s="86" t="s">
        <v>345</v>
      </c>
      <c r="D99" s="86" t="s">
        <v>345</v>
      </c>
      <c r="E99" s="86" t="s">
        <v>345</v>
      </c>
      <c r="F99" s="86" t="s">
        <v>345</v>
      </c>
      <c r="G99" s="86" t="s">
        <v>345</v>
      </c>
      <c r="H99" s="86" t="s">
        <v>345</v>
      </c>
      <c r="I99" s="86" t="s">
        <v>345</v>
      </c>
      <c r="J99" s="86" t="s">
        <v>345</v>
      </c>
      <c r="K99" s="86" t="s">
        <v>345</v>
      </c>
      <c r="L99" s="86" t="s">
        <v>345</v>
      </c>
      <c r="M99" s="86" t="s">
        <v>345</v>
      </c>
      <c r="N99" s="86" t="s">
        <v>345</v>
      </c>
      <c r="O99" s="86" t="s">
        <v>345</v>
      </c>
      <c r="P99" s="86" t="s">
        <v>345</v>
      </c>
      <c r="Q99" s="86" t="s">
        <v>345</v>
      </c>
      <c r="R99" s="86" t="s">
        <v>345</v>
      </c>
    </row>
    <row r="100" spans="1:18" s="4" customFormat="1" ht="56.45" customHeight="1" x14ac:dyDescent="0.35">
      <c r="A100" s="9" t="s">
        <v>94</v>
      </c>
      <c r="B100" s="55"/>
      <c r="C100" s="55"/>
      <c r="I100" s="13" t="s">
        <v>95</v>
      </c>
      <c r="K100" s="13"/>
    </row>
    <row r="101" spans="1:18" x14ac:dyDescent="0.3">
      <c r="A101" s="87" t="s">
        <v>96</v>
      </c>
      <c r="H101" s="89"/>
      <c r="K101" s="90" t="s">
        <v>97</v>
      </c>
    </row>
    <row r="102" spans="1:18" x14ac:dyDescent="0.3">
      <c r="A102" s="61" t="s">
        <v>98</v>
      </c>
      <c r="I102" s="6" t="s">
        <v>98</v>
      </c>
    </row>
    <row r="103" spans="1:18" x14ac:dyDescent="0.3">
      <c r="A103" s="61" t="s">
        <v>99</v>
      </c>
      <c r="I103" s="8" t="s">
        <v>99</v>
      </c>
    </row>
  </sheetData>
  <mergeCells count="36">
    <mergeCell ref="J92:M92"/>
    <mergeCell ref="O92:R92"/>
    <mergeCell ref="A89:D89"/>
    <mergeCell ref="F89:G89"/>
    <mergeCell ref="A91:D91"/>
    <mergeCell ref="B92:B93"/>
    <mergeCell ref="C92:C93"/>
    <mergeCell ref="E92:H92"/>
    <mergeCell ref="O53:R53"/>
    <mergeCell ref="A83:P83"/>
    <mergeCell ref="A84:P84"/>
    <mergeCell ref="P86:Q86"/>
    <mergeCell ref="P87:Q87"/>
    <mergeCell ref="A52:D52"/>
    <mergeCell ref="B53:B54"/>
    <mergeCell ref="C53:C54"/>
    <mergeCell ref="E53:H53"/>
    <mergeCell ref="J53:M53"/>
    <mergeCell ref="A44:P44"/>
    <mergeCell ref="A45:P45"/>
    <mergeCell ref="P47:Q47"/>
    <mergeCell ref="P48:Q48"/>
    <mergeCell ref="A50:D50"/>
    <mergeCell ref="F50:G50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0" fitToHeight="0" orientation="landscape" r:id="rId1"/>
  <rowBreaks count="2" manualBreakCount="2">
    <brk id="43" max="17" man="1"/>
    <brk id="82" max="17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00192-986D-44F1-AA1B-2BA87336CB68}">
  <sheetPr>
    <tabColor rgb="FFFF0000"/>
    <pageSetUpPr fitToPage="1"/>
  </sheetPr>
  <dimension ref="A1:S248"/>
  <sheetViews>
    <sheetView tabSelected="1" view="pageBreakPreview" topLeftCell="A221" zoomScale="70" zoomScaleNormal="70" zoomScaleSheetLayoutView="70" workbookViewId="0">
      <selection activeCell="A24" sqref="A24"/>
    </sheetView>
  </sheetViews>
  <sheetFormatPr defaultRowHeight="24" x14ac:dyDescent="0.3"/>
  <cols>
    <col min="1" max="1" width="48.625" style="287" customWidth="1"/>
    <col min="2" max="2" width="7.625" style="287" bestFit="1" customWidth="1"/>
    <col min="3" max="3" width="16.25" style="287" customWidth="1"/>
    <col min="4" max="4" width="14.75" style="287" bestFit="1" customWidth="1"/>
    <col min="5" max="5" width="16" style="287" customWidth="1"/>
    <col min="6" max="6" width="13.125" style="287" customWidth="1"/>
    <col min="7" max="7" width="15.125" style="287" customWidth="1"/>
    <col min="8" max="9" width="17.5" style="287" customWidth="1"/>
    <col min="10" max="10" width="14.625" style="287" customWidth="1"/>
    <col min="11" max="11" width="18.5" style="287" customWidth="1"/>
    <col min="12" max="12" width="13.25" style="287" customWidth="1"/>
    <col min="13" max="13" width="14.375" style="287" customWidth="1"/>
    <col min="14" max="14" width="17.375" style="287" customWidth="1"/>
    <col min="15" max="15" width="15.75" style="287" customWidth="1"/>
    <col min="16" max="16" width="15.375" style="287" customWidth="1"/>
    <col min="17" max="18" width="14" style="287" customWidth="1"/>
    <col min="19" max="20" width="9" style="287"/>
    <col min="21" max="21" width="7.875" style="287" customWidth="1"/>
    <col min="22" max="244" width="9" style="287"/>
    <col min="245" max="245" width="47.25" style="287" customWidth="1"/>
    <col min="246" max="255" width="10.5" style="287" customWidth="1"/>
    <col min="256" max="256" width="0" style="287" hidden="1" customWidth="1"/>
    <col min="257" max="257" width="9" style="287"/>
    <col min="258" max="259" width="0" style="287" hidden="1" customWidth="1"/>
    <col min="260" max="500" width="9" style="287"/>
    <col min="501" max="501" width="47.25" style="287" customWidth="1"/>
    <col min="502" max="511" width="10.5" style="287" customWidth="1"/>
    <col min="512" max="512" width="0" style="287" hidden="1" customWidth="1"/>
    <col min="513" max="513" width="9" style="287"/>
    <col min="514" max="515" width="0" style="287" hidden="1" customWidth="1"/>
    <col min="516" max="756" width="9" style="287"/>
    <col min="757" max="757" width="47.25" style="287" customWidth="1"/>
    <col min="758" max="767" width="10.5" style="287" customWidth="1"/>
    <col min="768" max="768" width="0" style="287" hidden="1" customWidth="1"/>
    <col min="769" max="769" width="9" style="287"/>
    <col min="770" max="771" width="0" style="287" hidden="1" customWidth="1"/>
    <col min="772" max="1012" width="9" style="287"/>
    <col min="1013" max="1013" width="47.25" style="287" customWidth="1"/>
    <col min="1014" max="1023" width="10.5" style="287" customWidth="1"/>
    <col min="1024" max="1024" width="0" style="287" hidden="1" customWidth="1"/>
    <col min="1025" max="1025" width="9" style="287"/>
    <col min="1026" max="1027" width="0" style="287" hidden="1" customWidth="1"/>
    <col min="1028" max="1268" width="9" style="287"/>
    <col min="1269" max="1269" width="47.25" style="287" customWidth="1"/>
    <col min="1270" max="1279" width="10.5" style="287" customWidth="1"/>
    <col min="1280" max="1280" width="0" style="287" hidden="1" customWidth="1"/>
    <col min="1281" max="1281" width="9" style="287"/>
    <col min="1282" max="1283" width="0" style="287" hidden="1" customWidth="1"/>
    <col min="1284" max="1524" width="9" style="287"/>
    <col min="1525" max="1525" width="47.25" style="287" customWidth="1"/>
    <col min="1526" max="1535" width="10.5" style="287" customWidth="1"/>
    <col min="1536" max="1536" width="0" style="287" hidden="1" customWidth="1"/>
    <col min="1537" max="1537" width="9" style="287"/>
    <col min="1538" max="1539" width="0" style="287" hidden="1" customWidth="1"/>
    <col min="1540" max="1780" width="9" style="287"/>
    <col min="1781" max="1781" width="47.25" style="287" customWidth="1"/>
    <col min="1782" max="1791" width="10.5" style="287" customWidth="1"/>
    <col min="1792" max="1792" width="0" style="287" hidden="1" customWidth="1"/>
    <col min="1793" max="1793" width="9" style="287"/>
    <col min="1794" max="1795" width="0" style="287" hidden="1" customWidth="1"/>
    <col min="1796" max="2036" width="9" style="287"/>
    <col min="2037" max="2037" width="47.25" style="287" customWidth="1"/>
    <col min="2038" max="2047" width="10.5" style="287" customWidth="1"/>
    <col min="2048" max="2048" width="0" style="287" hidden="1" customWidth="1"/>
    <col min="2049" max="2049" width="9" style="287"/>
    <col min="2050" max="2051" width="0" style="287" hidden="1" customWidth="1"/>
    <col min="2052" max="2292" width="9" style="287"/>
    <col min="2293" max="2293" width="47.25" style="287" customWidth="1"/>
    <col min="2294" max="2303" width="10.5" style="287" customWidth="1"/>
    <col min="2304" max="2304" width="0" style="287" hidden="1" customWidth="1"/>
    <col min="2305" max="2305" width="9" style="287"/>
    <col min="2306" max="2307" width="0" style="287" hidden="1" customWidth="1"/>
    <col min="2308" max="2548" width="9" style="287"/>
    <col min="2549" max="2549" width="47.25" style="287" customWidth="1"/>
    <col min="2550" max="2559" width="10.5" style="287" customWidth="1"/>
    <col min="2560" max="2560" width="0" style="287" hidden="1" customWidth="1"/>
    <col min="2561" max="2561" width="9" style="287"/>
    <col min="2562" max="2563" width="0" style="287" hidden="1" customWidth="1"/>
    <col min="2564" max="2804" width="9" style="287"/>
    <col min="2805" max="2805" width="47.25" style="287" customWidth="1"/>
    <col min="2806" max="2815" width="10.5" style="287" customWidth="1"/>
    <col min="2816" max="2816" width="0" style="287" hidden="1" customWidth="1"/>
    <col min="2817" max="2817" width="9" style="287"/>
    <col min="2818" max="2819" width="0" style="287" hidden="1" customWidth="1"/>
    <col min="2820" max="3060" width="9" style="287"/>
    <col min="3061" max="3061" width="47.25" style="287" customWidth="1"/>
    <col min="3062" max="3071" width="10.5" style="287" customWidth="1"/>
    <col min="3072" max="3072" width="0" style="287" hidden="1" customWidth="1"/>
    <col min="3073" max="3073" width="9" style="287"/>
    <col min="3074" max="3075" width="0" style="287" hidden="1" customWidth="1"/>
    <col min="3076" max="3316" width="9" style="287"/>
    <col min="3317" max="3317" width="47.25" style="287" customWidth="1"/>
    <col min="3318" max="3327" width="10.5" style="287" customWidth="1"/>
    <col min="3328" max="3328" width="0" style="287" hidden="1" customWidth="1"/>
    <col min="3329" max="3329" width="9" style="287"/>
    <col min="3330" max="3331" width="0" style="287" hidden="1" customWidth="1"/>
    <col min="3332" max="3572" width="9" style="287"/>
    <col min="3573" max="3573" width="47.25" style="287" customWidth="1"/>
    <col min="3574" max="3583" width="10.5" style="287" customWidth="1"/>
    <col min="3584" max="3584" width="0" style="287" hidden="1" customWidth="1"/>
    <col min="3585" max="3585" width="9" style="287"/>
    <col min="3586" max="3587" width="0" style="287" hidden="1" customWidth="1"/>
    <col min="3588" max="3828" width="9" style="287"/>
    <col min="3829" max="3829" width="47.25" style="287" customWidth="1"/>
    <col min="3830" max="3839" width="10.5" style="287" customWidth="1"/>
    <col min="3840" max="3840" width="0" style="287" hidden="1" customWidth="1"/>
    <col min="3841" max="3841" width="9" style="287"/>
    <col min="3842" max="3843" width="0" style="287" hidden="1" customWidth="1"/>
    <col min="3844" max="4084" width="9" style="287"/>
    <col min="4085" max="4085" width="47.25" style="287" customWidth="1"/>
    <col min="4086" max="4095" width="10.5" style="287" customWidth="1"/>
    <col min="4096" max="4096" width="0" style="287" hidden="1" customWidth="1"/>
    <col min="4097" max="4097" width="9" style="287"/>
    <col min="4098" max="4099" width="0" style="287" hidden="1" customWidth="1"/>
    <col min="4100" max="4340" width="9" style="287"/>
    <col min="4341" max="4341" width="47.25" style="287" customWidth="1"/>
    <col min="4342" max="4351" width="10.5" style="287" customWidth="1"/>
    <col min="4352" max="4352" width="0" style="287" hidden="1" customWidth="1"/>
    <col min="4353" max="4353" width="9" style="287"/>
    <col min="4354" max="4355" width="0" style="287" hidden="1" customWidth="1"/>
    <col min="4356" max="4596" width="9" style="287"/>
    <col min="4597" max="4597" width="47.25" style="287" customWidth="1"/>
    <col min="4598" max="4607" width="10.5" style="287" customWidth="1"/>
    <col min="4608" max="4608" width="0" style="287" hidden="1" customWidth="1"/>
    <col min="4609" max="4609" width="9" style="287"/>
    <col min="4610" max="4611" width="0" style="287" hidden="1" customWidth="1"/>
    <col min="4612" max="4852" width="9" style="287"/>
    <col min="4853" max="4853" width="47.25" style="287" customWidth="1"/>
    <col min="4854" max="4863" width="10.5" style="287" customWidth="1"/>
    <col min="4864" max="4864" width="0" style="287" hidden="1" customWidth="1"/>
    <col min="4865" max="4865" width="9" style="287"/>
    <col min="4866" max="4867" width="0" style="287" hidden="1" customWidth="1"/>
    <col min="4868" max="5108" width="9" style="287"/>
    <col min="5109" max="5109" width="47.25" style="287" customWidth="1"/>
    <col min="5110" max="5119" width="10.5" style="287" customWidth="1"/>
    <col min="5120" max="5120" width="0" style="287" hidden="1" customWidth="1"/>
    <col min="5121" max="5121" width="9" style="287"/>
    <col min="5122" max="5123" width="0" style="287" hidden="1" customWidth="1"/>
    <col min="5124" max="5364" width="9" style="287"/>
    <col min="5365" max="5365" width="47.25" style="287" customWidth="1"/>
    <col min="5366" max="5375" width="10.5" style="287" customWidth="1"/>
    <col min="5376" max="5376" width="0" style="287" hidden="1" customWidth="1"/>
    <col min="5377" max="5377" width="9" style="287"/>
    <col min="5378" max="5379" width="0" style="287" hidden="1" customWidth="1"/>
    <col min="5380" max="5620" width="9" style="287"/>
    <col min="5621" max="5621" width="47.25" style="287" customWidth="1"/>
    <col min="5622" max="5631" width="10.5" style="287" customWidth="1"/>
    <col min="5632" max="5632" width="0" style="287" hidden="1" customWidth="1"/>
    <col min="5633" max="5633" width="9" style="287"/>
    <col min="5634" max="5635" width="0" style="287" hidden="1" customWidth="1"/>
    <col min="5636" max="5876" width="9" style="287"/>
    <col min="5877" max="5877" width="47.25" style="287" customWidth="1"/>
    <col min="5878" max="5887" width="10.5" style="287" customWidth="1"/>
    <col min="5888" max="5888" width="0" style="287" hidden="1" customWidth="1"/>
    <col min="5889" max="5889" width="9" style="287"/>
    <col min="5890" max="5891" width="0" style="287" hidden="1" customWidth="1"/>
    <col min="5892" max="6132" width="9" style="287"/>
    <col min="6133" max="6133" width="47.25" style="287" customWidth="1"/>
    <col min="6134" max="6143" width="10.5" style="287" customWidth="1"/>
    <col min="6144" max="6144" width="0" style="287" hidden="1" customWidth="1"/>
    <col min="6145" max="6145" width="9" style="287"/>
    <col min="6146" max="6147" width="0" style="287" hidden="1" customWidth="1"/>
    <col min="6148" max="6388" width="9" style="287"/>
    <col min="6389" max="6389" width="47.25" style="287" customWidth="1"/>
    <col min="6390" max="6399" width="10.5" style="287" customWidth="1"/>
    <col min="6400" max="6400" width="0" style="287" hidden="1" customWidth="1"/>
    <col min="6401" max="6401" width="9" style="287"/>
    <col min="6402" max="6403" width="0" style="287" hidden="1" customWidth="1"/>
    <col min="6404" max="6644" width="9" style="287"/>
    <col min="6645" max="6645" width="47.25" style="287" customWidth="1"/>
    <col min="6646" max="6655" width="10.5" style="287" customWidth="1"/>
    <col min="6656" max="6656" width="0" style="287" hidden="1" customWidth="1"/>
    <col min="6657" max="6657" width="9" style="287"/>
    <col min="6658" max="6659" width="0" style="287" hidden="1" customWidth="1"/>
    <col min="6660" max="6900" width="9" style="287"/>
    <col min="6901" max="6901" width="47.25" style="287" customWidth="1"/>
    <col min="6902" max="6911" width="10.5" style="287" customWidth="1"/>
    <col min="6912" max="6912" width="0" style="287" hidden="1" customWidth="1"/>
    <col min="6913" max="6913" width="9" style="287"/>
    <col min="6914" max="6915" width="0" style="287" hidden="1" customWidth="1"/>
    <col min="6916" max="7156" width="9" style="287"/>
    <col min="7157" max="7157" width="47.25" style="287" customWidth="1"/>
    <col min="7158" max="7167" width="10.5" style="287" customWidth="1"/>
    <col min="7168" max="7168" width="0" style="287" hidden="1" customWidth="1"/>
    <col min="7169" max="7169" width="9" style="287"/>
    <col min="7170" max="7171" width="0" style="287" hidden="1" customWidth="1"/>
    <col min="7172" max="7412" width="9" style="287"/>
    <col min="7413" max="7413" width="47.25" style="287" customWidth="1"/>
    <col min="7414" max="7423" width="10.5" style="287" customWidth="1"/>
    <col min="7424" max="7424" width="0" style="287" hidden="1" customWidth="1"/>
    <col min="7425" max="7425" width="9" style="287"/>
    <col min="7426" max="7427" width="0" style="287" hidden="1" customWidth="1"/>
    <col min="7428" max="7668" width="9" style="287"/>
    <col min="7669" max="7669" width="47.25" style="287" customWidth="1"/>
    <col min="7670" max="7679" width="10.5" style="287" customWidth="1"/>
    <col min="7680" max="7680" width="0" style="287" hidden="1" customWidth="1"/>
    <col min="7681" max="7681" width="9" style="287"/>
    <col min="7682" max="7683" width="0" style="287" hidden="1" customWidth="1"/>
    <col min="7684" max="7924" width="9" style="287"/>
    <col min="7925" max="7925" width="47.25" style="287" customWidth="1"/>
    <col min="7926" max="7935" width="10.5" style="287" customWidth="1"/>
    <col min="7936" max="7936" width="0" style="287" hidden="1" customWidth="1"/>
    <col min="7937" max="7937" width="9" style="287"/>
    <col min="7938" max="7939" width="0" style="287" hidden="1" customWidth="1"/>
    <col min="7940" max="8180" width="9" style="287"/>
    <col min="8181" max="8181" width="47.25" style="287" customWidth="1"/>
    <col min="8182" max="8191" width="10.5" style="287" customWidth="1"/>
    <col min="8192" max="8192" width="0" style="287" hidden="1" customWidth="1"/>
    <col min="8193" max="8193" width="9" style="287"/>
    <col min="8194" max="8195" width="0" style="287" hidden="1" customWidth="1"/>
    <col min="8196" max="8436" width="9" style="287"/>
    <col min="8437" max="8437" width="47.25" style="287" customWidth="1"/>
    <col min="8438" max="8447" width="10.5" style="287" customWidth="1"/>
    <col min="8448" max="8448" width="0" style="287" hidden="1" customWidth="1"/>
    <col min="8449" max="8449" width="9" style="287"/>
    <col min="8450" max="8451" width="0" style="287" hidden="1" customWidth="1"/>
    <col min="8452" max="8692" width="9" style="287"/>
    <col min="8693" max="8693" width="47.25" style="287" customWidth="1"/>
    <col min="8694" max="8703" width="10.5" style="287" customWidth="1"/>
    <col min="8704" max="8704" width="0" style="287" hidden="1" customWidth="1"/>
    <col min="8705" max="8705" width="9" style="287"/>
    <col min="8706" max="8707" width="0" style="287" hidden="1" customWidth="1"/>
    <col min="8708" max="8948" width="9" style="287"/>
    <col min="8949" max="8949" width="47.25" style="287" customWidth="1"/>
    <col min="8950" max="8959" width="10.5" style="287" customWidth="1"/>
    <col min="8960" max="8960" width="0" style="287" hidden="1" customWidth="1"/>
    <col min="8961" max="8961" width="9" style="287"/>
    <col min="8962" max="8963" width="0" style="287" hidden="1" customWidth="1"/>
    <col min="8964" max="9204" width="9" style="287"/>
    <col min="9205" max="9205" width="47.25" style="287" customWidth="1"/>
    <col min="9206" max="9215" width="10.5" style="287" customWidth="1"/>
    <col min="9216" max="9216" width="0" style="287" hidden="1" customWidth="1"/>
    <col min="9217" max="9217" width="9" style="287"/>
    <col min="9218" max="9219" width="0" style="287" hidden="1" customWidth="1"/>
    <col min="9220" max="9460" width="9" style="287"/>
    <col min="9461" max="9461" width="47.25" style="287" customWidth="1"/>
    <col min="9462" max="9471" width="10.5" style="287" customWidth="1"/>
    <col min="9472" max="9472" width="0" style="287" hidden="1" customWidth="1"/>
    <col min="9473" max="9473" width="9" style="287"/>
    <col min="9474" max="9475" width="0" style="287" hidden="1" customWidth="1"/>
    <col min="9476" max="9716" width="9" style="287"/>
    <col min="9717" max="9717" width="47.25" style="287" customWidth="1"/>
    <col min="9718" max="9727" width="10.5" style="287" customWidth="1"/>
    <col min="9728" max="9728" width="0" style="287" hidden="1" customWidth="1"/>
    <col min="9729" max="9729" width="9" style="287"/>
    <col min="9730" max="9731" width="0" style="287" hidden="1" customWidth="1"/>
    <col min="9732" max="9972" width="9" style="287"/>
    <col min="9973" max="9973" width="47.25" style="287" customWidth="1"/>
    <col min="9974" max="9983" width="10.5" style="287" customWidth="1"/>
    <col min="9984" max="9984" width="0" style="287" hidden="1" customWidth="1"/>
    <col min="9985" max="9985" width="9" style="287"/>
    <col min="9986" max="9987" width="0" style="287" hidden="1" customWidth="1"/>
    <col min="9988" max="10228" width="9" style="287"/>
    <col min="10229" max="10229" width="47.25" style="287" customWidth="1"/>
    <col min="10230" max="10239" width="10.5" style="287" customWidth="1"/>
    <col min="10240" max="10240" width="0" style="287" hidden="1" customWidth="1"/>
    <col min="10241" max="10241" width="9" style="287"/>
    <col min="10242" max="10243" width="0" style="287" hidden="1" customWidth="1"/>
    <col min="10244" max="10484" width="9" style="287"/>
    <col min="10485" max="10485" width="47.25" style="287" customWidth="1"/>
    <col min="10486" max="10495" width="10.5" style="287" customWidth="1"/>
    <col min="10496" max="10496" width="0" style="287" hidden="1" customWidth="1"/>
    <col min="10497" max="10497" width="9" style="287"/>
    <col min="10498" max="10499" width="0" style="287" hidden="1" customWidth="1"/>
    <col min="10500" max="10740" width="9" style="287"/>
    <col min="10741" max="10741" width="47.25" style="287" customWidth="1"/>
    <col min="10742" max="10751" width="10.5" style="287" customWidth="1"/>
    <col min="10752" max="10752" width="0" style="287" hidden="1" customWidth="1"/>
    <col min="10753" max="10753" width="9" style="287"/>
    <col min="10754" max="10755" width="0" style="287" hidden="1" customWidth="1"/>
    <col min="10756" max="10996" width="9" style="287"/>
    <col min="10997" max="10997" width="47.25" style="287" customWidth="1"/>
    <col min="10998" max="11007" width="10.5" style="287" customWidth="1"/>
    <col min="11008" max="11008" width="0" style="287" hidden="1" customWidth="1"/>
    <col min="11009" max="11009" width="9" style="287"/>
    <col min="11010" max="11011" width="0" style="287" hidden="1" customWidth="1"/>
    <col min="11012" max="11252" width="9" style="287"/>
    <col min="11253" max="11253" width="47.25" style="287" customWidth="1"/>
    <col min="11254" max="11263" width="10.5" style="287" customWidth="1"/>
    <col min="11264" max="11264" width="0" style="287" hidden="1" customWidth="1"/>
    <col min="11265" max="11265" width="9" style="287"/>
    <col min="11266" max="11267" width="0" style="287" hidden="1" customWidth="1"/>
    <col min="11268" max="11508" width="9" style="287"/>
    <col min="11509" max="11509" width="47.25" style="287" customWidth="1"/>
    <col min="11510" max="11519" width="10.5" style="287" customWidth="1"/>
    <col min="11520" max="11520" width="0" style="287" hidden="1" customWidth="1"/>
    <col min="11521" max="11521" width="9" style="287"/>
    <col min="11522" max="11523" width="0" style="287" hidden="1" customWidth="1"/>
    <col min="11524" max="11764" width="9" style="287"/>
    <col min="11765" max="11765" width="47.25" style="287" customWidth="1"/>
    <col min="11766" max="11775" width="10.5" style="287" customWidth="1"/>
    <col min="11776" max="11776" width="0" style="287" hidden="1" customWidth="1"/>
    <col min="11777" max="11777" width="9" style="287"/>
    <col min="11778" max="11779" width="0" style="287" hidden="1" customWidth="1"/>
    <col min="11780" max="12020" width="9" style="287"/>
    <col min="12021" max="12021" width="47.25" style="287" customWidth="1"/>
    <col min="12022" max="12031" width="10.5" style="287" customWidth="1"/>
    <col min="12032" max="12032" width="0" style="287" hidden="1" customWidth="1"/>
    <col min="12033" max="12033" width="9" style="287"/>
    <col min="12034" max="12035" width="0" style="287" hidden="1" customWidth="1"/>
    <col min="12036" max="12276" width="9" style="287"/>
    <col min="12277" max="12277" width="47.25" style="287" customWidth="1"/>
    <col min="12278" max="12287" width="10.5" style="287" customWidth="1"/>
    <col min="12288" max="12288" width="0" style="287" hidden="1" customWidth="1"/>
    <col min="12289" max="12289" width="9" style="287"/>
    <col min="12290" max="12291" width="0" style="287" hidden="1" customWidth="1"/>
    <col min="12292" max="12532" width="9" style="287"/>
    <col min="12533" max="12533" width="47.25" style="287" customWidth="1"/>
    <col min="12534" max="12543" width="10.5" style="287" customWidth="1"/>
    <col min="12544" max="12544" width="0" style="287" hidden="1" customWidth="1"/>
    <col min="12545" max="12545" width="9" style="287"/>
    <col min="12546" max="12547" width="0" style="287" hidden="1" customWidth="1"/>
    <col min="12548" max="12788" width="9" style="287"/>
    <col min="12789" max="12789" width="47.25" style="287" customWidth="1"/>
    <col min="12790" max="12799" width="10.5" style="287" customWidth="1"/>
    <col min="12800" max="12800" width="0" style="287" hidden="1" customWidth="1"/>
    <col min="12801" max="12801" width="9" style="287"/>
    <col min="12802" max="12803" width="0" style="287" hidden="1" customWidth="1"/>
    <col min="12804" max="13044" width="9" style="287"/>
    <col min="13045" max="13045" width="47.25" style="287" customWidth="1"/>
    <col min="13046" max="13055" width="10.5" style="287" customWidth="1"/>
    <col min="13056" max="13056" width="0" style="287" hidden="1" customWidth="1"/>
    <col min="13057" max="13057" width="9" style="287"/>
    <col min="13058" max="13059" width="0" style="287" hidden="1" customWidth="1"/>
    <col min="13060" max="13300" width="9" style="287"/>
    <col min="13301" max="13301" width="47.25" style="287" customWidth="1"/>
    <col min="13302" max="13311" width="10.5" style="287" customWidth="1"/>
    <col min="13312" max="13312" width="0" style="287" hidden="1" customWidth="1"/>
    <col min="13313" max="13313" width="9" style="287"/>
    <col min="13314" max="13315" width="0" style="287" hidden="1" customWidth="1"/>
    <col min="13316" max="13556" width="9" style="287"/>
    <col min="13557" max="13557" width="47.25" style="287" customWidth="1"/>
    <col min="13558" max="13567" width="10.5" style="287" customWidth="1"/>
    <col min="13568" max="13568" width="0" style="287" hidden="1" customWidth="1"/>
    <col min="13569" max="13569" width="9" style="287"/>
    <col min="13570" max="13571" width="0" style="287" hidden="1" customWidth="1"/>
    <col min="13572" max="13812" width="9" style="287"/>
    <col min="13813" max="13813" width="47.25" style="287" customWidth="1"/>
    <col min="13814" max="13823" width="10.5" style="287" customWidth="1"/>
    <col min="13824" max="13824" width="0" style="287" hidden="1" customWidth="1"/>
    <col min="13825" max="13825" width="9" style="287"/>
    <col min="13826" max="13827" width="0" style="287" hidden="1" customWidth="1"/>
    <col min="13828" max="14068" width="9" style="287"/>
    <col min="14069" max="14069" width="47.25" style="287" customWidth="1"/>
    <col min="14070" max="14079" width="10.5" style="287" customWidth="1"/>
    <col min="14080" max="14080" width="0" style="287" hidden="1" customWidth="1"/>
    <col min="14081" max="14081" width="9" style="287"/>
    <col min="14082" max="14083" width="0" style="287" hidden="1" customWidth="1"/>
    <col min="14084" max="14324" width="9" style="287"/>
    <col min="14325" max="14325" width="47.25" style="287" customWidth="1"/>
    <col min="14326" max="14335" width="10.5" style="287" customWidth="1"/>
    <col min="14336" max="14336" width="0" style="287" hidden="1" customWidth="1"/>
    <col min="14337" max="14337" width="9" style="287"/>
    <col min="14338" max="14339" width="0" style="287" hidden="1" customWidth="1"/>
    <col min="14340" max="14580" width="9" style="287"/>
    <col min="14581" max="14581" width="47.25" style="287" customWidth="1"/>
    <col min="14582" max="14591" width="10.5" style="287" customWidth="1"/>
    <col min="14592" max="14592" width="0" style="287" hidden="1" customWidth="1"/>
    <col min="14593" max="14593" width="9" style="287"/>
    <col min="14594" max="14595" width="0" style="287" hidden="1" customWidth="1"/>
    <col min="14596" max="14836" width="9" style="287"/>
    <col min="14837" max="14837" width="47.25" style="287" customWidth="1"/>
    <col min="14838" max="14847" width="10.5" style="287" customWidth="1"/>
    <col min="14848" max="14848" width="0" style="287" hidden="1" customWidth="1"/>
    <col min="14849" max="14849" width="9" style="287"/>
    <col min="14850" max="14851" width="0" style="287" hidden="1" customWidth="1"/>
    <col min="14852" max="15092" width="9" style="287"/>
    <col min="15093" max="15093" width="47.25" style="287" customWidth="1"/>
    <col min="15094" max="15103" width="10.5" style="287" customWidth="1"/>
    <col min="15104" max="15104" width="0" style="287" hidden="1" customWidth="1"/>
    <col min="15105" max="15105" width="9" style="287"/>
    <col min="15106" max="15107" width="0" style="287" hidden="1" customWidth="1"/>
    <col min="15108" max="15348" width="9" style="287"/>
    <col min="15349" max="15349" width="47.25" style="287" customWidth="1"/>
    <col min="15350" max="15359" width="10.5" style="287" customWidth="1"/>
    <col min="15360" max="15360" width="0" style="287" hidden="1" customWidth="1"/>
    <col min="15361" max="15361" width="9" style="287"/>
    <col min="15362" max="15363" width="0" style="287" hidden="1" customWidth="1"/>
    <col min="15364" max="15604" width="9" style="287"/>
    <col min="15605" max="15605" width="47.25" style="287" customWidth="1"/>
    <col min="15606" max="15615" width="10.5" style="287" customWidth="1"/>
    <col min="15616" max="15616" width="0" style="287" hidden="1" customWidth="1"/>
    <col min="15617" max="15617" width="9" style="287"/>
    <col min="15618" max="15619" width="0" style="287" hidden="1" customWidth="1"/>
    <col min="15620" max="15860" width="9" style="287"/>
    <col min="15861" max="15861" width="47.25" style="287" customWidth="1"/>
    <col min="15862" max="15871" width="10.5" style="287" customWidth="1"/>
    <col min="15872" max="15872" width="0" style="287" hidden="1" customWidth="1"/>
    <col min="15873" max="15873" width="9" style="287"/>
    <col min="15874" max="15875" width="0" style="287" hidden="1" customWidth="1"/>
    <col min="15876" max="16116" width="9" style="287"/>
    <col min="16117" max="16117" width="47.25" style="287" customWidth="1"/>
    <col min="16118" max="16127" width="10.5" style="287" customWidth="1"/>
    <col min="16128" max="16128" width="0" style="287" hidden="1" customWidth="1"/>
    <col min="16129" max="16129" width="9" style="287"/>
    <col min="16130" max="16131" width="0" style="287" hidden="1" customWidth="1"/>
    <col min="16132" max="16384" width="9" style="287"/>
  </cols>
  <sheetData>
    <row r="1" spans="1:18" s="239" customFormat="1" x14ac:dyDescent="0.55000000000000004">
      <c r="A1" s="300" t="s">
        <v>344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237" t="s">
        <v>50</v>
      </c>
      <c r="R1" s="238"/>
    </row>
    <row r="2" spans="1:18" s="239" customFormat="1" x14ac:dyDescent="0.55000000000000004">
      <c r="A2" s="301" t="s">
        <v>116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241"/>
      <c r="R2" s="241"/>
    </row>
    <row r="3" spans="1:18" s="239" customFormat="1" x14ac:dyDescent="0.55000000000000004">
      <c r="A3" s="240"/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1" t="s">
        <v>3</v>
      </c>
      <c r="P3" s="242" t="s">
        <v>367</v>
      </c>
      <c r="Q3" s="240"/>
      <c r="R3" s="240"/>
    </row>
    <row r="4" spans="1:18" s="239" customFormat="1" x14ac:dyDescent="0.55000000000000004">
      <c r="A4" s="240"/>
      <c r="B4" s="240"/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  <c r="O4" s="243" t="s">
        <v>4</v>
      </c>
      <c r="P4" s="304">
        <v>46091</v>
      </c>
      <c r="Q4" s="304"/>
      <c r="R4" s="240"/>
    </row>
    <row r="5" spans="1:18" s="239" customFormat="1" x14ac:dyDescent="0.5500000000000000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3" t="s">
        <v>5</v>
      </c>
      <c r="P5" s="301" t="s">
        <v>343</v>
      </c>
      <c r="Q5" s="301"/>
      <c r="R5" s="240"/>
    </row>
    <row r="6" spans="1:18" s="239" customFormat="1" x14ac:dyDescent="0.55000000000000004">
      <c r="A6" s="244" t="s">
        <v>394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N6" s="245"/>
      <c r="O6" s="246" t="s">
        <v>6</v>
      </c>
    </row>
    <row r="7" spans="1:18" s="239" customFormat="1" x14ac:dyDescent="0.55000000000000004">
      <c r="A7" s="302" t="s">
        <v>52</v>
      </c>
      <c r="B7" s="302"/>
      <c r="C7" s="302"/>
      <c r="D7" s="302"/>
      <c r="F7" s="303"/>
      <c r="G7" s="303"/>
      <c r="H7" s="237"/>
      <c r="I7" s="238"/>
      <c r="J7" s="238"/>
      <c r="K7" s="238"/>
      <c r="N7" s="245"/>
      <c r="O7" s="246" t="s">
        <v>7</v>
      </c>
      <c r="Q7" s="236"/>
    </row>
    <row r="8" spans="1:18" s="239" customFormat="1" ht="23.25" customHeight="1" x14ac:dyDescent="0.55000000000000004">
      <c r="A8" s="244" t="s">
        <v>398</v>
      </c>
      <c r="E8" s="241"/>
      <c r="F8" s="240"/>
      <c r="G8" s="241"/>
      <c r="H8" s="241"/>
      <c r="I8" s="241"/>
      <c r="J8" s="241"/>
      <c r="K8" s="238"/>
      <c r="N8" s="290" t="s">
        <v>410</v>
      </c>
      <c r="O8" s="246" t="s">
        <v>8</v>
      </c>
      <c r="P8" s="238" t="s">
        <v>411</v>
      </c>
    </row>
    <row r="9" spans="1:18" s="239" customFormat="1" x14ac:dyDescent="0.55000000000000004">
      <c r="A9" s="302"/>
      <c r="B9" s="302"/>
      <c r="C9" s="302"/>
      <c r="D9" s="302"/>
      <c r="P9" s="248"/>
      <c r="Q9" s="248"/>
      <c r="R9" s="245" t="s">
        <v>54</v>
      </c>
    </row>
    <row r="10" spans="1:18" s="239" customFormat="1" x14ac:dyDescent="0.55000000000000004">
      <c r="A10" s="249" t="s">
        <v>55</v>
      </c>
      <c r="B10" s="305" t="s">
        <v>56</v>
      </c>
      <c r="C10" s="305" t="s">
        <v>12</v>
      </c>
      <c r="D10" s="250" t="s">
        <v>57</v>
      </c>
      <c r="E10" s="306" t="s">
        <v>13</v>
      </c>
      <c r="F10" s="307"/>
      <c r="G10" s="307"/>
      <c r="H10" s="308"/>
      <c r="I10" s="250" t="s">
        <v>57</v>
      </c>
      <c r="J10" s="306" t="s">
        <v>14</v>
      </c>
      <c r="K10" s="307"/>
      <c r="L10" s="307"/>
      <c r="M10" s="308"/>
      <c r="N10" s="250" t="s">
        <v>57</v>
      </c>
      <c r="O10" s="306" t="s">
        <v>15</v>
      </c>
      <c r="P10" s="307"/>
      <c r="Q10" s="307"/>
      <c r="R10" s="308"/>
    </row>
    <row r="11" spans="1:18" s="239" customFormat="1" x14ac:dyDescent="0.55000000000000004">
      <c r="A11" s="251" t="s">
        <v>61</v>
      </c>
      <c r="B11" s="305"/>
      <c r="C11" s="305"/>
      <c r="D11" s="252" t="s">
        <v>62</v>
      </c>
      <c r="E11" s="253" t="s">
        <v>63</v>
      </c>
      <c r="F11" s="253" t="s">
        <v>64</v>
      </c>
      <c r="G11" s="253" t="s">
        <v>65</v>
      </c>
      <c r="H11" s="253" t="s">
        <v>66</v>
      </c>
      <c r="I11" s="252" t="s">
        <v>67</v>
      </c>
      <c r="J11" s="253" t="s">
        <v>68</v>
      </c>
      <c r="K11" s="253" t="s">
        <v>69</v>
      </c>
      <c r="L11" s="253" t="s">
        <v>70</v>
      </c>
      <c r="M11" s="253" t="s">
        <v>71</v>
      </c>
      <c r="N11" s="252" t="s">
        <v>72</v>
      </c>
      <c r="O11" s="253" t="s">
        <v>73</v>
      </c>
      <c r="P11" s="253" t="s">
        <v>74</v>
      </c>
      <c r="Q11" s="253" t="s">
        <v>75</v>
      </c>
      <c r="R11" s="253" t="s">
        <v>76</v>
      </c>
    </row>
    <row r="12" spans="1:18" s="239" customFormat="1" x14ac:dyDescent="0.55000000000000004">
      <c r="A12" s="254" t="s">
        <v>77</v>
      </c>
      <c r="B12" s="255" t="s">
        <v>16</v>
      </c>
      <c r="C12" s="256" t="s">
        <v>345</v>
      </c>
      <c r="D12" s="256" t="s">
        <v>345</v>
      </c>
      <c r="E12" s="256" t="s">
        <v>345</v>
      </c>
      <c r="F12" s="256" t="s">
        <v>345</v>
      </c>
      <c r="G12" s="256" t="s">
        <v>345</v>
      </c>
      <c r="H12" s="256" t="s">
        <v>345</v>
      </c>
      <c r="I12" s="256" t="s">
        <v>345</v>
      </c>
      <c r="J12" s="256" t="s">
        <v>345</v>
      </c>
      <c r="K12" s="256" t="s">
        <v>345</v>
      </c>
      <c r="L12" s="256" t="s">
        <v>345</v>
      </c>
      <c r="M12" s="256" t="s">
        <v>345</v>
      </c>
      <c r="N12" s="256" t="s">
        <v>345</v>
      </c>
      <c r="O12" s="256" t="s">
        <v>345</v>
      </c>
      <c r="P12" s="256" t="s">
        <v>345</v>
      </c>
      <c r="Q12" s="256" t="s">
        <v>345</v>
      </c>
      <c r="R12" s="256" t="s">
        <v>345</v>
      </c>
    </row>
    <row r="13" spans="1:18" s="239" customFormat="1" x14ac:dyDescent="0.55000000000000004">
      <c r="A13" s="254"/>
      <c r="B13" s="255" t="s">
        <v>17</v>
      </c>
      <c r="C13" s="256" t="s">
        <v>345</v>
      </c>
      <c r="D13" s="256" t="s">
        <v>345</v>
      </c>
      <c r="E13" s="256" t="s">
        <v>345</v>
      </c>
      <c r="F13" s="256" t="s">
        <v>345</v>
      </c>
      <c r="G13" s="256" t="s">
        <v>345</v>
      </c>
      <c r="H13" s="256" t="s">
        <v>345</v>
      </c>
      <c r="I13" s="256" t="s">
        <v>345</v>
      </c>
      <c r="J13" s="256" t="s">
        <v>345</v>
      </c>
      <c r="K13" s="256" t="s">
        <v>345</v>
      </c>
      <c r="L13" s="256" t="s">
        <v>345</v>
      </c>
      <c r="M13" s="256" t="s">
        <v>345</v>
      </c>
      <c r="N13" s="256" t="s">
        <v>345</v>
      </c>
      <c r="O13" s="256" t="s">
        <v>345</v>
      </c>
      <c r="P13" s="256" t="s">
        <v>345</v>
      </c>
      <c r="Q13" s="256" t="s">
        <v>345</v>
      </c>
      <c r="R13" s="256" t="s">
        <v>345</v>
      </c>
    </row>
    <row r="14" spans="1:18" s="239" customFormat="1" x14ac:dyDescent="0.55000000000000004">
      <c r="A14" s="257" t="s">
        <v>78</v>
      </c>
      <c r="B14" s="258" t="s">
        <v>16</v>
      </c>
      <c r="C14" s="259" t="s">
        <v>345</v>
      </c>
      <c r="D14" s="259" t="s">
        <v>345</v>
      </c>
      <c r="E14" s="259" t="s">
        <v>345</v>
      </c>
      <c r="F14" s="259" t="s">
        <v>345</v>
      </c>
      <c r="G14" s="259" t="s">
        <v>345</v>
      </c>
      <c r="H14" s="259" t="s">
        <v>345</v>
      </c>
      <c r="I14" s="259" t="s">
        <v>345</v>
      </c>
      <c r="J14" s="259" t="s">
        <v>345</v>
      </c>
      <c r="K14" s="259" t="s">
        <v>345</v>
      </c>
      <c r="L14" s="259" t="s">
        <v>345</v>
      </c>
      <c r="M14" s="259" t="s">
        <v>345</v>
      </c>
      <c r="N14" s="259" t="s">
        <v>345</v>
      </c>
      <c r="O14" s="259" t="s">
        <v>345</v>
      </c>
      <c r="P14" s="259" t="s">
        <v>345</v>
      </c>
      <c r="Q14" s="259" t="s">
        <v>345</v>
      </c>
      <c r="R14" s="259" t="s">
        <v>345</v>
      </c>
    </row>
    <row r="15" spans="1:18" s="239" customFormat="1" x14ac:dyDescent="0.55000000000000004">
      <c r="A15" s="260"/>
      <c r="B15" s="258" t="s">
        <v>17</v>
      </c>
      <c r="C15" s="256" t="s">
        <v>345</v>
      </c>
      <c r="D15" s="256" t="s">
        <v>345</v>
      </c>
      <c r="E15" s="256" t="s">
        <v>345</v>
      </c>
      <c r="F15" s="256" t="s">
        <v>345</v>
      </c>
      <c r="G15" s="256" t="s">
        <v>345</v>
      </c>
      <c r="H15" s="256" t="s">
        <v>345</v>
      </c>
      <c r="I15" s="256" t="s">
        <v>345</v>
      </c>
      <c r="J15" s="256" t="s">
        <v>345</v>
      </c>
      <c r="K15" s="256" t="s">
        <v>345</v>
      </c>
      <c r="L15" s="256" t="s">
        <v>345</v>
      </c>
      <c r="M15" s="256" t="s">
        <v>345</v>
      </c>
      <c r="N15" s="256" t="s">
        <v>345</v>
      </c>
      <c r="O15" s="256" t="s">
        <v>345</v>
      </c>
      <c r="P15" s="256" t="s">
        <v>345</v>
      </c>
      <c r="Q15" s="256" t="s">
        <v>345</v>
      </c>
      <c r="R15" s="256" t="s">
        <v>345</v>
      </c>
    </row>
    <row r="16" spans="1:18" s="239" customFormat="1" x14ac:dyDescent="0.55000000000000004">
      <c r="A16" s="261"/>
      <c r="B16" s="262" t="s">
        <v>16</v>
      </c>
      <c r="C16" s="263" t="s">
        <v>345</v>
      </c>
      <c r="D16" s="263" t="s">
        <v>345</v>
      </c>
      <c r="E16" s="263" t="s">
        <v>345</v>
      </c>
      <c r="F16" s="263" t="s">
        <v>345</v>
      </c>
      <c r="G16" s="263" t="s">
        <v>345</v>
      </c>
      <c r="H16" s="263" t="s">
        <v>345</v>
      </c>
      <c r="I16" s="263" t="s">
        <v>345</v>
      </c>
      <c r="J16" s="263" t="s">
        <v>345</v>
      </c>
      <c r="K16" s="263" t="s">
        <v>345</v>
      </c>
      <c r="L16" s="263" t="s">
        <v>345</v>
      </c>
      <c r="M16" s="263" t="s">
        <v>345</v>
      </c>
      <c r="N16" s="263" t="s">
        <v>345</v>
      </c>
      <c r="O16" s="263" t="s">
        <v>345</v>
      </c>
      <c r="P16" s="263" t="s">
        <v>345</v>
      </c>
      <c r="Q16" s="263" t="s">
        <v>345</v>
      </c>
      <c r="R16" s="263" t="s">
        <v>345</v>
      </c>
    </row>
    <row r="17" spans="1:18" s="239" customFormat="1" x14ac:dyDescent="0.55000000000000004">
      <c r="A17" s="261"/>
      <c r="B17" s="262" t="s">
        <v>17</v>
      </c>
      <c r="C17" s="263" t="s">
        <v>345</v>
      </c>
      <c r="D17" s="263" t="s">
        <v>345</v>
      </c>
      <c r="E17" s="263" t="s">
        <v>345</v>
      </c>
      <c r="F17" s="263" t="s">
        <v>345</v>
      </c>
      <c r="G17" s="263" t="s">
        <v>345</v>
      </c>
      <c r="H17" s="263" t="s">
        <v>345</v>
      </c>
      <c r="I17" s="263" t="s">
        <v>345</v>
      </c>
      <c r="J17" s="263" t="s">
        <v>345</v>
      </c>
      <c r="K17" s="263" t="s">
        <v>345</v>
      </c>
      <c r="L17" s="263" t="s">
        <v>345</v>
      </c>
      <c r="M17" s="263" t="s">
        <v>345</v>
      </c>
      <c r="N17" s="263" t="s">
        <v>345</v>
      </c>
      <c r="O17" s="263" t="s">
        <v>345</v>
      </c>
      <c r="P17" s="263" t="s">
        <v>345</v>
      </c>
      <c r="Q17" s="263" t="s">
        <v>345</v>
      </c>
      <c r="R17" s="263" t="s">
        <v>345</v>
      </c>
    </row>
    <row r="18" spans="1:18" s="239" customFormat="1" x14ac:dyDescent="0.55000000000000004">
      <c r="A18" s="257" t="s">
        <v>79</v>
      </c>
      <c r="B18" s="258" t="s">
        <v>16</v>
      </c>
      <c r="C18" s="259" t="s">
        <v>345</v>
      </c>
      <c r="D18" s="259" t="s">
        <v>345</v>
      </c>
      <c r="E18" s="259" t="s">
        <v>345</v>
      </c>
      <c r="F18" s="259" t="s">
        <v>345</v>
      </c>
      <c r="G18" s="259" t="s">
        <v>345</v>
      </c>
      <c r="H18" s="259" t="s">
        <v>345</v>
      </c>
      <c r="I18" s="259" t="s">
        <v>345</v>
      </c>
      <c r="J18" s="259" t="s">
        <v>345</v>
      </c>
      <c r="K18" s="259" t="s">
        <v>345</v>
      </c>
      <c r="L18" s="259" t="s">
        <v>345</v>
      </c>
      <c r="M18" s="259" t="s">
        <v>345</v>
      </c>
      <c r="N18" s="259" t="s">
        <v>345</v>
      </c>
      <c r="O18" s="259" t="s">
        <v>345</v>
      </c>
      <c r="P18" s="259" t="s">
        <v>345</v>
      </c>
      <c r="Q18" s="259" t="s">
        <v>345</v>
      </c>
      <c r="R18" s="259" t="s">
        <v>345</v>
      </c>
    </row>
    <row r="19" spans="1:18" s="239" customFormat="1" x14ac:dyDescent="0.55000000000000004">
      <c r="A19" s="260"/>
      <c r="B19" s="258" t="s">
        <v>17</v>
      </c>
      <c r="C19" s="256" t="s">
        <v>345</v>
      </c>
      <c r="D19" s="256" t="s">
        <v>345</v>
      </c>
      <c r="E19" s="256" t="s">
        <v>345</v>
      </c>
      <c r="F19" s="256" t="s">
        <v>345</v>
      </c>
      <c r="G19" s="256" t="s">
        <v>345</v>
      </c>
      <c r="H19" s="256" t="s">
        <v>345</v>
      </c>
      <c r="I19" s="256" t="s">
        <v>345</v>
      </c>
      <c r="J19" s="256" t="s">
        <v>345</v>
      </c>
      <c r="K19" s="256" t="s">
        <v>345</v>
      </c>
      <c r="L19" s="256" t="s">
        <v>345</v>
      </c>
      <c r="M19" s="256" t="s">
        <v>345</v>
      </c>
      <c r="N19" s="256" t="s">
        <v>345</v>
      </c>
      <c r="O19" s="256" t="s">
        <v>345</v>
      </c>
      <c r="P19" s="256" t="s">
        <v>345</v>
      </c>
      <c r="Q19" s="256" t="s">
        <v>345</v>
      </c>
      <c r="R19" s="256" t="s">
        <v>345</v>
      </c>
    </row>
    <row r="20" spans="1:18" s="239" customFormat="1" x14ac:dyDescent="0.55000000000000004">
      <c r="A20" s="261"/>
      <c r="B20" s="262" t="s">
        <v>16</v>
      </c>
      <c r="C20" s="263" t="s">
        <v>345</v>
      </c>
      <c r="D20" s="263" t="s">
        <v>345</v>
      </c>
      <c r="E20" s="263" t="s">
        <v>345</v>
      </c>
      <c r="F20" s="263" t="s">
        <v>345</v>
      </c>
      <c r="G20" s="263" t="s">
        <v>345</v>
      </c>
      <c r="H20" s="263" t="s">
        <v>345</v>
      </c>
      <c r="I20" s="263" t="s">
        <v>345</v>
      </c>
      <c r="J20" s="263" t="s">
        <v>345</v>
      </c>
      <c r="K20" s="263" t="s">
        <v>345</v>
      </c>
      <c r="L20" s="263" t="s">
        <v>345</v>
      </c>
      <c r="M20" s="263" t="s">
        <v>345</v>
      </c>
      <c r="N20" s="263" t="s">
        <v>345</v>
      </c>
      <c r="O20" s="263" t="s">
        <v>345</v>
      </c>
      <c r="P20" s="263" t="s">
        <v>345</v>
      </c>
      <c r="Q20" s="263" t="s">
        <v>345</v>
      </c>
      <c r="R20" s="263" t="s">
        <v>345</v>
      </c>
    </row>
    <row r="21" spans="1:18" s="239" customFormat="1" x14ac:dyDescent="0.55000000000000004">
      <c r="A21" s="261"/>
      <c r="B21" s="262" t="s">
        <v>17</v>
      </c>
      <c r="C21" s="263" t="s">
        <v>345</v>
      </c>
      <c r="D21" s="263" t="s">
        <v>345</v>
      </c>
      <c r="E21" s="263" t="s">
        <v>345</v>
      </c>
      <c r="F21" s="263" t="s">
        <v>345</v>
      </c>
      <c r="G21" s="263" t="s">
        <v>345</v>
      </c>
      <c r="H21" s="263" t="s">
        <v>345</v>
      </c>
      <c r="I21" s="263" t="s">
        <v>345</v>
      </c>
      <c r="J21" s="263" t="s">
        <v>345</v>
      </c>
      <c r="K21" s="263" t="s">
        <v>345</v>
      </c>
      <c r="L21" s="263" t="s">
        <v>345</v>
      </c>
      <c r="M21" s="263" t="s">
        <v>345</v>
      </c>
      <c r="N21" s="263" t="s">
        <v>345</v>
      </c>
      <c r="O21" s="263" t="s">
        <v>345</v>
      </c>
      <c r="P21" s="263" t="s">
        <v>345</v>
      </c>
      <c r="Q21" s="263" t="s">
        <v>345</v>
      </c>
      <c r="R21" s="263" t="s">
        <v>345</v>
      </c>
    </row>
    <row r="22" spans="1:18" s="239" customFormat="1" x14ac:dyDescent="0.55000000000000004">
      <c r="A22" s="257" t="s">
        <v>80</v>
      </c>
      <c r="B22" s="258" t="s">
        <v>16</v>
      </c>
      <c r="C22" s="259" t="s">
        <v>345</v>
      </c>
      <c r="D22" s="259" t="s">
        <v>345</v>
      </c>
      <c r="E22" s="259" t="s">
        <v>345</v>
      </c>
      <c r="F22" s="259" t="s">
        <v>345</v>
      </c>
      <c r="G22" s="259" t="s">
        <v>345</v>
      </c>
      <c r="H22" s="259" t="s">
        <v>345</v>
      </c>
      <c r="I22" s="259" t="s">
        <v>345</v>
      </c>
      <c r="J22" s="259" t="s">
        <v>345</v>
      </c>
      <c r="K22" s="259" t="s">
        <v>345</v>
      </c>
      <c r="L22" s="259" t="s">
        <v>345</v>
      </c>
      <c r="M22" s="259" t="s">
        <v>345</v>
      </c>
      <c r="N22" s="259" t="s">
        <v>345</v>
      </c>
      <c r="O22" s="259" t="s">
        <v>345</v>
      </c>
      <c r="P22" s="259" t="s">
        <v>345</v>
      </c>
      <c r="Q22" s="259" t="s">
        <v>345</v>
      </c>
      <c r="R22" s="259" t="s">
        <v>345</v>
      </c>
    </row>
    <row r="23" spans="1:18" s="239" customFormat="1" x14ac:dyDescent="0.55000000000000004">
      <c r="A23" s="260"/>
      <c r="B23" s="258" t="s">
        <v>17</v>
      </c>
      <c r="C23" s="256" t="s">
        <v>345</v>
      </c>
      <c r="D23" s="256" t="s">
        <v>345</v>
      </c>
      <c r="E23" s="256" t="s">
        <v>345</v>
      </c>
      <c r="F23" s="256" t="s">
        <v>345</v>
      </c>
      <c r="G23" s="256" t="s">
        <v>345</v>
      </c>
      <c r="H23" s="256" t="s">
        <v>345</v>
      </c>
      <c r="I23" s="256" t="s">
        <v>345</v>
      </c>
      <c r="J23" s="256" t="s">
        <v>345</v>
      </c>
      <c r="K23" s="256" t="s">
        <v>345</v>
      </c>
      <c r="L23" s="256" t="s">
        <v>345</v>
      </c>
      <c r="M23" s="256" t="s">
        <v>345</v>
      </c>
      <c r="N23" s="256" t="s">
        <v>345</v>
      </c>
      <c r="O23" s="256" t="s">
        <v>345</v>
      </c>
      <c r="P23" s="256" t="s">
        <v>345</v>
      </c>
      <c r="Q23" s="256" t="s">
        <v>345</v>
      </c>
      <c r="R23" s="256" t="s">
        <v>345</v>
      </c>
    </row>
    <row r="24" spans="1:18" s="239" customFormat="1" x14ac:dyDescent="0.55000000000000004">
      <c r="A24" s="261"/>
      <c r="B24" s="262" t="s">
        <v>16</v>
      </c>
      <c r="C24" s="263" t="s">
        <v>345</v>
      </c>
      <c r="D24" s="263" t="s">
        <v>345</v>
      </c>
      <c r="E24" s="263" t="s">
        <v>345</v>
      </c>
      <c r="F24" s="263" t="s">
        <v>345</v>
      </c>
      <c r="G24" s="263" t="s">
        <v>345</v>
      </c>
      <c r="H24" s="263" t="s">
        <v>345</v>
      </c>
      <c r="I24" s="263" t="s">
        <v>345</v>
      </c>
      <c r="J24" s="263" t="s">
        <v>345</v>
      </c>
      <c r="K24" s="263" t="s">
        <v>345</v>
      </c>
      <c r="L24" s="263" t="s">
        <v>345</v>
      </c>
      <c r="M24" s="263" t="s">
        <v>345</v>
      </c>
      <c r="N24" s="263" t="s">
        <v>345</v>
      </c>
      <c r="O24" s="263" t="s">
        <v>345</v>
      </c>
      <c r="P24" s="263" t="s">
        <v>345</v>
      </c>
      <c r="Q24" s="263" t="s">
        <v>345</v>
      </c>
      <c r="R24" s="263" t="s">
        <v>345</v>
      </c>
    </row>
    <row r="25" spans="1:18" s="239" customFormat="1" x14ac:dyDescent="0.55000000000000004">
      <c r="A25" s="261"/>
      <c r="B25" s="262" t="s">
        <v>17</v>
      </c>
      <c r="C25" s="263" t="s">
        <v>345</v>
      </c>
      <c r="D25" s="263" t="s">
        <v>345</v>
      </c>
      <c r="E25" s="263" t="s">
        <v>345</v>
      </c>
      <c r="F25" s="263" t="s">
        <v>345</v>
      </c>
      <c r="G25" s="263" t="s">
        <v>345</v>
      </c>
      <c r="H25" s="263" t="s">
        <v>345</v>
      </c>
      <c r="I25" s="263" t="s">
        <v>345</v>
      </c>
      <c r="J25" s="263" t="s">
        <v>345</v>
      </c>
      <c r="K25" s="263" t="s">
        <v>345</v>
      </c>
      <c r="L25" s="263" t="s">
        <v>345</v>
      </c>
      <c r="M25" s="263" t="s">
        <v>345</v>
      </c>
      <c r="N25" s="263" t="s">
        <v>345</v>
      </c>
      <c r="O25" s="263" t="s">
        <v>345</v>
      </c>
      <c r="P25" s="263" t="s">
        <v>345</v>
      </c>
      <c r="Q25" s="263" t="s">
        <v>345</v>
      </c>
      <c r="R25" s="263" t="s">
        <v>345</v>
      </c>
    </row>
    <row r="26" spans="1:18" s="239" customFormat="1" x14ac:dyDescent="0.55000000000000004">
      <c r="A26" s="257" t="s">
        <v>81</v>
      </c>
      <c r="B26" s="258" t="s">
        <v>16</v>
      </c>
      <c r="C26" s="259" t="s">
        <v>345</v>
      </c>
      <c r="D26" s="259" t="s">
        <v>345</v>
      </c>
      <c r="E26" s="259" t="s">
        <v>345</v>
      </c>
      <c r="F26" s="259" t="s">
        <v>345</v>
      </c>
      <c r="G26" s="259" t="s">
        <v>345</v>
      </c>
      <c r="H26" s="259" t="s">
        <v>345</v>
      </c>
      <c r="I26" s="259" t="s">
        <v>345</v>
      </c>
      <c r="J26" s="259" t="s">
        <v>345</v>
      </c>
      <c r="K26" s="259" t="s">
        <v>345</v>
      </c>
      <c r="L26" s="259" t="s">
        <v>345</v>
      </c>
      <c r="M26" s="259" t="s">
        <v>345</v>
      </c>
      <c r="N26" s="259" t="s">
        <v>345</v>
      </c>
      <c r="O26" s="259" t="s">
        <v>345</v>
      </c>
      <c r="P26" s="259" t="s">
        <v>345</v>
      </c>
      <c r="Q26" s="259" t="s">
        <v>345</v>
      </c>
      <c r="R26" s="259" t="s">
        <v>345</v>
      </c>
    </row>
    <row r="27" spans="1:18" s="239" customFormat="1" x14ac:dyDescent="0.55000000000000004">
      <c r="A27" s="260"/>
      <c r="B27" s="258" t="s">
        <v>17</v>
      </c>
      <c r="C27" s="256" t="s">
        <v>345</v>
      </c>
      <c r="D27" s="256" t="s">
        <v>345</v>
      </c>
      <c r="E27" s="256" t="s">
        <v>345</v>
      </c>
      <c r="F27" s="256" t="s">
        <v>345</v>
      </c>
      <c r="G27" s="256" t="s">
        <v>345</v>
      </c>
      <c r="H27" s="256" t="s">
        <v>345</v>
      </c>
      <c r="I27" s="256" t="s">
        <v>345</v>
      </c>
      <c r="J27" s="256" t="s">
        <v>345</v>
      </c>
      <c r="K27" s="256" t="s">
        <v>345</v>
      </c>
      <c r="L27" s="256" t="s">
        <v>345</v>
      </c>
      <c r="M27" s="256" t="s">
        <v>345</v>
      </c>
      <c r="N27" s="256" t="s">
        <v>345</v>
      </c>
      <c r="O27" s="256" t="s">
        <v>345</v>
      </c>
      <c r="P27" s="256" t="s">
        <v>345</v>
      </c>
      <c r="Q27" s="256" t="s">
        <v>345</v>
      </c>
      <c r="R27" s="256" t="s">
        <v>345</v>
      </c>
    </row>
    <row r="28" spans="1:18" s="239" customFormat="1" x14ac:dyDescent="0.55000000000000004">
      <c r="A28" s="264" t="s">
        <v>115</v>
      </c>
      <c r="B28" s="262" t="s">
        <v>16</v>
      </c>
      <c r="C28" s="263" t="s">
        <v>345</v>
      </c>
      <c r="D28" s="263" t="s">
        <v>345</v>
      </c>
      <c r="E28" s="263" t="s">
        <v>345</v>
      </c>
      <c r="F28" s="263" t="s">
        <v>345</v>
      </c>
      <c r="G28" s="263" t="s">
        <v>345</v>
      </c>
      <c r="H28" s="263" t="s">
        <v>345</v>
      </c>
      <c r="I28" s="263" t="s">
        <v>345</v>
      </c>
      <c r="J28" s="263" t="s">
        <v>345</v>
      </c>
      <c r="K28" s="263" t="s">
        <v>345</v>
      </c>
      <c r="L28" s="263" t="s">
        <v>345</v>
      </c>
      <c r="M28" s="263" t="s">
        <v>345</v>
      </c>
      <c r="N28" s="263" t="s">
        <v>345</v>
      </c>
      <c r="O28" s="263" t="s">
        <v>345</v>
      </c>
      <c r="P28" s="263" t="s">
        <v>345</v>
      </c>
      <c r="Q28" s="263" t="s">
        <v>345</v>
      </c>
      <c r="R28" s="263" t="s">
        <v>345</v>
      </c>
    </row>
    <row r="29" spans="1:18" s="239" customFormat="1" x14ac:dyDescent="0.55000000000000004">
      <c r="A29" s="265"/>
      <c r="B29" s="262" t="s">
        <v>17</v>
      </c>
      <c r="C29" s="263" t="s">
        <v>345</v>
      </c>
      <c r="D29" s="263" t="s">
        <v>345</v>
      </c>
      <c r="E29" s="263" t="s">
        <v>345</v>
      </c>
      <c r="F29" s="263" t="s">
        <v>345</v>
      </c>
      <c r="G29" s="263" t="s">
        <v>345</v>
      </c>
      <c r="H29" s="263" t="s">
        <v>345</v>
      </c>
      <c r="I29" s="263" t="s">
        <v>345</v>
      </c>
      <c r="J29" s="263" t="s">
        <v>345</v>
      </c>
      <c r="K29" s="263" t="s">
        <v>345</v>
      </c>
      <c r="L29" s="263" t="s">
        <v>345</v>
      </c>
      <c r="M29" s="263" t="s">
        <v>345</v>
      </c>
      <c r="N29" s="263" t="s">
        <v>345</v>
      </c>
      <c r="O29" s="263" t="s">
        <v>345</v>
      </c>
      <c r="P29" s="263" t="s">
        <v>345</v>
      </c>
      <c r="Q29" s="263" t="s">
        <v>345</v>
      </c>
      <c r="R29" s="263" t="s">
        <v>345</v>
      </c>
    </row>
    <row r="30" spans="1:18" s="239" customFormat="1" x14ac:dyDescent="0.55000000000000004">
      <c r="A30" s="266" t="s">
        <v>82</v>
      </c>
      <c r="B30" s="255" t="s">
        <v>16</v>
      </c>
      <c r="C30" s="267">
        <f t="shared" ref="C30:D30" si="0">+C32+C108</f>
        <v>84306800</v>
      </c>
      <c r="D30" s="267">
        <f t="shared" si="0"/>
        <v>48840000</v>
      </c>
      <c r="E30" s="256">
        <f>+E32+E108</f>
        <v>39945600</v>
      </c>
      <c r="F30" s="267">
        <f>+F32</f>
        <v>2369200</v>
      </c>
      <c r="G30" s="267">
        <f>+G32</f>
        <v>3041600</v>
      </c>
      <c r="H30" s="267">
        <f t="shared" ref="H30:Q30" si="1">+H32</f>
        <v>3483600</v>
      </c>
      <c r="I30" s="267">
        <f>+I32</f>
        <v>25731800</v>
      </c>
      <c r="J30" s="267">
        <f t="shared" si="1"/>
        <v>5277300</v>
      </c>
      <c r="K30" s="267">
        <f t="shared" si="1"/>
        <v>2916900</v>
      </c>
      <c r="L30" s="267">
        <f t="shared" si="1"/>
        <v>3943200</v>
      </c>
      <c r="M30" s="267">
        <f t="shared" si="1"/>
        <v>13384000</v>
      </c>
      <c r="N30" s="267">
        <f t="shared" si="1"/>
        <v>9735000</v>
      </c>
      <c r="O30" s="267">
        <f t="shared" si="1"/>
        <v>2358200</v>
      </c>
      <c r="P30" s="267">
        <f t="shared" si="1"/>
        <v>2433400</v>
      </c>
      <c r="Q30" s="267">
        <f t="shared" si="1"/>
        <v>2589000</v>
      </c>
      <c r="R30" s="267">
        <f>+R32</f>
        <v>2354400</v>
      </c>
    </row>
    <row r="31" spans="1:18" s="239" customFormat="1" x14ac:dyDescent="0.55000000000000004">
      <c r="A31" s="266"/>
      <c r="B31" s="255" t="s">
        <v>17</v>
      </c>
      <c r="C31" s="256" t="s">
        <v>345</v>
      </c>
      <c r="D31" s="256" t="s">
        <v>345</v>
      </c>
      <c r="E31" s="256" t="s">
        <v>345</v>
      </c>
      <c r="F31" s="256" t="s">
        <v>345</v>
      </c>
      <c r="G31" s="256" t="s">
        <v>345</v>
      </c>
      <c r="H31" s="256" t="s">
        <v>345</v>
      </c>
      <c r="I31" s="256" t="s">
        <v>345</v>
      </c>
      <c r="J31" s="256" t="s">
        <v>345</v>
      </c>
      <c r="K31" s="256" t="s">
        <v>345</v>
      </c>
      <c r="L31" s="256" t="s">
        <v>345</v>
      </c>
      <c r="M31" s="256" t="s">
        <v>345</v>
      </c>
      <c r="N31" s="256" t="s">
        <v>345</v>
      </c>
      <c r="O31" s="256" t="s">
        <v>345</v>
      </c>
      <c r="P31" s="256" t="s">
        <v>345</v>
      </c>
      <c r="Q31" s="256" t="s">
        <v>345</v>
      </c>
      <c r="R31" s="256" t="s">
        <v>345</v>
      </c>
    </row>
    <row r="32" spans="1:18" s="239" customFormat="1" x14ac:dyDescent="0.55000000000000004">
      <c r="A32" s="257" t="s">
        <v>83</v>
      </c>
      <c r="B32" s="258" t="s">
        <v>16</v>
      </c>
      <c r="C32" s="268">
        <f>+C34+C57+C75</f>
        <v>73158800</v>
      </c>
      <c r="D32" s="268">
        <f>+D34+D57+D75</f>
        <v>37692000</v>
      </c>
      <c r="E32" s="259">
        <f>+E57</f>
        <v>28797600</v>
      </c>
      <c r="F32" s="268">
        <f t="shared" ref="F32:K32" si="2">+F34+F57+F75</f>
        <v>2369200</v>
      </c>
      <c r="G32" s="268">
        <f t="shared" si="2"/>
        <v>3041600</v>
      </c>
      <c r="H32" s="268">
        <f t="shared" si="2"/>
        <v>3483600</v>
      </c>
      <c r="I32" s="268">
        <f t="shared" si="2"/>
        <v>25731800</v>
      </c>
      <c r="J32" s="268">
        <f t="shared" si="2"/>
        <v>5277300</v>
      </c>
      <c r="K32" s="268">
        <f t="shared" si="2"/>
        <v>2916900</v>
      </c>
      <c r="L32" s="259">
        <f>+L57+L75</f>
        <v>3943200</v>
      </c>
      <c r="M32" s="268">
        <f>+M34+M57+M75</f>
        <v>13384000</v>
      </c>
      <c r="N32" s="268">
        <f>+N34+N75</f>
        <v>9735000</v>
      </c>
      <c r="O32" s="268">
        <f>+O34</f>
        <v>2358200</v>
      </c>
      <c r="P32" s="268">
        <f>+P34+P75</f>
        <v>2433400</v>
      </c>
      <c r="Q32" s="268">
        <f>+Q34+Q75</f>
        <v>2589000</v>
      </c>
      <c r="R32" s="268">
        <f>+R34+R75</f>
        <v>2354400</v>
      </c>
    </row>
    <row r="33" spans="1:18" s="239" customFormat="1" x14ac:dyDescent="0.55000000000000004">
      <c r="A33" s="257"/>
      <c r="B33" s="258" t="s">
        <v>17</v>
      </c>
      <c r="C33" s="259" t="s">
        <v>345</v>
      </c>
      <c r="D33" s="259" t="s">
        <v>345</v>
      </c>
      <c r="E33" s="259" t="s">
        <v>345</v>
      </c>
      <c r="F33" s="259" t="s">
        <v>345</v>
      </c>
      <c r="G33" s="259" t="s">
        <v>345</v>
      </c>
      <c r="H33" s="259" t="s">
        <v>345</v>
      </c>
      <c r="I33" s="259" t="s">
        <v>345</v>
      </c>
      <c r="J33" s="259" t="s">
        <v>345</v>
      </c>
      <c r="K33" s="259" t="s">
        <v>345</v>
      </c>
      <c r="L33" s="259" t="s">
        <v>345</v>
      </c>
      <c r="M33" s="259" t="s">
        <v>345</v>
      </c>
      <c r="N33" s="259" t="s">
        <v>345</v>
      </c>
      <c r="O33" s="259" t="s">
        <v>345</v>
      </c>
      <c r="P33" s="259" t="s">
        <v>345</v>
      </c>
      <c r="Q33" s="259" t="s">
        <v>345</v>
      </c>
      <c r="R33" s="259" t="s">
        <v>345</v>
      </c>
    </row>
    <row r="34" spans="1:18" s="239" customFormat="1" ht="24.6" customHeight="1" x14ac:dyDescent="0.55000000000000004">
      <c r="A34" s="269" t="s">
        <v>84</v>
      </c>
      <c r="B34" s="258" t="s">
        <v>16</v>
      </c>
      <c r="C34" s="268">
        <f>+C36+C38+C40+C42+C44</f>
        <v>23592000</v>
      </c>
      <c r="D34" s="268">
        <f>+D36+D38+D40+D42+D44</f>
        <v>7114400</v>
      </c>
      <c r="E34" s="259" t="s">
        <v>345</v>
      </c>
      <c r="F34" s="268">
        <f t="shared" ref="F34:K34" si="3">+F36+F38+F40+F42+F44</f>
        <v>2339200</v>
      </c>
      <c r="G34" s="268">
        <f t="shared" si="3"/>
        <v>2421600</v>
      </c>
      <c r="H34" s="268">
        <f t="shared" si="3"/>
        <v>2353600</v>
      </c>
      <c r="I34" s="268">
        <f>+I36+I38+I40+I42+I44</f>
        <v>6749800</v>
      </c>
      <c r="J34" s="268">
        <f t="shared" si="3"/>
        <v>2334200</v>
      </c>
      <c r="K34" s="268">
        <f t="shared" si="3"/>
        <v>2300600</v>
      </c>
      <c r="L34" s="259" t="s">
        <v>345</v>
      </c>
      <c r="M34" s="268">
        <f t="shared" ref="M34:R34" si="4">+M36+M38+M40+M42+M44</f>
        <v>2115000</v>
      </c>
      <c r="N34" s="268">
        <f t="shared" si="4"/>
        <v>9727800</v>
      </c>
      <c r="O34" s="268">
        <f t="shared" si="4"/>
        <v>2358200</v>
      </c>
      <c r="P34" s="268">
        <f>+P36+P38+P40+P42+P44</f>
        <v>2426200</v>
      </c>
      <c r="Q34" s="268">
        <f t="shared" si="4"/>
        <v>2589000</v>
      </c>
      <c r="R34" s="268">
        <f t="shared" si="4"/>
        <v>2354400</v>
      </c>
    </row>
    <row r="35" spans="1:18" s="239" customFormat="1" x14ac:dyDescent="0.55000000000000004">
      <c r="A35" s="269"/>
      <c r="B35" s="258" t="s">
        <v>17</v>
      </c>
      <c r="C35" s="259" t="s">
        <v>345</v>
      </c>
      <c r="D35" s="259" t="s">
        <v>345</v>
      </c>
      <c r="E35" s="259" t="s">
        <v>345</v>
      </c>
      <c r="F35" s="259" t="s">
        <v>345</v>
      </c>
      <c r="G35" s="259" t="s">
        <v>345</v>
      </c>
      <c r="H35" s="259" t="s">
        <v>345</v>
      </c>
      <c r="I35" s="259" t="s">
        <v>345</v>
      </c>
      <c r="J35" s="259" t="s">
        <v>345</v>
      </c>
      <c r="K35" s="259" t="s">
        <v>345</v>
      </c>
      <c r="L35" s="259" t="s">
        <v>345</v>
      </c>
      <c r="M35" s="259" t="s">
        <v>345</v>
      </c>
      <c r="N35" s="259" t="s">
        <v>345</v>
      </c>
      <c r="O35" s="259" t="s">
        <v>345</v>
      </c>
      <c r="P35" s="259" t="s">
        <v>345</v>
      </c>
      <c r="Q35" s="259" t="s">
        <v>345</v>
      </c>
      <c r="R35" s="259" t="s">
        <v>345</v>
      </c>
    </row>
    <row r="36" spans="1:18" s="274" customFormat="1" ht="48" x14ac:dyDescent="0.55000000000000004">
      <c r="A36" s="265" t="s">
        <v>216</v>
      </c>
      <c r="B36" s="262" t="s">
        <v>16</v>
      </c>
      <c r="C36" s="270">
        <f>+D36+I36+N36</f>
        <v>576000</v>
      </c>
      <c r="D36" s="271">
        <f>+F36+G36+H36</f>
        <v>175200</v>
      </c>
      <c r="E36" s="263" t="s">
        <v>345</v>
      </c>
      <c r="F36" s="272">
        <v>58400</v>
      </c>
      <c r="G36" s="272">
        <v>58400</v>
      </c>
      <c r="H36" s="272">
        <v>58400</v>
      </c>
      <c r="I36" s="273">
        <f>+J36+K36+M36</f>
        <v>172200</v>
      </c>
      <c r="J36" s="272">
        <v>57400</v>
      </c>
      <c r="K36" s="272">
        <v>57400</v>
      </c>
      <c r="L36" s="263" t="s">
        <v>345</v>
      </c>
      <c r="M36" s="272">
        <v>57400</v>
      </c>
      <c r="N36" s="273">
        <f>+O36+P36+Q36+R36</f>
        <v>228600</v>
      </c>
      <c r="O36" s="272">
        <v>57400</v>
      </c>
      <c r="P36" s="272">
        <v>57400</v>
      </c>
      <c r="Q36" s="272">
        <v>57400</v>
      </c>
      <c r="R36" s="272">
        <v>56400</v>
      </c>
    </row>
    <row r="37" spans="1:18" s="239" customFormat="1" x14ac:dyDescent="0.55000000000000004">
      <c r="A37" s="265"/>
      <c r="B37" s="262" t="s">
        <v>17</v>
      </c>
      <c r="C37" s="263" t="s">
        <v>345</v>
      </c>
      <c r="D37" s="263" t="s">
        <v>345</v>
      </c>
      <c r="E37" s="263" t="s">
        <v>345</v>
      </c>
      <c r="F37" s="263" t="s">
        <v>345</v>
      </c>
      <c r="G37" s="263" t="s">
        <v>345</v>
      </c>
      <c r="H37" s="263" t="s">
        <v>345</v>
      </c>
      <c r="I37" s="263" t="s">
        <v>345</v>
      </c>
      <c r="J37" s="263" t="s">
        <v>345</v>
      </c>
      <c r="K37" s="263" t="s">
        <v>345</v>
      </c>
      <c r="L37" s="263" t="s">
        <v>345</v>
      </c>
      <c r="M37" s="263" t="s">
        <v>345</v>
      </c>
      <c r="N37" s="263" t="s">
        <v>345</v>
      </c>
      <c r="O37" s="263" t="s">
        <v>345</v>
      </c>
      <c r="P37" s="263" t="s">
        <v>345</v>
      </c>
      <c r="Q37" s="263" t="s">
        <v>345</v>
      </c>
      <c r="R37" s="263" t="s">
        <v>345</v>
      </c>
    </row>
    <row r="38" spans="1:18" s="274" customFormat="1" x14ac:dyDescent="0.55000000000000004">
      <c r="A38" s="265" t="s">
        <v>217</v>
      </c>
      <c r="B38" s="262" t="s">
        <v>16</v>
      </c>
      <c r="C38" s="270">
        <f>+D38+I38+N38</f>
        <v>4080800</v>
      </c>
      <c r="D38" s="271">
        <f t="shared" ref="D38" si="5">SUM(E38:H38)</f>
        <v>1232000</v>
      </c>
      <c r="E38" s="263" t="s">
        <v>345</v>
      </c>
      <c r="F38" s="275">
        <v>408000</v>
      </c>
      <c r="G38" s="275">
        <v>416000</v>
      </c>
      <c r="H38" s="275">
        <v>408000</v>
      </c>
      <c r="I38" s="275">
        <f>+J38+K38+M38</f>
        <v>1208800</v>
      </c>
      <c r="J38" s="275">
        <v>408000</v>
      </c>
      <c r="K38" s="275">
        <v>408000</v>
      </c>
      <c r="L38" s="275"/>
      <c r="M38" s="275">
        <v>392800</v>
      </c>
      <c r="N38" s="275">
        <f>+O38+P38+Q38+R38</f>
        <v>1640000</v>
      </c>
      <c r="O38" s="275">
        <v>408000</v>
      </c>
      <c r="P38" s="276">
        <v>416000</v>
      </c>
      <c r="Q38" s="275">
        <v>408000</v>
      </c>
      <c r="R38" s="275">
        <v>408000</v>
      </c>
    </row>
    <row r="39" spans="1:18" s="239" customFormat="1" x14ac:dyDescent="0.55000000000000004">
      <c r="A39" s="265"/>
      <c r="B39" s="262" t="s">
        <v>17</v>
      </c>
      <c r="C39" s="270"/>
      <c r="D39" s="271"/>
      <c r="E39" s="263" t="s">
        <v>345</v>
      </c>
      <c r="F39" s="263" t="s">
        <v>345</v>
      </c>
      <c r="G39" s="263" t="s">
        <v>345</v>
      </c>
      <c r="H39" s="263" t="s">
        <v>345</v>
      </c>
      <c r="I39" s="263" t="s">
        <v>345</v>
      </c>
      <c r="J39" s="263" t="s">
        <v>345</v>
      </c>
      <c r="K39" s="263" t="s">
        <v>345</v>
      </c>
      <c r="L39" s="263" t="s">
        <v>345</v>
      </c>
      <c r="M39" s="263" t="s">
        <v>345</v>
      </c>
      <c r="N39" s="263" t="s">
        <v>345</v>
      </c>
      <c r="O39" s="263" t="s">
        <v>345</v>
      </c>
      <c r="P39" s="263" t="s">
        <v>345</v>
      </c>
      <c r="Q39" s="263" t="s">
        <v>345</v>
      </c>
      <c r="R39" s="263" t="s">
        <v>345</v>
      </c>
    </row>
    <row r="40" spans="1:18" s="274" customFormat="1" ht="48" x14ac:dyDescent="0.55000000000000004">
      <c r="A40" s="265" t="s">
        <v>218</v>
      </c>
      <c r="B40" s="262" t="s">
        <v>16</v>
      </c>
      <c r="C40" s="270">
        <f>+D40+I40+N40</f>
        <v>5927200</v>
      </c>
      <c r="D40" s="271">
        <f>+F40+G40+H40</f>
        <v>1782000</v>
      </c>
      <c r="E40" s="263" t="s">
        <v>345</v>
      </c>
      <c r="F40" s="272">
        <v>588000</v>
      </c>
      <c r="G40" s="272">
        <v>606000</v>
      </c>
      <c r="H40" s="272">
        <v>588000</v>
      </c>
      <c r="I40" s="273">
        <f>+J40+K40+M40</f>
        <v>1692400</v>
      </c>
      <c r="J40" s="272">
        <v>586000</v>
      </c>
      <c r="K40" s="272">
        <v>570000</v>
      </c>
      <c r="L40" s="263" t="s">
        <v>345</v>
      </c>
      <c r="M40" s="272">
        <v>536400</v>
      </c>
      <c r="N40" s="273">
        <f>+O40+P40+Q40+R40</f>
        <v>2452800</v>
      </c>
      <c r="O40" s="272">
        <v>588400</v>
      </c>
      <c r="P40" s="272">
        <v>606400</v>
      </c>
      <c r="Q40" s="272">
        <v>671400</v>
      </c>
      <c r="R40" s="272">
        <v>586600</v>
      </c>
    </row>
    <row r="41" spans="1:18" s="239" customFormat="1" x14ac:dyDescent="0.55000000000000004">
      <c r="A41" s="265"/>
      <c r="B41" s="262" t="s">
        <v>17</v>
      </c>
      <c r="C41" s="263" t="s">
        <v>345</v>
      </c>
      <c r="D41" s="263" t="s">
        <v>345</v>
      </c>
      <c r="E41" s="263" t="s">
        <v>345</v>
      </c>
      <c r="F41" s="263" t="s">
        <v>345</v>
      </c>
      <c r="G41" s="263" t="s">
        <v>345</v>
      </c>
      <c r="H41" s="263" t="s">
        <v>345</v>
      </c>
      <c r="I41" s="263" t="s">
        <v>345</v>
      </c>
      <c r="J41" s="263" t="s">
        <v>345</v>
      </c>
      <c r="K41" s="263" t="s">
        <v>345</v>
      </c>
      <c r="L41" s="263" t="s">
        <v>345</v>
      </c>
      <c r="M41" s="263" t="s">
        <v>345</v>
      </c>
      <c r="N41" s="263" t="s">
        <v>345</v>
      </c>
      <c r="O41" s="263" t="s">
        <v>345</v>
      </c>
      <c r="P41" s="263" t="s">
        <v>345</v>
      </c>
      <c r="Q41" s="263" t="s">
        <v>345</v>
      </c>
      <c r="R41" s="263" t="s">
        <v>345</v>
      </c>
    </row>
    <row r="42" spans="1:18" s="274" customFormat="1" ht="48" x14ac:dyDescent="0.55000000000000004">
      <c r="A42" s="265" t="s">
        <v>219</v>
      </c>
      <c r="B42" s="262" t="s">
        <v>16</v>
      </c>
      <c r="C42" s="270">
        <f>+D42+I42+N42</f>
        <v>168000</v>
      </c>
      <c r="D42" s="271">
        <f>+F42+G42+H42</f>
        <v>55200</v>
      </c>
      <c r="E42" s="263" t="s">
        <v>345</v>
      </c>
      <c r="F42" s="272">
        <v>18400</v>
      </c>
      <c r="G42" s="272">
        <v>18400</v>
      </c>
      <c r="H42" s="272">
        <v>18400</v>
      </c>
      <c r="I42" s="273">
        <f>+J42+K42+M42</f>
        <v>49200</v>
      </c>
      <c r="J42" s="272">
        <v>16400</v>
      </c>
      <c r="K42" s="272">
        <v>16400</v>
      </c>
      <c r="L42" s="263" t="s">
        <v>345</v>
      </c>
      <c r="M42" s="272">
        <v>16400</v>
      </c>
      <c r="N42" s="273">
        <f>+O42+P42+Q42+R42</f>
        <v>63600</v>
      </c>
      <c r="O42" s="272">
        <v>16400</v>
      </c>
      <c r="P42" s="272">
        <v>16400</v>
      </c>
      <c r="Q42" s="272">
        <v>15400</v>
      </c>
      <c r="R42" s="272">
        <v>15400</v>
      </c>
    </row>
    <row r="43" spans="1:18" s="239" customFormat="1" x14ac:dyDescent="0.55000000000000004">
      <c r="A43" s="265"/>
      <c r="B43" s="262" t="s">
        <v>17</v>
      </c>
      <c r="C43" s="263" t="s">
        <v>345</v>
      </c>
      <c r="D43" s="263" t="s">
        <v>345</v>
      </c>
      <c r="E43" s="263" t="s">
        <v>345</v>
      </c>
      <c r="F43" s="263" t="s">
        <v>345</v>
      </c>
      <c r="G43" s="263" t="s">
        <v>345</v>
      </c>
      <c r="H43" s="263" t="s">
        <v>345</v>
      </c>
      <c r="I43" s="263" t="s">
        <v>345</v>
      </c>
      <c r="J43" s="263" t="s">
        <v>345</v>
      </c>
      <c r="K43" s="263" t="s">
        <v>345</v>
      </c>
      <c r="L43" s="263" t="s">
        <v>345</v>
      </c>
      <c r="M43" s="263" t="s">
        <v>345</v>
      </c>
      <c r="N43" s="263" t="s">
        <v>345</v>
      </c>
      <c r="O43" s="263" t="s">
        <v>345</v>
      </c>
      <c r="P43" s="263" t="s">
        <v>345</v>
      </c>
      <c r="Q43" s="263" t="s">
        <v>345</v>
      </c>
      <c r="R43" s="263" t="s">
        <v>345</v>
      </c>
    </row>
    <row r="44" spans="1:18" s="274" customFormat="1" ht="48" x14ac:dyDescent="0.55000000000000004">
      <c r="A44" s="265" t="s">
        <v>220</v>
      </c>
      <c r="B44" s="262"/>
      <c r="C44" s="270">
        <f>+D44+I44+N44</f>
        <v>12840000</v>
      </c>
      <c r="D44" s="271">
        <f>+F44+G44+H44</f>
        <v>3870000</v>
      </c>
      <c r="E44" s="263" t="s">
        <v>345</v>
      </c>
      <c r="F44" s="272">
        <v>1266400</v>
      </c>
      <c r="G44" s="272">
        <v>1322800</v>
      </c>
      <c r="H44" s="272">
        <v>1280800</v>
      </c>
      <c r="I44" s="273">
        <f>+J44+K44+M44</f>
        <v>3627200</v>
      </c>
      <c r="J44" s="272">
        <v>1266400</v>
      </c>
      <c r="K44" s="272">
        <v>1248800</v>
      </c>
      <c r="L44" s="263" t="s">
        <v>345</v>
      </c>
      <c r="M44" s="272">
        <v>1112000</v>
      </c>
      <c r="N44" s="273">
        <f>+O44+P44+Q44+R44</f>
        <v>5342800</v>
      </c>
      <c r="O44" s="272">
        <v>1288000</v>
      </c>
      <c r="P44" s="272">
        <v>1330000</v>
      </c>
      <c r="Q44" s="272">
        <v>1436800</v>
      </c>
      <c r="R44" s="272">
        <v>1288000</v>
      </c>
    </row>
    <row r="45" spans="1:18" s="274" customFormat="1" x14ac:dyDescent="0.55000000000000004">
      <c r="A45" s="298"/>
      <c r="B45" s="262" t="s">
        <v>17</v>
      </c>
      <c r="C45" s="263" t="s">
        <v>345</v>
      </c>
      <c r="D45" s="263" t="s">
        <v>345</v>
      </c>
      <c r="E45" s="263" t="s">
        <v>345</v>
      </c>
      <c r="F45" s="263" t="s">
        <v>345</v>
      </c>
      <c r="G45" s="263" t="s">
        <v>345</v>
      </c>
      <c r="H45" s="263" t="s">
        <v>345</v>
      </c>
      <c r="I45" s="263" t="s">
        <v>345</v>
      </c>
      <c r="J45" s="263" t="s">
        <v>345</v>
      </c>
      <c r="K45" s="263" t="s">
        <v>345</v>
      </c>
      <c r="L45" s="263" t="s">
        <v>345</v>
      </c>
      <c r="M45" s="263" t="s">
        <v>345</v>
      </c>
      <c r="N45" s="263" t="s">
        <v>345</v>
      </c>
      <c r="O45" s="263" t="s">
        <v>345</v>
      </c>
      <c r="P45" s="263" t="s">
        <v>345</v>
      </c>
      <c r="Q45" s="263" t="s">
        <v>345</v>
      </c>
      <c r="R45" s="263" t="s">
        <v>345</v>
      </c>
    </row>
    <row r="46" spans="1:18" s="239" customFormat="1" x14ac:dyDescent="0.55000000000000004">
      <c r="A46" s="300" t="s">
        <v>344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237" t="s">
        <v>50</v>
      </c>
      <c r="R46" s="238"/>
    </row>
    <row r="47" spans="1:18" s="239" customFormat="1" x14ac:dyDescent="0.55000000000000004">
      <c r="A47" s="301" t="s">
        <v>116</v>
      </c>
      <c r="B47" s="301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241"/>
      <c r="R47" s="241"/>
    </row>
    <row r="48" spans="1:18" s="239" customFormat="1" x14ac:dyDescent="0.55000000000000004">
      <c r="A48" s="240"/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1" t="s">
        <v>3</v>
      </c>
      <c r="P48" s="242" t="s">
        <v>399</v>
      </c>
      <c r="Q48" s="240"/>
      <c r="R48" s="240"/>
    </row>
    <row r="49" spans="1:18" s="239" customFormat="1" ht="24" customHeight="1" x14ac:dyDescent="0.55000000000000004">
      <c r="A49" s="240"/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3" t="s">
        <v>4</v>
      </c>
      <c r="P49" s="304">
        <v>46091</v>
      </c>
      <c r="Q49" s="304"/>
      <c r="R49" s="240"/>
    </row>
    <row r="50" spans="1:18" s="239" customFormat="1" x14ac:dyDescent="0.55000000000000004">
      <c r="A50" s="240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3" t="s">
        <v>5</v>
      </c>
      <c r="P50" s="301" t="s">
        <v>343</v>
      </c>
      <c r="Q50" s="301"/>
      <c r="R50" s="240"/>
    </row>
    <row r="51" spans="1:18" s="239" customFormat="1" x14ac:dyDescent="0.55000000000000004">
      <c r="A51" s="244" t="s">
        <v>394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N51" s="245"/>
      <c r="O51" s="246" t="s">
        <v>6</v>
      </c>
    </row>
    <row r="52" spans="1:18" s="239" customFormat="1" x14ac:dyDescent="0.55000000000000004">
      <c r="A52" s="302" t="s">
        <v>52</v>
      </c>
      <c r="B52" s="302"/>
      <c r="C52" s="302"/>
      <c r="D52" s="302"/>
      <c r="F52" s="303"/>
      <c r="G52" s="303"/>
      <c r="H52" s="237"/>
      <c r="I52" s="238"/>
      <c r="J52" s="238"/>
      <c r="K52" s="238"/>
      <c r="N52" s="245"/>
      <c r="O52" s="246" t="s">
        <v>7</v>
      </c>
      <c r="Q52" s="236"/>
    </row>
    <row r="53" spans="1:18" s="239" customFormat="1" ht="23.25" customHeight="1" x14ac:dyDescent="0.55000000000000004">
      <c r="A53" s="244" t="s">
        <v>398</v>
      </c>
      <c r="E53" s="241"/>
      <c r="F53" s="240"/>
      <c r="G53" s="241"/>
      <c r="H53" s="241"/>
      <c r="I53" s="241"/>
      <c r="J53" s="241"/>
      <c r="K53" s="238"/>
      <c r="N53" s="290" t="s">
        <v>410</v>
      </c>
      <c r="O53" s="246" t="s">
        <v>8</v>
      </c>
      <c r="P53" s="238" t="s">
        <v>411</v>
      </c>
    </row>
    <row r="54" spans="1:18" s="239" customFormat="1" x14ac:dyDescent="0.55000000000000004">
      <c r="A54" s="302"/>
      <c r="B54" s="302"/>
      <c r="C54" s="302"/>
      <c r="D54" s="302"/>
      <c r="P54" s="248"/>
      <c r="Q54" s="248"/>
      <c r="R54" s="245" t="s">
        <v>54</v>
      </c>
    </row>
    <row r="55" spans="1:18" s="239" customFormat="1" x14ac:dyDescent="0.55000000000000004">
      <c r="A55" s="249" t="s">
        <v>55</v>
      </c>
      <c r="B55" s="305" t="s">
        <v>56</v>
      </c>
      <c r="C55" s="305" t="s">
        <v>12</v>
      </c>
      <c r="D55" s="250" t="s">
        <v>57</v>
      </c>
      <c r="E55" s="306" t="s">
        <v>13</v>
      </c>
      <c r="F55" s="307"/>
      <c r="G55" s="307"/>
      <c r="H55" s="308"/>
      <c r="I55" s="250" t="s">
        <v>57</v>
      </c>
      <c r="J55" s="306" t="s">
        <v>14</v>
      </c>
      <c r="K55" s="307"/>
      <c r="L55" s="307"/>
      <c r="M55" s="308"/>
      <c r="N55" s="250" t="s">
        <v>57</v>
      </c>
      <c r="O55" s="306" t="s">
        <v>15</v>
      </c>
      <c r="P55" s="307"/>
      <c r="Q55" s="307"/>
      <c r="R55" s="308"/>
    </row>
    <row r="56" spans="1:18" s="239" customFormat="1" x14ac:dyDescent="0.55000000000000004">
      <c r="A56" s="251" t="s">
        <v>61</v>
      </c>
      <c r="B56" s="305"/>
      <c r="C56" s="305"/>
      <c r="D56" s="252" t="s">
        <v>62</v>
      </c>
      <c r="E56" s="253" t="s">
        <v>63</v>
      </c>
      <c r="F56" s="253" t="s">
        <v>64</v>
      </c>
      <c r="G56" s="253" t="s">
        <v>65</v>
      </c>
      <c r="H56" s="253" t="s">
        <v>66</v>
      </c>
      <c r="I56" s="252" t="s">
        <v>67</v>
      </c>
      <c r="J56" s="253" t="s">
        <v>68</v>
      </c>
      <c r="K56" s="253" t="s">
        <v>69</v>
      </c>
      <c r="L56" s="253" t="s">
        <v>70</v>
      </c>
      <c r="M56" s="253" t="s">
        <v>71</v>
      </c>
      <c r="N56" s="252" t="s">
        <v>72</v>
      </c>
      <c r="O56" s="253" t="s">
        <v>73</v>
      </c>
      <c r="P56" s="253" t="s">
        <v>74</v>
      </c>
      <c r="Q56" s="253" t="s">
        <v>75</v>
      </c>
      <c r="R56" s="253" t="s">
        <v>76</v>
      </c>
    </row>
    <row r="57" spans="1:18" s="239" customFormat="1" ht="25.15" customHeight="1" x14ac:dyDescent="0.55000000000000004">
      <c r="A57" s="269" t="s">
        <v>85</v>
      </c>
      <c r="B57" s="258" t="s">
        <v>16</v>
      </c>
      <c r="C57" s="268">
        <f>+C59+C61+C63+C65+C67+C69+C71+C73</f>
        <v>39910700</v>
      </c>
      <c r="D57" s="268">
        <f>+D59+D61+D63+D65+D67+D69</f>
        <v>30577600</v>
      </c>
      <c r="E57" s="268">
        <f>+E65+E67+E69</f>
        <v>28797600</v>
      </c>
      <c r="F57" s="268">
        <f>+F59+F63</f>
        <v>30000</v>
      </c>
      <c r="G57" s="268">
        <f>+G59+G61+G63</f>
        <v>620000</v>
      </c>
      <c r="H57" s="268">
        <f t="shared" ref="H57:M57" si="6">SUM(H59:H73)</f>
        <v>1130000</v>
      </c>
      <c r="I57" s="268">
        <f t="shared" si="6"/>
        <v>9333100</v>
      </c>
      <c r="J57" s="268">
        <f t="shared" si="6"/>
        <v>1433100</v>
      </c>
      <c r="K57" s="268">
        <f t="shared" si="6"/>
        <v>580000</v>
      </c>
      <c r="L57" s="268">
        <f t="shared" si="6"/>
        <v>3820000</v>
      </c>
      <c r="M57" s="268">
        <f t="shared" si="6"/>
        <v>3500000</v>
      </c>
      <c r="N57" s="258" t="s">
        <v>345</v>
      </c>
      <c r="O57" s="258" t="s">
        <v>345</v>
      </c>
      <c r="P57" s="258" t="s">
        <v>345</v>
      </c>
      <c r="Q57" s="258" t="s">
        <v>345</v>
      </c>
      <c r="R57" s="258" t="s">
        <v>345</v>
      </c>
    </row>
    <row r="58" spans="1:18" s="239" customFormat="1" x14ac:dyDescent="0.55000000000000004">
      <c r="A58" s="269"/>
      <c r="B58" s="258" t="s">
        <v>17</v>
      </c>
      <c r="C58" s="258" t="s">
        <v>345</v>
      </c>
      <c r="D58" s="258" t="s">
        <v>345</v>
      </c>
      <c r="E58" s="258" t="s">
        <v>345</v>
      </c>
      <c r="F58" s="258" t="s">
        <v>345</v>
      </c>
      <c r="G58" s="258" t="s">
        <v>345</v>
      </c>
      <c r="H58" s="258" t="s">
        <v>345</v>
      </c>
      <c r="I58" s="258" t="s">
        <v>345</v>
      </c>
      <c r="J58" s="258" t="s">
        <v>345</v>
      </c>
      <c r="K58" s="258" t="s">
        <v>345</v>
      </c>
      <c r="L58" s="258" t="s">
        <v>345</v>
      </c>
      <c r="M58" s="258" t="s">
        <v>345</v>
      </c>
      <c r="N58" s="258" t="s">
        <v>345</v>
      </c>
      <c r="O58" s="258" t="s">
        <v>345</v>
      </c>
      <c r="P58" s="258" t="s">
        <v>345</v>
      </c>
      <c r="Q58" s="258" t="s">
        <v>345</v>
      </c>
      <c r="R58" s="258" t="s">
        <v>345</v>
      </c>
    </row>
    <row r="59" spans="1:18" s="274" customFormat="1" x14ac:dyDescent="0.55000000000000004">
      <c r="A59" s="277" t="s">
        <v>221</v>
      </c>
      <c r="B59" s="262" t="s">
        <v>16</v>
      </c>
      <c r="C59" s="270">
        <f>+D59+I59</f>
        <v>400000</v>
      </c>
      <c r="D59" s="273">
        <f>+F59+G59+H59</f>
        <v>220000</v>
      </c>
      <c r="E59" s="263" t="s">
        <v>345</v>
      </c>
      <c r="F59" s="272">
        <v>20000</v>
      </c>
      <c r="G59" s="272">
        <v>100000</v>
      </c>
      <c r="H59" s="272">
        <v>100000</v>
      </c>
      <c r="I59" s="273">
        <f>+K59+L59</f>
        <v>180000</v>
      </c>
      <c r="J59" s="263" t="s">
        <v>345</v>
      </c>
      <c r="K59" s="272">
        <v>60000</v>
      </c>
      <c r="L59" s="272">
        <v>120000</v>
      </c>
      <c r="M59" s="263" t="s">
        <v>345</v>
      </c>
      <c r="N59" s="263" t="s">
        <v>345</v>
      </c>
      <c r="O59" s="263" t="s">
        <v>345</v>
      </c>
      <c r="P59" s="263" t="s">
        <v>345</v>
      </c>
      <c r="Q59" s="263" t="s">
        <v>345</v>
      </c>
      <c r="R59" s="263" t="s">
        <v>345</v>
      </c>
    </row>
    <row r="60" spans="1:18" s="274" customFormat="1" x14ac:dyDescent="0.55000000000000004">
      <c r="A60" s="297"/>
      <c r="B60" s="262" t="s">
        <v>17</v>
      </c>
      <c r="C60" s="263" t="s">
        <v>345</v>
      </c>
      <c r="D60" s="263" t="s">
        <v>345</v>
      </c>
      <c r="E60" s="263" t="s">
        <v>345</v>
      </c>
      <c r="F60" s="263" t="s">
        <v>345</v>
      </c>
      <c r="G60" s="263" t="s">
        <v>345</v>
      </c>
      <c r="H60" s="263" t="s">
        <v>345</v>
      </c>
      <c r="I60" s="263" t="s">
        <v>345</v>
      </c>
      <c r="J60" s="263" t="s">
        <v>345</v>
      </c>
      <c r="K60" s="263" t="s">
        <v>345</v>
      </c>
      <c r="L60" s="272"/>
      <c r="M60" s="263" t="s">
        <v>345</v>
      </c>
      <c r="N60" s="263" t="s">
        <v>345</v>
      </c>
      <c r="O60" s="263" t="s">
        <v>345</v>
      </c>
      <c r="P60" s="263" t="s">
        <v>345</v>
      </c>
      <c r="Q60" s="263" t="s">
        <v>345</v>
      </c>
      <c r="R60" s="263" t="s">
        <v>345</v>
      </c>
    </row>
    <row r="61" spans="1:18" s="274" customFormat="1" x14ac:dyDescent="0.55000000000000004">
      <c r="A61" s="277" t="s">
        <v>222</v>
      </c>
      <c r="B61" s="262" t="s">
        <v>16</v>
      </c>
      <c r="C61" s="270">
        <f>+D61+I61</f>
        <v>10000000</v>
      </c>
      <c r="D61" s="273">
        <f>+G61+H61</f>
        <v>1500000</v>
      </c>
      <c r="E61" s="263" t="s">
        <v>345</v>
      </c>
      <c r="F61" s="263" t="s">
        <v>345</v>
      </c>
      <c r="G61" s="272">
        <v>500000</v>
      </c>
      <c r="H61" s="272">
        <v>1000000</v>
      </c>
      <c r="I61" s="273">
        <f>+J61+K61+L61+M61</f>
        <v>8500000</v>
      </c>
      <c r="J61" s="272">
        <v>1000000</v>
      </c>
      <c r="K61" s="272">
        <v>500000</v>
      </c>
      <c r="L61" s="272">
        <v>3500000</v>
      </c>
      <c r="M61" s="272">
        <v>3500000</v>
      </c>
      <c r="N61" s="263" t="s">
        <v>345</v>
      </c>
      <c r="O61" s="263" t="s">
        <v>345</v>
      </c>
      <c r="P61" s="263" t="s">
        <v>345</v>
      </c>
      <c r="Q61" s="263" t="s">
        <v>345</v>
      </c>
      <c r="R61" s="263" t="s">
        <v>345</v>
      </c>
    </row>
    <row r="62" spans="1:18" s="274" customFormat="1" x14ac:dyDescent="0.55000000000000004">
      <c r="A62" s="297"/>
      <c r="B62" s="262" t="s">
        <v>17</v>
      </c>
      <c r="C62" s="263" t="s">
        <v>345</v>
      </c>
      <c r="D62" s="263" t="s">
        <v>345</v>
      </c>
      <c r="E62" s="263" t="s">
        <v>345</v>
      </c>
      <c r="F62" s="263" t="s">
        <v>345</v>
      </c>
      <c r="G62" s="263" t="s">
        <v>345</v>
      </c>
      <c r="H62" s="263" t="s">
        <v>345</v>
      </c>
      <c r="I62" s="263" t="s">
        <v>345</v>
      </c>
      <c r="J62" s="263" t="s">
        <v>345</v>
      </c>
      <c r="K62" s="263" t="s">
        <v>345</v>
      </c>
      <c r="L62" s="263" t="s">
        <v>345</v>
      </c>
      <c r="M62" s="263" t="s">
        <v>345</v>
      </c>
      <c r="N62" s="263" t="s">
        <v>345</v>
      </c>
      <c r="O62" s="263" t="s">
        <v>345</v>
      </c>
      <c r="P62" s="263" t="s">
        <v>345</v>
      </c>
      <c r="Q62" s="263" t="s">
        <v>345</v>
      </c>
      <c r="R62" s="263" t="s">
        <v>345</v>
      </c>
    </row>
    <row r="63" spans="1:18" s="274" customFormat="1" x14ac:dyDescent="0.55000000000000004">
      <c r="A63" s="277" t="s">
        <v>223</v>
      </c>
      <c r="B63" s="262" t="s">
        <v>16</v>
      </c>
      <c r="C63" s="270">
        <f>+D63+I63</f>
        <v>90000</v>
      </c>
      <c r="D63" s="273">
        <f>+F63+G63+H63</f>
        <v>60000</v>
      </c>
      <c r="E63" s="263" t="s">
        <v>345</v>
      </c>
      <c r="F63" s="272">
        <v>10000</v>
      </c>
      <c r="G63" s="272">
        <v>20000</v>
      </c>
      <c r="H63" s="272">
        <v>30000</v>
      </c>
      <c r="I63" s="273">
        <f>+J63+K63</f>
        <v>30000</v>
      </c>
      <c r="J63" s="272">
        <v>10000</v>
      </c>
      <c r="K63" s="272">
        <v>20000</v>
      </c>
      <c r="L63" s="263" t="s">
        <v>345</v>
      </c>
      <c r="M63" s="263" t="s">
        <v>345</v>
      </c>
      <c r="N63" s="263" t="s">
        <v>345</v>
      </c>
      <c r="O63" s="263" t="s">
        <v>345</v>
      </c>
      <c r="P63" s="263" t="s">
        <v>345</v>
      </c>
      <c r="Q63" s="263" t="s">
        <v>345</v>
      </c>
      <c r="R63" s="263" t="s">
        <v>345</v>
      </c>
    </row>
    <row r="64" spans="1:18" s="274" customFormat="1" x14ac:dyDescent="0.55000000000000004">
      <c r="A64" s="297"/>
      <c r="B64" s="262" t="s">
        <v>17</v>
      </c>
      <c r="C64" s="263" t="s">
        <v>345</v>
      </c>
      <c r="D64" s="263" t="s">
        <v>345</v>
      </c>
      <c r="E64" s="263" t="s">
        <v>345</v>
      </c>
      <c r="F64" s="263" t="s">
        <v>345</v>
      </c>
      <c r="G64" s="263" t="s">
        <v>345</v>
      </c>
      <c r="H64" s="263" t="s">
        <v>345</v>
      </c>
      <c r="I64" s="263" t="s">
        <v>345</v>
      </c>
      <c r="J64" s="263" t="s">
        <v>345</v>
      </c>
      <c r="K64" s="263" t="s">
        <v>345</v>
      </c>
      <c r="L64" s="263" t="s">
        <v>345</v>
      </c>
      <c r="M64" s="263" t="s">
        <v>345</v>
      </c>
      <c r="N64" s="263" t="s">
        <v>345</v>
      </c>
      <c r="O64" s="263" t="s">
        <v>345</v>
      </c>
      <c r="P64" s="263" t="s">
        <v>345</v>
      </c>
      <c r="Q64" s="263" t="s">
        <v>345</v>
      </c>
      <c r="R64" s="263" t="s">
        <v>345</v>
      </c>
    </row>
    <row r="65" spans="1:18" s="274" customFormat="1" ht="48" x14ac:dyDescent="0.55000000000000004">
      <c r="A65" s="265" t="s">
        <v>224</v>
      </c>
      <c r="B65" s="262" t="s">
        <v>16</v>
      </c>
      <c r="C65" s="270">
        <f>+D65</f>
        <v>6171600</v>
      </c>
      <c r="D65" s="273">
        <f>+E65</f>
        <v>6171600</v>
      </c>
      <c r="E65" s="272">
        <v>6171600</v>
      </c>
      <c r="F65" s="263" t="s">
        <v>345</v>
      </c>
      <c r="G65" s="263" t="s">
        <v>345</v>
      </c>
      <c r="H65" s="263" t="s">
        <v>345</v>
      </c>
      <c r="I65" s="263" t="s">
        <v>345</v>
      </c>
      <c r="J65" s="263" t="s">
        <v>345</v>
      </c>
      <c r="K65" s="263" t="s">
        <v>345</v>
      </c>
      <c r="L65" s="263" t="s">
        <v>345</v>
      </c>
      <c r="M65" s="263" t="s">
        <v>345</v>
      </c>
      <c r="N65" s="263" t="s">
        <v>345</v>
      </c>
      <c r="O65" s="263" t="s">
        <v>345</v>
      </c>
      <c r="P65" s="263" t="s">
        <v>345</v>
      </c>
      <c r="Q65" s="263" t="s">
        <v>345</v>
      </c>
      <c r="R65" s="263" t="s">
        <v>345</v>
      </c>
    </row>
    <row r="66" spans="1:18" s="274" customFormat="1" x14ac:dyDescent="0.55000000000000004">
      <c r="A66" s="297"/>
      <c r="B66" s="262" t="s">
        <v>17</v>
      </c>
      <c r="C66" s="263" t="s">
        <v>345</v>
      </c>
      <c r="D66" s="263" t="s">
        <v>345</v>
      </c>
      <c r="E66" s="263" t="s">
        <v>345</v>
      </c>
      <c r="F66" s="263" t="s">
        <v>345</v>
      </c>
      <c r="G66" s="263" t="s">
        <v>345</v>
      </c>
      <c r="H66" s="263" t="s">
        <v>345</v>
      </c>
      <c r="I66" s="263" t="s">
        <v>345</v>
      </c>
      <c r="J66" s="263" t="s">
        <v>345</v>
      </c>
      <c r="K66" s="263" t="s">
        <v>345</v>
      </c>
      <c r="L66" s="263" t="s">
        <v>345</v>
      </c>
      <c r="M66" s="263" t="s">
        <v>345</v>
      </c>
      <c r="N66" s="263" t="s">
        <v>345</v>
      </c>
      <c r="O66" s="263" t="s">
        <v>345</v>
      </c>
      <c r="P66" s="263" t="s">
        <v>345</v>
      </c>
      <c r="Q66" s="263" t="s">
        <v>345</v>
      </c>
      <c r="R66" s="263" t="s">
        <v>345</v>
      </c>
    </row>
    <row r="67" spans="1:18" s="274" customFormat="1" x14ac:dyDescent="0.55000000000000004">
      <c r="A67" s="265" t="s">
        <v>121</v>
      </c>
      <c r="B67" s="262" t="s">
        <v>16</v>
      </c>
      <c r="C67" s="270">
        <f>+D67</f>
        <v>19126800</v>
      </c>
      <c r="D67" s="273">
        <f>+E67</f>
        <v>19126800</v>
      </c>
      <c r="E67" s="272">
        <v>19126800</v>
      </c>
      <c r="F67" s="263" t="s">
        <v>345</v>
      </c>
      <c r="G67" s="263" t="s">
        <v>345</v>
      </c>
      <c r="H67" s="263" t="s">
        <v>345</v>
      </c>
      <c r="I67" s="263" t="s">
        <v>345</v>
      </c>
      <c r="J67" s="263" t="s">
        <v>345</v>
      </c>
      <c r="K67" s="263" t="s">
        <v>345</v>
      </c>
      <c r="L67" s="263" t="s">
        <v>345</v>
      </c>
      <c r="M67" s="263" t="s">
        <v>345</v>
      </c>
      <c r="N67" s="263" t="s">
        <v>345</v>
      </c>
      <c r="O67" s="263" t="s">
        <v>345</v>
      </c>
      <c r="P67" s="263" t="s">
        <v>345</v>
      </c>
      <c r="Q67" s="263" t="s">
        <v>345</v>
      </c>
      <c r="R67" s="263" t="s">
        <v>345</v>
      </c>
    </row>
    <row r="68" spans="1:18" s="274" customFormat="1" x14ac:dyDescent="0.55000000000000004">
      <c r="A68" s="297"/>
      <c r="B68" s="262" t="s">
        <v>17</v>
      </c>
      <c r="C68" s="263" t="s">
        <v>345</v>
      </c>
      <c r="D68" s="263" t="s">
        <v>345</v>
      </c>
      <c r="E68" s="263" t="s">
        <v>345</v>
      </c>
      <c r="F68" s="263" t="s">
        <v>345</v>
      </c>
      <c r="G68" s="263" t="s">
        <v>345</v>
      </c>
      <c r="H68" s="263" t="s">
        <v>345</v>
      </c>
      <c r="I68" s="263" t="s">
        <v>345</v>
      </c>
      <c r="J68" s="263" t="s">
        <v>345</v>
      </c>
      <c r="K68" s="263" t="s">
        <v>345</v>
      </c>
      <c r="L68" s="263" t="s">
        <v>345</v>
      </c>
      <c r="M68" s="263" t="s">
        <v>345</v>
      </c>
      <c r="N68" s="263" t="s">
        <v>345</v>
      </c>
      <c r="O68" s="263" t="s">
        <v>345</v>
      </c>
      <c r="P68" s="263" t="s">
        <v>345</v>
      </c>
      <c r="Q68" s="263" t="s">
        <v>345</v>
      </c>
      <c r="R68" s="263" t="s">
        <v>345</v>
      </c>
    </row>
    <row r="69" spans="1:18" s="274" customFormat="1" x14ac:dyDescent="0.55000000000000004">
      <c r="A69" s="265" t="s">
        <v>102</v>
      </c>
      <c r="B69" s="262" t="s">
        <v>16</v>
      </c>
      <c r="C69" s="270">
        <f>+D69</f>
        <v>3499200</v>
      </c>
      <c r="D69" s="273">
        <f>+E69</f>
        <v>3499200</v>
      </c>
      <c r="E69" s="272">
        <v>3499200</v>
      </c>
      <c r="F69" s="263" t="s">
        <v>345</v>
      </c>
      <c r="G69" s="263" t="s">
        <v>345</v>
      </c>
      <c r="H69" s="263" t="s">
        <v>345</v>
      </c>
      <c r="I69" s="263" t="s">
        <v>345</v>
      </c>
      <c r="J69" s="263" t="s">
        <v>345</v>
      </c>
      <c r="K69" s="263" t="s">
        <v>345</v>
      </c>
      <c r="L69" s="263" t="s">
        <v>345</v>
      </c>
      <c r="M69" s="263" t="s">
        <v>345</v>
      </c>
      <c r="N69" s="263" t="s">
        <v>345</v>
      </c>
      <c r="O69" s="263" t="s">
        <v>345</v>
      </c>
      <c r="P69" s="263" t="s">
        <v>345</v>
      </c>
      <c r="Q69" s="263" t="s">
        <v>345</v>
      </c>
      <c r="R69" s="263" t="s">
        <v>345</v>
      </c>
    </row>
    <row r="70" spans="1:18" s="274" customFormat="1" x14ac:dyDescent="0.55000000000000004">
      <c r="A70" s="297"/>
      <c r="B70" s="262" t="s">
        <v>17</v>
      </c>
      <c r="C70" s="263" t="s">
        <v>345</v>
      </c>
      <c r="D70" s="263" t="s">
        <v>345</v>
      </c>
      <c r="E70" s="263" t="s">
        <v>345</v>
      </c>
      <c r="F70" s="263" t="s">
        <v>345</v>
      </c>
      <c r="G70" s="263" t="s">
        <v>345</v>
      </c>
      <c r="H70" s="263" t="s">
        <v>345</v>
      </c>
      <c r="I70" s="263" t="s">
        <v>345</v>
      </c>
      <c r="J70" s="263" t="s">
        <v>345</v>
      </c>
      <c r="K70" s="263" t="s">
        <v>345</v>
      </c>
      <c r="L70" s="263" t="s">
        <v>345</v>
      </c>
      <c r="M70" s="263" t="s">
        <v>345</v>
      </c>
      <c r="N70" s="263" t="s">
        <v>345</v>
      </c>
      <c r="O70" s="263" t="s">
        <v>345</v>
      </c>
      <c r="P70" s="263" t="s">
        <v>345</v>
      </c>
      <c r="Q70" s="263" t="s">
        <v>345</v>
      </c>
      <c r="R70" s="263" t="s">
        <v>345</v>
      </c>
    </row>
    <row r="71" spans="1:18" s="274" customFormat="1" x14ac:dyDescent="0.55000000000000004">
      <c r="A71" s="265" t="s">
        <v>225</v>
      </c>
      <c r="B71" s="262" t="s">
        <v>16</v>
      </c>
      <c r="C71" s="270">
        <f>+I71</f>
        <v>200000</v>
      </c>
      <c r="D71" s="263" t="s">
        <v>345</v>
      </c>
      <c r="E71" s="263" t="s">
        <v>345</v>
      </c>
      <c r="F71" s="263" t="s">
        <v>345</v>
      </c>
      <c r="G71" s="263" t="s">
        <v>345</v>
      </c>
      <c r="H71" s="263" t="s">
        <v>345</v>
      </c>
      <c r="I71" s="273">
        <f>+L71</f>
        <v>200000</v>
      </c>
      <c r="J71" s="263" t="s">
        <v>345</v>
      </c>
      <c r="K71" s="263" t="s">
        <v>345</v>
      </c>
      <c r="L71" s="272">
        <v>200000</v>
      </c>
      <c r="M71" s="263" t="s">
        <v>345</v>
      </c>
      <c r="N71" s="263" t="s">
        <v>345</v>
      </c>
      <c r="O71" s="263" t="s">
        <v>345</v>
      </c>
      <c r="P71" s="263" t="s">
        <v>345</v>
      </c>
      <c r="Q71" s="263" t="s">
        <v>345</v>
      </c>
      <c r="R71" s="263" t="s">
        <v>345</v>
      </c>
    </row>
    <row r="72" spans="1:18" s="274" customFormat="1" x14ac:dyDescent="0.55000000000000004">
      <c r="A72" s="297"/>
      <c r="B72" s="262" t="s">
        <v>17</v>
      </c>
      <c r="C72" s="272"/>
      <c r="D72" s="263" t="s">
        <v>345</v>
      </c>
      <c r="E72" s="263" t="s">
        <v>345</v>
      </c>
      <c r="F72" s="263" t="s">
        <v>345</v>
      </c>
      <c r="G72" s="263" t="s">
        <v>345</v>
      </c>
      <c r="H72" s="263" t="s">
        <v>345</v>
      </c>
      <c r="I72" s="273"/>
      <c r="J72" s="263" t="s">
        <v>345</v>
      </c>
      <c r="K72" s="263" t="s">
        <v>345</v>
      </c>
      <c r="L72" s="263" t="s">
        <v>345</v>
      </c>
      <c r="M72" s="263" t="s">
        <v>345</v>
      </c>
      <c r="N72" s="263" t="s">
        <v>345</v>
      </c>
      <c r="O72" s="263" t="s">
        <v>345</v>
      </c>
      <c r="P72" s="263" t="s">
        <v>345</v>
      </c>
      <c r="Q72" s="263" t="s">
        <v>345</v>
      </c>
      <c r="R72" s="263" t="s">
        <v>345</v>
      </c>
    </row>
    <row r="73" spans="1:18" s="274" customFormat="1" ht="48" x14ac:dyDescent="0.55000000000000004">
      <c r="A73" s="265" t="s">
        <v>226</v>
      </c>
      <c r="B73" s="262" t="s">
        <v>16</v>
      </c>
      <c r="C73" s="270">
        <f>+I73</f>
        <v>423100</v>
      </c>
      <c r="D73" s="263" t="s">
        <v>345</v>
      </c>
      <c r="E73" s="263" t="s">
        <v>345</v>
      </c>
      <c r="F73" s="263" t="s">
        <v>345</v>
      </c>
      <c r="G73" s="263" t="s">
        <v>345</v>
      </c>
      <c r="H73" s="263" t="s">
        <v>345</v>
      </c>
      <c r="I73" s="273">
        <f>+J73</f>
        <v>423100</v>
      </c>
      <c r="J73" s="272">
        <v>423100</v>
      </c>
      <c r="K73" s="263" t="s">
        <v>345</v>
      </c>
      <c r="L73" s="263" t="s">
        <v>345</v>
      </c>
      <c r="M73" s="263" t="s">
        <v>345</v>
      </c>
      <c r="N73" s="263" t="s">
        <v>345</v>
      </c>
      <c r="O73" s="263" t="s">
        <v>345</v>
      </c>
      <c r="P73" s="263" t="s">
        <v>345</v>
      </c>
      <c r="Q73" s="263" t="s">
        <v>345</v>
      </c>
      <c r="R73" s="263" t="s">
        <v>345</v>
      </c>
    </row>
    <row r="74" spans="1:18" s="274" customFormat="1" x14ac:dyDescent="0.55000000000000004">
      <c r="A74" s="297"/>
      <c r="B74" s="262" t="s">
        <v>17</v>
      </c>
      <c r="C74" s="263" t="s">
        <v>345</v>
      </c>
      <c r="D74" s="263" t="s">
        <v>345</v>
      </c>
      <c r="E74" s="263" t="s">
        <v>345</v>
      </c>
      <c r="F74" s="263" t="s">
        <v>345</v>
      </c>
      <c r="G74" s="263" t="s">
        <v>345</v>
      </c>
      <c r="H74" s="263" t="s">
        <v>345</v>
      </c>
      <c r="I74" s="263" t="s">
        <v>345</v>
      </c>
      <c r="J74" s="263" t="s">
        <v>345</v>
      </c>
      <c r="K74" s="263" t="s">
        <v>345</v>
      </c>
      <c r="L74" s="263" t="s">
        <v>345</v>
      </c>
      <c r="M74" s="263" t="s">
        <v>345</v>
      </c>
      <c r="N74" s="263" t="s">
        <v>345</v>
      </c>
      <c r="O74" s="263" t="s">
        <v>345</v>
      </c>
      <c r="P74" s="263" t="s">
        <v>345</v>
      </c>
      <c r="Q74" s="263" t="s">
        <v>345</v>
      </c>
      <c r="R74" s="263" t="s">
        <v>345</v>
      </c>
    </row>
    <row r="75" spans="1:18" s="239" customFormat="1" x14ac:dyDescent="0.55000000000000004">
      <c r="A75" s="269" t="s">
        <v>86</v>
      </c>
      <c r="B75" s="258" t="s">
        <v>16</v>
      </c>
      <c r="C75" s="268">
        <f>+C77+C79+C81+C83+C85+C87+C89+C91+C104+C106</f>
        <v>9656100</v>
      </c>
      <c r="D75" s="268">
        <f t="shared" ref="D75:R75" si="7">SUM(D77:D89)</f>
        <v>0</v>
      </c>
      <c r="E75" s="268">
        <f t="shared" si="7"/>
        <v>0</v>
      </c>
      <c r="F75" s="268">
        <f t="shared" si="7"/>
        <v>0</v>
      </c>
      <c r="G75" s="268">
        <f t="shared" si="7"/>
        <v>0</v>
      </c>
      <c r="H75" s="268">
        <f>SUM(H77:H89)</f>
        <v>0</v>
      </c>
      <c r="I75" s="268">
        <f>+I77+I79+I81+I83+I85+I89+I91+I104+I106</f>
        <v>9648900</v>
      </c>
      <c r="J75" s="268">
        <f t="shared" si="7"/>
        <v>1510000</v>
      </c>
      <c r="K75" s="268">
        <f t="shared" si="7"/>
        <v>36300</v>
      </c>
      <c r="L75" s="268">
        <f t="shared" si="7"/>
        <v>123200</v>
      </c>
      <c r="M75" s="268">
        <f>+M79+M81+M83+M89+M91+M106</f>
        <v>7769000</v>
      </c>
      <c r="N75" s="268">
        <f t="shared" si="7"/>
        <v>7200</v>
      </c>
      <c r="O75" s="268">
        <f t="shared" si="7"/>
        <v>0</v>
      </c>
      <c r="P75" s="268">
        <f t="shared" si="7"/>
        <v>7200</v>
      </c>
      <c r="Q75" s="268">
        <f t="shared" si="7"/>
        <v>0</v>
      </c>
      <c r="R75" s="268">
        <f t="shared" si="7"/>
        <v>0</v>
      </c>
    </row>
    <row r="76" spans="1:18" s="239" customFormat="1" x14ac:dyDescent="0.55000000000000004">
      <c r="A76" s="269"/>
      <c r="B76" s="258" t="s">
        <v>17</v>
      </c>
      <c r="C76" s="268"/>
      <c r="D76" s="27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78"/>
      <c r="Q76" s="268"/>
      <c r="R76" s="268"/>
    </row>
    <row r="77" spans="1:18" s="239" customFormat="1" ht="24" customHeight="1" x14ac:dyDescent="0.55000000000000004">
      <c r="A77" s="277" t="s">
        <v>227</v>
      </c>
      <c r="B77" s="262" t="s">
        <v>16</v>
      </c>
      <c r="C77" s="270">
        <f>+I77</f>
        <v>110000</v>
      </c>
      <c r="D77" s="263" t="s">
        <v>345</v>
      </c>
      <c r="E77" s="263" t="s">
        <v>345</v>
      </c>
      <c r="F77" s="263" t="s">
        <v>345</v>
      </c>
      <c r="G77" s="263" t="s">
        <v>345</v>
      </c>
      <c r="H77" s="263" t="s">
        <v>345</v>
      </c>
      <c r="I77" s="276">
        <f>+L77</f>
        <v>110000</v>
      </c>
      <c r="J77" s="263" t="s">
        <v>345</v>
      </c>
      <c r="K77" s="263" t="s">
        <v>345</v>
      </c>
      <c r="L77" s="275">
        <v>110000</v>
      </c>
      <c r="M77" s="263" t="s">
        <v>345</v>
      </c>
      <c r="N77" s="263" t="s">
        <v>345</v>
      </c>
      <c r="O77" s="263" t="s">
        <v>345</v>
      </c>
      <c r="P77" s="263" t="s">
        <v>345</v>
      </c>
      <c r="Q77" s="263" t="s">
        <v>345</v>
      </c>
      <c r="R77" s="263" t="s">
        <v>345</v>
      </c>
    </row>
    <row r="78" spans="1:18" s="274" customFormat="1" x14ac:dyDescent="0.55000000000000004">
      <c r="A78" s="297"/>
      <c r="B78" s="262" t="s">
        <v>17</v>
      </c>
      <c r="C78" s="263" t="s">
        <v>345</v>
      </c>
      <c r="D78" s="263" t="s">
        <v>345</v>
      </c>
      <c r="E78" s="263" t="s">
        <v>345</v>
      </c>
      <c r="F78" s="263" t="s">
        <v>345</v>
      </c>
      <c r="G78" s="263" t="s">
        <v>345</v>
      </c>
      <c r="H78" s="263" t="s">
        <v>345</v>
      </c>
      <c r="I78" s="273">
        <f>SUM(J78:M78)</f>
        <v>0</v>
      </c>
      <c r="J78" s="263" t="s">
        <v>345</v>
      </c>
      <c r="K78" s="263" t="s">
        <v>345</v>
      </c>
      <c r="L78" s="263" t="s">
        <v>345</v>
      </c>
      <c r="M78" s="263" t="s">
        <v>345</v>
      </c>
      <c r="N78" s="263" t="s">
        <v>345</v>
      </c>
      <c r="O78" s="263" t="s">
        <v>345</v>
      </c>
      <c r="P78" s="263" t="s">
        <v>345</v>
      </c>
      <c r="Q78" s="263" t="s">
        <v>345</v>
      </c>
      <c r="R78" s="263" t="s">
        <v>345</v>
      </c>
    </row>
    <row r="79" spans="1:18" s="239" customFormat="1" ht="24" customHeight="1" x14ac:dyDescent="0.55000000000000004">
      <c r="A79" s="277" t="s">
        <v>228</v>
      </c>
      <c r="B79" s="262" t="s">
        <v>16</v>
      </c>
      <c r="C79" s="270">
        <f>+I79</f>
        <v>40000</v>
      </c>
      <c r="D79" s="263" t="s">
        <v>345</v>
      </c>
      <c r="E79" s="263" t="s">
        <v>345</v>
      </c>
      <c r="F79" s="263" t="s">
        <v>345</v>
      </c>
      <c r="G79" s="263" t="s">
        <v>345</v>
      </c>
      <c r="H79" s="263" t="s">
        <v>345</v>
      </c>
      <c r="I79" s="276">
        <f>+M79</f>
        <v>40000</v>
      </c>
      <c r="J79" s="263" t="s">
        <v>345</v>
      </c>
      <c r="K79" s="263" t="s">
        <v>345</v>
      </c>
      <c r="L79" s="263" t="s">
        <v>345</v>
      </c>
      <c r="M79" s="275">
        <v>40000</v>
      </c>
      <c r="N79" s="263" t="s">
        <v>345</v>
      </c>
      <c r="O79" s="263" t="s">
        <v>345</v>
      </c>
      <c r="P79" s="263" t="s">
        <v>345</v>
      </c>
      <c r="Q79" s="263" t="s">
        <v>345</v>
      </c>
      <c r="R79" s="263" t="s">
        <v>345</v>
      </c>
    </row>
    <row r="80" spans="1:18" s="274" customFormat="1" x14ac:dyDescent="0.55000000000000004">
      <c r="A80" s="297"/>
      <c r="B80" s="262" t="s">
        <v>17</v>
      </c>
      <c r="C80" s="263" t="s">
        <v>345</v>
      </c>
      <c r="D80" s="263" t="s">
        <v>345</v>
      </c>
      <c r="E80" s="263" t="s">
        <v>345</v>
      </c>
      <c r="F80" s="263" t="s">
        <v>345</v>
      </c>
      <c r="G80" s="263" t="s">
        <v>345</v>
      </c>
      <c r="H80" s="263" t="s">
        <v>345</v>
      </c>
      <c r="I80" s="273">
        <f>SUM(J80:M80)</f>
        <v>0</v>
      </c>
      <c r="J80" s="263" t="s">
        <v>345</v>
      </c>
      <c r="K80" s="263" t="s">
        <v>345</v>
      </c>
      <c r="L80" s="263" t="s">
        <v>345</v>
      </c>
      <c r="M80" s="272"/>
      <c r="N80" s="263" t="s">
        <v>345</v>
      </c>
      <c r="O80" s="263" t="s">
        <v>345</v>
      </c>
      <c r="P80" s="263" t="s">
        <v>345</v>
      </c>
      <c r="Q80" s="263" t="s">
        <v>345</v>
      </c>
      <c r="R80" s="263" t="s">
        <v>345</v>
      </c>
    </row>
    <row r="81" spans="1:18" s="239" customFormat="1" ht="24" customHeight="1" x14ac:dyDescent="0.55000000000000004">
      <c r="A81" s="277" t="s">
        <v>229</v>
      </c>
      <c r="B81" s="262" t="s">
        <v>16</v>
      </c>
      <c r="C81" s="270">
        <f>+I81</f>
        <v>135000</v>
      </c>
      <c r="D81" s="263" t="s">
        <v>345</v>
      </c>
      <c r="E81" s="263" t="s">
        <v>345</v>
      </c>
      <c r="F81" s="263" t="s">
        <v>345</v>
      </c>
      <c r="G81" s="263" t="s">
        <v>345</v>
      </c>
      <c r="H81" s="263" t="s">
        <v>345</v>
      </c>
      <c r="I81" s="276">
        <f>+M81</f>
        <v>135000</v>
      </c>
      <c r="J81" s="263" t="s">
        <v>345</v>
      </c>
      <c r="K81" s="263" t="s">
        <v>345</v>
      </c>
      <c r="L81" s="263" t="s">
        <v>345</v>
      </c>
      <c r="M81" s="275">
        <v>135000</v>
      </c>
      <c r="N81" s="263" t="s">
        <v>345</v>
      </c>
      <c r="O81" s="263" t="s">
        <v>345</v>
      </c>
      <c r="P81" s="263" t="s">
        <v>345</v>
      </c>
      <c r="Q81" s="263" t="s">
        <v>345</v>
      </c>
      <c r="R81" s="263" t="s">
        <v>345</v>
      </c>
    </row>
    <row r="82" spans="1:18" s="274" customFormat="1" x14ac:dyDescent="0.55000000000000004">
      <c r="A82" s="297"/>
      <c r="B82" s="262" t="s">
        <v>17</v>
      </c>
      <c r="C82" s="263" t="s">
        <v>345</v>
      </c>
      <c r="D82" s="263" t="s">
        <v>345</v>
      </c>
      <c r="E82" s="263" t="s">
        <v>345</v>
      </c>
      <c r="F82" s="263" t="s">
        <v>345</v>
      </c>
      <c r="G82" s="263" t="s">
        <v>345</v>
      </c>
      <c r="H82" s="263" t="s">
        <v>345</v>
      </c>
      <c r="I82" s="273">
        <f>SUM(J82:M82)</f>
        <v>0</v>
      </c>
      <c r="J82" s="263" t="s">
        <v>345</v>
      </c>
      <c r="K82" s="263" t="s">
        <v>345</v>
      </c>
      <c r="L82" s="263" t="s">
        <v>345</v>
      </c>
      <c r="M82" s="272"/>
      <c r="N82" s="263" t="s">
        <v>345</v>
      </c>
      <c r="O82" s="263" t="s">
        <v>345</v>
      </c>
      <c r="P82" s="263" t="s">
        <v>345</v>
      </c>
      <c r="Q82" s="263" t="s">
        <v>345</v>
      </c>
      <c r="R82" s="263" t="s">
        <v>345</v>
      </c>
    </row>
    <row r="83" spans="1:18" s="239" customFormat="1" ht="24" customHeight="1" x14ac:dyDescent="0.55000000000000004">
      <c r="A83" s="277" t="s">
        <v>230</v>
      </c>
      <c r="B83" s="262" t="s">
        <v>16</v>
      </c>
      <c r="C83" s="270">
        <f>+I83</f>
        <v>760800</v>
      </c>
      <c r="D83" s="263" t="s">
        <v>345</v>
      </c>
      <c r="E83" s="263" t="s">
        <v>345</v>
      </c>
      <c r="F83" s="263" t="s">
        <v>345</v>
      </c>
      <c r="G83" s="263" t="s">
        <v>345</v>
      </c>
      <c r="H83" s="263" t="s">
        <v>345</v>
      </c>
      <c r="I83" s="276">
        <f>+K83+L83+M83</f>
        <v>760800</v>
      </c>
      <c r="J83" s="263" t="s">
        <v>345</v>
      </c>
      <c r="K83" s="275">
        <v>36300</v>
      </c>
      <c r="L83" s="275">
        <v>13200</v>
      </c>
      <c r="M83" s="275">
        <v>711300</v>
      </c>
      <c r="N83" s="263" t="s">
        <v>345</v>
      </c>
      <c r="O83" s="263" t="s">
        <v>345</v>
      </c>
      <c r="P83" s="263" t="s">
        <v>345</v>
      </c>
      <c r="Q83" s="263" t="s">
        <v>345</v>
      </c>
      <c r="R83" s="263" t="s">
        <v>345</v>
      </c>
    </row>
    <row r="84" spans="1:18" s="274" customFormat="1" x14ac:dyDescent="0.55000000000000004">
      <c r="A84" s="297"/>
      <c r="B84" s="262" t="s">
        <v>17</v>
      </c>
      <c r="C84" s="263" t="s">
        <v>345</v>
      </c>
      <c r="D84" s="263" t="s">
        <v>345</v>
      </c>
      <c r="E84" s="263" t="s">
        <v>345</v>
      </c>
      <c r="F84" s="263" t="s">
        <v>345</v>
      </c>
      <c r="G84" s="263" t="s">
        <v>345</v>
      </c>
      <c r="H84" s="263" t="s">
        <v>345</v>
      </c>
      <c r="I84" s="273">
        <f>SUM(J84:M84)</f>
        <v>0</v>
      </c>
      <c r="J84" s="263" t="s">
        <v>345</v>
      </c>
      <c r="K84" s="263" t="s">
        <v>345</v>
      </c>
      <c r="L84" s="263" t="s">
        <v>345</v>
      </c>
      <c r="M84" s="272"/>
      <c r="N84" s="263" t="s">
        <v>345</v>
      </c>
      <c r="O84" s="263" t="s">
        <v>345</v>
      </c>
      <c r="P84" s="263" t="s">
        <v>345</v>
      </c>
      <c r="Q84" s="263" t="s">
        <v>345</v>
      </c>
      <c r="R84" s="263" t="s">
        <v>345</v>
      </c>
    </row>
    <row r="85" spans="1:18" s="239" customFormat="1" ht="24" customHeight="1" x14ac:dyDescent="0.55000000000000004">
      <c r="A85" s="277" t="s">
        <v>231</v>
      </c>
      <c r="B85" s="262" t="s">
        <v>16</v>
      </c>
      <c r="C85" s="270">
        <f>+I85</f>
        <v>1510000</v>
      </c>
      <c r="D85" s="263" t="s">
        <v>345</v>
      </c>
      <c r="E85" s="263" t="s">
        <v>345</v>
      </c>
      <c r="F85" s="263" t="s">
        <v>345</v>
      </c>
      <c r="G85" s="263" t="s">
        <v>345</v>
      </c>
      <c r="H85" s="263" t="s">
        <v>345</v>
      </c>
      <c r="I85" s="276">
        <f>+J85</f>
        <v>1510000</v>
      </c>
      <c r="J85" s="275">
        <v>1510000</v>
      </c>
      <c r="K85" s="263" t="s">
        <v>345</v>
      </c>
      <c r="L85" s="263" t="s">
        <v>345</v>
      </c>
      <c r="M85" s="263" t="s">
        <v>345</v>
      </c>
      <c r="N85" s="263" t="s">
        <v>345</v>
      </c>
      <c r="O85" s="263" t="s">
        <v>345</v>
      </c>
      <c r="P85" s="263" t="s">
        <v>345</v>
      </c>
      <c r="Q85" s="263" t="s">
        <v>345</v>
      </c>
      <c r="R85" s="263" t="s">
        <v>345</v>
      </c>
    </row>
    <row r="86" spans="1:18" s="274" customFormat="1" x14ac:dyDescent="0.55000000000000004">
      <c r="A86" s="297"/>
      <c r="B86" s="262" t="s">
        <v>17</v>
      </c>
      <c r="C86" s="263" t="s">
        <v>345</v>
      </c>
      <c r="D86" s="263" t="s">
        <v>345</v>
      </c>
      <c r="E86" s="263" t="s">
        <v>345</v>
      </c>
      <c r="F86" s="263" t="s">
        <v>345</v>
      </c>
      <c r="G86" s="263" t="s">
        <v>345</v>
      </c>
      <c r="H86" s="263" t="s">
        <v>345</v>
      </c>
      <c r="I86" s="263" t="s">
        <v>345</v>
      </c>
      <c r="J86" s="263" t="s">
        <v>345</v>
      </c>
      <c r="K86" s="263" t="s">
        <v>345</v>
      </c>
      <c r="L86" s="263" t="s">
        <v>345</v>
      </c>
      <c r="M86" s="263" t="s">
        <v>345</v>
      </c>
      <c r="N86" s="263" t="s">
        <v>345</v>
      </c>
      <c r="O86" s="263" t="s">
        <v>345</v>
      </c>
      <c r="P86" s="263" t="s">
        <v>345</v>
      </c>
      <c r="Q86" s="263" t="s">
        <v>345</v>
      </c>
      <c r="R86" s="263" t="s">
        <v>345</v>
      </c>
    </row>
    <row r="87" spans="1:18" s="239" customFormat="1" ht="24" customHeight="1" x14ac:dyDescent="0.55000000000000004">
      <c r="A87" s="277" t="s">
        <v>232</v>
      </c>
      <c r="B87" s="262" t="s">
        <v>16</v>
      </c>
      <c r="C87" s="270">
        <f>+N87</f>
        <v>7200</v>
      </c>
      <c r="D87" s="263" t="s">
        <v>345</v>
      </c>
      <c r="E87" s="263" t="s">
        <v>345</v>
      </c>
      <c r="F87" s="263" t="s">
        <v>345</v>
      </c>
      <c r="G87" s="263" t="s">
        <v>345</v>
      </c>
      <c r="H87" s="263" t="s">
        <v>345</v>
      </c>
      <c r="I87" s="263" t="s">
        <v>345</v>
      </c>
      <c r="J87" s="263" t="s">
        <v>345</v>
      </c>
      <c r="K87" s="263" t="s">
        <v>345</v>
      </c>
      <c r="L87" s="263" t="s">
        <v>345</v>
      </c>
      <c r="M87" s="263" t="s">
        <v>345</v>
      </c>
      <c r="N87" s="271">
        <f>+P87</f>
        <v>7200</v>
      </c>
      <c r="O87" s="263" t="s">
        <v>345</v>
      </c>
      <c r="P87" s="275">
        <v>7200</v>
      </c>
      <c r="Q87" s="263" t="s">
        <v>345</v>
      </c>
      <c r="R87" s="263" t="s">
        <v>345</v>
      </c>
    </row>
    <row r="88" spans="1:18" s="274" customFormat="1" x14ac:dyDescent="0.55000000000000004">
      <c r="A88" s="297"/>
      <c r="B88" s="262" t="s">
        <v>17</v>
      </c>
      <c r="C88" s="263" t="s">
        <v>345</v>
      </c>
      <c r="D88" s="263" t="s">
        <v>345</v>
      </c>
      <c r="E88" s="263" t="s">
        <v>345</v>
      </c>
      <c r="F88" s="263" t="s">
        <v>345</v>
      </c>
      <c r="G88" s="263" t="s">
        <v>345</v>
      </c>
      <c r="H88" s="263" t="s">
        <v>345</v>
      </c>
      <c r="I88" s="263" t="s">
        <v>345</v>
      </c>
      <c r="J88" s="263" t="s">
        <v>345</v>
      </c>
      <c r="K88" s="263" t="s">
        <v>345</v>
      </c>
      <c r="L88" s="263" t="s">
        <v>345</v>
      </c>
      <c r="M88" s="263" t="s">
        <v>345</v>
      </c>
      <c r="N88" s="263" t="s">
        <v>345</v>
      </c>
      <c r="O88" s="263" t="s">
        <v>345</v>
      </c>
      <c r="P88" s="263" t="s">
        <v>345</v>
      </c>
      <c r="Q88" s="263" t="s">
        <v>345</v>
      </c>
      <c r="R88" s="263" t="s">
        <v>345</v>
      </c>
    </row>
    <row r="89" spans="1:18" s="239" customFormat="1" ht="24" customHeight="1" x14ac:dyDescent="0.55000000000000004">
      <c r="A89" s="277" t="s">
        <v>233</v>
      </c>
      <c r="B89" s="262" t="s">
        <v>16</v>
      </c>
      <c r="C89" s="272">
        <f>+I89</f>
        <v>60100</v>
      </c>
      <c r="D89" s="263" t="s">
        <v>345</v>
      </c>
      <c r="E89" s="263" t="s">
        <v>345</v>
      </c>
      <c r="F89" s="263" t="s">
        <v>345</v>
      </c>
      <c r="G89" s="263" t="s">
        <v>345</v>
      </c>
      <c r="H89" s="263" t="s">
        <v>345</v>
      </c>
      <c r="I89" s="276">
        <f>+M89</f>
        <v>60100</v>
      </c>
      <c r="J89" s="263" t="s">
        <v>345</v>
      </c>
      <c r="K89" s="263" t="s">
        <v>345</v>
      </c>
      <c r="L89" s="263" t="s">
        <v>345</v>
      </c>
      <c r="M89" s="275">
        <v>60100</v>
      </c>
      <c r="N89" s="263" t="s">
        <v>345</v>
      </c>
      <c r="O89" s="263" t="s">
        <v>345</v>
      </c>
      <c r="P89" s="263" t="s">
        <v>345</v>
      </c>
      <c r="Q89" s="263" t="s">
        <v>345</v>
      </c>
      <c r="R89" s="263" t="s">
        <v>345</v>
      </c>
    </row>
    <row r="90" spans="1:18" s="274" customFormat="1" x14ac:dyDescent="0.55000000000000004">
      <c r="A90" s="297"/>
      <c r="B90" s="262" t="s">
        <v>17</v>
      </c>
      <c r="C90" s="263" t="s">
        <v>345</v>
      </c>
      <c r="D90" s="263" t="s">
        <v>345</v>
      </c>
      <c r="E90" s="263" t="s">
        <v>345</v>
      </c>
      <c r="F90" s="263" t="s">
        <v>345</v>
      </c>
      <c r="G90" s="263" t="s">
        <v>345</v>
      </c>
      <c r="H90" s="263" t="s">
        <v>345</v>
      </c>
      <c r="I90" s="263" t="s">
        <v>345</v>
      </c>
      <c r="J90" s="263" t="s">
        <v>345</v>
      </c>
      <c r="K90" s="263" t="s">
        <v>345</v>
      </c>
      <c r="L90" s="263" t="s">
        <v>345</v>
      </c>
      <c r="M90" s="263" t="s">
        <v>345</v>
      </c>
      <c r="N90" s="263" t="s">
        <v>345</v>
      </c>
      <c r="O90" s="263" t="s">
        <v>345</v>
      </c>
      <c r="P90" s="263" t="s">
        <v>345</v>
      </c>
      <c r="Q90" s="263" t="s">
        <v>345</v>
      </c>
      <c r="R90" s="263" t="s">
        <v>345</v>
      </c>
    </row>
    <row r="91" spans="1:18" s="239" customFormat="1" ht="24" customHeight="1" x14ac:dyDescent="0.55000000000000004">
      <c r="A91" s="277" t="s">
        <v>234</v>
      </c>
      <c r="B91" s="262" t="s">
        <v>16</v>
      </c>
      <c r="C91" s="272">
        <f>+I91</f>
        <v>60000</v>
      </c>
      <c r="D91" s="263" t="s">
        <v>345</v>
      </c>
      <c r="E91" s="263" t="s">
        <v>345</v>
      </c>
      <c r="F91" s="263" t="s">
        <v>345</v>
      </c>
      <c r="G91" s="263" t="s">
        <v>345</v>
      </c>
      <c r="H91" s="263" t="s">
        <v>345</v>
      </c>
      <c r="I91" s="276">
        <f>+M91</f>
        <v>60000</v>
      </c>
      <c r="J91" s="263" t="s">
        <v>345</v>
      </c>
      <c r="K91" s="263" t="s">
        <v>345</v>
      </c>
      <c r="L91" s="263" t="s">
        <v>345</v>
      </c>
      <c r="M91" s="275">
        <v>60000</v>
      </c>
      <c r="N91" s="263" t="s">
        <v>345</v>
      </c>
      <c r="O91" s="263" t="s">
        <v>345</v>
      </c>
      <c r="P91" s="263" t="s">
        <v>345</v>
      </c>
      <c r="Q91" s="263" t="s">
        <v>345</v>
      </c>
      <c r="R91" s="263" t="s">
        <v>345</v>
      </c>
    </row>
    <row r="92" spans="1:18" s="274" customFormat="1" x14ac:dyDescent="0.55000000000000004">
      <c r="A92" s="279"/>
      <c r="B92" s="262" t="s">
        <v>17</v>
      </c>
      <c r="C92" s="263" t="s">
        <v>345</v>
      </c>
      <c r="D92" s="263" t="s">
        <v>345</v>
      </c>
      <c r="E92" s="263" t="s">
        <v>345</v>
      </c>
      <c r="F92" s="263" t="s">
        <v>345</v>
      </c>
      <c r="G92" s="263" t="s">
        <v>345</v>
      </c>
      <c r="H92" s="263" t="s">
        <v>345</v>
      </c>
      <c r="I92" s="263" t="s">
        <v>345</v>
      </c>
      <c r="J92" s="263" t="s">
        <v>345</v>
      </c>
      <c r="K92" s="263" t="s">
        <v>345</v>
      </c>
      <c r="L92" s="263" t="s">
        <v>345</v>
      </c>
      <c r="M92" s="263" t="s">
        <v>345</v>
      </c>
      <c r="N92" s="263" t="s">
        <v>345</v>
      </c>
      <c r="O92" s="263" t="s">
        <v>345</v>
      </c>
      <c r="P92" s="263" t="s">
        <v>345</v>
      </c>
      <c r="Q92" s="263" t="s">
        <v>345</v>
      </c>
      <c r="R92" s="263" t="s">
        <v>345</v>
      </c>
    </row>
    <row r="93" spans="1:18" s="239" customFormat="1" x14ac:dyDescent="0.55000000000000004">
      <c r="A93" s="300" t="s">
        <v>344</v>
      </c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237" t="s">
        <v>50</v>
      </c>
      <c r="R93" s="238"/>
    </row>
    <row r="94" spans="1:18" s="239" customFormat="1" x14ac:dyDescent="0.55000000000000004">
      <c r="A94" s="301" t="s">
        <v>116</v>
      </c>
      <c r="B94" s="301"/>
      <c r="C94" s="301"/>
      <c r="D94" s="301"/>
      <c r="E94" s="301"/>
      <c r="F94" s="301"/>
      <c r="G94" s="301"/>
      <c r="H94" s="301"/>
      <c r="I94" s="301"/>
      <c r="J94" s="301"/>
      <c r="K94" s="301"/>
      <c r="L94" s="301"/>
      <c r="M94" s="301"/>
      <c r="N94" s="301"/>
      <c r="O94" s="301"/>
      <c r="P94" s="301"/>
      <c r="Q94" s="241"/>
      <c r="R94" s="241"/>
    </row>
    <row r="95" spans="1:18" s="239" customFormat="1" x14ac:dyDescent="0.55000000000000004">
      <c r="A95" s="240"/>
      <c r="B95" s="240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1" t="s">
        <v>3</v>
      </c>
      <c r="P95" s="242" t="s">
        <v>402</v>
      </c>
      <c r="Q95" s="240"/>
      <c r="R95" s="240"/>
    </row>
    <row r="96" spans="1:18" s="239" customFormat="1" ht="24" customHeight="1" x14ac:dyDescent="0.55000000000000004">
      <c r="A96" s="240"/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40"/>
      <c r="O96" s="243" t="s">
        <v>4</v>
      </c>
      <c r="P96" s="304">
        <v>46091</v>
      </c>
      <c r="Q96" s="304"/>
      <c r="R96" s="240"/>
    </row>
    <row r="97" spans="1:18" s="239" customFormat="1" x14ac:dyDescent="0.55000000000000004">
      <c r="A97" s="240"/>
      <c r="B97" s="240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3" t="s">
        <v>5</v>
      </c>
      <c r="P97" s="301" t="s">
        <v>343</v>
      </c>
      <c r="Q97" s="301"/>
      <c r="R97" s="240"/>
    </row>
    <row r="98" spans="1:18" s="239" customFormat="1" x14ac:dyDescent="0.55000000000000004">
      <c r="A98" s="244" t="s">
        <v>394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N98" s="245"/>
      <c r="O98" s="246" t="s">
        <v>6</v>
      </c>
    </row>
    <row r="99" spans="1:18" s="239" customFormat="1" x14ac:dyDescent="0.55000000000000004">
      <c r="A99" s="302" t="s">
        <v>52</v>
      </c>
      <c r="B99" s="302"/>
      <c r="C99" s="302"/>
      <c r="D99" s="302"/>
      <c r="F99" s="303"/>
      <c r="G99" s="303"/>
      <c r="H99" s="237"/>
      <c r="I99" s="238"/>
      <c r="J99" s="238"/>
      <c r="K99" s="238"/>
      <c r="N99" s="245"/>
      <c r="O99" s="246" t="s">
        <v>7</v>
      </c>
      <c r="Q99" s="236"/>
    </row>
    <row r="100" spans="1:18" s="239" customFormat="1" ht="23.25" customHeight="1" x14ac:dyDescent="0.55000000000000004">
      <c r="A100" s="244" t="s">
        <v>398</v>
      </c>
      <c r="E100" s="241"/>
      <c r="F100" s="240"/>
      <c r="G100" s="241"/>
      <c r="H100" s="241"/>
      <c r="I100" s="241"/>
      <c r="J100" s="241"/>
      <c r="K100" s="238"/>
      <c r="N100" s="290" t="s">
        <v>410</v>
      </c>
      <c r="O100" s="246" t="s">
        <v>8</v>
      </c>
      <c r="P100" s="238" t="s">
        <v>411</v>
      </c>
    </row>
    <row r="101" spans="1:18" s="239" customFormat="1" x14ac:dyDescent="0.55000000000000004">
      <c r="A101" s="302"/>
      <c r="B101" s="302"/>
      <c r="C101" s="302"/>
      <c r="D101" s="302"/>
      <c r="P101" s="248"/>
      <c r="Q101" s="248"/>
      <c r="R101" s="245" t="s">
        <v>54</v>
      </c>
    </row>
    <row r="102" spans="1:18" s="239" customFormat="1" x14ac:dyDescent="0.55000000000000004">
      <c r="A102" s="249" t="s">
        <v>55</v>
      </c>
      <c r="B102" s="305" t="s">
        <v>56</v>
      </c>
      <c r="C102" s="305" t="s">
        <v>12</v>
      </c>
      <c r="D102" s="250" t="s">
        <v>57</v>
      </c>
      <c r="E102" s="306" t="s">
        <v>13</v>
      </c>
      <c r="F102" s="307"/>
      <c r="G102" s="307"/>
      <c r="H102" s="308"/>
      <c r="I102" s="250" t="s">
        <v>57</v>
      </c>
      <c r="J102" s="306" t="s">
        <v>14</v>
      </c>
      <c r="K102" s="307"/>
      <c r="L102" s="307"/>
      <c r="M102" s="308"/>
      <c r="N102" s="250" t="s">
        <v>57</v>
      </c>
      <c r="O102" s="306" t="s">
        <v>15</v>
      </c>
      <c r="P102" s="307"/>
      <c r="Q102" s="307"/>
      <c r="R102" s="308"/>
    </row>
    <row r="103" spans="1:18" s="239" customFormat="1" x14ac:dyDescent="0.55000000000000004">
      <c r="A103" s="251" t="s">
        <v>61</v>
      </c>
      <c r="B103" s="305"/>
      <c r="C103" s="305"/>
      <c r="D103" s="252" t="s">
        <v>62</v>
      </c>
      <c r="E103" s="253" t="s">
        <v>63</v>
      </c>
      <c r="F103" s="253" t="s">
        <v>64</v>
      </c>
      <c r="G103" s="253" t="s">
        <v>65</v>
      </c>
      <c r="H103" s="253" t="s">
        <v>66</v>
      </c>
      <c r="I103" s="252" t="s">
        <v>67</v>
      </c>
      <c r="J103" s="253" t="s">
        <v>68</v>
      </c>
      <c r="K103" s="253" t="s">
        <v>69</v>
      </c>
      <c r="L103" s="253" t="s">
        <v>70</v>
      </c>
      <c r="M103" s="253" t="s">
        <v>71</v>
      </c>
      <c r="N103" s="252" t="s">
        <v>72</v>
      </c>
      <c r="O103" s="253" t="s">
        <v>73</v>
      </c>
      <c r="P103" s="253" t="s">
        <v>74</v>
      </c>
      <c r="Q103" s="253" t="s">
        <v>75</v>
      </c>
      <c r="R103" s="253" t="s">
        <v>76</v>
      </c>
    </row>
    <row r="104" spans="1:18" s="239" customFormat="1" ht="24" customHeight="1" x14ac:dyDescent="0.55000000000000004">
      <c r="A104" s="277" t="s">
        <v>235</v>
      </c>
      <c r="B104" s="262" t="s">
        <v>16</v>
      </c>
      <c r="C104" s="272">
        <f>+I104</f>
        <v>210400</v>
      </c>
      <c r="D104" s="263" t="s">
        <v>345</v>
      </c>
      <c r="E104" s="263" t="s">
        <v>345</v>
      </c>
      <c r="F104" s="263" t="s">
        <v>345</v>
      </c>
      <c r="G104" s="263" t="s">
        <v>345</v>
      </c>
      <c r="H104" s="263" t="s">
        <v>345</v>
      </c>
      <c r="I104" s="276">
        <f>+L104</f>
        <v>210400</v>
      </c>
      <c r="J104" s="263" t="s">
        <v>345</v>
      </c>
      <c r="K104" s="263" t="s">
        <v>345</v>
      </c>
      <c r="L104" s="275">
        <v>210400</v>
      </c>
      <c r="M104" s="263" t="s">
        <v>345</v>
      </c>
      <c r="N104" s="263" t="s">
        <v>345</v>
      </c>
      <c r="O104" s="263" t="s">
        <v>345</v>
      </c>
      <c r="P104" s="263" t="s">
        <v>345</v>
      </c>
      <c r="Q104" s="263" t="s">
        <v>345</v>
      </c>
      <c r="R104" s="263" t="s">
        <v>345</v>
      </c>
    </row>
    <row r="105" spans="1:18" s="274" customFormat="1" x14ac:dyDescent="0.55000000000000004">
      <c r="A105" s="297"/>
      <c r="B105" s="262" t="s">
        <v>17</v>
      </c>
      <c r="C105" s="263" t="s">
        <v>345</v>
      </c>
      <c r="D105" s="263" t="s">
        <v>345</v>
      </c>
      <c r="E105" s="263" t="s">
        <v>345</v>
      </c>
      <c r="F105" s="263" t="s">
        <v>345</v>
      </c>
      <c r="G105" s="263" t="s">
        <v>345</v>
      </c>
      <c r="H105" s="263" t="s">
        <v>345</v>
      </c>
      <c r="I105" s="263" t="s">
        <v>345</v>
      </c>
      <c r="J105" s="263" t="s">
        <v>345</v>
      </c>
      <c r="K105" s="263" t="s">
        <v>345</v>
      </c>
      <c r="L105" s="263" t="s">
        <v>345</v>
      </c>
      <c r="M105" s="263" t="s">
        <v>345</v>
      </c>
      <c r="N105" s="263" t="s">
        <v>345</v>
      </c>
      <c r="O105" s="263" t="s">
        <v>345</v>
      </c>
      <c r="P105" s="263" t="s">
        <v>345</v>
      </c>
      <c r="Q105" s="263" t="s">
        <v>345</v>
      </c>
      <c r="R105" s="263" t="s">
        <v>345</v>
      </c>
    </row>
    <row r="106" spans="1:18" s="239" customFormat="1" ht="24" customHeight="1" x14ac:dyDescent="0.55000000000000004">
      <c r="A106" s="277" t="s">
        <v>236</v>
      </c>
      <c r="B106" s="262" t="s">
        <v>16</v>
      </c>
      <c r="C106" s="272">
        <f>+I106</f>
        <v>6762600</v>
      </c>
      <c r="D106" s="263" t="s">
        <v>345</v>
      </c>
      <c r="E106" s="263" t="s">
        <v>345</v>
      </c>
      <c r="F106" s="263" t="s">
        <v>345</v>
      </c>
      <c r="G106" s="263" t="s">
        <v>345</v>
      </c>
      <c r="H106" s="263" t="s">
        <v>345</v>
      </c>
      <c r="I106" s="276">
        <f>+M106</f>
        <v>6762600</v>
      </c>
      <c r="J106" s="263" t="s">
        <v>345</v>
      </c>
      <c r="K106" s="263" t="s">
        <v>345</v>
      </c>
      <c r="L106" s="263" t="s">
        <v>345</v>
      </c>
      <c r="M106" s="275">
        <v>6762600</v>
      </c>
      <c r="N106" s="263" t="s">
        <v>345</v>
      </c>
      <c r="O106" s="263" t="s">
        <v>345</v>
      </c>
      <c r="P106" s="263" t="s">
        <v>345</v>
      </c>
      <c r="Q106" s="263" t="s">
        <v>345</v>
      </c>
      <c r="R106" s="263" t="s">
        <v>345</v>
      </c>
    </row>
    <row r="107" spans="1:18" s="274" customFormat="1" x14ac:dyDescent="0.55000000000000004">
      <c r="A107" s="297"/>
      <c r="B107" s="262" t="s">
        <v>17</v>
      </c>
      <c r="C107" s="263" t="s">
        <v>345</v>
      </c>
      <c r="D107" s="263" t="s">
        <v>345</v>
      </c>
      <c r="E107" s="263" t="s">
        <v>345</v>
      </c>
      <c r="F107" s="263" t="s">
        <v>345</v>
      </c>
      <c r="G107" s="263" t="s">
        <v>345</v>
      </c>
      <c r="H107" s="263" t="s">
        <v>345</v>
      </c>
      <c r="I107" s="263" t="s">
        <v>345</v>
      </c>
      <c r="J107" s="263" t="s">
        <v>345</v>
      </c>
      <c r="K107" s="263" t="s">
        <v>345</v>
      </c>
      <c r="L107" s="263" t="s">
        <v>345</v>
      </c>
      <c r="M107" s="263" t="s">
        <v>345</v>
      </c>
      <c r="N107" s="263" t="s">
        <v>345</v>
      </c>
      <c r="O107" s="263" t="s">
        <v>345</v>
      </c>
      <c r="P107" s="263" t="s">
        <v>345</v>
      </c>
      <c r="Q107" s="263" t="s">
        <v>345</v>
      </c>
      <c r="R107" s="263" t="s">
        <v>345</v>
      </c>
    </row>
    <row r="108" spans="1:18" s="239" customFormat="1" x14ac:dyDescent="0.55000000000000004">
      <c r="A108" s="257" t="s">
        <v>87</v>
      </c>
      <c r="B108" s="258" t="s">
        <v>16</v>
      </c>
      <c r="C108" s="268">
        <f>+C110+C112+C114+C116</f>
        <v>11148000</v>
      </c>
      <c r="D108" s="268">
        <f t="shared" ref="D108:E108" si="8">SUM(D110:D116)</f>
        <v>11148000</v>
      </c>
      <c r="E108" s="268">
        <f t="shared" si="8"/>
        <v>11148000</v>
      </c>
      <c r="F108" s="259" t="s">
        <v>345</v>
      </c>
      <c r="G108" s="259" t="s">
        <v>345</v>
      </c>
      <c r="H108" s="259" t="s">
        <v>345</v>
      </c>
      <c r="I108" s="259" t="s">
        <v>345</v>
      </c>
      <c r="J108" s="259" t="s">
        <v>345</v>
      </c>
      <c r="K108" s="259" t="s">
        <v>345</v>
      </c>
      <c r="L108" s="259" t="s">
        <v>345</v>
      </c>
      <c r="M108" s="259" t="s">
        <v>345</v>
      </c>
      <c r="N108" s="259" t="s">
        <v>345</v>
      </c>
      <c r="O108" s="259" t="s">
        <v>345</v>
      </c>
      <c r="P108" s="259" t="s">
        <v>345</v>
      </c>
      <c r="Q108" s="259" t="s">
        <v>345</v>
      </c>
      <c r="R108" s="259" t="s">
        <v>345</v>
      </c>
    </row>
    <row r="109" spans="1:18" s="239" customFormat="1" x14ac:dyDescent="0.55000000000000004">
      <c r="A109" s="257"/>
      <c r="B109" s="258" t="s">
        <v>17</v>
      </c>
      <c r="C109" s="259" t="s">
        <v>345</v>
      </c>
      <c r="D109" s="259" t="s">
        <v>345</v>
      </c>
      <c r="E109" s="259" t="s">
        <v>345</v>
      </c>
      <c r="F109" s="259" t="s">
        <v>345</v>
      </c>
      <c r="G109" s="259" t="s">
        <v>345</v>
      </c>
      <c r="H109" s="259" t="s">
        <v>345</v>
      </c>
      <c r="I109" s="259" t="s">
        <v>345</v>
      </c>
      <c r="J109" s="259" t="s">
        <v>345</v>
      </c>
      <c r="K109" s="259" t="s">
        <v>345</v>
      </c>
      <c r="L109" s="259" t="s">
        <v>345</v>
      </c>
      <c r="M109" s="259" t="s">
        <v>345</v>
      </c>
      <c r="N109" s="259" t="s">
        <v>345</v>
      </c>
      <c r="O109" s="259" t="s">
        <v>345</v>
      </c>
      <c r="P109" s="259" t="s">
        <v>345</v>
      </c>
      <c r="Q109" s="259" t="s">
        <v>345</v>
      </c>
      <c r="R109" s="259" t="s">
        <v>345</v>
      </c>
    </row>
    <row r="110" spans="1:18" s="239" customFormat="1" x14ac:dyDescent="0.55000000000000004">
      <c r="A110" s="265" t="s">
        <v>237</v>
      </c>
      <c r="B110" s="262" t="s">
        <v>16</v>
      </c>
      <c r="C110" s="270">
        <f>+D110</f>
        <v>9500000</v>
      </c>
      <c r="D110" s="276">
        <f t="shared" ref="D110" si="9">SUM(E110:H110)</f>
        <v>9500000</v>
      </c>
      <c r="E110" s="275">
        <v>9500000</v>
      </c>
      <c r="F110" s="263" t="s">
        <v>345</v>
      </c>
      <c r="G110" s="263" t="s">
        <v>345</v>
      </c>
      <c r="H110" s="263" t="s">
        <v>345</v>
      </c>
      <c r="I110" s="263" t="s">
        <v>345</v>
      </c>
      <c r="J110" s="263" t="s">
        <v>345</v>
      </c>
      <c r="K110" s="263" t="s">
        <v>345</v>
      </c>
      <c r="L110" s="263" t="s">
        <v>345</v>
      </c>
      <c r="M110" s="263" t="s">
        <v>345</v>
      </c>
      <c r="N110" s="263" t="s">
        <v>345</v>
      </c>
      <c r="O110" s="263" t="s">
        <v>345</v>
      </c>
      <c r="P110" s="263" t="s">
        <v>345</v>
      </c>
      <c r="Q110" s="263" t="s">
        <v>345</v>
      </c>
      <c r="R110" s="263" t="s">
        <v>345</v>
      </c>
    </row>
    <row r="111" spans="1:18" s="274" customFormat="1" x14ac:dyDescent="0.55000000000000004">
      <c r="A111" s="297"/>
      <c r="B111" s="262" t="s">
        <v>17</v>
      </c>
      <c r="C111" s="263" t="s">
        <v>345</v>
      </c>
      <c r="D111" s="263" t="s">
        <v>345</v>
      </c>
      <c r="E111" s="263" t="s">
        <v>345</v>
      </c>
      <c r="F111" s="263" t="s">
        <v>345</v>
      </c>
      <c r="G111" s="263" t="s">
        <v>345</v>
      </c>
      <c r="H111" s="263" t="s">
        <v>345</v>
      </c>
      <c r="I111" s="263" t="s">
        <v>345</v>
      </c>
      <c r="J111" s="263" t="s">
        <v>345</v>
      </c>
      <c r="K111" s="263" t="s">
        <v>345</v>
      </c>
      <c r="L111" s="263" t="s">
        <v>345</v>
      </c>
      <c r="M111" s="263" t="s">
        <v>345</v>
      </c>
      <c r="N111" s="263" t="s">
        <v>345</v>
      </c>
      <c r="O111" s="263" t="s">
        <v>345</v>
      </c>
      <c r="P111" s="263" t="s">
        <v>345</v>
      </c>
      <c r="Q111" s="263" t="s">
        <v>345</v>
      </c>
      <c r="R111" s="263" t="s">
        <v>345</v>
      </c>
    </row>
    <row r="112" spans="1:18" s="239" customFormat="1" x14ac:dyDescent="0.55000000000000004">
      <c r="A112" s="265" t="s">
        <v>238</v>
      </c>
      <c r="B112" s="262" t="s">
        <v>16</v>
      </c>
      <c r="C112" s="270">
        <f>+D112</f>
        <v>1500000</v>
      </c>
      <c r="D112" s="276">
        <f t="shared" ref="D112:D116" si="10">SUM(E112:H112)</f>
        <v>1500000</v>
      </c>
      <c r="E112" s="275">
        <v>1500000</v>
      </c>
      <c r="F112" s="263" t="s">
        <v>345</v>
      </c>
      <c r="G112" s="263" t="s">
        <v>345</v>
      </c>
      <c r="H112" s="263" t="s">
        <v>345</v>
      </c>
      <c r="I112" s="263" t="s">
        <v>345</v>
      </c>
      <c r="J112" s="263" t="s">
        <v>345</v>
      </c>
      <c r="K112" s="263" t="s">
        <v>345</v>
      </c>
      <c r="L112" s="263" t="s">
        <v>345</v>
      </c>
      <c r="M112" s="263" t="s">
        <v>345</v>
      </c>
      <c r="N112" s="263" t="s">
        <v>345</v>
      </c>
      <c r="O112" s="263" t="s">
        <v>345</v>
      </c>
      <c r="P112" s="263" t="s">
        <v>345</v>
      </c>
      <c r="Q112" s="263" t="s">
        <v>345</v>
      </c>
      <c r="R112" s="263" t="s">
        <v>345</v>
      </c>
    </row>
    <row r="113" spans="1:18" s="274" customFormat="1" x14ac:dyDescent="0.55000000000000004">
      <c r="A113" s="297"/>
      <c r="B113" s="262" t="s">
        <v>17</v>
      </c>
      <c r="C113" s="263" t="s">
        <v>345</v>
      </c>
      <c r="D113" s="263" t="s">
        <v>345</v>
      </c>
      <c r="E113" s="263" t="s">
        <v>345</v>
      </c>
      <c r="F113" s="263" t="s">
        <v>345</v>
      </c>
      <c r="G113" s="263" t="s">
        <v>345</v>
      </c>
      <c r="H113" s="263" t="s">
        <v>345</v>
      </c>
      <c r="I113" s="263" t="s">
        <v>345</v>
      </c>
      <c r="J113" s="263" t="s">
        <v>345</v>
      </c>
      <c r="K113" s="263" t="s">
        <v>345</v>
      </c>
      <c r="L113" s="263" t="s">
        <v>345</v>
      </c>
      <c r="M113" s="263" t="s">
        <v>345</v>
      </c>
      <c r="N113" s="263" t="s">
        <v>345</v>
      </c>
      <c r="O113" s="263" t="s">
        <v>345</v>
      </c>
      <c r="P113" s="263" t="s">
        <v>345</v>
      </c>
      <c r="Q113" s="263" t="s">
        <v>345</v>
      </c>
      <c r="R113" s="263" t="s">
        <v>345</v>
      </c>
    </row>
    <row r="114" spans="1:18" s="239" customFormat="1" x14ac:dyDescent="0.55000000000000004">
      <c r="A114" s="265" t="s">
        <v>239</v>
      </c>
      <c r="B114" s="262" t="s">
        <v>16</v>
      </c>
      <c r="C114" s="270">
        <f>+D114</f>
        <v>120000</v>
      </c>
      <c r="D114" s="276">
        <f t="shared" si="10"/>
        <v>120000</v>
      </c>
      <c r="E114" s="275">
        <v>120000</v>
      </c>
      <c r="F114" s="263" t="s">
        <v>345</v>
      </c>
      <c r="G114" s="263" t="s">
        <v>345</v>
      </c>
      <c r="H114" s="263" t="s">
        <v>345</v>
      </c>
      <c r="I114" s="263" t="s">
        <v>345</v>
      </c>
      <c r="J114" s="263" t="s">
        <v>345</v>
      </c>
      <c r="K114" s="263" t="s">
        <v>345</v>
      </c>
      <c r="L114" s="263" t="s">
        <v>345</v>
      </c>
      <c r="M114" s="263" t="s">
        <v>345</v>
      </c>
      <c r="N114" s="263" t="s">
        <v>345</v>
      </c>
      <c r="O114" s="263" t="s">
        <v>345</v>
      </c>
      <c r="P114" s="263" t="s">
        <v>345</v>
      </c>
      <c r="Q114" s="263" t="s">
        <v>345</v>
      </c>
      <c r="R114" s="263" t="s">
        <v>345</v>
      </c>
    </row>
    <row r="115" spans="1:18" s="274" customFormat="1" x14ac:dyDescent="0.55000000000000004">
      <c r="A115" s="297"/>
      <c r="B115" s="262" t="s">
        <v>17</v>
      </c>
      <c r="C115" s="263" t="s">
        <v>345</v>
      </c>
      <c r="D115" s="263" t="s">
        <v>345</v>
      </c>
      <c r="E115" s="263" t="s">
        <v>345</v>
      </c>
      <c r="F115" s="263" t="s">
        <v>345</v>
      </c>
      <c r="G115" s="263" t="s">
        <v>345</v>
      </c>
      <c r="H115" s="263" t="s">
        <v>345</v>
      </c>
      <c r="I115" s="263" t="s">
        <v>345</v>
      </c>
      <c r="J115" s="263" t="s">
        <v>345</v>
      </c>
      <c r="K115" s="263" t="s">
        <v>345</v>
      </c>
      <c r="L115" s="263" t="s">
        <v>345</v>
      </c>
      <c r="M115" s="263" t="s">
        <v>345</v>
      </c>
      <c r="N115" s="263" t="s">
        <v>345</v>
      </c>
      <c r="O115" s="263" t="s">
        <v>345</v>
      </c>
      <c r="P115" s="263" t="s">
        <v>345</v>
      </c>
      <c r="Q115" s="263" t="s">
        <v>345</v>
      </c>
      <c r="R115" s="263" t="s">
        <v>345</v>
      </c>
    </row>
    <row r="116" spans="1:18" s="239" customFormat="1" x14ac:dyDescent="0.55000000000000004">
      <c r="A116" s="265" t="s">
        <v>240</v>
      </c>
      <c r="B116" s="262" t="s">
        <v>16</v>
      </c>
      <c r="C116" s="270">
        <f>+D116</f>
        <v>28000</v>
      </c>
      <c r="D116" s="276">
        <f t="shared" si="10"/>
        <v>28000</v>
      </c>
      <c r="E116" s="275">
        <v>28000</v>
      </c>
      <c r="F116" s="263" t="s">
        <v>345</v>
      </c>
      <c r="G116" s="263" t="s">
        <v>345</v>
      </c>
      <c r="H116" s="263" t="s">
        <v>345</v>
      </c>
      <c r="I116" s="263" t="s">
        <v>345</v>
      </c>
      <c r="J116" s="263" t="s">
        <v>345</v>
      </c>
      <c r="K116" s="263" t="s">
        <v>345</v>
      </c>
      <c r="L116" s="263" t="s">
        <v>345</v>
      </c>
      <c r="M116" s="263" t="s">
        <v>345</v>
      </c>
      <c r="N116" s="263" t="s">
        <v>345</v>
      </c>
      <c r="O116" s="263" t="s">
        <v>345</v>
      </c>
      <c r="P116" s="263" t="s">
        <v>345</v>
      </c>
      <c r="Q116" s="263" t="s">
        <v>345</v>
      </c>
      <c r="R116" s="263" t="s">
        <v>345</v>
      </c>
    </row>
    <row r="117" spans="1:18" s="274" customFormat="1" x14ac:dyDescent="0.55000000000000004">
      <c r="A117" s="297"/>
      <c r="B117" s="262" t="s">
        <v>17</v>
      </c>
      <c r="C117" s="263" t="s">
        <v>345</v>
      </c>
      <c r="D117" s="263" t="s">
        <v>345</v>
      </c>
      <c r="E117" s="263" t="s">
        <v>345</v>
      </c>
      <c r="F117" s="263" t="s">
        <v>345</v>
      </c>
      <c r="G117" s="263" t="s">
        <v>345</v>
      </c>
      <c r="H117" s="263" t="s">
        <v>345</v>
      </c>
      <c r="I117" s="263" t="s">
        <v>345</v>
      </c>
      <c r="J117" s="263" t="s">
        <v>345</v>
      </c>
      <c r="K117" s="263" t="s">
        <v>345</v>
      </c>
      <c r="L117" s="263" t="s">
        <v>345</v>
      </c>
      <c r="M117" s="263" t="s">
        <v>345</v>
      </c>
      <c r="N117" s="263" t="s">
        <v>345</v>
      </c>
      <c r="O117" s="263" t="s">
        <v>345</v>
      </c>
      <c r="P117" s="263" t="s">
        <v>345</v>
      </c>
      <c r="Q117" s="263" t="s">
        <v>345</v>
      </c>
      <c r="R117" s="263" t="s">
        <v>345</v>
      </c>
    </row>
    <row r="118" spans="1:18" s="239" customFormat="1" x14ac:dyDescent="0.55000000000000004">
      <c r="A118" s="266" t="s">
        <v>88</v>
      </c>
      <c r="B118" s="255" t="s">
        <v>16</v>
      </c>
      <c r="C118" s="267">
        <f>+C120+C165</f>
        <v>24593300</v>
      </c>
      <c r="D118" s="267">
        <f t="shared" ref="D118:G118" si="11">+D120+D165</f>
        <v>16538300</v>
      </c>
      <c r="E118" s="256">
        <f>+E120+E165</f>
        <v>14912400</v>
      </c>
      <c r="F118" s="256" t="s">
        <v>345</v>
      </c>
      <c r="G118" s="267">
        <f t="shared" si="11"/>
        <v>1625900</v>
      </c>
      <c r="H118" s="256" t="s">
        <v>345</v>
      </c>
      <c r="I118" s="295">
        <f>+I165</f>
        <v>8055000</v>
      </c>
      <c r="J118" s="256" t="s">
        <v>345</v>
      </c>
      <c r="K118" s="256" t="s">
        <v>345</v>
      </c>
      <c r="L118" s="256">
        <f>+L165</f>
        <v>8055000</v>
      </c>
      <c r="M118" s="256" t="s">
        <v>345</v>
      </c>
      <c r="N118" s="256">
        <f>+N120</f>
        <v>0</v>
      </c>
      <c r="O118" s="256" t="s">
        <v>345</v>
      </c>
      <c r="P118" s="256">
        <f>+P120</f>
        <v>0</v>
      </c>
      <c r="Q118" s="256" t="s">
        <v>345</v>
      </c>
      <c r="R118" s="256" t="s">
        <v>345</v>
      </c>
    </row>
    <row r="119" spans="1:18" s="239" customFormat="1" x14ac:dyDescent="0.55000000000000004">
      <c r="A119" s="266"/>
      <c r="B119" s="255" t="s">
        <v>17</v>
      </c>
      <c r="C119" s="267"/>
      <c r="D119" s="267"/>
      <c r="E119" s="256" t="s">
        <v>345</v>
      </c>
      <c r="F119" s="256" t="s">
        <v>345</v>
      </c>
      <c r="G119" s="267"/>
      <c r="H119" s="256" t="s">
        <v>345</v>
      </c>
      <c r="I119" s="256" t="s">
        <v>345</v>
      </c>
      <c r="J119" s="256" t="s">
        <v>345</v>
      </c>
      <c r="K119" s="256" t="s">
        <v>345</v>
      </c>
      <c r="L119" s="256" t="s">
        <v>345</v>
      </c>
      <c r="M119" s="256" t="s">
        <v>345</v>
      </c>
      <c r="N119" s="256" t="s">
        <v>345</v>
      </c>
      <c r="O119" s="256" t="s">
        <v>345</v>
      </c>
      <c r="P119" s="256" t="s">
        <v>345</v>
      </c>
      <c r="Q119" s="256" t="s">
        <v>345</v>
      </c>
      <c r="R119" s="256" t="s">
        <v>345</v>
      </c>
    </row>
    <row r="120" spans="1:18" s="239" customFormat="1" x14ac:dyDescent="0.55000000000000004">
      <c r="A120" s="257" t="s">
        <v>89</v>
      </c>
      <c r="B120" s="258" t="s">
        <v>16</v>
      </c>
      <c r="C120" s="268">
        <f>+C122+C124+C126+C128+C130+C132+C145+C147+C149+C151+C153+C155+C157+C159+C161+C163</f>
        <v>15350300</v>
      </c>
      <c r="D120" s="268">
        <f t="shared" ref="D120:G120" si="12">SUM(D122:D163)</f>
        <v>15350300</v>
      </c>
      <c r="E120" s="259">
        <f>+E126+E128+E130+E132+E145+E147+E149+E151+E153+E155+E157+E159+E161</f>
        <v>14912400</v>
      </c>
      <c r="F120" s="259" t="s">
        <v>345</v>
      </c>
      <c r="G120" s="268">
        <f t="shared" si="12"/>
        <v>437900</v>
      </c>
      <c r="H120" s="259" t="s">
        <v>345</v>
      </c>
      <c r="I120" s="259" t="s">
        <v>345</v>
      </c>
      <c r="J120" s="259" t="s">
        <v>345</v>
      </c>
      <c r="K120" s="259" t="s">
        <v>345</v>
      </c>
      <c r="L120" s="259" t="s">
        <v>345</v>
      </c>
      <c r="M120" s="259" t="s">
        <v>345</v>
      </c>
      <c r="N120" s="259">
        <f>+N126+N128+N130+N132+N145+N147+N149+N151+N153+N155+N157+N159+N161</f>
        <v>0</v>
      </c>
      <c r="O120" s="259" t="s">
        <v>345</v>
      </c>
      <c r="P120" s="259">
        <f>+P126+P128+P130+P132+P145+P147+P149+P151+P153+P155+P157+P159+P161</f>
        <v>0</v>
      </c>
      <c r="Q120" s="259" t="s">
        <v>345</v>
      </c>
      <c r="R120" s="259" t="s">
        <v>345</v>
      </c>
    </row>
    <row r="121" spans="1:18" s="239" customFormat="1" x14ac:dyDescent="0.55000000000000004">
      <c r="A121" s="257"/>
      <c r="B121" s="258" t="s">
        <v>17</v>
      </c>
      <c r="C121" s="259" t="s">
        <v>345</v>
      </c>
      <c r="D121" s="259" t="s">
        <v>345</v>
      </c>
      <c r="E121" s="259" t="s">
        <v>345</v>
      </c>
      <c r="F121" s="259" t="s">
        <v>345</v>
      </c>
      <c r="G121" s="268"/>
      <c r="H121" s="259" t="s">
        <v>345</v>
      </c>
      <c r="I121" s="259" t="s">
        <v>345</v>
      </c>
      <c r="J121" s="259" t="s">
        <v>345</v>
      </c>
      <c r="K121" s="259" t="s">
        <v>345</v>
      </c>
      <c r="L121" s="259" t="s">
        <v>345</v>
      </c>
      <c r="M121" s="259" t="s">
        <v>345</v>
      </c>
      <c r="N121" s="259" t="s">
        <v>345</v>
      </c>
      <c r="O121" s="259" t="s">
        <v>345</v>
      </c>
      <c r="P121" s="259" t="s">
        <v>345</v>
      </c>
      <c r="Q121" s="259" t="s">
        <v>345</v>
      </c>
      <c r="R121" s="259" t="s">
        <v>345</v>
      </c>
    </row>
    <row r="122" spans="1:18" s="239" customFormat="1" ht="48" x14ac:dyDescent="0.55000000000000004">
      <c r="A122" s="265" t="s">
        <v>241</v>
      </c>
      <c r="B122" s="262" t="s">
        <v>16</v>
      </c>
      <c r="C122" s="270">
        <f>+D122</f>
        <v>18000</v>
      </c>
      <c r="D122" s="276">
        <f t="shared" ref="D122:D163" si="13">SUM(E122:H122)</f>
        <v>18000</v>
      </c>
      <c r="E122" s="263" t="s">
        <v>345</v>
      </c>
      <c r="F122" s="263" t="s">
        <v>345</v>
      </c>
      <c r="G122" s="275">
        <v>18000</v>
      </c>
      <c r="H122" s="263" t="s">
        <v>345</v>
      </c>
      <c r="I122" s="263" t="s">
        <v>345</v>
      </c>
      <c r="J122" s="263" t="s">
        <v>345</v>
      </c>
      <c r="K122" s="263" t="s">
        <v>345</v>
      </c>
      <c r="L122" s="263" t="s">
        <v>345</v>
      </c>
      <c r="M122" s="263" t="s">
        <v>345</v>
      </c>
      <c r="N122" s="263" t="s">
        <v>345</v>
      </c>
      <c r="O122" s="263" t="s">
        <v>345</v>
      </c>
      <c r="P122" s="263" t="s">
        <v>345</v>
      </c>
      <c r="Q122" s="263" t="s">
        <v>345</v>
      </c>
      <c r="R122" s="263" t="s">
        <v>345</v>
      </c>
    </row>
    <row r="123" spans="1:18" s="274" customFormat="1" x14ac:dyDescent="0.55000000000000004">
      <c r="A123" s="297"/>
      <c r="B123" s="262" t="s">
        <v>17</v>
      </c>
      <c r="C123" s="263" t="s">
        <v>345</v>
      </c>
      <c r="D123" s="263" t="s">
        <v>345</v>
      </c>
      <c r="E123" s="263" t="s">
        <v>345</v>
      </c>
      <c r="F123" s="263" t="s">
        <v>345</v>
      </c>
      <c r="G123" s="272"/>
      <c r="H123" s="263" t="s">
        <v>345</v>
      </c>
      <c r="I123" s="263" t="s">
        <v>345</v>
      </c>
      <c r="J123" s="263" t="s">
        <v>345</v>
      </c>
      <c r="K123" s="263" t="s">
        <v>345</v>
      </c>
      <c r="L123" s="263" t="s">
        <v>345</v>
      </c>
      <c r="M123" s="263" t="s">
        <v>345</v>
      </c>
      <c r="N123" s="263" t="s">
        <v>345</v>
      </c>
      <c r="O123" s="263" t="s">
        <v>345</v>
      </c>
      <c r="P123" s="263" t="s">
        <v>345</v>
      </c>
      <c r="Q123" s="263" t="s">
        <v>345</v>
      </c>
      <c r="R123" s="263" t="s">
        <v>345</v>
      </c>
    </row>
    <row r="124" spans="1:18" s="239" customFormat="1" ht="48" x14ac:dyDescent="0.55000000000000004">
      <c r="A124" s="265" t="s">
        <v>242</v>
      </c>
      <c r="B124" s="262" t="s">
        <v>16</v>
      </c>
      <c r="C124" s="270">
        <f>+D124</f>
        <v>117000</v>
      </c>
      <c r="D124" s="276">
        <f t="shared" si="13"/>
        <v>117000</v>
      </c>
      <c r="E124" s="263" t="s">
        <v>345</v>
      </c>
      <c r="F124" s="263" t="s">
        <v>345</v>
      </c>
      <c r="G124" s="275">
        <v>117000</v>
      </c>
      <c r="H124" s="263" t="s">
        <v>345</v>
      </c>
      <c r="I124" s="263" t="s">
        <v>345</v>
      </c>
      <c r="J124" s="263" t="s">
        <v>345</v>
      </c>
      <c r="K124" s="263" t="s">
        <v>345</v>
      </c>
      <c r="L124" s="263" t="s">
        <v>345</v>
      </c>
      <c r="M124" s="263" t="s">
        <v>345</v>
      </c>
      <c r="N124" s="263" t="s">
        <v>345</v>
      </c>
      <c r="O124" s="263" t="s">
        <v>345</v>
      </c>
      <c r="P124" s="263" t="s">
        <v>345</v>
      </c>
      <c r="Q124" s="263" t="s">
        <v>345</v>
      </c>
      <c r="R124" s="263" t="s">
        <v>345</v>
      </c>
    </row>
    <row r="125" spans="1:18" s="274" customFormat="1" x14ac:dyDescent="0.55000000000000004">
      <c r="A125" s="297"/>
      <c r="B125" s="262" t="s">
        <v>17</v>
      </c>
      <c r="C125" s="263" t="s">
        <v>345</v>
      </c>
      <c r="D125" s="263" t="s">
        <v>345</v>
      </c>
      <c r="E125" s="263" t="s">
        <v>345</v>
      </c>
      <c r="F125" s="263" t="s">
        <v>345</v>
      </c>
      <c r="G125" s="272"/>
      <c r="H125" s="263" t="s">
        <v>345</v>
      </c>
      <c r="I125" s="263" t="s">
        <v>345</v>
      </c>
      <c r="J125" s="263" t="s">
        <v>345</v>
      </c>
      <c r="K125" s="263" t="s">
        <v>345</v>
      </c>
      <c r="L125" s="263" t="s">
        <v>345</v>
      </c>
      <c r="M125" s="263" t="s">
        <v>345</v>
      </c>
      <c r="N125" s="263" t="s">
        <v>345</v>
      </c>
      <c r="O125" s="263" t="s">
        <v>345</v>
      </c>
      <c r="P125" s="263" t="s">
        <v>345</v>
      </c>
      <c r="Q125" s="263" t="s">
        <v>345</v>
      </c>
      <c r="R125" s="263" t="s">
        <v>345</v>
      </c>
    </row>
    <row r="126" spans="1:18" s="239" customFormat="1" ht="48" x14ac:dyDescent="0.55000000000000004">
      <c r="A126" s="265" t="s">
        <v>243</v>
      </c>
      <c r="B126" s="262" t="s">
        <v>16</v>
      </c>
      <c r="C126" s="270">
        <f>+D126</f>
        <v>584800</v>
      </c>
      <c r="D126" s="263">
        <f>+E126</f>
        <v>584800</v>
      </c>
      <c r="E126" s="275">
        <v>584800</v>
      </c>
      <c r="F126" s="263" t="s">
        <v>345</v>
      </c>
      <c r="G126" s="275"/>
      <c r="H126" s="263" t="s">
        <v>345</v>
      </c>
      <c r="I126" s="263" t="s">
        <v>345</v>
      </c>
      <c r="J126" s="263" t="s">
        <v>345</v>
      </c>
      <c r="K126" s="263" t="s">
        <v>345</v>
      </c>
      <c r="L126" s="263" t="s">
        <v>345</v>
      </c>
      <c r="M126" s="263" t="s">
        <v>345</v>
      </c>
      <c r="N126" s="276">
        <f>+P126</f>
        <v>0</v>
      </c>
      <c r="O126" s="263" t="s">
        <v>345</v>
      </c>
      <c r="P126" s="275"/>
      <c r="Q126" s="263" t="s">
        <v>345</v>
      </c>
      <c r="R126" s="263" t="s">
        <v>345</v>
      </c>
    </row>
    <row r="127" spans="1:18" s="274" customFormat="1" x14ac:dyDescent="0.55000000000000004">
      <c r="A127" s="297"/>
      <c r="B127" s="262" t="s">
        <v>17</v>
      </c>
      <c r="C127" s="263" t="s">
        <v>345</v>
      </c>
      <c r="D127" s="263" t="s">
        <v>345</v>
      </c>
      <c r="E127" s="263" t="s">
        <v>345</v>
      </c>
      <c r="F127" s="263" t="s">
        <v>345</v>
      </c>
      <c r="G127" s="272"/>
      <c r="H127" s="263" t="s">
        <v>345</v>
      </c>
      <c r="I127" s="263" t="s">
        <v>345</v>
      </c>
      <c r="J127" s="263" t="s">
        <v>345</v>
      </c>
      <c r="K127" s="263" t="s">
        <v>345</v>
      </c>
      <c r="L127" s="263" t="s">
        <v>345</v>
      </c>
      <c r="M127" s="263" t="s">
        <v>345</v>
      </c>
      <c r="N127" s="263" t="s">
        <v>345</v>
      </c>
      <c r="O127" s="263" t="s">
        <v>345</v>
      </c>
      <c r="P127" s="263"/>
      <c r="Q127" s="263" t="s">
        <v>345</v>
      </c>
      <c r="R127" s="263" t="s">
        <v>345</v>
      </c>
    </row>
    <row r="128" spans="1:18" s="239" customFormat="1" ht="48" x14ac:dyDescent="0.55000000000000004">
      <c r="A128" s="265" t="s">
        <v>244</v>
      </c>
      <c r="B128" s="262" t="s">
        <v>16</v>
      </c>
      <c r="C128" s="270">
        <f>+D128</f>
        <v>584800</v>
      </c>
      <c r="D128" s="263">
        <f>+E128</f>
        <v>584800</v>
      </c>
      <c r="E128" s="275">
        <v>584800</v>
      </c>
      <c r="F128" s="263" t="s">
        <v>345</v>
      </c>
      <c r="G128" s="275"/>
      <c r="H128" s="263" t="s">
        <v>345</v>
      </c>
      <c r="I128" s="263" t="s">
        <v>345</v>
      </c>
      <c r="J128" s="263" t="s">
        <v>345</v>
      </c>
      <c r="K128" s="263" t="s">
        <v>345</v>
      </c>
      <c r="L128" s="263" t="s">
        <v>345</v>
      </c>
      <c r="M128" s="263" t="s">
        <v>345</v>
      </c>
      <c r="N128" s="276">
        <f>+P128</f>
        <v>0</v>
      </c>
      <c r="O128" s="263" t="s">
        <v>345</v>
      </c>
      <c r="P128" s="275"/>
      <c r="Q128" s="263" t="s">
        <v>345</v>
      </c>
      <c r="R128" s="263" t="s">
        <v>345</v>
      </c>
    </row>
    <row r="129" spans="1:18" s="274" customFormat="1" x14ac:dyDescent="0.55000000000000004">
      <c r="A129" s="297"/>
      <c r="B129" s="262" t="s">
        <v>17</v>
      </c>
      <c r="C129" s="263" t="s">
        <v>345</v>
      </c>
      <c r="D129" s="263" t="s">
        <v>345</v>
      </c>
      <c r="E129" s="263" t="s">
        <v>345</v>
      </c>
      <c r="F129" s="263" t="s">
        <v>345</v>
      </c>
      <c r="G129" s="272"/>
      <c r="H129" s="263" t="s">
        <v>345</v>
      </c>
      <c r="I129" s="263" t="s">
        <v>345</v>
      </c>
      <c r="J129" s="263" t="s">
        <v>345</v>
      </c>
      <c r="K129" s="263" t="s">
        <v>345</v>
      </c>
      <c r="L129" s="263" t="s">
        <v>345</v>
      </c>
      <c r="M129" s="263" t="s">
        <v>345</v>
      </c>
      <c r="N129" s="263" t="s">
        <v>345</v>
      </c>
      <c r="O129" s="263" t="s">
        <v>345</v>
      </c>
      <c r="P129" s="263"/>
      <c r="Q129" s="263" t="s">
        <v>345</v>
      </c>
      <c r="R129" s="263" t="s">
        <v>345</v>
      </c>
    </row>
    <row r="130" spans="1:18" s="239" customFormat="1" ht="48" x14ac:dyDescent="0.55000000000000004">
      <c r="A130" s="265" t="s">
        <v>245</v>
      </c>
      <c r="B130" s="262" t="s">
        <v>16</v>
      </c>
      <c r="C130" s="270">
        <f>+D130</f>
        <v>584800</v>
      </c>
      <c r="D130" s="263">
        <f>+E130</f>
        <v>584800</v>
      </c>
      <c r="E130" s="275">
        <v>584800</v>
      </c>
      <c r="F130" s="263" t="s">
        <v>345</v>
      </c>
      <c r="G130" s="275"/>
      <c r="H130" s="263" t="s">
        <v>345</v>
      </c>
      <c r="I130" s="263" t="s">
        <v>345</v>
      </c>
      <c r="J130" s="263" t="s">
        <v>345</v>
      </c>
      <c r="K130" s="263" t="s">
        <v>345</v>
      </c>
      <c r="L130" s="263" t="s">
        <v>345</v>
      </c>
      <c r="M130" s="263" t="s">
        <v>345</v>
      </c>
      <c r="N130" s="276">
        <f>+P130</f>
        <v>0</v>
      </c>
      <c r="O130" s="263" t="s">
        <v>345</v>
      </c>
      <c r="P130" s="275"/>
      <c r="Q130" s="263" t="s">
        <v>345</v>
      </c>
      <c r="R130" s="263" t="s">
        <v>345</v>
      </c>
    </row>
    <row r="131" spans="1:18" s="274" customFormat="1" x14ac:dyDescent="0.55000000000000004">
      <c r="A131" s="297"/>
      <c r="B131" s="262" t="s">
        <v>17</v>
      </c>
      <c r="C131" s="263" t="s">
        <v>345</v>
      </c>
      <c r="D131" s="263" t="s">
        <v>345</v>
      </c>
      <c r="E131" s="263" t="s">
        <v>345</v>
      </c>
      <c r="F131" s="263" t="s">
        <v>345</v>
      </c>
      <c r="G131" s="272"/>
      <c r="H131" s="263" t="s">
        <v>345</v>
      </c>
      <c r="I131" s="263" t="s">
        <v>345</v>
      </c>
      <c r="J131" s="263" t="s">
        <v>345</v>
      </c>
      <c r="K131" s="263" t="s">
        <v>345</v>
      </c>
      <c r="L131" s="263" t="s">
        <v>345</v>
      </c>
      <c r="M131" s="263" t="s">
        <v>345</v>
      </c>
      <c r="N131" s="263" t="s">
        <v>345</v>
      </c>
      <c r="O131" s="263" t="s">
        <v>345</v>
      </c>
      <c r="P131" s="263"/>
      <c r="Q131" s="263" t="s">
        <v>345</v>
      </c>
      <c r="R131" s="263" t="s">
        <v>345</v>
      </c>
    </row>
    <row r="132" spans="1:18" s="239" customFormat="1" ht="72" x14ac:dyDescent="0.55000000000000004">
      <c r="A132" s="265" t="s">
        <v>246</v>
      </c>
      <c r="B132" s="262" t="s">
        <v>16</v>
      </c>
      <c r="C132" s="270">
        <f>+D132</f>
        <v>1169600</v>
      </c>
      <c r="D132" s="263">
        <f>+E132</f>
        <v>1169600</v>
      </c>
      <c r="E132" s="275">
        <v>1169600</v>
      </c>
      <c r="F132" s="263" t="s">
        <v>345</v>
      </c>
      <c r="G132" s="275"/>
      <c r="H132" s="263" t="s">
        <v>345</v>
      </c>
      <c r="I132" s="263" t="s">
        <v>345</v>
      </c>
      <c r="J132" s="263" t="s">
        <v>345</v>
      </c>
      <c r="K132" s="263" t="s">
        <v>345</v>
      </c>
      <c r="L132" s="263" t="s">
        <v>345</v>
      </c>
      <c r="M132" s="263" t="s">
        <v>345</v>
      </c>
      <c r="N132" s="276">
        <f>+P132</f>
        <v>0</v>
      </c>
      <c r="O132" s="263" t="s">
        <v>345</v>
      </c>
      <c r="P132" s="275"/>
      <c r="Q132" s="263" t="s">
        <v>345</v>
      </c>
      <c r="R132" s="263" t="s">
        <v>345</v>
      </c>
    </row>
    <row r="133" spans="1:18" s="274" customFormat="1" x14ac:dyDescent="0.55000000000000004">
      <c r="A133" s="279"/>
      <c r="B133" s="262" t="s">
        <v>17</v>
      </c>
      <c r="C133" s="263" t="s">
        <v>345</v>
      </c>
      <c r="D133" s="263" t="s">
        <v>345</v>
      </c>
      <c r="E133" s="263" t="s">
        <v>345</v>
      </c>
      <c r="F133" s="263" t="s">
        <v>345</v>
      </c>
      <c r="G133" s="272"/>
      <c r="H133" s="263" t="s">
        <v>345</v>
      </c>
      <c r="I133" s="263" t="s">
        <v>345</v>
      </c>
      <c r="J133" s="263" t="s">
        <v>345</v>
      </c>
      <c r="K133" s="263" t="s">
        <v>345</v>
      </c>
      <c r="L133" s="263" t="s">
        <v>345</v>
      </c>
      <c r="M133" s="263" t="s">
        <v>345</v>
      </c>
      <c r="N133" s="263" t="s">
        <v>345</v>
      </c>
      <c r="O133" s="263" t="s">
        <v>345</v>
      </c>
      <c r="P133" s="263" t="s">
        <v>345</v>
      </c>
      <c r="Q133" s="263" t="s">
        <v>345</v>
      </c>
      <c r="R133" s="263" t="s">
        <v>345</v>
      </c>
    </row>
    <row r="134" spans="1:18" s="239" customFormat="1" x14ac:dyDescent="0.55000000000000004">
      <c r="A134" s="300" t="s">
        <v>344</v>
      </c>
      <c r="B134" s="300"/>
      <c r="C134" s="300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237" t="s">
        <v>50</v>
      </c>
      <c r="R134" s="238"/>
    </row>
    <row r="135" spans="1:18" s="239" customFormat="1" x14ac:dyDescent="0.55000000000000004">
      <c r="A135" s="301" t="s">
        <v>116</v>
      </c>
      <c r="B135" s="301"/>
      <c r="C135" s="301"/>
      <c r="D135" s="301"/>
      <c r="E135" s="301"/>
      <c r="F135" s="301"/>
      <c r="G135" s="301"/>
      <c r="H135" s="301"/>
      <c r="I135" s="301"/>
      <c r="J135" s="301"/>
      <c r="K135" s="301"/>
      <c r="L135" s="301"/>
      <c r="M135" s="301"/>
      <c r="N135" s="301"/>
      <c r="O135" s="301"/>
      <c r="P135" s="301"/>
      <c r="Q135" s="241"/>
      <c r="R135" s="241"/>
    </row>
    <row r="136" spans="1:18" s="239" customFormat="1" x14ac:dyDescent="0.55000000000000004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1" t="s">
        <v>3</v>
      </c>
      <c r="P136" s="242" t="s">
        <v>401</v>
      </c>
      <c r="Q136" s="240"/>
      <c r="R136" s="240"/>
    </row>
    <row r="137" spans="1:18" s="239" customFormat="1" ht="24" customHeight="1" x14ac:dyDescent="0.55000000000000004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3" t="s">
        <v>4</v>
      </c>
      <c r="P137" s="304">
        <v>46091</v>
      </c>
      <c r="Q137" s="304"/>
      <c r="R137" s="240"/>
    </row>
    <row r="138" spans="1:18" s="239" customFormat="1" x14ac:dyDescent="0.55000000000000004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3" t="s">
        <v>5</v>
      </c>
      <c r="P138" s="301" t="s">
        <v>343</v>
      </c>
      <c r="Q138" s="301"/>
      <c r="R138" s="240"/>
    </row>
    <row r="139" spans="1:18" s="239" customFormat="1" x14ac:dyDescent="0.55000000000000004">
      <c r="A139" s="244" t="s">
        <v>394</v>
      </c>
      <c r="B139" s="236"/>
      <c r="C139" s="236"/>
      <c r="D139" s="236"/>
      <c r="E139" s="236"/>
      <c r="F139" s="236"/>
      <c r="G139" s="236"/>
      <c r="H139" s="236"/>
      <c r="I139" s="236"/>
      <c r="J139" s="236"/>
      <c r="K139" s="236"/>
      <c r="N139" s="245"/>
      <c r="O139" s="246" t="s">
        <v>6</v>
      </c>
    </row>
    <row r="140" spans="1:18" s="239" customFormat="1" x14ac:dyDescent="0.55000000000000004">
      <c r="A140" s="302" t="s">
        <v>52</v>
      </c>
      <c r="B140" s="302"/>
      <c r="C140" s="302"/>
      <c r="D140" s="302"/>
      <c r="F140" s="303"/>
      <c r="G140" s="303"/>
      <c r="H140" s="237"/>
      <c r="I140" s="238"/>
      <c r="J140" s="238"/>
      <c r="K140" s="238"/>
      <c r="N140" s="245"/>
      <c r="O140" s="246" t="s">
        <v>7</v>
      </c>
      <c r="Q140" s="236"/>
    </row>
    <row r="141" spans="1:18" s="239" customFormat="1" ht="23.25" customHeight="1" x14ac:dyDescent="0.55000000000000004">
      <c r="A141" s="244" t="s">
        <v>398</v>
      </c>
      <c r="E141" s="241"/>
      <c r="F141" s="240"/>
      <c r="G141" s="241"/>
      <c r="H141" s="241"/>
      <c r="I141" s="241"/>
      <c r="J141" s="241"/>
      <c r="K141" s="238"/>
      <c r="N141" s="290" t="s">
        <v>410</v>
      </c>
      <c r="O141" s="246" t="s">
        <v>8</v>
      </c>
      <c r="P141" s="238" t="s">
        <v>411</v>
      </c>
    </row>
    <row r="142" spans="1:18" s="239" customFormat="1" x14ac:dyDescent="0.55000000000000004">
      <c r="A142" s="302"/>
      <c r="B142" s="302"/>
      <c r="C142" s="302"/>
      <c r="D142" s="302"/>
      <c r="P142" s="248"/>
      <c r="Q142" s="248"/>
      <c r="R142" s="245" t="s">
        <v>54</v>
      </c>
    </row>
    <row r="143" spans="1:18" s="239" customFormat="1" x14ac:dyDescent="0.55000000000000004">
      <c r="A143" s="249" t="s">
        <v>55</v>
      </c>
      <c r="B143" s="305" t="s">
        <v>56</v>
      </c>
      <c r="C143" s="305" t="s">
        <v>12</v>
      </c>
      <c r="D143" s="250" t="s">
        <v>57</v>
      </c>
      <c r="E143" s="306" t="s">
        <v>13</v>
      </c>
      <c r="F143" s="307"/>
      <c r="G143" s="307"/>
      <c r="H143" s="308"/>
      <c r="I143" s="250" t="s">
        <v>57</v>
      </c>
      <c r="J143" s="306" t="s">
        <v>14</v>
      </c>
      <c r="K143" s="307"/>
      <c r="L143" s="307"/>
      <c r="M143" s="308"/>
      <c r="N143" s="250" t="s">
        <v>57</v>
      </c>
      <c r="O143" s="306" t="s">
        <v>15</v>
      </c>
      <c r="P143" s="307"/>
      <c r="Q143" s="307"/>
      <c r="R143" s="308"/>
    </row>
    <row r="144" spans="1:18" s="239" customFormat="1" x14ac:dyDescent="0.55000000000000004">
      <c r="A144" s="251" t="s">
        <v>61</v>
      </c>
      <c r="B144" s="305"/>
      <c r="C144" s="305"/>
      <c r="D144" s="252" t="s">
        <v>62</v>
      </c>
      <c r="E144" s="253" t="s">
        <v>63</v>
      </c>
      <c r="F144" s="253" t="s">
        <v>64</v>
      </c>
      <c r="G144" s="253" t="s">
        <v>65</v>
      </c>
      <c r="H144" s="253" t="s">
        <v>66</v>
      </c>
      <c r="I144" s="252" t="s">
        <v>67</v>
      </c>
      <c r="J144" s="253" t="s">
        <v>68</v>
      </c>
      <c r="K144" s="253" t="s">
        <v>69</v>
      </c>
      <c r="L144" s="253" t="s">
        <v>70</v>
      </c>
      <c r="M144" s="253" t="s">
        <v>71</v>
      </c>
      <c r="N144" s="252" t="s">
        <v>72</v>
      </c>
      <c r="O144" s="253" t="s">
        <v>73</v>
      </c>
      <c r="P144" s="253" t="s">
        <v>74</v>
      </c>
      <c r="Q144" s="253" t="s">
        <v>75</v>
      </c>
      <c r="R144" s="253" t="s">
        <v>76</v>
      </c>
    </row>
    <row r="145" spans="1:18" s="239" customFormat="1" ht="48" x14ac:dyDescent="0.55000000000000004">
      <c r="A145" s="265" t="s">
        <v>247</v>
      </c>
      <c r="B145" s="262" t="s">
        <v>16</v>
      </c>
      <c r="C145" s="270">
        <f>+D145</f>
        <v>1169600</v>
      </c>
      <c r="D145" s="263">
        <f>+E145</f>
        <v>1169600</v>
      </c>
      <c r="E145" s="275">
        <v>1169600</v>
      </c>
      <c r="F145" s="263" t="s">
        <v>345</v>
      </c>
      <c r="G145" s="275"/>
      <c r="H145" s="263" t="s">
        <v>345</v>
      </c>
      <c r="I145" s="263" t="s">
        <v>345</v>
      </c>
      <c r="J145" s="263" t="s">
        <v>345</v>
      </c>
      <c r="K145" s="263" t="s">
        <v>345</v>
      </c>
      <c r="L145" s="263" t="s">
        <v>345</v>
      </c>
      <c r="M145" s="263" t="s">
        <v>345</v>
      </c>
      <c r="N145" s="276">
        <f>+P145</f>
        <v>0</v>
      </c>
      <c r="O145" s="263" t="s">
        <v>345</v>
      </c>
      <c r="P145" s="275"/>
      <c r="Q145" s="263" t="s">
        <v>345</v>
      </c>
      <c r="R145" s="263" t="s">
        <v>345</v>
      </c>
    </row>
    <row r="146" spans="1:18" s="274" customFormat="1" x14ac:dyDescent="0.55000000000000004">
      <c r="A146" s="297"/>
      <c r="B146" s="262" t="s">
        <v>17</v>
      </c>
      <c r="C146" s="263" t="s">
        <v>345</v>
      </c>
      <c r="D146" s="263" t="s">
        <v>345</v>
      </c>
      <c r="E146" s="263" t="s">
        <v>345</v>
      </c>
      <c r="F146" s="263" t="s">
        <v>345</v>
      </c>
      <c r="G146" s="272"/>
      <c r="H146" s="263" t="s">
        <v>345</v>
      </c>
      <c r="I146" s="263" t="s">
        <v>345</v>
      </c>
      <c r="J146" s="263" t="s">
        <v>345</v>
      </c>
      <c r="K146" s="263" t="s">
        <v>345</v>
      </c>
      <c r="L146" s="263" t="s">
        <v>345</v>
      </c>
      <c r="M146" s="263" t="s">
        <v>345</v>
      </c>
      <c r="N146" s="263" t="s">
        <v>345</v>
      </c>
      <c r="O146" s="263" t="s">
        <v>345</v>
      </c>
      <c r="P146" s="263"/>
      <c r="Q146" s="263" t="s">
        <v>345</v>
      </c>
      <c r="R146" s="263" t="s">
        <v>345</v>
      </c>
    </row>
    <row r="147" spans="1:18" s="239" customFormat="1" ht="48" x14ac:dyDescent="0.55000000000000004">
      <c r="A147" s="265" t="s">
        <v>248</v>
      </c>
      <c r="B147" s="262" t="s">
        <v>16</v>
      </c>
      <c r="C147" s="270">
        <f>+D147</f>
        <v>1754400</v>
      </c>
      <c r="D147" s="263">
        <f>+E147</f>
        <v>1754400</v>
      </c>
      <c r="E147" s="263">
        <v>1754400</v>
      </c>
      <c r="F147" s="263" t="s">
        <v>345</v>
      </c>
      <c r="G147" s="275"/>
      <c r="H147" s="263" t="s">
        <v>345</v>
      </c>
      <c r="I147" s="263" t="s">
        <v>345</v>
      </c>
      <c r="J147" s="263" t="s">
        <v>345</v>
      </c>
      <c r="K147" s="263" t="s">
        <v>345</v>
      </c>
      <c r="L147" s="263" t="s">
        <v>345</v>
      </c>
      <c r="M147" s="263" t="s">
        <v>345</v>
      </c>
      <c r="N147" s="276">
        <f>+P147</f>
        <v>0</v>
      </c>
      <c r="O147" s="263" t="s">
        <v>345</v>
      </c>
      <c r="P147" s="263"/>
      <c r="Q147" s="263" t="s">
        <v>345</v>
      </c>
      <c r="R147" s="263" t="s">
        <v>345</v>
      </c>
    </row>
    <row r="148" spans="1:18" s="274" customFormat="1" x14ac:dyDescent="0.55000000000000004">
      <c r="A148" s="297"/>
      <c r="B148" s="262" t="s">
        <v>17</v>
      </c>
      <c r="C148" s="263" t="s">
        <v>345</v>
      </c>
      <c r="D148" s="263" t="s">
        <v>345</v>
      </c>
      <c r="E148" s="263" t="s">
        <v>345</v>
      </c>
      <c r="F148" s="263" t="s">
        <v>345</v>
      </c>
      <c r="G148" s="272"/>
      <c r="H148" s="263" t="s">
        <v>345</v>
      </c>
      <c r="I148" s="263" t="s">
        <v>345</v>
      </c>
      <c r="J148" s="263" t="s">
        <v>345</v>
      </c>
      <c r="K148" s="263" t="s">
        <v>345</v>
      </c>
      <c r="L148" s="263" t="s">
        <v>345</v>
      </c>
      <c r="M148" s="263" t="s">
        <v>345</v>
      </c>
      <c r="N148" s="263" t="s">
        <v>345</v>
      </c>
      <c r="O148" s="263" t="s">
        <v>345</v>
      </c>
      <c r="P148" s="263"/>
      <c r="Q148" s="263" t="s">
        <v>345</v>
      </c>
      <c r="R148" s="263" t="s">
        <v>345</v>
      </c>
    </row>
    <row r="149" spans="1:18" s="239" customFormat="1" ht="48" x14ac:dyDescent="0.55000000000000004">
      <c r="A149" s="265" t="s">
        <v>249</v>
      </c>
      <c r="B149" s="262" t="s">
        <v>16</v>
      </c>
      <c r="C149" s="270">
        <f>+D149</f>
        <v>1169600</v>
      </c>
      <c r="D149" s="263">
        <f>+E149</f>
        <v>1169600</v>
      </c>
      <c r="E149" s="275">
        <v>1169600</v>
      </c>
      <c r="F149" s="263" t="s">
        <v>345</v>
      </c>
      <c r="G149" s="275"/>
      <c r="H149" s="263" t="s">
        <v>345</v>
      </c>
      <c r="I149" s="263" t="s">
        <v>345</v>
      </c>
      <c r="J149" s="263" t="s">
        <v>345</v>
      </c>
      <c r="K149" s="263" t="s">
        <v>345</v>
      </c>
      <c r="L149" s="263" t="s">
        <v>345</v>
      </c>
      <c r="M149" s="263" t="s">
        <v>345</v>
      </c>
      <c r="N149" s="276">
        <f>+P149</f>
        <v>0</v>
      </c>
      <c r="O149" s="263" t="s">
        <v>345</v>
      </c>
      <c r="P149" s="275"/>
      <c r="Q149" s="263" t="s">
        <v>345</v>
      </c>
      <c r="R149" s="263" t="s">
        <v>345</v>
      </c>
    </row>
    <row r="150" spans="1:18" s="274" customFormat="1" x14ac:dyDescent="0.55000000000000004">
      <c r="A150" s="297"/>
      <c r="B150" s="262" t="s">
        <v>17</v>
      </c>
      <c r="C150" s="263" t="s">
        <v>345</v>
      </c>
      <c r="D150" s="263" t="s">
        <v>345</v>
      </c>
      <c r="E150" s="263" t="s">
        <v>345</v>
      </c>
      <c r="F150" s="263" t="s">
        <v>345</v>
      </c>
      <c r="G150" s="272"/>
      <c r="H150" s="263" t="s">
        <v>345</v>
      </c>
      <c r="I150" s="263" t="s">
        <v>345</v>
      </c>
      <c r="J150" s="263" t="s">
        <v>345</v>
      </c>
      <c r="K150" s="263" t="s">
        <v>345</v>
      </c>
      <c r="L150" s="263" t="s">
        <v>345</v>
      </c>
      <c r="M150" s="263" t="s">
        <v>345</v>
      </c>
      <c r="N150" s="263" t="s">
        <v>345</v>
      </c>
      <c r="O150" s="263" t="s">
        <v>345</v>
      </c>
      <c r="P150" s="263"/>
      <c r="Q150" s="263" t="s">
        <v>345</v>
      </c>
      <c r="R150" s="263" t="s">
        <v>345</v>
      </c>
    </row>
    <row r="151" spans="1:18" s="239" customFormat="1" ht="48" x14ac:dyDescent="0.55000000000000004">
      <c r="A151" s="265" t="s">
        <v>250</v>
      </c>
      <c r="B151" s="262" t="s">
        <v>16</v>
      </c>
      <c r="C151" s="270">
        <f>+D151</f>
        <v>1169600</v>
      </c>
      <c r="D151" s="263">
        <f>+E151</f>
        <v>1169600</v>
      </c>
      <c r="E151" s="275">
        <v>1169600</v>
      </c>
      <c r="F151" s="263" t="s">
        <v>345</v>
      </c>
      <c r="G151" s="275"/>
      <c r="H151" s="263" t="s">
        <v>345</v>
      </c>
      <c r="I151" s="263" t="s">
        <v>345</v>
      </c>
      <c r="J151" s="263" t="s">
        <v>345</v>
      </c>
      <c r="K151" s="263" t="s">
        <v>345</v>
      </c>
      <c r="L151" s="263" t="s">
        <v>345</v>
      </c>
      <c r="M151" s="263" t="s">
        <v>345</v>
      </c>
      <c r="N151" s="276">
        <f>+P151</f>
        <v>0</v>
      </c>
      <c r="O151" s="263" t="s">
        <v>345</v>
      </c>
      <c r="P151" s="275"/>
      <c r="Q151" s="263" t="s">
        <v>345</v>
      </c>
      <c r="R151" s="263" t="s">
        <v>345</v>
      </c>
    </row>
    <row r="152" spans="1:18" s="274" customFormat="1" x14ac:dyDescent="0.55000000000000004">
      <c r="A152" s="297"/>
      <c r="B152" s="262" t="s">
        <v>17</v>
      </c>
      <c r="C152" s="263" t="s">
        <v>345</v>
      </c>
      <c r="D152" s="263" t="s">
        <v>345</v>
      </c>
      <c r="E152" s="263" t="s">
        <v>345</v>
      </c>
      <c r="F152" s="263" t="s">
        <v>345</v>
      </c>
      <c r="G152" s="272"/>
      <c r="H152" s="263" t="s">
        <v>345</v>
      </c>
      <c r="I152" s="263" t="s">
        <v>345</v>
      </c>
      <c r="J152" s="263" t="s">
        <v>345</v>
      </c>
      <c r="K152" s="263" t="s">
        <v>345</v>
      </c>
      <c r="L152" s="263" t="s">
        <v>345</v>
      </c>
      <c r="M152" s="263" t="s">
        <v>345</v>
      </c>
      <c r="N152" s="263" t="s">
        <v>345</v>
      </c>
      <c r="O152" s="263" t="s">
        <v>345</v>
      </c>
      <c r="P152" s="263"/>
      <c r="Q152" s="263" t="s">
        <v>345</v>
      </c>
      <c r="R152" s="263" t="s">
        <v>345</v>
      </c>
    </row>
    <row r="153" spans="1:18" s="239" customFormat="1" ht="53.45" customHeight="1" x14ac:dyDescent="0.55000000000000004">
      <c r="A153" s="265" t="s">
        <v>251</v>
      </c>
      <c r="B153" s="262" t="s">
        <v>16</v>
      </c>
      <c r="C153" s="270">
        <f>+D153</f>
        <v>1169600</v>
      </c>
      <c r="D153" s="263">
        <f>+E153</f>
        <v>1169600</v>
      </c>
      <c r="E153" s="275">
        <v>1169600</v>
      </c>
      <c r="F153" s="263" t="s">
        <v>345</v>
      </c>
      <c r="G153" s="275"/>
      <c r="H153" s="263" t="s">
        <v>345</v>
      </c>
      <c r="I153" s="263" t="s">
        <v>345</v>
      </c>
      <c r="J153" s="263" t="s">
        <v>345</v>
      </c>
      <c r="K153" s="263" t="s">
        <v>345</v>
      </c>
      <c r="L153" s="263" t="s">
        <v>345</v>
      </c>
      <c r="M153" s="263" t="s">
        <v>345</v>
      </c>
      <c r="N153" s="276">
        <f>+P153</f>
        <v>0</v>
      </c>
      <c r="O153" s="263" t="s">
        <v>345</v>
      </c>
      <c r="P153" s="275"/>
      <c r="Q153" s="263" t="s">
        <v>345</v>
      </c>
      <c r="R153" s="263" t="s">
        <v>345</v>
      </c>
    </row>
    <row r="154" spans="1:18" s="274" customFormat="1" x14ac:dyDescent="0.55000000000000004">
      <c r="A154" s="297"/>
      <c r="B154" s="262" t="s">
        <v>17</v>
      </c>
      <c r="C154" s="263" t="s">
        <v>345</v>
      </c>
      <c r="D154" s="263" t="s">
        <v>345</v>
      </c>
      <c r="E154" s="263" t="s">
        <v>345</v>
      </c>
      <c r="F154" s="263" t="s">
        <v>345</v>
      </c>
      <c r="G154" s="272"/>
      <c r="H154" s="263" t="s">
        <v>345</v>
      </c>
      <c r="I154" s="263" t="s">
        <v>345</v>
      </c>
      <c r="J154" s="263" t="s">
        <v>345</v>
      </c>
      <c r="K154" s="263" t="s">
        <v>345</v>
      </c>
      <c r="L154" s="263" t="s">
        <v>345</v>
      </c>
      <c r="M154" s="263" t="s">
        <v>345</v>
      </c>
      <c r="N154" s="263" t="s">
        <v>345</v>
      </c>
      <c r="O154" s="263" t="s">
        <v>345</v>
      </c>
      <c r="P154" s="263"/>
      <c r="Q154" s="263" t="s">
        <v>345</v>
      </c>
      <c r="R154" s="263" t="s">
        <v>345</v>
      </c>
    </row>
    <row r="155" spans="1:18" s="239" customFormat="1" ht="48" x14ac:dyDescent="0.55000000000000004">
      <c r="A155" s="265" t="s">
        <v>252</v>
      </c>
      <c r="B155" s="262" t="s">
        <v>16</v>
      </c>
      <c r="C155" s="270">
        <f>+D155</f>
        <v>1754400</v>
      </c>
      <c r="D155" s="263">
        <f>+E155</f>
        <v>1754400</v>
      </c>
      <c r="E155" s="263">
        <v>1754400</v>
      </c>
      <c r="F155" s="263" t="s">
        <v>345</v>
      </c>
      <c r="G155" s="275"/>
      <c r="H155" s="263" t="s">
        <v>345</v>
      </c>
      <c r="I155" s="263" t="s">
        <v>345</v>
      </c>
      <c r="J155" s="263" t="s">
        <v>345</v>
      </c>
      <c r="K155" s="263" t="s">
        <v>345</v>
      </c>
      <c r="L155" s="263" t="s">
        <v>345</v>
      </c>
      <c r="M155" s="263" t="s">
        <v>345</v>
      </c>
      <c r="N155" s="276">
        <f>+P155</f>
        <v>0</v>
      </c>
      <c r="O155" s="263" t="s">
        <v>345</v>
      </c>
      <c r="P155" s="263"/>
      <c r="Q155" s="263" t="s">
        <v>345</v>
      </c>
      <c r="R155" s="263" t="s">
        <v>345</v>
      </c>
    </row>
    <row r="156" spans="1:18" s="274" customFormat="1" x14ac:dyDescent="0.55000000000000004">
      <c r="A156" s="297"/>
      <c r="B156" s="262" t="s">
        <v>17</v>
      </c>
      <c r="C156" s="263" t="s">
        <v>345</v>
      </c>
      <c r="D156" s="263" t="s">
        <v>345</v>
      </c>
      <c r="E156" s="263" t="s">
        <v>345</v>
      </c>
      <c r="F156" s="263" t="s">
        <v>345</v>
      </c>
      <c r="G156" s="272"/>
      <c r="H156" s="263" t="s">
        <v>345</v>
      </c>
      <c r="I156" s="263" t="s">
        <v>345</v>
      </c>
      <c r="J156" s="263" t="s">
        <v>345</v>
      </c>
      <c r="K156" s="263" t="s">
        <v>345</v>
      </c>
      <c r="L156" s="263" t="s">
        <v>345</v>
      </c>
      <c r="M156" s="263" t="s">
        <v>345</v>
      </c>
      <c r="N156" s="263" t="s">
        <v>345</v>
      </c>
      <c r="O156" s="263" t="s">
        <v>345</v>
      </c>
      <c r="P156" s="263"/>
      <c r="Q156" s="263" t="s">
        <v>345</v>
      </c>
      <c r="R156" s="263" t="s">
        <v>345</v>
      </c>
    </row>
    <row r="157" spans="1:18" s="239" customFormat="1" ht="48" x14ac:dyDescent="0.55000000000000004">
      <c r="A157" s="265" t="s">
        <v>253</v>
      </c>
      <c r="B157" s="262" t="s">
        <v>16</v>
      </c>
      <c r="C157" s="270">
        <f>+D157</f>
        <v>1169600</v>
      </c>
      <c r="D157" s="263">
        <f>+E157</f>
        <v>1169600</v>
      </c>
      <c r="E157" s="275">
        <v>1169600</v>
      </c>
      <c r="F157" s="263" t="s">
        <v>345</v>
      </c>
      <c r="G157" s="275"/>
      <c r="H157" s="263" t="s">
        <v>345</v>
      </c>
      <c r="I157" s="263" t="s">
        <v>345</v>
      </c>
      <c r="J157" s="263" t="s">
        <v>345</v>
      </c>
      <c r="K157" s="263" t="s">
        <v>345</v>
      </c>
      <c r="L157" s="263" t="s">
        <v>345</v>
      </c>
      <c r="M157" s="263" t="s">
        <v>345</v>
      </c>
      <c r="N157" s="276">
        <f>+P157</f>
        <v>0</v>
      </c>
      <c r="O157" s="263" t="s">
        <v>345</v>
      </c>
      <c r="P157" s="275"/>
      <c r="Q157" s="263" t="s">
        <v>345</v>
      </c>
      <c r="R157" s="263" t="s">
        <v>345</v>
      </c>
    </row>
    <row r="158" spans="1:18" s="274" customFormat="1" x14ac:dyDescent="0.55000000000000004">
      <c r="A158" s="297"/>
      <c r="B158" s="262" t="s">
        <v>17</v>
      </c>
      <c r="C158" s="263" t="s">
        <v>345</v>
      </c>
      <c r="D158" s="263" t="s">
        <v>345</v>
      </c>
      <c r="E158" s="263" t="s">
        <v>345</v>
      </c>
      <c r="F158" s="263" t="s">
        <v>345</v>
      </c>
      <c r="G158" s="272"/>
      <c r="H158" s="263" t="s">
        <v>345</v>
      </c>
      <c r="I158" s="263" t="s">
        <v>345</v>
      </c>
      <c r="J158" s="263" t="s">
        <v>345</v>
      </c>
      <c r="K158" s="263" t="s">
        <v>345</v>
      </c>
      <c r="L158" s="263" t="s">
        <v>345</v>
      </c>
      <c r="M158" s="263" t="s">
        <v>345</v>
      </c>
      <c r="N158" s="263" t="s">
        <v>345</v>
      </c>
      <c r="O158" s="263" t="s">
        <v>345</v>
      </c>
      <c r="P158" s="263"/>
      <c r="Q158" s="263" t="s">
        <v>345</v>
      </c>
      <c r="R158" s="263" t="s">
        <v>345</v>
      </c>
    </row>
    <row r="159" spans="1:18" s="239" customFormat="1" ht="48" x14ac:dyDescent="0.55000000000000004">
      <c r="A159" s="265" t="s">
        <v>254</v>
      </c>
      <c r="B159" s="262" t="s">
        <v>16</v>
      </c>
      <c r="C159" s="270">
        <f>+D159</f>
        <v>1462000</v>
      </c>
      <c r="D159" s="263">
        <f>+E159</f>
        <v>1462000</v>
      </c>
      <c r="E159" s="263">
        <v>1462000</v>
      </c>
      <c r="F159" s="263" t="s">
        <v>345</v>
      </c>
      <c r="G159" s="275"/>
      <c r="H159" s="263" t="s">
        <v>345</v>
      </c>
      <c r="I159" s="263" t="s">
        <v>345</v>
      </c>
      <c r="J159" s="263" t="s">
        <v>345</v>
      </c>
      <c r="K159" s="263" t="s">
        <v>345</v>
      </c>
      <c r="L159" s="263" t="s">
        <v>345</v>
      </c>
      <c r="M159" s="263" t="s">
        <v>345</v>
      </c>
      <c r="N159" s="276">
        <f>+P159</f>
        <v>0</v>
      </c>
      <c r="O159" s="263" t="s">
        <v>345</v>
      </c>
      <c r="P159" s="263"/>
      <c r="Q159" s="263" t="s">
        <v>345</v>
      </c>
      <c r="R159" s="263" t="s">
        <v>345</v>
      </c>
    </row>
    <row r="160" spans="1:18" s="274" customFormat="1" x14ac:dyDescent="0.55000000000000004">
      <c r="A160" s="297"/>
      <c r="B160" s="262" t="s">
        <v>17</v>
      </c>
      <c r="C160" s="263" t="s">
        <v>345</v>
      </c>
      <c r="D160" s="263" t="s">
        <v>345</v>
      </c>
      <c r="E160" s="263" t="s">
        <v>345</v>
      </c>
      <c r="F160" s="263" t="s">
        <v>345</v>
      </c>
      <c r="G160" s="272"/>
      <c r="H160" s="263" t="s">
        <v>345</v>
      </c>
      <c r="I160" s="263" t="s">
        <v>345</v>
      </c>
      <c r="J160" s="263" t="s">
        <v>345</v>
      </c>
      <c r="K160" s="263" t="s">
        <v>345</v>
      </c>
      <c r="L160" s="263" t="s">
        <v>345</v>
      </c>
      <c r="M160" s="263" t="s">
        <v>345</v>
      </c>
      <c r="N160" s="263" t="s">
        <v>345</v>
      </c>
      <c r="O160" s="263" t="s">
        <v>345</v>
      </c>
      <c r="P160" s="263"/>
      <c r="Q160" s="263" t="s">
        <v>345</v>
      </c>
      <c r="R160" s="263" t="s">
        <v>345</v>
      </c>
    </row>
    <row r="161" spans="1:19" s="239" customFormat="1" ht="48" x14ac:dyDescent="0.55000000000000004">
      <c r="A161" s="265" t="s">
        <v>255</v>
      </c>
      <c r="B161" s="262" t="s">
        <v>16</v>
      </c>
      <c r="C161" s="270">
        <f>+D161</f>
        <v>1169600</v>
      </c>
      <c r="D161" s="263">
        <f>+E161</f>
        <v>1169600</v>
      </c>
      <c r="E161" s="275">
        <v>1169600</v>
      </c>
      <c r="F161" s="263" t="s">
        <v>345</v>
      </c>
      <c r="G161" s="275"/>
      <c r="H161" s="263" t="s">
        <v>345</v>
      </c>
      <c r="I161" s="263" t="s">
        <v>345</v>
      </c>
      <c r="J161" s="263" t="s">
        <v>345</v>
      </c>
      <c r="K161" s="263" t="s">
        <v>345</v>
      </c>
      <c r="L161" s="263" t="s">
        <v>345</v>
      </c>
      <c r="M161" s="263" t="s">
        <v>345</v>
      </c>
      <c r="N161" s="276">
        <f>+P161</f>
        <v>0</v>
      </c>
      <c r="O161" s="263" t="s">
        <v>345</v>
      </c>
      <c r="P161" s="275"/>
      <c r="Q161" s="263" t="s">
        <v>345</v>
      </c>
      <c r="R161" s="263" t="s">
        <v>345</v>
      </c>
    </row>
    <row r="162" spans="1:19" s="274" customFormat="1" x14ac:dyDescent="0.55000000000000004">
      <c r="A162" s="297"/>
      <c r="B162" s="262" t="s">
        <v>17</v>
      </c>
      <c r="C162" s="263" t="s">
        <v>345</v>
      </c>
      <c r="D162" s="263" t="s">
        <v>345</v>
      </c>
      <c r="E162" s="263" t="s">
        <v>345</v>
      </c>
      <c r="F162" s="263" t="s">
        <v>345</v>
      </c>
      <c r="G162" s="272"/>
      <c r="H162" s="263" t="s">
        <v>345</v>
      </c>
      <c r="I162" s="263" t="s">
        <v>345</v>
      </c>
      <c r="J162" s="263" t="s">
        <v>345</v>
      </c>
      <c r="K162" s="263" t="s">
        <v>345</v>
      </c>
      <c r="L162" s="263" t="s">
        <v>345</v>
      </c>
      <c r="M162" s="263" t="s">
        <v>345</v>
      </c>
      <c r="N162" s="263" t="s">
        <v>345</v>
      </c>
      <c r="O162" s="263" t="s">
        <v>345</v>
      </c>
      <c r="P162" s="263" t="s">
        <v>345</v>
      </c>
      <c r="Q162" s="263" t="s">
        <v>345</v>
      </c>
      <c r="R162" s="263" t="s">
        <v>345</v>
      </c>
    </row>
    <row r="163" spans="1:19" s="239" customFormat="1" ht="96" x14ac:dyDescent="0.55000000000000004">
      <c r="A163" s="265" t="s">
        <v>256</v>
      </c>
      <c r="B163" s="262" t="s">
        <v>16</v>
      </c>
      <c r="C163" s="270">
        <f>+D163</f>
        <v>302900</v>
      </c>
      <c r="D163" s="276">
        <f t="shared" si="13"/>
        <v>302900</v>
      </c>
      <c r="E163" s="263" t="s">
        <v>345</v>
      </c>
      <c r="F163" s="263" t="s">
        <v>345</v>
      </c>
      <c r="G163" s="275">
        <v>302900</v>
      </c>
      <c r="H163" s="263" t="s">
        <v>345</v>
      </c>
      <c r="I163" s="263" t="s">
        <v>345</v>
      </c>
      <c r="J163" s="263" t="s">
        <v>345</v>
      </c>
      <c r="K163" s="263" t="s">
        <v>345</v>
      </c>
      <c r="L163" s="263" t="s">
        <v>345</v>
      </c>
      <c r="M163" s="263" t="s">
        <v>345</v>
      </c>
      <c r="N163" s="263" t="s">
        <v>345</v>
      </c>
      <c r="O163" s="263" t="s">
        <v>345</v>
      </c>
      <c r="P163" s="263" t="s">
        <v>345</v>
      </c>
      <c r="Q163" s="263" t="s">
        <v>345</v>
      </c>
      <c r="R163" s="263" t="s">
        <v>345</v>
      </c>
    </row>
    <row r="164" spans="1:19" s="274" customFormat="1" x14ac:dyDescent="0.55000000000000004">
      <c r="A164" s="299"/>
      <c r="B164" s="262" t="s">
        <v>17</v>
      </c>
      <c r="C164" s="263" t="s">
        <v>345</v>
      </c>
      <c r="D164" s="263" t="s">
        <v>345</v>
      </c>
      <c r="E164" s="263" t="s">
        <v>345</v>
      </c>
      <c r="F164" s="263" t="s">
        <v>345</v>
      </c>
      <c r="G164" s="263" t="s">
        <v>345</v>
      </c>
      <c r="H164" s="263" t="s">
        <v>345</v>
      </c>
      <c r="I164" s="263" t="s">
        <v>345</v>
      </c>
      <c r="J164" s="263" t="s">
        <v>345</v>
      </c>
      <c r="K164" s="263" t="s">
        <v>345</v>
      </c>
      <c r="L164" s="263" t="s">
        <v>345</v>
      </c>
      <c r="M164" s="263" t="s">
        <v>345</v>
      </c>
      <c r="N164" s="263" t="s">
        <v>345</v>
      </c>
      <c r="O164" s="263" t="s">
        <v>345</v>
      </c>
      <c r="P164" s="263" t="s">
        <v>345</v>
      </c>
      <c r="Q164" s="263" t="s">
        <v>345</v>
      </c>
      <c r="R164" s="263" t="s">
        <v>345</v>
      </c>
    </row>
    <row r="165" spans="1:19" s="239" customFormat="1" x14ac:dyDescent="0.55000000000000004">
      <c r="A165" s="257" t="s">
        <v>90</v>
      </c>
      <c r="B165" s="258" t="s">
        <v>16</v>
      </c>
      <c r="C165" s="268">
        <f>+C167+C169+C182+C184+C186+C188+C190</f>
        <v>9243000</v>
      </c>
      <c r="D165" s="278">
        <f>SUM(D167:D190)</f>
        <v>1188000</v>
      </c>
      <c r="E165" s="278">
        <f t="shared" ref="E165:R165" si="14">SUM(E167:E190)</f>
        <v>0</v>
      </c>
      <c r="F165" s="278">
        <f t="shared" si="14"/>
        <v>0</v>
      </c>
      <c r="G165" s="278">
        <f t="shared" si="14"/>
        <v>1188000</v>
      </c>
      <c r="H165" s="278">
        <f t="shared" si="14"/>
        <v>0</v>
      </c>
      <c r="I165" s="294">
        <f t="shared" si="14"/>
        <v>8055000</v>
      </c>
      <c r="J165" s="278">
        <f t="shared" si="14"/>
        <v>0</v>
      </c>
      <c r="K165" s="278">
        <f t="shared" si="14"/>
        <v>0</v>
      </c>
      <c r="L165" s="294">
        <f>SUM(L167:L190)</f>
        <v>8055000</v>
      </c>
      <c r="M165" s="296">
        <f t="shared" si="14"/>
        <v>0</v>
      </c>
      <c r="N165" s="284">
        <f t="shared" si="14"/>
        <v>0</v>
      </c>
      <c r="O165" s="284">
        <f t="shared" si="14"/>
        <v>0</v>
      </c>
      <c r="P165" s="296" t="s">
        <v>345</v>
      </c>
      <c r="Q165" s="284">
        <f t="shared" si="14"/>
        <v>0</v>
      </c>
      <c r="R165" s="284">
        <f t="shared" si="14"/>
        <v>0</v>
      </c>
    </row>
    <row r="166" spans="1:19" s="239" customFormat="1" x14ac:dyDescent="0.55000000000000004">
      <c r="A166" s="257"/>
      <c r="B166" s="258" t="s">
        <v>17</v>
      </c>
      <c r="C166" s="258" t="s">
        <v>345</v>
      </c>
      <c r="D166" s="258" t="s">
        <v>345</v>
      </c>
      <c r="E166" s="258" t="s">
        <v>345</v>
      </c>
      <c r="F166" s="258" t="s">
        <v>345</v>
      </c>
      <c r="G166" s="258" t="s">
        <v>345</v>
      </c>
      <c r="H166" s="258" t="s">
        <v>345</v>
      </c>
      <c r="I166" s="293" t="s">
        <v>345</v>
      </c>
      <c r="J166" s="258" t="s">
        <v>345</v>
      </c>
      <c r="K166" s="258" t="s">
        <v>345</v>
      </c>
      <c r="L166" s="258" t="s">
        <v>345</v>
      </c>
      <c r="M166" s="258" t="s">
        <v>345</v>
      </c>
      <c r="N166" s="258" t="s">
        <v>345</v>
      </c>
      <c r="O166" s="258" t="s">
        <v>345</v>
      </c>
      <c r="P166" s="258" t="s">
        <v>412</v>
      </c>
      <c r="Q166" s="258" t="s">
        <v>345</v>
      </c>
      <c r="R166" s="258" t="s">
        <v>345</v>
      </c>
    </row>
    <row r="167" spans="1:19" s="239" customFormat="1" x14ac:dyDescent="0.55000000000000004">
      <c r="A167" s="265" t="s">
        <v>257</v>
      </c>
      <c r="B167" s="262" t="s">
        <v>16</v>
      </c>
      <c r="C167" s="270">
        <f t="shared" ref="C167" si="15">+D167+I167+N167</f>
        <v>210000</v>
      </c>
      <c r="D167" s="276">
        <f t="shared" ref="D167" si="16">SUM(E167:H167)</f>
        <v>210000</v>
      </c>
      <c r="E167" s="280"/>
      <c r="F167" s="280"/>
      <c r="G167" s="275">
        <v>210000</v>
      </c>
      <c r="H167" s="275"/>
      <c r="I167" s="291"/>
      <c r="J167" s="280"/>
      <c r="K167" s="280"/>
      <c r="L167" s="280"/>
      <c r="M167" s="280"/>
      <c r="N167" s="280"/>
      <c r="O167" s="280"/>
      <c r="P167" s="280"/>
      <c r="Q167" s="280"/>
      <c r="R167" s="280"/>
    </row>
    <row r="168" spans="1:19" s="274" customFormat="1" x14ac:dyDescent="0.55000000000000004">
      <c r="A168" s="297"/>
      <c r="B168" s="262" t="s">
        <v>17</v>
      </c>
      <c r="C168" s="263" t="s">
        <v>345</v>
      </c>
      <c r="D168" s="263" t="s">
        <v>345</v>
      </c>
      <c r="E168" s="263" t="s">
        <v>345</v>
      </c>
      <c r="F168" s="263" t="s">
        <v>345</v>
      </c>
      <c r="G168" s="263" t="s">
        <v>345</v>
      </c>
      <c r="H168" s="263" t="s">
        <v>345</v>
      </c>
      <c r="I168" s="292" t="s">
        <v>345</v>
      </c>
      <c r="J168" s="263" t="s">
        <v>345</v>
      </c>
      <c r="K168" s="263" t="s">
        <v>345</v>
      </c>
      <c r="L168" s="263" t="s">
        <v>345</v>
      </c>
      <c r="M168" s="263" t="s">
        <v>345</v>
      </c>
      <c r="N168" s="263" t="s">
        <v>345</v>
      </c>
      <c r="O168" s="263" t="s">
        <v>345</v>
      </c>
      <c r="P168" s="263" t="s">
        <v>345</v>
      </c>
      <c r="Q168" s="263" t="s">
        <v>345</v>
      </c>
      <c r="R168" s="263" t="s">
        <v>345</v>
      </c>
      <c r="S168" s="263" t="s">
        <v>345</v>
      </c>
    </row>
    <row r="169" spans="1:19" s="239" customFormat="1" x14ac:dyDescent="0.55000000000000004">
      <c r="A169" s="265" t="s">
        <v>258</v>
      </c>
      <c r="B169" s="262" t="s">
        <v>16</v>
      </c>
      <c r="C169" s="270">
        <f>+L169</f>
        <v>1890000</v>
      </c>
      <c r="D169" s="276">
        <f t="shared" ref="D169:D188" si="17">SUM(E169:H169)</f>
        <v>0</v>
      </c>
      <c r="E169" s="280"/>
      <c r="F169" s="280"/>
      <c r="H169" s="275"/>
      <c r="I169" s="291">
        <f>SUM(J169:L169)</f>
        <v>1890000</v>
      </c>
      <c r="J169" s="280"/>
      <c r="K169" s="280"/>
      <c r="L169" s="291">
        <v>1890000</v>
      </c>
      <c r="N169" s="280"/>
      <c r="O169" s="280"/>
      <c r="P169" s="280"/>
      <c r="Q169" s="280"/>
      <c r="R169" s="280"/>
    </row>
    <row r="170" spans="1:19" s="274" customFormat="1" x14ac:dyDescent="0.55000000000000004">
      <c r="A170" s="279"/>
      <c r="B170" s="262" t="s">
        <v>17</v>
      </c>
      <c r="C170" s="263" t="s">
        <v>345</v>
      </c>
      <c r="D170" s="263" t="s">
        <v>345</v>
      </c>
      <c r="E170" s="263" t="s">
        <v>345</v>
      </c>
      <c r="F170" s="263" t="s">
        <v>345</v>
      </c>
      <c r="G170" s="263" t="s">
        <v>345</v>
      </c>
      <c r="H170" s="263" t="s">
        <v>345</v>
      </c>
      <c r="I170" s="263" t="s">
        <v>345</v>
      </c>
      <c r="J170" s="263" t="s">
        <v>345</v>
      </c>
      <c r="K170" s="263" t="s">
        <v>345</v>
      </c>
      <c r="L170" s="263" t="s">
        <v>345</v>
      </c>
      <c r="M170" s="263" t="s">
        <v>345</v>
      </c>
      <c r="N170" s="263" t="s">
        <v>345</v>
      </c>
      <c r="O170" s="263" t="s">
        <v>345</v>
      </c>
      <c r="P170" s="263" t="s">
        <v>345</v>
      </c>
      <c r="Q170" s="263" t="s">
        <v>345</v>
      </c>
      <c r="R170" s="263" t="s">
        <v>345</v>
      </c>
    </row>
    <row r="171" spans="1:19" s="239" customFormat="1" x14ac:dyDescent="0.55000000000000004">
      <c r="A171" s="300" t="s">
        <v>344</v>
      </c>
      <c r="B171" s="300"/>
      <c r="C171" s="300"/>
      <c r="D171" s="300"/>
      <c r="E171" s="300"/>
      <c r="F171" s="300"/>
      <c r="G171" s="300"/>
      <c r="H171" s="300"/>
      <c r="I171" s="300"/>
      <c r="J171" s="300"/>
      <c r="K171" s="300"/>
      <c r="L171" s="300"/>
      <c r="M171" s="300"/>
      <c r="N171" s="300"/>
      <c r="O171" s="300"/>
      <c r="P171" s="300"/>
      <c r="Q171" s="237" t="s">
        <v>50</v>
      </c>
      <c r="R171" s="238"/>
    </row>
    <row r="172" spans="1:19" s="239" customFormat="1" x14ac:dyDescent="0.55000000000000004">
      <c r="A172" s="301" t="s">
        <v>116</v>
      </c>
      <c r="B172" s="301"/>
      <c r="C172" s="301"/>
      <c r="D172" s="301"/>
      <c r="E172" s="301"/>
      <c r="F172" s="301"/>
      <c r="G172" s="301"/>
      <c r="H172" s="301"/>
      <c r="I172" s="301"/>
      <c r="J172" s="301"/>
      <c r="K172" s="301"/>
      <c r="L172" s="301"/>
      <c r="M172" s="301"/>
      <c r="N172" s="301"/>
      <c r="O172" s="301"/>
      <c r="P172" s="301"/>
      <c r="Q172" s="241"/>
      <c r="R172" s="241"/>
    </row>
    <row r="173" spans="1:19" s="239" customFormat="1" x14ac:dyDescent="0.55000000000000004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1" t="s">
        <v>3</v>
      </c>
      <c r="P173" s="242" t="s">
        <v>400</v>
      </c>
      <c r="Q173" s="240"/>
      <c r="R173" s="240"/>
    </row>
    <row r="174" spans="1:19" s="239" customFormat="1" ht="24" customHeight="1" x14ac:dyDescent="0.55000000000000004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3" t="s">
        <v>4</v>
      </c>
      <c r="P174" s="304">
        <v>46091</v>
      </c>
      <c r="Q174" s="304"/>
      <c r="R174" s="240"/>
    </row>
    <row r="175" spans="1:19" s="239" customFormat="1" x14ac:dyDescent="0.55000000000000004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3" t="s">
        <v>5</v>
      </c>
      <c r="P175" s="301" t="s">
        <v>343</v>
      </c>
      <c r="Q175" s="301"/>
      <c r="R175" s="240"/>
    </row>
    <row r="176" spans="1:19" s="239" customFormat="1" x14ac:dyDescent="0.55000000000000004">
      <c r="A176" s="244" t="s">
        <v>394</v>
      </c>
      <c r="B176" s="236"/>
      <c r="C176" s="236"/>
      <c r="D176" s="236"/>
      <c r="E176" s="236"/>
      <c r="F176" s="236"/>
      <c r="G176" s="236"/>
      <c r="H176" s="236"/>
      <c r="I176" s="236"/>
      <c r="J176" s="236"/>
      <c r="K176" s="236"/>
      <c r="N176" s="245"/>
      <c r="O176" s="246" t="s">
        <v>6</v>
      </c>
    </row>
    <row r="177" spans="1:18" s="239" customFormat="1" x14ac:dyDescent="0.55000000000000004">
      <c r="A177" s="302" t="s">
        <v>52</v>
      </c>
      <c r="B177" s="302"/>
      <c r="C177" s="302"/>
      <c r="D177" s="302"/>
      <c r="F177" s="303"/>
      <c r="G177" s="303"/>
      <c r="H177" s="237"/>
      <c r="I177" s="238"/>
      <c r="J177" s="238"/>
      <c r="K177" s="238"/>
      <c r="N177" s="245"/>
      <c r="O177" s="246" t="s">
        <v>7</v>
      </c>
      <c r="Q177" s="236"/>
    </row>
    <row r="178" spans="1:18" s="239" customFormat="1" ht="23.25" customHeight="1" x14ac:dyDescent="0.55000000000000004">
      <c r="A178" s="244" t="s">
        <v>398</v>
      </c>
      <c r="E178" s="241"/>
      <c r="F178" s="240"/>
      <c r="G178" s="241"/>
      <c r="H178" s="241"/>
      <c r="I178" s="241"/>
      <c r="J178" s="241"/>
      <c r="K178" s="238"/>
      <c r="N178" s="290" t="s">
        <v>410</v>
      </c>
      <c r="O178" s="246" t="s">
        <v>8</v>
      </c>
      <c r="P178" s="238" t="s">
        <v>411</v>
      </c>
    </row>
    <row r="179" spans="1:18" s="239" customFormat="1" x14ac:dyDescent="0.55000000000000004">
      <c r="A179" s="302"/>
      <c r="B179" s="302"/>
      <c r="C179" s="302"/>
      <c r="D179" s="302"/>
      <c r="P179" s="248"/>
      <c r="Q179" s="248"/>
      <c r="R179" s="245" t="s">
        <v>54</v>
      </c>
    </row>
    <row r="180" spans="1:18" s="239" customFormat="1" x14ac:dyDescent="0.55000000000000004">
      <c r="A180" s="249" t="s">
        <v>55</v>
      </c>
      <c r="B180" s="305" t="s">
        <v>56</v>
      </c>
      <c r="C180" s="305" t="s">
        <v>12</v>
      </c>
      <c r="D180" s="250" t="s">
        <v>57</v>
      </c>
      <c r="E180" s="306" t="s">
        <v>13</v>
      </c>
      <c r="F180" s="307"/>
      <c r="G180" s="307"/>
      <c r="H180" s="308"/>
      <c r="I180" s="250" t="s">
        <v>57</v>
      </c>
      <c r="J180" s="306" t="s">
        <v>14</v>
      </c>
      <c r="K180" s="307"/>
      <c r="L180" s="307"/>
      <c r="M180" s="308"/>
      <c r="N180" s="250" t="s">
        <v>57</v>
      </c>
      <c r="O180" s="306" t="s">
        <v>15</v>
      </c>
      <c r="P180" s="307"/>
      <c r="Q180" s="307"/>
      <c r="R180" s="308"/>
    </row>
    <row r="181" spans="1:18" s="239" customFormat="1" x14ac:dyDescent="0.55000000000000004">
      <c r="A181" s="251" t="s">
        <v>61</v>
      </c>
      <c r="B181" s="305"/>
      <c r="C181" s="305"/>
      <c r="D181" s="252" t="s">
        <v>62</v>
      </c>
      <c r="E181" s="253" t="s">
        <v>63</v>
      </c>
      <c r="F181" s="253" t="s">
        <v>64</v>
      </c>
      <c r="G181" s="253" t="s">
        <v>65</v>
      </c>
      <c r="H181" s="253" t="s">
        <v>66</v>
      </c>
      <c r="I181" s="252" t="s">
        <v>67</v>
      </c>
      <c r="J181" s="253" t="s">
        <v>68</v>
      </c>
      <c r="K181" s="253" t="s">
        <v>69</v>
      </c>
      <c r="L181" s="253" t="s">
        <v>70</v>
      </c>
      <c r="M181" s="253" t="s">
        <v>71</v>
      </c>
      <c r="N181" s="252" t="s">
        <v>72</v>
      </c>
      <c r="O181" s="253" t="s">
        <v>73</v>
      </c>
      <c r="P181" s="253" t="s">
        <v>74</v>
      </c>
      <c r="Q181" s="253" t="s">
        <v>75</v>
      </c>
      <c r="R181" s="253" t="s">
        <v>76</v>
      </c>
    </row>
    <row r="182" spans="1:18" s="239" customFormat="1" x14ac:dyDescent="0.55000000000000004">
      <c r="A182" s="265" t="s">
        <v>259</v>
      </c>
      <c r="B182" s="262" t="s">
        <v>16</v>
      </c>
      <c r="C182" s="270">
        <f>+I182</f>
        <v>4454000</v>
      </c>
      <c r="D182" s="276">
        <f t="shared" si="17"/>
        <v>0</v>
      </c>
      <c r="E182" s="280"/>
      <c r="F182" s="280"/>
      <c r="H182" s="275"/>
      <c r="I182" s="291">
        <f>SUM(J182:M182)</f>
        <v>4454000</v>
      </c>
      <c r="J182" s="280"/>
      <c r="K182" s="280"/>
      <c r="L182" s="291">
        <v>4454000</v>
      </c>
      <c r="M182" s="280"/>
      <c r="N182" s="280"/>
      <c r="O182" s="280"/>
      <c r="P182" s="280"/>
      <c r="Q182" s="280"/>
      <c r="R182" s="280"/>
    </row>
    <row r="183" spans="1:18" s="274" customFormat="1" x14ac:dyDescent="0.55000000000000004">
      <c r="A183" s="297"/>
      <c r="B183" s="262" t="s">
        <v>17</v>
      </c>
      <c r="C183" s="263" t="s">
        <v>345</v>
      </c>
      <c r="D183" s="263" t="s">
        <v>345</v>
      </c>
      <c r="E183" s="263" t="s">
        <v>345</v>
      </c>
      <c r="F183" s="263" t="s">
        <v>345</v>
      </c>
      <c r="G183" s="263" t="s">
        <v>345</v>
      </c>
      <c r="H183" s="263" t="s">
        <v>345</v>
      </c>
      <c r="I183" s="292" t="s">
        <v>345</v>
      </c>
      <c r="J183" s="263" t="s">
        <v>345</v>
      </c>
      <c r="K183" s="263" t="s">
        <v>345</v>
      </c>
      <c r="L183" s="292" t="s">
        <v>345</v>
      </c>
      <c r="M183" s="263" t="s">
        <v>345</v>
      </c>
      <c r="N183" s="263" t="s">
        <v>345</v>
      </c>
      <c r="O183" s="263" t="s">
        <v>345</v>
      </c>
      <c r="P183" s="263" t="s">
        <v>345</v>
      </c>
      <c r="Q183" s="263" t="s">
        <v>345</v>
      </c>
      <c r="R183" s="263" t="s">
        <v>345</v>
      </c>
    </row>
    <row r="184" spans="1:18" s="239" customFormat="1" x14ac:dyDescent="0.55000000000000004">
      <c r="A184" s="265" t="s">
        <v>260</v>
      </c>
      <c r="B184" s="262" t="s">
        <v>16</v>
      </c>
      <c r="C184" s="270">
        <f>+I184</f>
        <v>978000</v>
      </c>
      <c r="D184" s="276">
        <f t="shared" si="17"/>
        <v>0</v>
      </c>
      <c r="E184" s="280"/>
      <c r="F184" s="280"/>
      <c r="H184" s="275"/>
      <c r="I184" s="291">
        <f>SUM(J184:M184)</f>
        <v>978000</v>
      </c>
      <c r="J184" s="280"/>
      <c r="K184" s="280"/>
      <c r="L184" s="291">
        <v>978000</v>
      </c>
      <c r="M184" s="280"/>
      <c r="N184" s="280"/>
      <c r="O184" s="280"/>
      <c r="P184" s="280"/>
      <c r="Q184" s="280"/>
      <c r="R184" s="280"/>
    </row>
    <row r="185" spans="1:18" s="274" customFormat="1" x14ac:dyDescent="0.55000000000000004">
      <c r="A185" s="297"/>
      <c r="B185" s="262" t="s">
        <v>17</v>
      </c>
      <c r="C185" s="263" t="s">
        <v>345</v>
      </c>
      <c r="D185" s="263" t="s">
        <v>345</v>
      </c>
      <c r="E185" s="263" t="s">
        <v>345</v>
      </c>
      <c r="F185" s="263" t="s">
        <v>345</v>
      </c>
      <c r="G185" s="263" t="s">
        <v>345</v>
      </c>
      <c r="H185" s="263" t="s">
        <v>345</v>
      </c>
      <c r="I185" s="292" t="s">
        <v>345</v>
      </c>
      <c r="J185" s="263" t="s">
        <v>345</v>
      </c>
      <c r="K185" s="263" t="s">
        <v>345</v>
      </c>
      <c r="L185" s="292" t="s">
        <v>345</v>
      </c>
      <c r="M185" s="263" t="s">
        <v>345</v>
      </c>
      <c r="N185" s="263" t="s">
        <v>345</v>
      </c>
      <c r="O185" s="263" t="s">
        <v>345</v>
      </c>
      <c r="P185" s="263" t="s">
        <v>345</v>
      </c>
      <c r="Q185" s="263" t="s">
        <v>345</v>
      </c>
      <c r="R185" s="263" t="s">
        <v>345</v>
      </c>
    </row>
    <row r="186" spans="1:18" s="239" customFormat="1" x14ac:dyDescent="0.55000000000000004">
      <c r="A186" s="265" t="s">
        <v>261</v>
      </c>
      <c r="B186" s="262" t="s">
        <v>16</v>
      </c>
      <c r="C186" s="270">
        <f>+D186+I186+N186</f>
        <v>489000</v>
      </c>
      <c r="D186" s="276">
        <f t="shared" si="17"/>
        <v>489000</v>
      </c>
      <c r="E186" s="280"/>
      <c r="F186" s="280"/>
      <c r="G186" s="275">
        <v>489000</v>
      </c>
      <c r="H186" s="275"/>
      <c r="I186" s="291"/>
      <c r="J186" s="280"/>
      <c r="K186" s="280"/>
      <c r="L186" s="291"/>
      <c r="M186" s="280"/>
      <c r="N186" s="280"/>
      <c r="O186" s="280"/>
      <c r="P186" s="280"/>
      <c r="Q186" s="280"/>
      <c r="R186" s="280"/>
    </row>
    <row r="187" spans="1:18" s="274" customFormat="1" x14ac:dyDescent="0.55000000000000004">
      <c r="A187" s="297"/>
      <c r="B187" s="262" t="s">
        <v>17</v>
      </c>
      <c r="C187" s="263" t="s">
        <v>345</v>
      </c>
      <c r="D187" s="263" t="s">
        <v>345</v>
      </c>
      <c r="E187" s="263" t="s">
        <v>345</v>
      </c>
      <c r="F187" s="263" t="s">
        <v>345</v>
      </c>
      <c r="G187" s="263" t="s">
        <v>345</v>
      </c>
      <c r="H187" s="263" t="s">
        <v>345</v>
      </c>
      <c r="I187" s="292" t="s">
        <v>345</v>
      </c>
      <c r="J187" s="263" t="s">
        <v>345</v>
      </c>
      <c r="K187" s="263" t="s">
        <v>345</v>
      </c>
      <c r="L187" s="292" t="s">
        <v>345</v>
      </c>
      <c r="M187" s="263" t="s">
        <v>345</v>
      </c>
      <c r="N187" s="263" t="s">
        <v>345</v>
      </c>
      <c r="O187" s="263" t="s">
        <v>345</v>
      </c>
      <c r="P187" s="263" t="s">
        <v>345</v>
      </c>
      <c r="Q187" s="263" t="s">
        <v>345</v>
      </c>
      <c r="R187" s="263" t="s">
        <v>345</v>
      </c>
    </row>
    <row r="188" spans="1:18" s="239" customFormat="1" x14ac:dyDescent="0.55000000000000004">
      <c r="A188" s="265" t="s">
        <v>262</v>
      </c>
      <c r="B188" s="262" t="s">
        <v>16</v>
      </c>
      <c r="C188" s="270">
        <f t="shared" ref="C188" si="18">+D188+I188+N188</f>
        <v>733000</v>
      </c>
      <c r="D188" s="276">
        <f t="shared" si="17"/>
        <v>0</v>
      </c>
      <c r="E188" s="280"/>
      <c r="F188" s="280"/>
      <c r="H188" s="275"/>
      <c r="I188" s="291">
        <f>SUM(J188:M188)</f>
        <v>733000</v>
      </c>
      <c r="J188" s="280"/>
      <c r="K188" s="280"/>
      <c r="L188" s="291">
        <v>733000</v>
      </c>
      <c r="M188" s="280"/>
      <c r="N188" s="280"/>
      <c r="O188" s="280"/>
      <c r="P188" s="280"/>
      <c r="Q188" s="280"/>
      <c r="R188" s="280"/>
    </row>
    <row r="189" spans="1:18" s="274" customFormat="1" x14ac:dyDescent="0.55000000000000004">
      <c r="A189" s="297"/>
      <c r="B189" s="262" t="s">
        <v>17</v>
      </c>
      <c r="C189" s="263" t="s">
        <v>345</v>
      </c>
      <c r="D189" s="263" t="s">
        <v>345</v>
      </c>
      <c r="E189" s="263" t="s">
        <v>345</v>
      </c>
      <c r="F189" s="263" t="s">
        <v>345</v>
      </c>
      <c r="G189" s="263" t="s">
        <v>345</v>
      </c>
      <c r="H189" s="263" t="s">
        <v>345</v>
      </c>
      <c r="I189" s="263" t="s">
        <v>345</v>
      </c>
      <c r="J189" s="263" t="s">
        <v>345</v>
      </c>
      <c r="K189" s="263" t="s">
        <v>345</v>
      </c>
      <c r="L189" s="263" t="s">
        <v>345</v>
      </c>
      <c r="M189" s="263" t="s">
        <v>345</v>
      </c>
      <c r="N189" s="263" t="s">
        <v>345</v>
      </c>
      <c r="O189" s="263" t="s">
        <v>345</v>
      </c>
      <c r="P189" s="263" t="s">
        <v>345</v>
      </c>
      <c r="Q189" s="263" t="s">
        <v>345</v>
      </c>
      <c r="R189" s="263" t="s">
        <v>345</v>
      </c>
    </row>
    <row r="190" spans="1:18" s="239" customFormat="1" x14ac:dyDescent="0.55000000000000004">
      <c r="A190" s="265" t="s">
        <v>263</v>
      </c>
      <c r="B190" s="262" t="s">
        <v>16</v>
      </c>
      <c r="C190" s="270">
        <f t="shared" ref="C190" si="19">+D190+I190+N190</f>
        <v>489000</v>
      </c>
      <c r="D190" s="276">
        <f t="shared" ref="D190" si="20">SUM(E190:H190)</f>
        <v>489000</v>
      </c>
      <c r="E190" s="280"/>
      <c r="F190" s="280"/>
      <c r="G190" s="275">
        <v>489000</v>
      </c>
      <c r="H190" s="275"/>
      <c r="I190" s="280"/>
      <c r="J190" s="280"/>
      <c r="K190" s="280"/>
      <c r="L190" s="280"/>
      <c r="M190" s="280"/>
      <c r="N190" s="280"/>
      <c r="O190" s="280"/>
      <c r="P190" s="280"/>
      <c r="Q190" s="280"/>
      <c r="R190" s="280"/>
    </row>
    <row r="191" spans="1:18" s="274" customFormat="1" x14ac:dyDescent="0.55000000000000004">
      <c r="A191" s="297"/>
      <c r="B191" s="262" t="s">
        <v>17</v>
      </c>
      <c r="C191" s="263" t="s">
        <v>345</v>
      </c>
      <c r="D191" s="263" t="s">
        <v>345</v>
      </c>
      <c r="E191" s="263" t="s">
        <v>345</v>
      </c>
      <c r="F191" s="263" t="s">
        <v>345</v>
      </c>
      <c r="G191" s="263" t="s">
        <v>345</v>
      </c>
      <c r="H191" s="263" t="s">
        <v>345</v>
      </c>
      <c r="I191" s="263" t="s">
        <v>345</v>
      </c>
      <c r="J191" s="263" t="s">
        <v>345</v>
      </c>
      <c r="K191" s="263" t="s">
        <v>345</v>
      </c>
      <c r="L191" s="263" t="s">
        <v>345</v>
      </c>
      <c r="M191" s="263" t="s">
        <v>345</v>
      </c>
      <c r="N191" s="263" t="s">
        <v>345</v>
      </c>
      <c r="O191" s="263" t="s">
        <v>345</v>
      </c>
      <c r="P191" s="263" t="s">
        <v>345</v>
      </c>
      <c r="Q191" s="263" t="s">
        <v>345</v>
      </c>
      <c r="R191" s="263" t="s">
        <v>345</v>
      </c>
    </row>
    <row r="192" spans="1:18" s="239" customFormat="1" ht="33" customHeight="1" x14ac:dyDescent="0.55000000000000004">
      <c r="A192" s="266" t="s">
        <v>91</v>
      </c>
      <c r="B192" s="255" t="s">
        <v>16</v>
      </c>
      <c r="C192" s="267">
        <f>+C194+C196</f>
        <v>54001600</v>
      </c>
      <c r="D192" s="267">
        <f>+D194+D196</f>
        <v>16270656</v>
      </c>
      <c r="E192" s="267"/>
      <c r="F192" s="267">
        <f t="shared" ref="F192:K192" si="21">+F194+F196</f>
        <v>5385020</v>
      </c>
      <c r="G192" s="267">
        <f t="shared" si="21"/>
        <v>5536940</v>
      </c>
      <c r="H192" s="267">
        <f t="shared" si="21"/>
        <v>5348696</v>
      </c>
      <c r="I192" s="267">
        <f t="shared" si="21"/>
        <v>15403536</v>
      </c>
      <c r="J192" s="267">
        <f t="shared" si="21"/>
        <v>5385020</v>
      </c>
      <c r="K192" s="267">
        <f t="shared" si="21"/>
        <v>5346176</v>
      </c>
      <c r="L192" s="267"/>
      <c r="M192" s="267">
        <f t="shared" ref="M192:R192" si="22">+M194+M196</f>
        <v>4672340</v>
      </c>
      <c r="N192" s="267">
        <f t="shared" si="22"/>
        <v>22327408</v>
      </c>
      <c r="O192" s="267">
        <f t="shared" si="22"/>
        <v>5486690</v>
      </c>
      <c r="P192" s="267">
        <f t="shared" si="22"/>
        <v>5701556</v>
      </c>
      <c r="Q192" s="267">
        <f t="shared" si="22"/>
        <v>5632330</v>
      </c>
      <c r="R192" s="267">
        <f t="shared" si="22"/>
        <v>5506832</v>
      </c>
    </row>
    <row r="193" spans="1:18" s="239" customFormat="1" x14ac:dyDescent="0.55000000000000004">
      <c r="A193" s="266"/>
      <c r="B193" s="255" t="s">
        <v>17</v>
      </c>
      <c r="C193" s="256" t="s">
        <v>345</v>
      </c>
      <c r="D193" s="256" t="s">
        <v>345</v>
      </c>
      <c r="E193" s="256" t="s">
        <v>345</v>
      </c>
      <c r="F193" s="256" t="s">
        <v>345</v>
      </c>
      <c r="G193" s="256" t="s">
        <v>345</v>
      </c>
      <c r="H193" s="256" t="s">
        <v>345</v>
      </c>
      <c r="I193" s="256" t="s">
        <v>345</v>
      </c>
      <c r="J193" s="256" t="s">
        <v>345</v>
      </c>
      <c r="K193" s="256" t="s">
        <v>345</v>
      </c>
      <c r="L193" s="256" t="s">
        <v>345</v>
      </c>
      <c r="M193" s="256" t="s">
        <v>345</v>
      </c>
      <c r="N193" s="256" t="s">
        <v>345</v>
      </c>
      <c r="O193" s="256" t="s">
        <v>345</v>
      </c>
      <c r="P193" s="256" t="s">
        <v>345</v>
      </c>
      <c r="Q193" s="256" t="s">
        <v>345</v>
      </c>
      <c r="R193" s="256" t="s">
        <v>345</v>
      </c>
    </row>
    <row r="194" spans="1:18" s="239" customFormat="1" x14ac:dyDescent="0.55000000000000004">
      <c r="A194" s="265" t="s">
        <v>264</v>
      </c>
      <c r="B194" s="262" t="s">
        <v>16</v>
      </c>
      <c r="C194" s="275">
        <f>+D194+I194+N194</f>
        <v>8917600</v>
      </c>
      <c r="D194" s="275">
        <f>+F194+G194+H194</f>
        <v>2677926</v>
      </c>
      <c r="E194" s="263" t="s">
        <v>345</v>
      </c>
      <c r="F194" s="275">
        <v>886220</v>
      </c>
      <c r="G194" s="275">
        <v>911540</v>
      </c>
      <c r="H194" s="275">
        <v>880166</v>
      </c>
      <c r="I194" s="275">
        <f>+J194+K194+M194</f>
        <v>2535006</v>
      </c>
      <c r="J194" s="275">
        <v>886220</v>
      </c>
      <c r="K194" s="275">
        <v>879746</v>
      </c>
      <c r="L194" s="263" t="s">
        <v>345</v>
      </c>
      <c r="M194" s="275">
        <v>769040</v>
      </c>
      <c r="N194" s="275">
        <f>+O194+P194+Q194+R194</f>
        <v>3704668</v>
      </c>
      <c r="O194" s="275">
        <v>902765</v>
      </c>
      <c r="P194" s="275">
        <v>938576</v>
      </c>
      <c r="Q194" s="275">
        <v>957205</v>
      </c>
      <c r="R194" s="275">
        <v>906122</v>
      </c>
    </row>
    <row r="195" spans="1:18" s="274" customFormat="1" x14ac:dyDescent="0.55000000000000004">
      <c r="A195" s="297"/>
      <c r="B195" s="262" t="s">
        <v>17</v>
      </c>
      <c r="C195" s="263" t="s">
        <v>345</v>
      </c>
      <c r="D195" s="263" t="s">
        <v>345</v>
      </c>
      <c r="E195" s="263" t="s">
        <v>345</v>
      </c>
      <c r="F195" s="263" t="s">
        <v>345</v>
      </c>
      <c r="G195" s="263" t="s">
        <v>345</v>
      </c>
      <c r="H195" s="263" t="s">
        <v>345</v>
      </c>
      <c r="I195" s="263" t="s">
        <v>345</v>
      </c>
      <c r="J195" s="263" t="s">
        <v>345</v>
      </c>
      <c r="K195" s="263" t="s">
        <v>345</v>
      </c>
      <c r="L195" s="263" t="s">
        <v>345</v>
      </c>
      <c r="M195" s="263" t="s">
        <v>345</v>
      </c>
      <c r="N195" s="263" t="s">
        <v>345</v>
      </c>
      <c r="O195" s="263" t="s">
        <v>345</v>
      </c>
      <c r="P195" s="263" t="s">
        <v>345</v>
      </c>
      <c r="Q195" s="263" t="s">
        <v>345</v>
      </c>
      <c r="R195" s="263" t="s">
        <v>345</v>
      </c>
    </row>
    <row r="196" spans="1:18" s="239" customFormat="1" x14ac:dyDescent="0.55000000000000004">
      <c r="A196" s="265" t="s">
        <v>265</v>
      </c>
      <c r="B196" s="262" t="s">
        <v>16</v>
      </c>
      <c r="C196" s="275">
        <f>+D196+I196+N196</f>
        <v>45084000</v>
      </c>
      <c r="D196" s="275">
        <f>+F196+G196+H196</f>
        <v>13592730</v>
      </c>
      <c r="E196" s="263" t="s">
        <v>345</v>
      </c>
      <c r="F196" s="275">
        <v>4498800</v>
      </c>
      <c r="G196" s="275">
        <v>4625400</v>
      </c>
      <c r="H196" s="275">
        <v>4468530</v>
      </c>
      <c r="I196" s="275">
        <f>+J196+K196+M196</f>
        <v>12868530</v>
      </c>
      <c r="J196" s="275">
        <v>4498800</v>
      </c>
      <c r="K196" s="275">
        <v>4466430</v>
      </c>
      <c r="L196" s="263" t="s">
        <v>345</v>
      </c>
      <c r="M196" s="275">
        <v>3903300</v>
      </c>
      <c r="N196" s="275">
        <f>+O196+P196+Q196+R196</f>
        <v>18622740</v>
      </c>
      <c r="O196" s="275">
        <v>4583925</v>
      </c>
      <c r="P196" s="275">
        <v>4762980</v>
      </c>
      <c r="Q196" s="275">
        <v>4675125</v>
      </c>
      <c r="R196" s="275">
        <v>4600710</v>
      </c>
    </row>
    <row r="197" spans="1:18" s="274" customFormat="1" x14ac:dyDescent="0.55000000000000004">
      <c r="A197" s="297"/>
      <c r="B197" s="262" t="s">
        <v>17</v>
      </c>
      <c r="C197" s="263" t="s">
        <v>345</v>
      </c>
      <c r="D197" s="263" t="s">
        <v>345</v>
      </c>
      <c r="E197" s="263" t="s">
        <v>345</v>
      </c>
      <c r="F197" s="263" t="s">
        <v>345</v>
      </c>
      <c r="G197" s="263" t="s">
        <v>345</v>
      </c>
      <c r="H197" s="263" t="s">
        <v>345</v>
      </c>
      <c r="I197" s="263" t="s">
        <v>345</v>
      </c>
      <c r="J197" s="263" t="s">
        <v>345</v>
      </c>
      <c r="K197" s="263" t="s">
        <v>345</v>
      </c>
      <c r="L197" s="263" t="s">
        <v>345</v>
      </c>
      <c r="M197" s="263" t="s">
        <v>345</v>
      </c>
      <c r="N197" s="263" t="s">
        <v>345</v>
      </c>
      <c r="O197" s="263" t="s">
        <v>345</v>
      </c>
      <c r="P197" s="263" t="s">
        <v>345</v>
      </c>
      <c r="Q197" s="263" t="s">
        <v>345</v>
      </c>
      <c r="R197" s="263" t="s">
        <v>345</v>
      </c>
    </row>
    <row r="198" spans="1:18" s="239" customFormat="1" x14ac:dyDescent="0.55000000000000004">
      <c r="A198" s="266" t="s">
        <v>92</v>
      </c>
      <c r="B198" s="255" t="s">
        <v>16</v>
      </c>
      <c r="C198" s="267">
        <f>+C200+C202+C204+C206+C208+C210+C212+C214+C227+C229+C231+C233+C235+C237+C239+C241</f>
        <v>7478000</v>
      </c>
      <c r="D198" s="267">
        <f>+D204+D208+D210+D212+D214+D227+D229+D233+D235+D237</f>
        <v>1301220</v>
      </c>
      <c r="E198" s="267"/>
      <c r="F198" s="267">
        <f>+F204+F208+F210+F212+F214+F227</f>
        <v>322540</v>
      </c>
      <c r="G198" s="267">
        <f>+G204+G208+G210+G212+G214+G227</f>
        <v>346340</v>
      </c>
      <c r="H198" s="267">
        <f>+H204+H208+H210+H212+H214+H229+H233+H235+H237</f>
        <v>632340</v>
      </c>
      <c r="I198" s="267">
        <f>+I200+I202+I204+I206+I208+I210+I212+I214+I229+I231+I235+I239</f>
        <v>3159780</v>
      </c>
      <c r="J198" s="267">
        <f>+J214</f>
        <v>57840</v>
      </c>
      <c r="K198" s="267">
        <f>+K200+K204+K208+K212+K214+K229+K235</f>
        <v>471940</v>
      </c>
      <c r="L198" s="267">
        <f>+L212</f>
        <v>13100</v>
      </c>
      <c r="M198" s="267">
        <f>+M202+M204+M206+M208+M210+M214+M229+M231+M239</f>
        <v>2616900</v>
      </c>
      <c r="N198" s="267">
        <f>+N204+N208+N210+N214+N229+N231+N241</f>
        <v>3017000</v>
      </c>
      <c r="O198" s="267">
        <f>+O204+O208+O214+O210+O229+O231</f>
        <v>2158640</v>
      </c>
      <c r="P198" s="267">
        <f>+P208+P210+P214+P229+P231+P241</f>
        <v>742680</v>
      </c>
      <c r="Q198" s="267">
        <f>+Q214</f>
        <v>57840</v>
      </c>
      <c r="R198" s="267">
        <f>+R214</f>
        <v>57840</v>
      </c>
    </row>
    <row r="199" spans="1:18" s="239" customFormat="1" x14ac:dyDescent="0.55000000000000004">
      <c r="A199" s="266"/>
      <c r="B199" s="255" t="s">
        <v>17</v>
      </c>
      <c r="C199" s="256" t="s">
        <v>345</v>
      </c>
      <c r="D199" s="256" t="s">
        <v>345</v>
      </c>
      <c r="E199" s="256" t="s">
        <v>345</v>
      </c>
      <c r="F199" s="256" t="s">
        <v>345</v>
      </c>
      <c r="G199" s="256" t="s">
        <v>345</v>
      </c>
      <c r="H199" s="256" t="s">
        <v>345</v>
      </c>
      <c r="I199" s="256" t="s">
        <v>345</v>
      </c>
      <c r="J199" s="256" t="s">
        <v>345</v>
      </c>
      <c r="K199" s="256" t="s">
        <v>345</v>
      </c>
      <c r="L199" s="256" t="s">
        <v>345</v>
      </c>
      <c r="M199" s="256" t="s">
        <v>345</v>
      </c>
      <c r="N199" s="256" t="s">
        <v>345</v>
      </c>
      <c r="O199" s="256" t="s">
        <v>345</v>
      </c>
      <c r="P199" s="256" t="s">
        <v>345</v>
      </c>
      <c r="Q199" s="256" t="s">
        <v>345</v>
      </c>
      <c r="R199" s="256" t="s">
        <v>345</v>
      </c>
    </row>
    <row r="200" spans="1:18" s="239" customFormat="1" ht="48" x14ac:dyDescent="0.55000000000000004">
      <c r="A200" s="265" t="s">
        <v>266</v>
      </c>
      <c r="B200" s="262" t="s">
        <v>16</v>
      </c>
      <c r="C200" s="281">
        <f>+I200</f>
        <v>226000</v>
      </c>
      <c r="D200" s="263" t="s">
        <v>345</v>
      </c>
      <c r="E200" s="263" t="s">
        <v>345</v>
      </c>
      <c r="F200" s="263" t="s">
        <v>345</v>
      </c>
      <c r="G200" s="263" t="s">
        <v>345</v>
      </c>
      <c r="H200" s="263" t="s">
        <v>345</v>
      </c>
      <c r="I200" s="275">
        <f>+K200</f>
        <v>226000</v>
      </c>
      <c r="J200" s="263" t="s">
        <v>345</v>
      </c>
      <c r="K200" s="275">
        <v>226000</v>
      </c>
      <c r="L200" s="263" t="s">
        <v>345</v>
      </c>
      <c r="M200" s="263" t="s">
        <v>345</v>
      </c>
      <c r="N200" s="263" t="s">
        <v>345</v>
      </c>
      <c r="O200" s="263" t="s">
        <v>345</v>
      </c>
      <c r="P200" s="263" t="s">
        <v>345</v>
      </c>
      <c r="Q200" s="263" t="s">
        <v>345</v>
      </c>
      <c r="R200" s="263" t="s">
        <v>345</v>
      </c>
    </row>
    <row r="201" spans="1:18" s="274" customFormat="1" x14ac:dyDescent="0.55000000000000004">
      <c r="A201" s="297"/>
      <c r="B201" s="262" t="s">
        <v>17</v>
      </c>
      <c r="C201" s="263" t="s">
        <v>345</v>
      </c>
      <c r="D201" s="263" t="s">
        <v>345</v>
      </c>
      <c r="E201" s="263" t="s">
        <v>345</v>
      </c>
      <c r="F201" s="263" t="s">
        <v>345</v>
      </c>
      <c r="G201" s="263" t="s">
        <v>345</v>
      </c>
      <c r="H201" s="263" t="s">
        <v>345</v>
      </c>
      <c r="I201" s="263" t="s">
        <v>345</v>
      </c>
      <c r="J201" s="263" t="s">
        <v>345</v>
      </c>
      <c r="K201" s="263" t="s">
        <v>345</v>
      </c>
      <c r="L201" s="263" t="s">
        <v>345</v>
      </c>
      <c r="M201" s="263" t="s">
        <v>345</v>
      </c>
      <c r="N201" s="263" t="s">
        <v>345</v>
      </c>
      <c r="O201" s="263" t="s">
        <v>345</v>
      </c>
      <c r="P201" s="263" t="s">
        <v>345</v>
      </c>
      <c r="Q201" s="263" t="s">
        <v>345</v>
      </c>
      <c r="R201" s="263" t="s">
        <v>345</v>
      </c>
    </row>
    <row r="202" spans="1:18" s="239" customFormat="1" x14ac:dyDescent="0.55000000000000004">
      <c r="A202" s="265" t="s">
        <v>267</v>
      </c>
      <c r="B202" s="262" t="s">
        <v>16</v>
      </c>
      <c r="C202" s="281">
        <f>+I202</f>
        <v>29500</v>
      </c>
      <c r="D202" s="263" t="s">
        <v>345</v>
      </c>
      <c r="E202" s="263" t="s">
        <v>345</v>
      </c>
      <c r="F202" s="263" t="s">
        <v>345</v>
      </c>
      <c r="G202" s="263" t="s">
        <v>345</v>
      </c>
      <c r="H202" s="263" t="s">
        <v>345</v>
      </c>
      <c r="I202" s="275">
        <f>+M202</f>
        <v>29500</v>
      </c>
      <c r="J202" s="263" t="s">
        <v>345</v>
      </c>
      <c r="K202" s="263" t="s">
        <v>345</v>
      </c>
      <c r="L202" s="263" t="s">
        <v>345</v>
      </c>
      <c r="M202" s="275">
        <v>29500</v>
      </c>
      <c r="N202" s="263" t="s">
        <v>345</v>
      </c>
      <c r="O202" s="263" t="s">
        <v>345</v>
      </c>
      <c r="P202" s="263" t="s">
        <v>345</v>
      </c>
      <c r="Q202" s="263" t="s">
        <v>345</v>
      </c>
      <c r="R202" s="263" t="s">
        <v>345</v>
      </c>
    </row>
    <row r="203" spans="1:18" s="274" customFormat="1" x14ac:dyDescent="0.55000000000000004">
      <c r="A203" s="297"/>
      <c r="B203" s="262" t="s">
        <v>17</v>
      </c>
      <c r="C203" s="263" t="s">
        <v>345</v>
      </c>
      <c r="D203" s="263" t="s">
        <v>345</v>
      </c>
      <c r="E203" s="263" t="s">
        <v>345</v>
      </c>
      <c r="F203" s="263" t="s">
        <v>345</v>
      </c>
      <c r="G203" s="263" t="s">
        <v>345</v>
      </c>
      <c r="H203" s="263" t="s">
        <v>345</v>
      </c>
      <c r="I203" s="273"/>
      <c r="J203" s="263" t="s">
        <v>345</v>
      </c>
      <c r="K203" s="263" t="s">
        <v>345</v>
      </c>
      <c r="L203" s="263" t="s">
        <v>345</v>
      </c>
      <c r="M203" s="263" t="s">
        <v>345</v>
      </c>
      <c r="N203" s="263" t="s">
        <v>345</v>
      </c>
      <c r="O203" s="263" t="s">
        <v>345</v>
      </c>
      <c r="P203" s="263" t="s">
        <v>345</v>
      </c>
      <c r="Q203" s="263" t="s">
        <v>345</v>
      </c>
      <c r="R203" s="263" t="s">
        <v>345</v>
      </c>
    </row>
    <row r="204" spans="1:18" s="239" customFormat="1" x14ac:dyDescent="0.55000000000000004">
      <c r="A204" s="265" t="s">
        <v>268</v>
      </c>
      <c r="B204" s="262" t="s">
        <v>16</v>
      </c>
      <c r="C204" s="281">
        <f>+D204+I204+N204</f>
        <v>1082000</v>
      </c>
      <c r="D204" s="276">
        <f>+F204+G204+H204</f>
        <v>609200</v>
      </c>
      <c r="E204" s="275"/>
      <c r="F204" s="275">
        <v>120000</v>
      </c>
      <c r="G204" s="275">
        <v>179600</v>
      </c>
      <c r="H204" s="275">
        <v>309600</v>
      </c>
      <c r="I204" s="275">
        <f>+K204+M204</f>
        <v>340000</v>
      </c>
      <c r="J204" s="263" t="s">
        <v>345</v>
      </c>
      <c r="K204" s="275">
        <v>20000</v>
      </c>
      <c r="L204" s="263" t="s">
        <v>345</v>
      </c>
      <c r="M204" s="275">
        <v>320000</v>
      </c>
      <c r="N204" s="275">
        <f>+O204</f>
        <v>132800</v>
      </c>
      <c r="O204" s="275">
        <v>132800</v>
      </c>
      <c r="P204" s="276"/>
      <c r="Q204" s="275"/>
      <c r="R204" s="275"/>
    </row>
    <row r="205" spans="1:18" s="274" customFormat="1" x14ac:dyDescent="0.55000000000000004">
      <c r="A205" s="297"/>
      <c r="B205" s="262" t="s">
        <v>17</v>
      </c>
      <c r="C205" s="263" t="s">
        <v>345</v>
      </c>
      <c r="D205" s="263" t="s">
        <v>345</v>
      </c>
      <c r="E205" s="263" t="s">
        <v>345</v>
      </c>
      <c r="F205" s="263" t="s">
        <v>345</v>
      </c>
      <c r="G205" s="263" t="s">
        <v>345</v>
      </c>
      <c r="H205" s="263" t="s">
        <v>345</v>
      </c>
      <c r="I205" s="263" t="s">
        <v>345</v>
      </c>
      <c r="J205" s="263" t="s">
        <v>345</v>
      </c>
      <c r="K205" s="263" t="s">
        <v>345</v>
      </c>
      <c r="L205" s="263" t="s">
        <v>345</v>
      </c>
      <c r="M205" s="263" t="s">
        <v>345</v>
      </c>
      <c r="N205" s="263" t="s">
        <v>345</v>
      </c>
      <c r="O205" s="263" t="s">
        <v>345</v>
      </c>
      <c r="P205" s="263" t="s">
        <v>345</v>
      </c>
      <c r="Q205" s="263" t="s">
        <v>345</v>
      </c>
      <c r="R205" s="263" t="s">
        <v>345</v>
      </c>
    </row>
    <row r="206" spans="1:18" s="239" customFormat="1" x14ac:dyDescent="0.55000000000000004">
      <c r="A206" s="265" t="s">
        <v>269</v>
      </c>
      <c r="B206" s="262" t="s">
        <v>16</v>
      </c>
      <c r="C206" s="281">
        <f>+I206</f>
        <v>43000</v>
      </c>
      <c r="D206" s="263" t="s">
        <v>345</v>
      </c>
      <c r="E206" s="263" t="s">
        <v>345</v>
      </c>
      <c r="F206" s="263" t="s">
        <v>345</v>
      </c>
      <c r="G206" s="263" t="s">
        <v>345</v>
      </c>
      <c r="H206" s="263" t="s">
        <v>345</v>
      </c>
      <c r="I206" s="275">
        <f>+M206</f>
        <v>43000</v>
      </c>
      <c r="J206" s="263" t="s">
        <v>345</v>
      </c>
      <c r="K206" s="263" t="s">
        <v>345</v>
      </c>
      <c r="L206" s="263" t="s">
        <v>345</v>
      </c>
      <c r="M206" s="275">
        <v>43000</v>
      </c>
      <c r="N206" s="263" t="s">
        <v>345</v>
      </c>
      <c r="O206" s="263" t="s">
        <v>345</v>
      </c>
      <c r="P206" s="263" t="s">
        <v>345</v>
      </c>
      <c r="Q206" s="263" t="s">
        <v>345</v>
      </c>
      <c r="R206" s="263" t="s">
        <v>345</v>
      </c>
    </row>
    <row r="207" spans="1:18" s="274" customFormat="1" x14ac:dyDescent="0.55000000000000004">
      <c r="A207" s="297"/>
      <c r="B207" s="262" t="s">
        <v>17</v>
      </c>
      <c r="C207" s="263" t="s">
        <v>345</v>
      </c>
      <c r="D207" s="263" t="s">
        <v>345</v>
      </c>
      <c r="E207" s="263" t="s">
        <v>345</v>
      </c>
      <c r="F207" s="263" t="s">
        <v>345</v>
      </c>
      <c r="G207" s="263" t="s">
        <v>345</v>
      </c>
      <c r="H207" s="263" t="s">
        <v>345</v>
      </c>
      <c r="I207" s="263" t="s">
        <v>345</v>
      </c>
      <c r="J207" s="263" t="s">
        <v>345</v>
      </c>
      <c r="K207" s="263" t="s">
        <v>345</v>
      </c>
      <c r="L207" s="263" t="s">
        <v>345</v>
      </c>
      <c r="M207" s="263" t="s">
        <v>345</v>
      </c>
      <c r="N207" s="263" t="s">
        <v>345</v>
      </c>
      <c r="O207" s="263" t="s">
        <v>345</v>
      </c>
      <c r="P207" s="263" t="s">
        <v>345</v>
      </c>
      <c r="Q207" s="263" t="s">
        <v>345</v>
      </c>
      <c r="R207" s="263" t="s">
        <v>345</v>
      </c>
    </row>
    <row r="208" spans="1:18" s="239" customFormat="1" ht="48" x14ac:dyDescent="0.55000000000000004">
      <c r="A208" s="265" t="s">
        <v>270</v>
      </c>
      <c r="B208" s="262" t="s">
        <v>16</v>
      </c>
      <c r="C208" s="272">
        <f>+D208+I208+N208</f>
        <v>153900</v>
      </c>
      <c r="D208" s="273">
        <f>+F208+G208+H208</f>
        <v>90700</v>
      </c>
      <c r="E208" s="263" t="s">
        <v>345</v>
      </c>
      <c r="F208" s="272">
        <v>36000</v>
      </c>
      <c r="G208" s="272">
        <v>27000</v>
      </c>
      <c r="H208" s="272">
        <v>27700</v>
      </c>
      <c r="I208" s="273">
        <f>+K208+M208</f>
        <v>41500</v>
      </c>
      <c r="J208" s="263" t="s">
        <v>345</v>
      </c>
      <c r="K208" s="272">
        <v>21900</v>
      </c>
      <c r="L208" s="263" t="s">
        <v>345</v>
      </c>
      <c r="M208" s="272">
        <v>19600</v>
      </c>
      <c r="N208" s="273">
        <f>+O208+P208</f>
        <v>21700</v>
      </c>
      <c r="O208" s="272">
        <v>19600</v>
      </c>
      <c r="P208" s="272">
        <v>2100</v>
      </c>
      <c r="Q208" s="263" t="s">
        <v>345</v>
      </c>
      <c r="R208" s="263" t="s">
        <v>345</v>
      </c>
    </row>
    <row r="209" spans="1:18" s="274" customFormat="1" x14ac:dyDescent="0.55000000000000004">
      <c r="A209" s="297"/>
      <c r="B209" s="262" t="s">
        <v>17</v>
      </c>
      <c r="C209" s="263" t="s">
        <v>345</v>
      </c>
      <c r="D209" s="263" t="s">
        <v>345</v>
      </c>
      <c r="E209" s="263" t="s">
        <v>345</v>
      </c>
      <c r="F209" s="263" t="s">
        <v>345</v>
      </c>
      <c r="G209" s="263" t="s">
        <v>345</v>
      </c>
      <c r="H209" s="263" t="s">
        <v>345</v>
      </c>
      <c r="I209" s="263" t="s">
        <v>345</v>
      </c>
      <c r="J209" s="263" t="s">
        <v>345</v>
      </c>
      <c r="K209" s="263" t="s">
        <v>345</v>
      </c>
      <c r="L209" s="263" t="s">
        <v>345</v>
      </c>
      <c r="M209" s="263" t="s">
        <v>345</v>
      </c>
      <c r="N209" s="263" t="s">
        <v>345</v>
      </c>
      <c r="O209" s="263" t="s">
        <v>345</v>
      </c>
      <c r="P209" s="263" t="s">
        <v>345</v>
      </c>
      <c r="Q209" s="263" t="s">
        <v>345</v>
      </c>
      <c r="R209" s="263" t="s">
        <v>345</v>
      </c>
    </row>
    <row r="210" spans="1:18" s="239" customFormat="1" ht="48" x14ac:dyDescent="0.55000000000000004">
      <c r="A210" s="265" t="s">
        <v>271</v>
      </c>
      <c r="B210" s="262" t="s">
        <v>16</v>
      </c>
      <c r="C210" s="272">
        <f>+D210+I210+N210</f>
        <v>48300</v>
      </c>
      <c r="D210" s="273">
        <f>+F210+G210+H210</f>
        <v>31500</v>
      </c>
      <c r="E210" s="272"/>
      <c r="F210" s="272">
        <v>11100</v>
      </c>
      <c r="G210" s="272">
        <v>7400</v>
      </c>
      <c r="H210" s="272">
        <v>13000</v>
      </c>
      <c r="I210" s="273">
        <f>+M210</f>
        <v>7560</v>
      </c>
      <c r="J210" s="263" t="s">
        <v>345</v>
      </c>
      <c r="K210" s="263" t="s">
        <v>345</v>
      </c>
      <c r="L210" s="263" t="s">
        <v>345</v>
      </c>
      <c r="M210" s="272">
        <v>7560</v>
      </c>
      <c r="N210" s="273">
        <f>+O210+P210</f>
        <v>9240</v>
      </c>
      <c r="O210" s="272">
        <v>8400</v>
      </c>
      <c r="P210" s="272">
        <v>840</v>
      </c>
      <c r="Q210" s="263" t="s">
        <v>345</v>
      </c>
      <c r="R210" s="263" t="s">
        <v>345</v>
      </c>
    </row>
    <row r="211" spans="1:18" s="274" customFormat="1" x14ac:dyDescent="0.55000000000000004">
      <c r="A211" s="297"/>
      <c r="B211" s="262" t="s">
        <v>17</v>
      </c>
      <c r="C211" s="263" t="s">
        <v>345</v>
      </c>
      <c r="D211" s="263" t="s">
        <v>345</v>
      </c>
      <c r="E211" s="263" t="s">
        <v>345</v>
      </c>
      <c r="F211" s="263" t="s">
        <v>345</v>
      </c>
      <c r="G211" s="263" t="s">
        <v>345</v>
      </c>
      <c r="H211" s="263" t="s">
        <v>345</v>
      </c>
      <c r="I211" s="263" t="s">
        <v>345</v>
      </c>
      <c r="J211" s="263" t="s">
        <v>345</v>
      </c>
      <c r="K211" s="263" t="s">
        <v>345</v>
      </c>
      <c r="L211" s="263" t="s">
        <v>345</v>
      </c>
      <c r="M211" s="263" t="s">
        <v>345</v>
      </c>
      <c r="N211" s="263" t="s">
        <v>345</v>
      </c>
      <c r="O211" s="263" t="s">
        <v>345</v>
      </c>
      <c r="P211" s="263" t="s">
        <v>345</v>
      </c>
      <c r="Q211" s="263" t="s">
        <v>345</v>
      </c>
      <c r="R211" s="272"/>
    </row>
    <row r="212" spans="1:18" s="239" customFormat="1" ht="48" x14ac:dyDescent="0.55000000000000004">
      <c r="A212" s="265" t="s">
        <v>272</v>
      </c>
      <c r="B212" s="262" t="s">
        <v>16</v>
      </c>
      <c r="C212" s="281">
        <f>+D212+I212</f>
        <v>268000</v>
      </c>
      <c r="D212" s="276">
        <f>+F212+G212+H212</f>
        <v>226700</v>
      </c>
      <c r="E212" s="275"/>
      <c r="F212" s="275">
        <v>72600</v>
      </c>
      <c r="G212" s="275">
        <v>69500</v>
      </c>
      <c r="H212" s="275">
        <v>84600</v>
      </c>
      <c r="I212" s="275">
        <f>+K212+L212</f>
        <v>41300</v>
      </c>
      <c r="J212" s="275"/>
      <c r="K212" s="275">
        <v>28200</v>
      </c>
      <c r="L212" s="275">
        <v>13100</v>
      </c>
      <c r="M212" s="263" t="s">
        <v>345</v>
      </c>
      <c r="N212" s="263" t="s">
        <v>345</v>
      </c>
      <c r="O212" s="263" t="s">
        <v>345</v>
      </c>
      <c r="P212" s="263" t="s">
        <v>345</v>
      </c>
      <c r="Q212" s="263" t="s">
        <v>345</v>
      </c>
      <c r="R212" s="263" t="s">
        <v>345</v>
      </c>
    </row>
    <row r="213" spans="1:18" s="274" customFormat="1" x14ac:dyDescent="0.55000000000000004">
      <c r="A213" s="297"/>
      <c r="B213" s="262" t="s">
        <v>17</v>
      </c>
      <c r="C213" s="263" t="s">
        <v>345</v>
      </c>
      <c r="D213" s="273"/>
      <c r="E213" s="263" t="s">
        <v>345</v>
      </c>
      <c r="F213" s="263" t="s">
        <v>345</v>
      </c>
      <c r="G213" s="263" t="s">
        <v>345</v>
      </c>
      <c r="H213" s="263" t="s">
        <v>345</v>
      </c>
      <c r="I213" s="263" t="s">
        <v>345</v>
      </c>
      <c r="J213" s="263" t="s">
        <v>345</v>
      </c>
      <c r="K213" s="263" t="s">
        <v>345</v>
      </c>
      <c r="L213" s="263" t="s">
        <v>345</v>
      </c>
      <c r="M213" s="263" t="s">
        <v>345</v>
      </c>
      <c r="N213" s="263" t="s">
        <v>345</v>
      </c>
      <c r="O213" s="263" t="s">
        <v>345</v>
      </c>
      <c r="P213" s="263" t="s">
        <v>345</v>
      </c>
      <c r="Q213" s="263" t="s">
        <v>345</v>
      </c>
      <c r="R213" s="263" t="s">
        <v>345</v>
      </c>
    </row>
    <row r="214" spans="1:18" s="239" customFormat="1" ht="48" x14ac:dyDescent="0.55000000000000004">
      <c r="A214" s="265" t="s">
        <v>273</v>
      </c>
      <c r="B214" s="262" t="s">
        <v>16</v>
      </c>
      <c r="C214" s="281">
        <f>+D214+I214+N214</f>
        <v>578400</v>
      </c>
      <c r="D214" s="276">
        <f>+F214+G214+H214</f>
        <v>173520</v>
      </c>
      <c r="E214" s="263" t="s">
        <v>345</v>
      </c>
      <c r="F214" s="275">
        <v>57840</v>
      </c>
      <c r="G214" s="275">
        <v>57840</v>
      </c>
      <c r="H214" s="275">
        <v>57840</v>
      </c>
      <c r="I214" s="275">
        <f>+J214+K214+M214</f>
        <v>173520</v>
      </c>
      <c r="J214" s="275">
        <v>57840</v>
      </c>
      <c r="K214" s="275">
        <v>57840</v>
      </c>
      <c r="L214" s="275"/>
      <c r="M214" s="275">
        <v>57840</v>
      </c>
      <c r="N214" s="275">
        <f>+O214+P214+Q214+R214</f>
        <v>231360</v>
      </c>
      <c r="O214" s="275">
        <v>57840</v>
      </c>
      <c r="P214" s="275">
        <v>57840</v>
      </c>
      <c r="Q214" s="275">
        <v>57840</v>
      </c>
      <c r="R214" s="275">
        <v>57840</v>
      </c>
    </row>
    <row r="215" spans="1:18" s="274" customFormat="1" x14ac:dyDescent="0.55000000000000004">
      <c r="A215" s="279"/>
      <c r="B215" s="262" t="s">
        <v>17</v>
      </c>
      <c r="C215" s="263" t="s">
        <v>345</v>
      </c>
      <c r="D215" s="263" t="s">
        <v>345</v>
      </c>
      <c r="E215" s="263" t="s">
        <v>345</v>
      </c>
      <c r="F215" s="263" t="s">
        <v>345</v>
      </c>
      <c r="G215" s="263" t="s">
        <v>345</v>
      </c>
      <c r="H215" s="263" t="s">
        <v>345</v>
      </c>
      <c r="I215" s="263" t="s">
        <v>345</v>
      </c>
      <c r="J215" s="263" t="s">
        <v>345</v>
      </c>
      <c r="K215" s="263" t="s">
        <v>345</v>
      </c>
      <c r="L215" s="263" t="s">
        <v>345</v>
      </c>
      <c r="M215" s="263" t="s">
        <v>345</v>
      </c>
      <c r="N215" s="263" t="s">
        <v>345</v>
      </c>
      <c r="O215" s="263" t="s">
        <v>345</v>
      </c>
      <c r="P215" s="263" t="s">
        <v>345</v>
      </c>
      <c r="Q215" s="263" t="s">
        <v>345</v>
      </c>
      <c r="R215" s="263" t="s">
        <v>345</v>
      </c>
    </row>
    <row r="216" spans="1:18" s="239" customFormat="1" x14ac:dyDescent="0.55000000000000004">
      <c r="A216" s="300" t="s">
        <v>344</v>
      </c>
      <c r="B216" s="300"/>
      <c r="C216" s="300"/>
      <c r="D216" s="300"/>
      <c r="E216" s="300"/>
      <c r="F216" s="300"/>
      <c r="G216" s="300"/>
      <c r="H216" s="300"/>
      <c r="I216" s="300"/>
      <c r="J216" s="300"/>
      <c r="K216" s="300"/>
      <c r="L216" s="300"/>
      <c r="M216" s="300"/>
      <c r="N216" s="300"/>
      <c r="O216" s="300"/>
      <c r="P216" s="300"/>
      <c r="Q216" s="237" t="s">
        <v>50</v>
      </c>
      <c r="R216" s="238"/>
    </row>
    <row r="217" spans="1:18" s="239" customFormat="1" x14ac:dyDescent="0.55000000000000004">
      <c r="A217" s="301" t="s">
        <v>116</v>
      </c>
      <c r="B217" s="301"/>
      <c r="C217" s="301"/>
      <c r="D217" s="301"/>
      <c r="E217" s="301"/>
      <c r="F217" s="301"/>
      <c r="G217" s="301"/>
      <c r="H217" s="301"/>
      <c r="I217" s="301"/>
      <c r="J217" s="301"/>
      <c r="K217" s="301"/>
      <c r="L217" s="301"/>
      <c r="M217" s="301"/>
      <c r="N217" s="301"/>
      <c r="O217" s="301"/>
      <c r="P217" s="301"/>
      <c r="Q217" s="241"/>
      <c r="R217" s="241"/>
    </row>
    <row r="218" spans="1:18" s="239" customFormat="1" x14ac:dyDescent="0.55000000000000004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1" t="s">
        <v>3</v>
      </c>
      <c r="P218" s="242" t="s">
        <v>407</v>
      </c>
      <c r="Q218" s="240"/>
      <c r="R218" s="240"/>
    </row>
    <row r="219" spans="1:18" s="239" customFormat="1" ht="24" customHeight="1" x14ac:dyDescent="0.55000000000000004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3" t="s">
        <v>4</v>
      </c>
      <c r="P219" s="304">
        <v>46091</v>
      </c>
      <c r="Q219" s="304"/>
      <c r="R219" s="240"/>
    </row>
    <row r="220" spans="1:18" s="239" customFormat="1" x14ac:dyDescent="0.55000000000000004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3" t="s">
        <v>5</v>
      </c>
      <c r="P220" s="301" t="s">
        <v>343</v>
      </c>
      <c r="Q220" s="301"/>
      <c r="R220" s="240"/>
    </row>
    <row r="221" spans="1:18" s="239" customFormat="1" x14ac:dyDescent="0.55000000000000004">
      <c r="A221" s="244" t="s">
        <v>394</v>
      </c>
      <c r="B221" s="236"/>
      <c r="C221" s="236"/>
      <c r="D221" s="236"/>
      <c r="E221" s="236"/>
      <c r="F221" s="236"/>
      <c r="G221" s="236"/>
      <c r="H221" s="236"/>
      <c r="I221" s="236"/>
      <c r="J221" s="236"/>
      <c r="K221" s="236"/>
      <c r="N221" s="245"/>
      <c r="O221" s="246" t="s">
        <v>6</v>
      </c>
    </row>
    <row r="222" spans="1:18" s="239" customFormat="1" x14ac:dyDescent="0.55000000000000004">
      <c r="A222" s="302" t="s">
        <v>52</v>
      </c>
      <c r="B222" s="302"/>
      <c r="C222" s="302"/>
      <c r="D222" s="302"/>
      <c r="F222" s="303"/>
      <c r="G222" s="303"/>
      <c r="H222" s="237"/>
      <c r="I222" s="238"/>
      <c r="J222" s="238"/>
      <c r="K222" s="238"/>
      <c r="N222" s="245"/>
      <c r="O222" s="246" t="s">
        <v>7</v>
      </c>
      <c r="Q222" s="236"/>
    </row>
    <row r="223" spans="1:18" s="239" customFormat="1" ht="23.25" customHeight="1" x14ac:dyDescent="0.55000000000000004">
      <c r="A223" s="244" t="s">
        <v>398</v>
      </c>
      <c r="E223" s="241"/>
      <c r="F223" s="240"/>
      <c r="G223" s="241"/>
      <c r="H223" s="241"/>
      <c r="I223" s="241"/>
      <c r="J223" s="241"/>
      <c r="K223" s="238"/>
      <c r="N223" s="290" t="s">
        <v>410</v>
      </c>
      <c r="O223" s="246" t="s">
        <v>8</v>
      </c>
      <c r="P223" s="238" t="s">
        <v>411</v>
      </c>
    </row>
    <row r="224" spans="1:18" s="239" customFormat="1" x14ac:dyDescent="0.55000000000000004">
      <c r="A224" s="302"/>
      <c r="B224" s="302"/>
      <c r="C224" s="302"/>
      <c r="D224" s="302"/>
      <c r="P224" s="248"/>
      <c r="Q224" s="248"/>
      <c r="R224" s="245" t="s">
        <v>54</v>
      </c>
    </row>
    <row r="225" spans="1:18" s="239" customFormat="1" x14ac:dyDescent="0.55000000000000004">
      <c r="A225" s="249" t="s">
        <v>55</v>
      </c>
      <c r="B225" s="305" t="s">
        <v>56</v>
      </c>
      <c r="C225" s="305" t="s">
        <v>12</v>
      </c>
      <c r="D225" s="250" t="s">
        <v>57</v>
      </c>
      <c r="E225" s="306" t="s">
        <v>13</v>
      </c>
      <c r="F225" s="307"/>
      <c r="G225" s="307"/>
      <c r="H225" s="308"/>
      <c r="I225" s="250" t="s">
        <v>57</v>
      </c>
      <c r="J225" s="306" t="s">
        <v>14</v>
      </c>
      <c r="K225" s="307"/>
      <c r="L225" s="307"/>
      <c r="M225" s="308"/>
      <c r="N225" s="250" t="s">
        <v>57</v>
      </c>
      <c r="O225" s="306" t="s">
        <v>15</v>
      </c>
      <c r="P225" s="307"/>
      <c r="Q225" s="307"/>
      <c r="R225" s="308"/>
    </row>
    <row r="226" spans="1:18" s="239" customFormat="1" x14ac:dyDescent="0.55000000000000004">
      <c r="A226" s="251" t="s">
        <v>61</v>
      </c>
      <c r="B226" s="305"/>
      <c r="C226" s="305"/>
      <c r="D226" s="252" t="s">
        <v>62</v>
      </c>
      <c r="E226" s="253" t="s">
        <v>63</v>
      </c>
      <c r="F226" s="253" t="s">
        <v>64</v>
      </c>
      <c r="G226" s="253" t="s">
        <v>65</v>
      </c>
      <c r="H226" s="253" t="s">
        <v>66</v>
      </c>
      <c r="I226" s="252" t="s">
        <v>67</v>
      </c>
      <c r="J226" s="253" t="s">
        <v>68</v>
      </c>
      <c r="K226" s="253" t="s">
        <v>69</v>
      </c>
      <c r="L226" s="253" t="s">
        <v>70</v>
      </c>
      <c r="M226" s="253" t="s">
        <v>71</v>
      </c>
      <c r="N226" s="252" t="s">
        <v>72</v>
      </c>
      <c r="O226" s="253" t="s">
        <v>73</v>
      </c>
      <c r="P226" s="253" t="s">
        <v>74</v>
      </c>
      <c r="Q226" s="253" t="s">
        <v>75</v>
      </c>
      <c r="R226" s="253" t="s">
        <v>76</v>
      </c>
    </row>
    <row r="227" spans="1:18" s="239" customFormat="1" x14ac:dyDescent="0.55000000000000004">
      <c r="A227" s="265" t="s">
        <v>274</v>
      </c>
      <c r="B227" s="262" t="s">
        <v>16</v>
      </c>
      <c r="C227" s="272">
        <f>+D227</f>
        <v>30000</v>
      </c>
      <c r="D227" s="273">
        <f>+F227+G227</f>
        <v>30000</v>
      </c>
      <c r="E227" s="263" t="s">
        <v>345</v>
      </c>
      <c r="F227" s="272">
        <v>25000</v>
      </c>
      <c r="G227" s="272">
        <v>5000</v>
      </c>
      <c r="H227" s="263" t="s">
        <v>345</v>
      </c>
      <c r="I227" s="263" t="s">
        <v>345</v>
      </c>
      <c r="J227" s="263" t="s">
        <v>345</v>
      </c>
      <c r="K227" s="263" t="s">
        <v>345</v>
      </c>
      <c r="L227" s="263" t="s">
        <v>345</v>
      </c>
      <c r="M227" s="263" t="s">
        <v>345</v>
      </c>
      <c r="N227" s="263" t="s">
        <v>345</v>
      </c>
      <c r="O227" s="263" t="s">
        <v>345</v>
      </c>
      <c r="P227" s="263" t="s">
        <v>345</v>
      </c>
      <c r="Q227" s="263" t="s">
        <v>345</v>
      </c>
      <c r="R227" s="263" t="s">
        <v>345</v>
      </c>
    </row>
    <row r="228" spans="1:18" s="274" customFormat="1" x14ac:dyDescent="0.55000000000000004">
      <c r="A228" s="297"/>
      <c r="B228" s="262" t="s">
        <v>17</v>
      </c>
      <c r="C228" s="263" t="s">
        <v>345</v>
      </c>
      <c r="D228" s="263" t="s">
        <v>345</v>
      </c>
      <c r="E228" s="263" t="s">
        <v>345</v>
      </c>
      <c r="F228" s="263" t="s">
        <v>345</v>
      </c>
      <c r="G228" s="263" t="s">
        <v>345</v>
      </c>
      <c r="H228" s="263" t="s">
        <v>345</v>
      </c>
      <c r="I228" s="263" t="s">
        <v>345</v>
      </c>
      <c r="J228" s="263" t="s">
        <v>345</v>
      </c>
      <c r="K228" s="263" t="s">
        <v>345</v>
      </c>
      <c r="L228" s="263" t="s">
        <v>345</v>
      </c>
      <c r="M228" s="263" t="s">
        <v>345</v>
      </c>
      <c r="N228" s="263" t="s">
        <v>345</v>
      </c>
      <c r="O228" s="263" t="s">
        <v>345</v>
      </c>
      <c r="P228" s="263" t="s">
        <v>345</v>
      </c>
      <c r="Q228" s="263" t="s">
        <v>345</v>
      </c>
      <c r="R228" s="263" t="s">
        <v>345</v>
      </c>
    </row>
    <row r="229" spans="1:18" s="239" customFormat="1" ht="48" x14ac:dyDescent="0.55000000000000004">
      <c r="A229" s="265" t="s">
        <v>275</v>
      </c>
      <c r="B229" s="262" t="s">
        <v>16</v>
      </c>
      <c r="C229" s="281">
        <f>+D229+I229+N229</f>
        <v>360000</v>
      </c>
      <c r="D229" s="276">
        <f>+H229</f>
        <v>10000</v>
      </c>
      <c r="E229" s="263" t="s">
        <v>345</v>
      </c>
      <c r="F229" s="263" t="s">
        <v>345</v>
      </c>
      <c r="G229" s="263" t="s">
        <v>345</v>
      </c>
      <c r="H229" s="275">
        <v>10000</v>
      </c>
      <c r="I229" s="275">
        <f>+K229+M229</f>
        <v>110000</v>
      </c>
      <c r="J229" s="275"/>
      <c r="K229" s="275">
        <v>90000</v>
      </c>
      <c r="L229" s="275"/>
      <c r="M229" s="275">
        <v>20000</v>
      </c>
      <c r="N229" s="275">
        <f>+O229+P229</f>
        <v>240000</v>
      </c>
      <c r="O229" s="275">
        <v>160000</v>
      </c>
      <c r="P229" s="275">
        <v>80000</v>
      </c>
      <c r="Q229" s="263" t="s">
        <v>345</v>
      </c>
      <c r="R229" s="263" t="s">
        <v>345</v>
      </c>
    </row>
    <row r="230" spans="1:18" s="274" customFormat="1" x14ac:dyDescent="0.55000000000000004">
      <c r="A230" s="297"/>
      <c r="B230" s="262" t="s">
        <v>17</v>
      </c>
      <c r="C230" s="263" t="s">
        <v>345</v>
      </c>
      <c r="D230" s="263" t="s">
        <v>345</v>
      </c>
      <c r="E230" s="263" t="s">
        <v>345</v>
      </c>
      <c r="F230" s="263" t="s">
        <v>345</v>
      </c>
      <c r="G230" s="263" t="s">
        <v>345</v>
      </c>
      <c r="H230" s="263" t="s">
        <v>345</v>
      </c>
      <c r="I230" s="263" t="s">
        <v>345</v>
      </c>
      <c r="J230" s="263" t="s">
        <v>345</v>
      </c>
      <c r="K230" s="263" t="s">
        <v>345</v>
      </c>
      <c r="L230" s="263" t="s">
        <v>345</v>
      </c>
      <c r="M230" s="263" t="s">
        <v>345</v>
      </c>
      <c r="N230" s="263" t="s">
        <v>345</v>
      </c>
      <c r="O230" s="263" t="s">
        <v>345</v>
      </c>
      <c r="P230" s="263" t="s">
        <v>345</v>
      </c>
      <c r="Q230" s="263" t="s">
        <v>345</v>
      </c>
      <c r="R230" s="263" t="s">
        <v>345</v>
      </c>
    </row>
    <row r="231" spans="1:18" s="239" customFormat="1" x14ac:dyDescent="0.55000000000000004">
      <c r="A231" s="265" t="s">
        <v>276</v>
      </c>
      <c r="B231" s="262" t="s">
        <v>16</v>
      </c>
      <c r="C231" s="281">
        <f>+I231+N231</f>
        <v>4114500</v>
      </c>
      <c r="D231" s="263" t="s">
        <v>345</v>
      </c>
      <c r="E231" s="263" t="s">
        <v>345</v>
      </c>
      <c r="F231" s="263" t="s">
        <v>345</v>
      </c>
      <c r="G231" s="263" t="s">
        <v>345</v>
      </c>
      <c r="H231" s="263" t="s">
        <v>345</v>
      </c>
      <c r="I231" s="275">
        <f>+M231</f>
        <v>1788800</v>
      </c>
      <c r="J231" s="263" t="s">
        <v>345</v>
      </c>
      <c r="K231" s="263" t="s">
        <v>345</v>
      </c>
      <c r="L231" s="263" t="s">
        <v>345</v>
      </c>
      <c r="M231" s="275">
        <v>1788800</v>
      </c>
      <c r="N231" s="275">
        <f>+O231+P231</f>
        <v>2325700</v>
      </c>
      <c r="O231" s="275">
        <v>1780000</v>
      </c>
      <c r="P231" s="276">
        <v>545700</v>
      </c>
      <c r="Q231" s="263" t="s">
        <v>345</v>
      </c>
      <c r="R231" s="263" t="s">
        <v>345</v>
      </c>
    </row>
    <row r="232" spans="1:18" s="274" customFormat="1" x14ac:dyDescent="0.55000000000000004">
      <c r="A232" s="297"/>
      <c r="B232" s="262" t="s">
        <v>17</v>
      </c>
      <c r="C232" s="263" t="s">
        <v>345</v>
      </c>
      <c r="D232" s="263" t="s">
        <v>345</v>
      </c>
      <c r="E232" s="263" t="s">
        <v>345</v>
      </c>
      <c r="F232" s="263" t="s">
        <v>345</v>
      </c>
      <c r="G232" s="263" t="s">
        <v>345</v>
      </c>
      <c r="H232" s="263" t="s">
        <v>345</v>
      </c>
      <c r="I232" s="263" t="s">
        <v>345</v>
      </c>
      <c r="J232" s="263" t="s">
        <v>345</v>
      </c>
      <c r="K232" s="263" t="s">
        <v>345</v>
      </c>
      <c r="L232" s="263" t="s">
        <v>345</v>
      </c>
      <c r="M232" s="263" t="s">
        <v>345</v>
      </c>
      <c r="N232" s="263" t="s">
        <v>345</v>
      </c>
      <c r="O232" s="263" t="s">
        <v>345</v>
      </c>
      <c r="P232" s="263" t="s">
        <v>345</v>
      </c>
      <c r="Q232" s="263" t="s">
        <v>345</v>
      </c>
      <c r="R232" s="263" t="s">
        <v>345</v>
      </c>
    </row>
    <row r="233" spans="1:18" s="239" customFormat="1" ht="96" x14ac:dyDescent="0.55000000000000004">
      <c r="A233" s="265" t="s">
        <v>277</v>
      </c>
      <c r="B233" s="262" t="s">
        <v>16</v>
      </c>
      <c r="C233" s="281">
        <f>+D233</f>
        <v>50000</v>
      </c>
      <c r="D233" s="276">
        <f>+H233</f>
        <v>50000</v>
      </c>
      <c r="E233" s="263" t="s">
        <v>345</v>
      </c>
      <c r="F233" s="263" t="s">
        <v>345</v>
      </c>
      <c r="G233" s="263" t="s">
        <v>345</v>
      </c>
      <c r="H233" s="275">
        <v>50000</v>
      </c>
      <c r="I233" s="263" t="s">
        <v>345</v>
      </c>
      <c r="J233" s="263" t="s">
        <v>345</v>
      </c>
      <c r="K233" s="263" t="s">
        <v>345</v>
      </c>
      <c r="L233" s="263" t="s">
        <v>345</v>
      </c>
      <c r="M233" s="263" t="s">
        <v>345</v>
      </c>
      <c r="N233" s="263" t="s">
        <v>345</v>
      </c>
      <c r="O233" s="263" t="s">
        <v>345</v>
      </c>
      <c r="P233" s="263" t="s">
        <v>345</v>
      </c>
      <c r="Q233" s="263" t="s">
        <v>345</v>
      </c>
      <c r="R233" s="263" t="s">
        <v>345</v>
      </c>
    </row>
    <row r="234" spans="1:18" s="274" customFormat="1" x14ac:dyDescent="0.55000000000000004">
      <c r="A234" s="297"/>
      <c r="B234" s="262" t="s">
        <v>17</v>
      </c>
      <c r="C234" s="263" t="s">
        <v>345</v>
      </c>
      <c r="D234" s="263" t="s">
        <v>345</v>
      </c>
      <c r="E234" s="263" t="s">
        <v>345</v>
      </c>
      <c r="F234" s="263" t="s">
        <v>345</v>
      </c>
      <c r="G234" s="263" t="s">
        <v>345</v>
      </c>
      <c r="H234" s="263" t="s">
        <v>345</v>
      </c>
      <c r="I234" s="263" t="s">
        <v>345</v>
      </c>
      <c r="J234" s="263" t="s">
        <v>345</v>
      </c>
      <c r="K234" s="263" t="s">
        <v>345</v>
      </c>
      <c r="L234" s="263" t="s">
        <v>345</v>
      </c>
      <c r="M234" s="263" t="s">
        <v>345</v>
      </c>
      <c r="N234" s="263" t="s">
        <v>345</v>
      </c>
      <c r="O234" s="263" t="s">
        <v>345</v>
      </c>
      <c r="P234" s="263" t="s">
        <v>345</v>
      </c>
      <c r="Q234" s="263" t="s">
        <v>345</v>
      </c>
      <c r="R234" s="263" t="s">
        <v>345</v>
      </c>
    </row>
    <row r="235" spans="1:18" s="239" customFormat="1" ht="72" x14ac:dyDescent="0.55000000000000004">
      <c r="A235" s="265" t="s">
        <v>278</v>
      </c>
      <c r="B235" s="262" t="s">
        <v>16</v>
      </c>
      <c r="C235" s="281">
        <f>+D235+I235</f>
        <v>56000</v>
      </c>
      <c r="D235" s="276">
        <f>+H235</f>
        <v>28000</v>
      </c>
      <c r="E235" s="263" t="s">
        <v>345</v>
      </c>
      <c r="F235" s="263" t="s">
        <v>345</v>
      </c>
      <c r="G235" s="263" t="s">
        <v>345</v>
      </c>
      <c r="H235" s="275">
        <v>28000</v>
      </c>
      <c r="I235" s="275">
        <f>+K235</f>
        <v>28000</v>
      </c>
      <c r="J235" s="275"/>
      <c r="K235" s="275">
        <v>28000</v>
      </c>
      <c r="L235" s="263" t="s">
        <v>345</v>
      </c>
      <c r="M235" s="263" t="s">
        <v>345</v>
      </c>
      <c r="N235" s="263" t="s">
        <v>345</v>
      </c>
      <c r="O235" s="263" t="s">
        <v>345</v>
      </c>
      <c r="P235" s="263" t="s">
        <v>345</v>
      </c>
      <c r="Q235" s="263" t="s">
        <v>345</v>
      </c>
      <c r="R235" s="263" t="s">
        <v>345</v>
      </c>
    </row>
    <row r="236" spans="1:18" s="274" customFormat="1" x14ac:dyDescent="0.55000000000000004">
      <c r="A236" s="297"/>
      <c r="B236" s="262" t="s">
        <v>17</v>
      </c>
      <c r="C236" s="263" t="s">
        <v>345</v>
      </c>
      <c r="D236" s="263" t="s">
        <v>345</v>
      </c>
      <c r="E236" s="263" t="s">
        <v>345</v>
      </c>
      <c r="F236" s="263" t="s">
        <v>345</v>
      </c>
      <c r="G236" s="263" t="s">
        <v>345</v>
      </c>
      <c r="H236" s="263" t="s">
        <v>345</v>
      </c>
      <c r="I236" s="263" t="s">
        <v>345</v>
      </c>
      <c r="J236" s="263" t="s">
        <v>345</v>
      </c>
      <c r="K236" s="263" t="s">
        <v>345</v>
      </c>
      <c r="L236" s="263" t="s">
        <v>345</v>
      </c>
      <c r="M236" s="263" t="s">
        <v>345</v>
      </c>
      <c r="N236" s="263" t="s">
        <v>345</v>
      </c>
      <c r="O236" s="263" t="s">
        <v>345</v>
      </c>
      <c r="P236" s="263" t="s">
        <v>345</v>
      </c>
      <c r="Q236" s="263" t="s">
        <v>345</v>
      </c>
      <c r="R236" s="263" t="s">
        <v>345</v>
      </c>
    </row>
    <row r="237" spans="1:18" s="239" customFormat="1" ht="48" x14ac:dyDescent="0.55000000000000004">
      <c r="A237" s="265" t="s">
        <v>279</v>
      </c>
      <c r="B237" s="262" t="s">
        <v>16</v>
      </c>
      <c r="C237" s="281">
        <f>+D237</f>
        <v>51600</v>
      </c>
      <c r="D237" s="276">
        <f>+H237</f>
        <v>51600</v>
      </c>
      <c r="E237" s="263" t="s">
        <v>345</v>
      </c>
      <c r="F237" s="263" t="s">
        <v>345</v>
      </c>
      <c r="G237" s="263" t="s">
        <v>345</v>
      </c>
      <c r="H237" s="275">
        <v>51600</v>
      </c>
      <c r="I237" s="263" t="s">
        <v>345</v>
      </c>
      <c r="J237" s="263" t="s">
        <v>345</v>
      </c>
      <c r="K237" s="263" t="s">
        <v>345</v>
      </c>
      <c r="L237" s="263" t="s">
        <v>345</v>
      </c>
      <c r="M237" s="263" t="s">
        <v>345</v>
      </c>
      <c r="N237" s="263" t="s">
        <v>345</v>
      </c>
      <c r="O237" s="263" t="s">
        <v>345</v>
      </c>
      <c r="P237" s="263" t="s">
        <v>345</v>
      </c>
      <c r="Q237" s="263" t="s">
        <v>345</v>
      </c>
      <c r="R237" s="263" t="s">
        <v>345</v>
      </c>
    </row>
    <row r="238" spans="1:18" s="274" customFormat="1" x14ac:dyDescent="0.55000000000000004">
      <c r="A238" s="297"/>
      <c r="B238" s="262" t="s">
        <v>17</v>
      </c>
      <c r="C238" s="263" t="s">
        <v>345</v>
      </c>
      <c r="D238" s="263" t="s">
        <v>345</v>
      </c>
      <c r="E238" s="263" t="s">
        <v>345</v>
      </c>
      <c r="F238" s="263" t="s">
        <v>345</v>
      </c>
      <c r="G238" s="263" t="s">
        <v>345</v>
      </c>
      <c r="H238" s="263" t="s">
        <v>345</v>
      </c>
      <c r="I238" s="263" t="s">
        <v>345</v>
      </c>
      <c r="J238" s="263" t="s">
        <v>345</v>
      </c>
      <c r="K238" s="263" t="s">
        <v>345</v>
      </c>
      <c r="L238" s="263" t="s">
        <v>345</v>
      </c>
      <c r="M238" s="263" t="s">
        <v>345</v>
      </c>
      <c r="N238" s="263" t="s">
        <v>345</v>
      </c>
      <c r="O238" s="263" t="s">
        <v>345</v>
      </c>
      <c r="P238" s="263" t="s">
        <v>345</v>
      </c>
      <c r="Q238" s="263" t="s">
        <v>345</v>
      </c>
      <c r="R238" s="263" t="s">
        <v>345</v>
      </c>
    </row>
    <row r="239" spans="1:18" s="239" customFormat="1" x14ac:dyDescent="0.55000000000000004">
      <c r="A239" s="265" t="s">
        <v>280</v>
      </c>
      <c r="B239" s="262" t="s">
        <v>16</v>
      </c>
      <c r="C239" s="281">
        <f>+I239</f>
        <v>330600</v>
      </c>
      <c r="D239" s="263" t="s">
        <v>345</v>
      </c>
      <c r="E239" s="263" t="s">
        <v>345</v>
      </c>
      <c r="F239" s="263" t="s">
        <v>345</v>
      </c>
      <c r="G239" s="263" t="s">
        <v>345</v>
      </c>
      <c r="H239" s="263" t="s">
        <v>345</v>
      </c>
      <c r="I239" s="275">
        <f>+M239</f>
        <v>330600</v>
      </c>
      <c r="J239" s="263" t="s">
        <v>345</v>
      </c>
      <c r="K239" s="263" t="s">
        <v>345</v>
      </c>
      <c r="L239" s="263" t="s">
        <v>345</v>
      </c>
      <c r="M239" s="275">
        <v>330600</v>
      </c>
      <c r="N239" s="263" t="s">
        <v>345</v>
      </c>
      <c r="O239" s="263" t="s">
        <v>345</v>
      </c>
      <c r="P239" s="263" t="s">
        <v>345</v>
      </c>
      <c r="Q239" s="263" t="s">
        <v>345</v>
      </c>
      <c r="R239" s="263" t="s">
        <v>345</v>
      </c>
    </row>
    <row r="240" spans="1:18" s="274" customFormat="1" x14ac:dyDescent="0.55000000000000004">
      <c r="A240" s="297"/>
      <c r="B240" s="262" t="s">
        <v>17</v>
      </c>
      <c r="C240" s="263" t="s">
        <v>345</v>
      </c>
      <c r="D240" s="263" t="s">
        <v>345</v>
      </c>
      <c r="E240" s="263" t="s">
        <v>345</v>
      </c>
      <c r="F240" s="263" t="s">
        <v>345</v>
      </c>
      <c r="G240" s="263" t="s">
        <v>345</v>
      </c>
      <c r="H240" s="263" t="s">
        <v>345</v>
      </c>
      <c r="I240" s="263" t="s">
        <v>345</v>
      </c>
      <c r="J240" s="263" t="s">
        <v>345</v>
      </c>
      <c r="K240" s="263" t="s">
        <v>345</v>
      </c>
      <c r="L240" s="263" t="s">
        <v>345</v>
      </c>
      <c r="M240" s="263" t="s">
        <v>345</v>
      </c>
      <c r="N240" s="263" t="s">
        <v>345</v>
      </c>
      <c r="O240" s="263" t="s">
        <v>345</v>
      </c>
      <c r="P240" s="263" t="s">
        <v>345</v>
      </c>
      <c r="Q240" s="263" t="s">
        <v>345</v>
      </c>
      <c r="R240" s="263" t="s">
        <v>345</v>
      </c>
    </row>
    <row r="241" spans="1:18" s="239" customFormat="1" ht="48" x14ac:dyDescent="0.55000000000000004">
      <c r="A241" s="265" t="s">
        <v>281</v>
      </c>
      <c r="B241" s="262" t="s">
        <v>16</v>
      </c>
      <c r="C241" s="281">
        <f>+N241</f>
        <v>56200</v>
      </c>
      <c r="D241" s="263" t="s">
        <v>345</v>
      </c>
      <c r="E241" s="263" t="s">
        <v>345</v>
      </c>
      <c r="F241" s="263" t="s">
        <v>345</v>
      </c>
      <c r="G241" s="263" t="s">
        <v>345</v>
      </c>
      <c r="H241" s="263" t="s">
        <v>345</v>
      </c>
      <c r="I241" s="263" t="s">
        <v>345</v>
      </c>
      <c r="J241" s="263" t="s">
        <v>345</v>
      </c>
      <c r="K241" s="263" t="s">
        <v>345</v>
      </c>
      <c r="L241" s="263" t="s">
        <v>345</v>
      </c>
      <c r="M241" s="263" t="s">
        <v>345</v>
      </c>
      <c r="N241" s="275">
        <f>+P241</f>
        <v>56200</v>
      </c>
      <c r="O241" s="263" t="s">
        <v>345</v>
      </c>
      <c r="P241" s="276">
        <v>56200</v>
      </c>
      <c r="Q241" s="263" t="s">
        <v>345</v>
      </c>
      <c r="R241" s="263" t="s">
        <v>345</v>
      </c>
    </row>
    <row r="242" spans="1:18" s="274" customFormat="1" x14ac:dyDescent="0.55000000000000004">
      <c r="A242" s="297"/>
      <c r="B242" s="262" t="s">
        <v>17</v>
      </c>
      <c r="C242" s="263" t="s">
        <v>345</v>
      </c>
      <c r="D242" s="263" t="s">
        <v>345</v>
      </c>
      <c r="E242" s="263" t="s">
        <v>345</v>
      </c>
      <c r="F242" s="263" t="s">
        <v>345</v>
      </c>
      <c r="G242" s="263" t="s">
        <v>345</v>
      </c>
      <c r="H242" s="263" t="s">
        <v>345</v>
      </c>
      <c r="I242" s="263" t="s">
        <v>345</v>
      </c>
      <c r="J242" s="263" t="s">
        <v>345</v>
      </c>
      <c r="K242" s="263" t="s">
        <v>345</v>
      </c>
      <c r="L242" s="263" t="s">
        <v>345</v>
      </c>
      <c r="M242" s="263" t="s">
        <v>345</v>
      </c>
      <c r="N242" s="263" t="s">
        <v>345</v>
      </c>
      <c r="O242" s="263" t="s">
        <v>345</v>
      </c>
      <c r="P242" s="263" t="s">
        <v>345</v>
      </c>
      <c r="Q242" s="263" t="s">
        <v>345</v>
      </c>
      <c r="R242" s="263" t="s">
        <v>345</v>
      </c>
    </row>
    <row r="243" spans="1:18" s="239" customFormat="1" x14ac:dyDescent="0.55000000000000004">
      <c r="A243" s="282" t="s">
        <v>93</v>
      </c>
      <c r="B243" s="283" t="s">
        <v>16</v>
      </c>
      <c r="C243" s="278">
        <f>+C198+C192+C118+C30</f>
        <v>170379700</v>
      </c>
      <c r="D243" s="278">
        <f t="shared" ref="D243:G243" si="23">+D198+D192+D118+D30</f>
        <v>82950176</v>
      </c>
      <c r="E243" s="284" t="s">
        <v>345</v>
      </c>
      <c r="F243" s="278">
        <f>+F198+F192+F30</f>
        <v>8076760</v>
      </c>
      <c r="G243" s="278">
        <f t="shared" si="23"/>
        <v>10550780</v>
      </c>
      <c r="H243" s="278">
        <f>+H198+H192+H30</f>
        <v>9464636</v>
      </c>
      <c r="I243" s="278">
        <f>+I198+I192+I30</f>
        <v>44295116</v>
      </c>
      <c r="J243" s="278">
        <f>+J198+J192+J30</f>
        <v>10720160</v>
      </c>
      <c r="K243" s="278">
        <f t="shared" ref="K243:R243" si="24">+K198+K192+K30</f>
        <v>8735016</v>
      </c>
      <c r="L243" s="278">
        <f>+L198</f>
        <v>13100</v>
      </c>
      <c r="M243" s="278">
        <f t="shared" si="24"/>
        <v>20673240</v>
      </c>
      <c r="N243" s="278">
        <f t="shared" si="24"/>
        <v>35079408</v>
      </c>
      <c r="O243" s="278">
        <f t="shared" si="24"/>
        <v>10003530</v>
      </c>
      <c r="P243" s="278">
        <f t="shared" si="24"/>
        <v>8877636</v>
      </c>
      <c r="Q243" s="278">
        <f t="shared" si="24"/>
        <v>8279170</v>
      </c>
      <c r="R243" s="278">
        <f t="shared" si="24"/>
        <v>7919072</v>
      </c>
    </row>
    <row r="244" spans="1:18" s="239" customFormat="1" x14ac:dyDescent="0.55000000000000004">
      <c r="A244" s="282"/>
      <c r="B244" s="283" t="s">
        <v>17</v>
      </c>
      <c r="C244" s="284" t="s">
        <v>345</v>
      </c>
      <c r="D244" s="284" t="s">
        <v>345</v>
      </c>
      <c r="E244" s="284" t="s">
        <v>345</v>
      </c>
      <c r="F244" s="284" t="s">
        <v>345</v>
      </c>
      <c r="G244" s="284" t="s">
        <v>345</v>
      </c>
      <c r="H244" s="284" t="s">
        <v>345</v>
      </c>
      <c r="I244" s="284" t="s">
        <v>345</v>
      </c>
      <c r="J244" s="284" t="s">
        <v>345</v>
      </c>
      <c r="K244" s="284" t="s">
        <v>345</v>
      </c>
      <c r="L244" s="284" t="s">
        <v>345</v>
      </c>
      <c r="M244" s="284" t="s">
        <v>345</v>
      </c>
      <c r="N244" s="284" t="s">
        <v>345</v>
      </c>
      <c r="O244" s="284" t="s">
        <v>345</v>
      </c>
      <c r="P244" s="284" t="s">
        <v>345</v>
      </c>
      <c r="Q244" s="284" t="s">
        <v>345</v>
      </c>
      <c r="R244" s="284" t="s">
        <v>345</v>
      </c>
    </row>
    <row r="245" spans="1:18" s="239" customFormat="1" ht="35.1" customHeight="1" x14ac:dyDescent="0.55000000000000004">
      <c r="A245" s="244" t="s">
        <v>94</v>
      </c>
      <c r="B245" s="285"/>
      <c r="C245" s="285"/>
      <c r="I245" s="238" t="s">
        <v>95</v>
      </c>
      <c r="K245" s="238"/>
    </row>
    <row r="246" spans="1:18" x14ac:dyDescent="0.3">
      <c r="A246" s="286" t="s">
        <v>96</v>
      </c>
      <c r="H246" s="288"/>
      <c r="K246" s="289" t="s">
        <v>97</v>
      </c>
    </row>
    <row r="247" spans="1:18" x14ac:dyDescent="0.3">
      <c r="A247" s="247" t="s">
        <v>98</v>
      </c>
      <c r="I247" s="241" t="s">
        <v>98</v>
      </c>
    </row>
    <row r="248" spans="1:18" x14ac:dyDescent="0.3">
      <c r="A248" s="247" t="s">
        <v>99</v>
      </c>
      <c r="I248" s="243" t="s">
        <v>99</v>
      </c>
    </row>
  </sheetData>
  <mergeCells count="72">
    <mergeCell ref="J225:M225"/>
    <mergeCell ref="O225:R225"/>
    <mergeCell ref="A222:D222"/>
    <mergeCell ref="F222:G222"/>
    <mergeCell ref="A224:D224"/>
    <mergeCell ref="B225:B226"/>
    <mergeCell ref="C225:C226"/>
    <mergeCell ref="E225:H225"/>
    <mergeCell ref="O180:R180"/>
    <mergeCell ref="A216:P216"/>
    <mergeCell ref="A217:P217"/>
    <mergeCell ref="P219:Q219"/>
    <mergeCell ref="P220:Q220"/>
    <mergeCell ref="A179:D179"/>
    <mergeCell ref="B180:B181"/>
    <mergeCell ref="C180:C181"/>
    <mergeCell ref="E180:H180"/>
    <mergeCell ref="J180:M180"/>
    <mergeCell ref="A171:P171"/>
    <mergeCell ref="A172:P172"/>
    <mergeCell ref="P174:Q174"/>
    <mergeCell ref="P175:Q175"/>
    <mergeCell ref="A177:D177"/>
    <mergeCell ref="F177:G177"/>
    <mergeCell ref="P138:Q138"/>
    <mergeCell ref="A140:D140"/>
    <mergeCell ref="F140:G140"/>
    <mergeCell ref="A142:D142"/>
    <mergeCell ref="B143:B144"/>
    <mergeCell ref="C143:C144"/>
    <mergeCell ref="E143:H143"/>
    <mergeCell ref="J143:M143"/>
    <mergeCell ref="O143:R143"/>
    <mergeCell ref="J102:M102"/>
    <mergeCell ref="O102:R102"/>
    <mergeCell ref="A134:P134"/>
    <mergeCell ref="A135:P135"/>
    <mergeCell ref="P137:Q137"/>
    <mergeCell ref="A99:D99"/>
    <mergeCell ref="F99:G99"/>
    <mergeCell ref="A101:D101"/>
    <mergeCell ref="B102:B103"/>
    <mergeCell ref="C102:C103"/>
    <mergeCell ref="E102:H102"/>
    <mergeCell ref="O55:R55"/>
    <mergeCell ref="A93:P93"/>
    <mergeCell ref="A94:P94"/>
    <mergeCell ref="P96:Q96"/>
    <mergeCell ref="P97:Q97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5:Q5"/>
    <mergeCell ref="P4:Q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3" fitToHeight="0" orientation="landscape" r:id="rId1"/>
  <rowBreaks count="5" manualBreakCount="5">
    <brk id="45" max="17" man="1"/>
    <brk id="92" max="17" man="1"/>
    <brk id="133" max="17" man="1"/>
    <brk id="170" max="17" man="1"/>
    <brk id="215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67574-4975-4249-AE97-1593D47383DD}">
  <sheetPr>
    <tabColor rgb="FF00B050"/>
    <pageSetUpPr fitToPage="1"/>
  </sheetPr>
  <dimension ref="A1:R149"/>
  <sheetViews>
    <sheetView tabSelected="1" view="pageBreakPreview" topLeftCell="A125" zoomScale="85" zoomScaleNormal="85" zoomScaleSheetLayoutView="85" workbookViewId="0">
      <selection activeCell="A24" sqref="A24"/>
    </sheetView>
  </sheetViews>
  <sheetFormatPr defaultColWidth="7.875" defaultRowHeight="21" x14ac:dyDescent="0.3"/>
  <cols>
    <col min="1" max="1" width="49.25" style="2" customWidth="1"/>
    <col min="2" max="2" width="16.875" style="2" customWidth="1"/>
    <col min="3" max="3" width="12.875" style="2" customWidth="1"/>
    <col min="4" max="4" width="22.375" style="2" customWidth="1"/>
    <col min="5" max="5" width="12.875" style="2" customWidth="1"/>
    <col min="6" max="6" width="16.75" style="2" customWidth="1"/>
    <col min="7" max="7" width="12.875" style="2" customWidth="1"/>
    <col min="8" max="8" width="16.75" style="2" customWidth="1"/>
    <col min="9" max="9" width="12.875" style="2" customWidth="1"/>
    <col min="10" max="16384" width="7.875" style="2"/>
  </cols>
  <sheetData>
    <row r="1" spans="1:18" ht="24" customHeight="1" x14ac:dyDescent="0.3">
      <c r="A1" s="320" t="s">
        <v>287</v>
      </c>
      <c r="B1" s="320"/>
      <c r="C1" s="320"/>
      <c r="D1" s="320"/>
      <c r="E1" s="320"/>
      <c r="F1" s="320"/>
      <c r="G1" s="320"/>
      <c r="H1" s="320"/>
      <c r="I1" s="56" t="s">
        <v>1</v>
      </c>
    </row>
    <row r="2" spans="1:18" s="4" customFormat="1" ht="24" customHeight="1" x14ac:dyDescent="0.35">
      <c r="A2" s="321" t="s">
        <v>116</v>
      </c>
      <c r="B2" s="321"/>
      <c r="C2" s="321"/>
      <c r="D2" s="321"/>
      <c r="E2" s="321"/>
      <c r="F2" s="321"/>
      <c r="G2" s="321"/>
      <c r="H2" s="321"/>
      <c r="J2" s="5"/>
      <c r="K2" s="5"/>
      <c r="L2" s="5"/>
      <c r="M2" s="5"/>
      <c r="N2" s="5"/>
      <c r="O2" s="5"/>
      <c r="P2" s="5"/>
      <c r="Q2" s="5"/>
      <c r="R2" s="5"/>
    </row>
    <row r="3" spans="1:18" s="4" customFormat="1" ht="24" customHeight="1" x14ac:dyDescent="0.35">
      <c r="A3" s="7"/>
      <c r="B3" s="7"/>
      <c r="C3" s="7"/>
      <c r="D3" s="7"/>
      <c r="E3" s="7"/>
      <c r="F3" s="7"/>
      <c r="G3" s="7"/>
      <c r="H3" s="5" t="s">
        <v>3</v>
      </c>
      <c r="I3" s="228" t="s">
        <v>372</v>
      </c>
      <c r="J3" s="7"/>
      <c r="K3" s="7"/>
      <c r="L3" s="7"/>
      <c r="M3" s="7"/>
      <c r="Q3" s="7"/>
      <c r="R3" s="7"/>
    </row>
    <row r="4" spans="1:18" s="4" customFormat="1" ht="24" customHeight="1" x14ac:dyDescent="0.35">
      <c r="A4" s="7"/>
      <c r="B4" s="7"/>
      <c r="C4" s="7"/>
      <c r="D4" s="7"/>
      <c r="E4" s="7"/>
      <c r="F4" s="7"/>
      <c r="G4" s="7"/>
      <c r="H4" s="57" t="s">
        <v>4</v>
      </c>
      <c r="I4" s="227">
        <v>46091</v>
      </c>
      <c r="J4" s="227"/>
      <c r="K4" s="7"/>
      <c r="L4" s="7"/>
      <c r="M4" s="7"/>
      <c r="Q4" s="7"/>
      <c r="R4" s="7"/>
    </row>
    <row r="5" spans="1:18" s="4" customFormat="1" ht="24" customHeight="1" x14ac:dyDescent="0.35">
      <c r="A5" s="7"/>
      <c r="B5" s="7"/>
      <c r="C5" s="7"/>
      <c r="D5" s="7"/>
      <c r="E5" s="7"/>
      <c r="F5" s="7"/>
      <c r="G5" s="7"/>
      <c r="H5" s="57" t="s">
        <v>5</v>
      </c>
      <c r="I5" s="233" t="s">
        <v>366</v>
      </c>
      <c r="J5" s="226"/>
      <c r="K5" s="7"/>
      <c r="L5" s="7"/>
      <c r="M5" s="7"/>
      <c r="Q5" s="7"/>
      <c r="R5" s="7"/>
    </row>
    <row r="6" spans="1:18" s="4" customFormat="1" ht="24" customHeight="1" x14ac:dyDescent="0.35">
      <c r="A6" s="9"/>
      <c r="B6" s="10"/>
      <c r="C6" s="10"/>
      <c r="D6" s="10"/>
      <c r="E6" s="10"/>
      <c r="F6" s="10"/>
      <c r="G6" s="234"/>
      <c r="H6" s="12" t="s">
        <v>6</v>
      </c>
      <c r="J6" s="10"/>
      <c r="K6" s="10"/>
    </row>
    <row r="7" spans="1:18" s="4" customFormat="1" ht="24" customHeight="1" x14ac:dyDescent="0.35">
      <c r="A7" s="8"/>
      <c r="B7" s="8"/>
      <c r="C7" s="8"/>
      <c r="D7" s="8"/>
      <c r="F7" s="234"/>
      <c r="G7" s="11"/>
      <c r="H7" s="12" t="s">
        <v>7</v>
      </c>
      <c r="J7" s="13"/>
      <c r="K7" s="13"/>
      <c r="Q7" s="14"/>
    </row>
    <row r="8" spans="1:18" s="4" customFormat="1" ht="24" customHeight="1" x14ac:dyDescent="0.35">
      <c r="A8" s="9"/>
      <c r="E8" s="6"/>
      <c r="F8" s="3"/>
      <c r="G8" s="11"/>
      <c r="H8" s="58" t="s">
        <v>8</v>
      </c>
      <c r="I8" s="1" t="s">
        <v>409</v>
      </c>
      <c r="J8" s="6"/>
      <c r="K8" s="13"/>
    </row>
    <row r="9" spans="1:18" ht="24" customHeight="1" x14ac:dyDescent="0.3">
      <c r="I9" s="59" t="s">
        <v>10</v>
      </c>
    </row>
    <row r="10" spans="1:18" ht="24" customHeight="1" x14ac:dyDescent="0.3">
      <c r="A10" s="317" t="s">
        <v>11</v>
      </c>
      <c r="B10" s="318" t="s">
        <v>12</v>
      </c>
      <c r="C10" s="319"/>
      <c r="D10" s="318" t="s">
        <v>13</v>
      </c>
      <c r="E10" s="319"/>
      <c r="F10" s="318" t="s">
        <v>14</v>
      </c>
      <c r="G10" s="319"/>
      <c r="H10" s="318" t="s">
        <v>15</v>
      </c>
      <c r="I10" s="319"/>
    </row>
    <row r="11" spans="1:18" ht="24" customHeight="1" x14ac:dyDescent="0.3">
      <c r="A11" s="317"/>
      <c r="B11" s="43" t="s">
        <v>16</v>
      </c>
      <c r="C11" s="43" t="s">
        <v>17</v>
      </c>
      <c r="D11" s="43" t="s">
        <v>16</v>
      </c>
      <c r="E11" s="43" t="s">
        <v>17</v>
      </c>
      <c r="F11" s="43" t="s">
        <v>16</v>
      </c>
      <c r="G11" s="43" t="s">
        <v>17</v>
      </c>
      <c r="H11" s="43" t="s">
        <v>16</v>
      </c>
      <c r="I11" s="43" t="s">
        <v>17</v>
      </c>
    </row>
    <row r="12" spans="1:18" s="20" customFormat="1" ht="24" customHeight="1" x14ac:dyDescent="0.3">
      <c r="A12" s="18" t="s">
        <v>18</v>
      </c>
      <c r="B12" s="109">
        <f>+B140</f>
        <v>841538620</v>
      </c>
      <c r="C12" s="109"/>
      <c r="D12" s="109">
        <f t="shared" ref="D12:H12" si="0">+D140</f>
        <v>558921296</v>
      </c>
      <c r="E12" s="109"/>
      <c r="F12" s="109">
        <f t="shared" si="0"/>
        <v>221192656</v>
      </c>
      <c r="G12" s="109"/>
      <c r="H12" s="109">
        <f t="shared" si="0"/>
        <v>61424668</v>
      </c>
      <c r="I12" s="109"/>
    </row>
    <row r="13" spans="1:18" s="20" customFormat="1" ht="24" customHeight="1" x14ac:dyDescent="0.3">
      <c r="A13" s="44" t="s">
        <v>47</v>
      </c>
      <c r="B13" s="110">
        <f>+B12</f>
        <v>841538620</v>
      </c>
      <c r="C13" s="110"/>
      <c r="D13" s="110">
        <f>+D12</f>
        <v>558921296</v>
      </c>
      <c r="E13" s="110"/>
      <c r="F13" s="110">
        <f>+F12</f>
        <v>221192656</v>
      </c>
      <c r="G13" s="110"/>
      <c r="H13" s="110">
        <f>+H12</f>
        <v>61424668</v>
      </c>
      <c r="I13" s="110"/>
    </row>
    <row r="14" spans="1:18" ht="24" customHeight="1" x14ac:dyDescent="0.3">
      <c r="A14" s="47" t="s">
        <v>48</v>
      </c>
      <c r="B14" s="111">
        <f>+B13</f>
        <v>841538620</v>
      </c>
      <c r="C14" s="111"/>
      <c r="D14" s="111">
        <f>+D12</f>
        <v>558921296</v>
      </c>
      <c r="E14" s="111"/>
      <c r="F14" s="111">
        <f>+F12</f>
        <v>221192656</v>
      </c>
      <c r="G14" s="111"/>
      <c r="H14" s="111">
        <f>+H12</f>
        <v>61424668</v>
      </c>
      <c r="I14" s="111"/>
    </row>
    <row r="15" spans="1:18" ht="24" customHeight="1" x14ac:dyDescent="0.3">
      <c r="A15" s="50" t="s">
        <v>49</v>
      </c>
      <c r="B15" s="112">
        <f>+B16</f>
        <v>263237700</v>
      </c>
      <c r="C15" s="112"/>
      <c r="D15" s="112">
        <f>+D16</f>
        <v>263237700</v>
      </c>
      <c r="E15" s="112"/>
      <c r="F15" s="112"/>
      <c r="G15" s="112"/>
      <c r="H15" s="112"/>
      <c r="I15" s="112"/>
    </row>
    <row r="16" spans="1:18" ht="24" customHeight="1" x14ac:dyDescent="0.3">
      <c r="A16" s="27" t="s">
        <v>37</v>
      </c>
      <c r="B16" s="113">
        <f>+'สงม.2 บุคลากร'!C12</f>
        <v>263237700</v>
      </c>
      <c r="C16" s="113"/>
      <c r="D16" s="113">
        <f>+'สงม.2 บุคลากร'!D12</f>
        <v>263237700</v>
      </c>
      <c r="E16" s="113"/>
      <c r="F16" s="113"/>
      <c r="G16" s="113"/>
      <c r="H16" s="113"/>
      <c r="I16" s="113"/>
    </row>
    <row r="17" spans="1:18" ht="24" customHeight="1" x14ac:dyDescent="0.3">
      <c r="A17" s="50" t="s">
        <v>288</v>
      </c>
      <c r="B17" s="112">
        <f t="shared" ref="B17:H17" si="1">SUM(B18:B20)</f>
        <v>12922450</v>
      </c>
      <c r="C17" s="112"/>
      <c r="D17" s="112">
        <f>+D18+D19+D20</f>
        <v>11840450</v>
      </c>
      <c r="E17" s="112"/>
      <c r="F17" s="112">
        <f t="shared" si="1"/>
        <v>742600</v>
      </c>
      <c r="G17" s="112"/>
      <c r="H17" s="112">
        <f t="shared" si="1"/>
        <v>339400</v>
      </c>
      <c r="I17" s="112"/>
    </row>
    <row r="18" spans="1:18" ht="24" customHeight="1" x14ac:dyDescent="0.3">
      <c r="A18" s="27" t="s">
        <v>41</v>
      </c>
      <c r="B18" s="113">
        <f>+D18+F18+H18</f>
        <v>10013500</v>
      </c>
      <c r="C18" s="113"/>
      <c r="D18" s="113">
        <f>+'สงม.2 ปกครอง'!D30</f>
        <v>8931500</v>
      </c>
      <c r="E18" s="113"/>
      <c r="F18" s="113">
        <f>+'สงม.2 ปกครอง'!I30</f>
        <v>742600</v>
      </c>
      <c r="G18" s="113"/>
      <c r="H18" s="113">
        <f>+'สงม.2 ปกครอง'!N30</f>
        <v>339400</v>
      </c>
      <c r="I18" s="113"/>
    </row>
    <row r="19" spans="1:18" ht="24" customHeight="1" x14ac:dyDescent="0.3">
      <c r="A19" s="27" t="s">
        <v>42</v>
      </c>
      <c r="B19" s="113">
        <f>+'สงม.2 ปกครอง'!C104</f>
        <v>1700000</v>
      </c>
      <c r="C19" s="113"/>
      <c r="D19" s="113">
        <f>+'สงม.2 ปกครอง'!D104</f>
        <v>1700000</v>
      </c>
      <c r="E19" s="113"/>
      <c r="F19" s="113" t="str">
        <f>+'สงม.2 ปกครอง'!I114</f>
        <v>-</v>
      </c>
      <c r="G19" s="113"/>
      <c r="H19" s="113" t="str">
        <f>+'สงม.2 ปกครอง'!N104</f>
        <v>-</v>
      </c>
      <c r="I19" s="113"/>
    </row>
    <row r="20" spans="1:18" ht="24" customHeight="1" x14ac:dyDescent="0.3">
      <c r="A20" s="27" t="s">
        <v>44</v>
      </c>
      <c r="B20" s="113">
        <f>+'สงม.2 ปกครอง'!C118</f>
        <v>1208950</v>
      </c>
      <c r="C20" s="113"/>
      <c r="D20" s="113">
        <f>+'สงม.2 ปกครอง'!D118</f>
        <v>1208950</v>
      </c>
      <c r="E20" s="113"/>
      <c r="F20" s="113" t="str">
        <f>+'สงม.2 ปกครอง'!I118</f>
        <v>-</v>
      </c>
      <c r="G20" s="113"/>
      <c r="H20" s="113">
        <f>+'สงม.2 ปกครอง'!N118</f>
        <v>0</v>
      </c>
      <c r="I20" s="113"/>
    </row>
    <row r="21" spans="1:18" ht="24" customHeight="1" x14ac:dyDescent="0.3">
      <c r="A21" s="50" t="s">
        <v>289</v>
      </c>
      <c r="B21" s="112">
        <f t="shared" ref="B21" si="2">+D21+F21+H21</f>
        <v>1106300</v>
      </c>
      <c r="C21" s="112"/>
      <c r="D21" s="112">
        <f>+'สงม.2 ทะเบียน'!D30</f>
        <v>544600</v>
      </c>
      <c r="E21" s="112"/>
      <c r="F21" s="112">
        <f>+'สงม.2 ทะเบียน'!I30</f>
        <v>338400</v>
      </c>
      <c r="G21" s="112"/>
      <c r="H21" s="112">
        <f>+'สงม.2 ทะเบียน'!N30</f>
        <v>223300</v>
      </c>
      <c r="I21" s="112"/>
    </row>
    <row r="22" spans="1:18" ht="24" customHeight="1" x14ac:dyDescent="0.3">
      <c r="A22" s="27" t="s">
        <v>41</v>
      </c>
      <c r="B22" s="113">
        <f>SUM(C22:I22)</f>
        <v>1106300</v>
      </c>
      <c r="C22" s="113"/>
      <c r="D22" s="113">
        <f>+'สงม.2 ทะเบียน'!D30</f>
        <v>544600</v>
      </c>
      <c r="E22" s="113"/>
      <c r="F22" s="113">
        <f>+'สงม.2 ทะเบียน'!I30</f>
        <v>338400</v>
      </c>
      <c r="G22" s="113"/>
      <c r="H22" s="113">
        <f>+'สงม.2 ทะเบียน'!N30</f>
        <v>223300</v>
      </c>
      <c r="I22" s="113"/>
    </row>
    <row r="23" spans="1:18" ht="24" customHeight="1" x14ac:dyDescent="0.3">
      <c r="A23" s="50" t="s">
        <v>291</v>
      </c>
      <c r="B23" s="112">
        <f t="shared" ref="B23:H23" si="3">SUM(B24:B25)</f>
        <v>1008900</v>
      </c>
      <c r="C23" s="112"/>
      <c r="D23" s="112">
        <f t="shared" si="3"/>
        <v>823200</v>
      </c>
      <c r="E23" s="112"/>
      <c r="F23" s="112">
        <f t="shared" si="3"/>
        <v>118900</v>
      </c>
      <c r="G23" s="112"/>
      <c r="H23" s="112">
        <f t="shared" si="3"/>
        <v>66800</v>
      </c>
      <c r="I23" s="112"/>
    </row>
    <row r="24" spans="1:18" ht="24" customHeight="1" x14ac:dyDescent="0.3">
      <c r="A24" s="27" t="s">
        <v>41</v>
      </c>
      <c r="B24" s="113">
        <f>+'สงม.2 คลัง'!C32</f>
        <v>894600</v>
      </c>
      <c r="C24" s="113"/>
      <c r="D24" s="113">
        <f>+'สงม.2 คลัง'!D32</f>
        <v>708900</v>
      </c>
      <c r="E24" s="113"/>
      <c r="F24" s="113">
        <f>+'สงม.2 คลัง'!I32</f>
        <v>118900</v>
      </c>
      <c r="G24" s="113"/>
      <c r="H24" s="113">
        <f>+'สงม.2 คลัง'!N32</f>
        <v>66800</v>
      </c>
      <c r="I24" s="113"/>
    </row>
    <row r="25" spans="1:18" ht="24" customHeight="1" x14ac:dyDescent="0.3">
      <c r="A25" s="27" t="s">
        <v>42</v>
      </c>
      <c r="B25" s="113">
        <f>+'สงม.2 คลัง'!C75</f>
        <v>114300</v>
      </c>
      <c r="C25" s="113"/>
      <c r="D25" s="113">
        <f>+'สงม.2 คลัง'!D77</f>
        <v>114300</v>
      </c>
      <c r="E25" s="113"/>
      <c r="F25" s="113" t="str">
        <f>+'สงม.2 คลัง'!I75</f>
        <v>-</v>
      </c>
      <c r="G25" s="113"/>
      <c r="H25" s="113" t="str">
        <f>+'สงม.2 คลัง'!N75</f>
        <v>-</v>
      </c>
      <c r="I25" s="113"/>
    </row>
    <row r="26" spans="1:18" ht="24" customHeight="1" x14ac:dyDescent="0.3">
      <c r="A26" s="320" t="s">
        <v>287</v>
      </c>
      <c r="B26" s="320"/>
      <c r="C26" s="320"/>
      <c r="D26" s="320"/>
      <c r="E26" s="320"/>
      <c r="F26" s="320"/>
      <c r="G26" s="320"/>
      <c r="H26" s="320"/>
      <c r="I26" s="56" t="s">
        <v>1</v>
      </c>
    </row>
    <row r="27" spans="1:18" s="4" customFormat="1" ht="24" customHeight="1" x14ac:dyDescent="0.35">
      <c r="A27" s="321" t="s">
        <v>116</v>
      </c>
      <c r="B27" s="321"/>
      <c r="C27" s="321"/>
      <c r="D27" s="321"/>
      <c r="E27" s="321"/>
      <c r="F27" s="321"/>
      <c r="G27" s="321"/>
      <c r="H27" s="321"/>
      <c r="J27" s="5"/>
      <c r="K27" s="5"/>
      <c r="L27" s="5"/>
      <c r="M27" s="5"/>
      <c r="N27" s="5"/>
      <c r="O27" s="5"/>
      <c r="P27" s="5"/>
      <c r="Q27" s="5"/>
      <c r="R27" s="5"/>
    </row>
    <row r="28" spans="1:18" s="4" customFormat="1" ht="24" customHeight="1" x14ac:dyDescent="0.35">
      <c r="A28" s="7"/>
      <c r="B28" s="7"/>
      <c r="C28" s="7"/>
      <c r="D28" s="7"/>
      <c r="E28" s="7"/>
      <c r="F28" s="7"/>
      <c r="G28" s="7"/>
      <c r="H28" s="5" t="s">
        <v>3</v>
      </c>
      <c r="I28" s="228" t="s">
        <v>371</v>
      </c>
      <c r="J28" s="7"/>
      <c r="K28" s="7"/>
      <c r="L28" s="7"/>
      <c r="M28" s="7"/>
      <c r="Q28" s="7"/>
      <c r="R28" s="7"/>
    </row>
    <row r="29" spans="1:18" s="4" customFormat="1" ht="24" customHeight="1" x14ac:dyDescent="0.35">
      <c r="A29" s="7"/>
      <c r="B29" s="7"/>
      <c r="C29" s="7"/>
      <c r="D29" s="7"/>
      <c r="E29" s="7"/>
      <c r="F29" s="7"/>
      <c r="G29" s="7"/>
      <c r="H29" s="57" t="s">
        <v>4</v>
      </c>
      <c r="I29" s="227">
        <v>46091</v>
      </c>
      <c r="J29" s="227"/>
      <c r="K29" s="7"/>
      <c r="L29" s="7"/>
      <c r="M29" s="7"/>
      <c r="Q29" s="7"/>
      <c r="R29" s="7"/>
    </row>
    <row r="30" spans="1:18" s="4" customFormat="1" ht="24" customHeight="1" x14ac:dyDescent="0.35">
      <c r="A30" s="7"/>
      <c r="B30" s="7"/>
      <c r="C30" s="7"/>
      <c r="D30" s="7"/>
      <c r="E30" s="7"/>
      <c r="F30" s="7"/>
      <c r="G30" s="7"/>
      <c r="H30" s="57" t="s">
        <v>5</v>
      </c>
      <c r="I30" s="233" t="s">
        <v>366</v>
      </c>
      <c r="J30" s="226"/>
      <c r="K30" s="7"/>
      <c r="L30" s="7"/>
      <c r="M30" s="7"/>
      <c r="Q30" s="7"/>
      <c r="R30" s="7"/>
    </row>
    <row r="31" spans="1:18" s="4" customFormat="1" ht="24" customHeight="1" x14ac:dyDescent="0.35">
      <c r="A31" s="9"/>
      <c r="B31" s="10"/>
      <c r="C31" s="10"/>
      <c r="D31" s="10"/>
      <c r="E31" s="10"/>
      <c r="F31" s="10"/>
      <c r="G31" s="11"/>
      <c r="H31" s="12" t="s">
        <v>6</v>
      </c>
      <c r="J31" s="10"/>
      <c r="K31" s="10"/>
    </row>
    <row r="32" spans="1:18" s="4" customFormat="1" ht="24" customHeight="1" x14ac:dyDescent="0.35">
      <c r="A32" s="8"/>
      <c r="B32" s="8"/>
      <c r="C32" s="8"/>
      <c r="D32" s="8"/>
      <c r="F32" s="13"/>
      <c r="G32" s="11"/>
      <c r="H32" s="12" t="s">
        <v>7</v>
      </c>
      <c r="J32" s="13"/>
      <c r="K32" s="13"/>
      <c r="Q32" s="14"/>
    </row>
    <row r="33" spans="1:11" s="4" customFormat="1" ht="24" customHeight="1" x14ac:dyDescent="0.35">
      <c r="A33" s="9"/>
      <c r="E33" s="6"/>
      <c r="F33" s="3"/>
      <c r="G33" s="11"/>
      <c r="H33" s="58" t="s">
        <v>8</v>
      </c>
      <c r="I33" s="1" t="s">
        <v>409</v>
      </c>
      <c r="J33" s="6"/>
      <c r="K33" s="13"/>
    </row>
    <row r="34" spans="1:11" ht="24" customHeight="1" x14ac:dyDescent="0.3">
      <c r="I34" s="59" t="s">
        <v>10</v>
      </c>
    </row>
    <row r="35" spans="1:11" ht="24" customHeight="1" x14ac:dyDescent="0.3">
      <c r="A35" s="317" t="s">
        <v>11</v>
      </c>
      <c r="B35" s="318" t="s">
        <v>12</v>
      </c>
      <c r="C35" s="319"/>
      <c r="D35" s="318" t="s">
        <v>13</v>
      </c>
      <c r="E35" s="319"/>
      <c r="F35" s="318" t="s">
        <v>14</v>
      </c>
      <c r="G35" s="319"/>
      <c r="H35" s="318" t="s">
        <v>15</v>
      </c>
      <c r="I35" s="319"/>
    </row>
    <row r="36" spans="1:11" ht="24" customHeight="1" x14ac:dyDescent="0.3">
      <c r="A36" s="317"/>
      <c r="B36" s="43" t="s">
        <v>16</v>
      </c>
      <c r="C36" s="43" t="s">
        <v>17</v>
      </c>
      <c r="D36" s="43" t="s">
        <v>16</v>
      </c>
      <c r="E36" s="43" t="s">
        <v>17</v>
      </c>
      <c r="F36" s="43" t="s">
        <v>16</v>
      </c>
      <c r="G36" s="43" t="s">
        <v>17</v>
      </c>
      <c r="H36" s="43" t="s">
        <v>16</v>
      </c>
      <c r="I36" s="43" t="s">
        <v>17</v>
      </c>
    </row>
    <row r="37" spans="1:11" ht="24" customHeight="1" x14ac:dyDescent="0.3">
      <c r="A37" s="50" t="s">
        <v>290</v>
      </c>
      <c r="B37" s="112">
        <f t="shared" ref="B37:I37" si="4">SUM(B38:B38)</f>
        <v>2795400</v>
      </c>
      <c r="C37" s="112">
        <f t="shared" si="4"/>
        <v>0</v>
      </c>
      <c r="D37" s="112">
        <f t="shared" si="4"/>
        <v>2433200</v>
      </c>
      <c r="E37" s="112">
        <f t="shared" si="4"/>
        <v>0</v>
      </c>
      <c r="F37" s="112">
        <f t="shared" si="4"/>
        <v>362200</v>
      </c>
      <c r="G37" s="112">
        <f t="shared" si="4"/>
        <v>0</v>
      </c>
      <c r="H37" s="112">
        <f t="shared" si="4"/>
        <v>0</v>
      </c>
      <c r="I37" s="112">
        <f t="shared" si="4"/>
        <v>0</v>
      </c>
    </row>
    <row r="38" spans="1:11" ht="24" customHeight="1" x14ac:dyDescent="0.3">
      <c r="A38" s="27" t="s">
        <v>41</v>
      </c>
      <c r="B38" s="113">
        <f>+'สงม.2 รายได้'!C30</f>
        <v>2795400</v>
      </c>
      <c r="C38" s="113"/>
      <c r="D38" s="113">
        <f>+'สงม.2 รายได้'!D30</f>
        <v>2433200</v>
      </c>
      <c r="E38" s="113"/>
      <c r="F38" s="113">
        <f>+'สงม.2 รายได้'!I30</f>
        <v>362200</v>
      </c>
      <c r="G38" s="113"/>
      <c r="H38" s="113" t="str">
        <f>+'สงม.2 รายได้'!N30</f>
        <v>-</v>
      </c>
      <c r="I38" s="113"/>
    </row>
    <row r="39" spans="1:11" ht="24" customHeight="1" x14ac:dyDescent="0.3">
      <c r="A39" s="50" t="s">
        <v>292</v>
      </c>
      <c r="B39" s="112">
        <f>SUM(B40:B40)</f>
        <v>16220900</v>
      </c>
      <c r="C39" s="112">
        <f t="shared" ref="C39:I39" si="5">SUM(C40:C40)</f>
        <v>0</v>
      </c>
      <c r="D39" s="112">
        <f t="shared" si="5"/>
        <v>5426700</v>
      </c>
      <c r="E39" s="112">
        <f t="shared" si="5"/>
        <v>0</v>
      </c>
      <c r="F39" s="112">
        <f t="shared" si="5"/>
        <v>5575000</v>
      </c>
      <c r="G39" s="112">
        <f t="shared" si="5"/>
        <v>0</v>
      </c>
      <c r="H39" s="112">
        <f t="shared" si="5"/>
        <v>5219200</v>
      </c>
      <c r="I39" s="112">
        <f t="shared" si="5"/>
        <v>0</v>
      </c>
    </row>
    <row r="40" spans="1:11" ht="24" customHeight="1" x14ac:dyDescent="0.3">
      <c r="A40" s="27" t="s">
        <v>41</v>
      </c>
      <c r="B40" s="113">
        <f>+D40+F40+H40</f>
        <v>16220900</v>
      </c>
      <c r="C40" s="113"/>
      <c r="D40" s="113">
        <f>+'สงม.2 บริหารรักษา'!D30</f>
        <v>5426700</v>
      </c>
      <c r="E40" s="113"/>
      <c r="F40" s="113">
        <f>+'สงม.2 บริหารรักษา'!I30</f>
        <v>5575000</v>
      </c>
      <c r="G40" s="113"/>
      <c r="H40" s="113">
        <f>+'สงม.2 บริหารรักษา'!N30</f>
        <v>5219200</v>
      </c>
      <c r="I40" s="113"/>
    </row>
    <row r="41" spans="1:11" ht="24" customHeight="1" x14ac:dyDescent="0.3">
      <c r="A41" s="50" t="s">
        <v>293</v>
      </c>
      <c r="B41" s="112">
        <f t="shared" ref="B41:I41" si="6">SUM(B42:B42)</f>
        <v>1259300</v>
      </c>
      <c r="C41" s="112">
        <f t="shared" si="6"/>
        <v>0</v>
      </c>
      <c r="D41" s="112">
        <f t="shared" si="6"/>
        <v>825200</v>
      </c>
      <c r="E41" s="112">
        <f t="shared" si="6"/>
        <v>0</v>
      </c>
      <c r="F41" s="112">
        <f t="shared" si="6"/>
        <v>434100</v>
      </c>
      <c r="G41" s="112">
        <f t="shared" si="6"/>
        <v>0</v>
      </c>
      <c r="H41" s="112">
        <f t="shared" si="6"/>
        <v>0</v>
      </c>
      <c r="I41" s="112">
        <f t="shared" si="6"/>
        <v>0</v>
      </c>
    </row>
    <row r="42" spans="1:11" ht="24" customHeight="1" x14ac:dyDescent="0.3">
      <c r="A42" s="27" t="s">
        <v>41</v>
      </c>
      <c r="B42" s="113">
        <f>+D42+F42+H42</f>
        <v>1259300</v>
      </c>
      <c r="C42" s="113"/>
      <c r="D42" s="113">
        <f>+'สงม.2 งานกวาด'!D30</f>
        <v>825200</v>
      </c>
      <c r="E42" s="113"/>
      <c r="F42" s="113">
        <f>+'สงม.2 งานกวาด'!I30</f>
        <v>434100</v>
      </c>
      <c r="G42" s="113"/>
      <c r="H42" s="113">
        <f>+'สงม.2 งานกวาด'!N30</f>
        <v>0</v>
      </c>
      <c r="I42" s="113"/>
    </row>
    <row r="43" spans="1:11" ht="24" customHeight="1" x14ac:dyDescent="0.3">
      <c r="A43" s="50" t="s">
        <v>294</v>
      </c>
      <c r="B43" s="112">
        <f t="shared" ref="B43:I43" si="7">SUM(B44:B45)</f>
        <v>11255700</v>
      </c>
      <c r="C43" s="112">
        <f t="shared" si="7"/>
        <v>0</v>
      </c>
      <c r="D43" s="112">
        <f t="shared" si="7"/>
        <v>4562600</v>
      </c>
      <c r="E43" s="112">
        <f t="shared" si="7"/>
        <v>0</v>
      </c>
      <c r="F43" s="112">
        <f t="shared" si="7"/>
        <v>5693100</v>
      </c>
      <c r="G43" s="112">
        <f t="shared" si="7"/>
        <v>0</v>
      </c>
      <c r="H43" s="112">
        <f t="shared" si="7"/>
        <v>1000000</v>
      </c>
      <c r="I43" s="112">
        <f t="shared" si="7"/>
        <v>0</v>
      </c>
    </row>
    <row r="44" spans="1:11" ht="24" customHeight="1" x14ac:dyDescent="0.3">
      <c r="A44" s="27" t="s">
        <v>41</v>
      </c>
      <c r="B44" s="113">
        <v>10320700</v>
      </c>
      <c r="C44" s="113"/>
      <c r="D44" s="113">
        <f>+'สงม.2 งานเก็บขยะ'!D30</f>
        <v>3627600</v>
      </c>
      <c r="E44" s="113"/>
      <c r="F44" s="113">
        <f>+'สงม.2 งานเก็บขยะ'!I30</f>
        <v>5693100</v>
      </c>
      <c r="G44" s="113"/>
      <c r="H44" s="113">
        <v>1000000</v>
      </c>
      <c r="I44" s="113"/>
    </row>
    <row r="45" spans="1:11" ht="24" customHeight="1" x14ac:dyDescent="0.3">
      <c r="A45" s="27" t="s">
        <v>44</v>
      </c>
      <c r="B45" s="113">
        <f>+D45</f>
        <v>935000</v>
      </c>
      <c r="C45" s="113"/>
      <c r="D45" s="113">
        <f>+'สงม.2 งานเก็บขยะ'!D100</f>
        <v>935000</v>
      </c>
      <c r="E45" s="113"/>
      <c r="F45" s="113" t="str">
        <f>+'สงม.2 งานเก็บขยะ'!I100</f>
        <v>-</v>
      </c>
      <c r="G45" s="113"/>
      <c r="H45" s="113" t="str">
        <f>+'สงม.2 งานเก็บขยะ'!N100</f>
        <v>-</v>
      </c>
      <c r="I45" s="113"/>
    </row>
    <row r="46" spans="1:11" ht="24" customHeight="1" x14ac:dyDescent="0.3">
      <c r="A46" s="50" t="s">
        <v>295</v>
      </c>
      <c r="B46" s="112">
        <f t="shared" ref="B46:I46" si="8">SUM(B47:B47)</f>
        <v>7610300</v>
      </c>
      <c r="C46" s="112">
        <f t="shared" si="8"/>
        <v>0</v>
      </c>
      <c r="D46" s="112">
        <f t="shared" si="8"/>
        <v>4202500</v>
      </c>
      <c r="E46" s="112">
        <f t="shared" si="8"/>
        <v>0</v>
      </c>
      <c r="F46" s="112">
        <f t="shared" si="8"/>
        <v>2957800</v>
      </c>
      <c r="G46" s="112">
        <f t="shared" si="8"/>
        <v>0</v>
      </c>
      <c r="H46" s="112">
        <f t="shared" si="8"/>
        <v>450000</v>
      </c>
      <c r="I46" s="112">
        <f t="shared" si="8"/>
        <v>0</v>
      </c>
    </row>
    <row r="47" spans="1:11" ht="24" customHeight="1" x14ac:dyDescent="0.3">
      <c r="A47" s="27" t="s">
        <v>41</v>
      </c>
      <c r="B47" s="113">
        <f t="shared" ref="B47" si="9">+D47+F47+H47</f>
        <v>7610300</v>
      </c>
      <c r="C47" s="113"/>
      <c r="D47" s="113">
        <f>+'สงม.2 งานดูสวนฯ'!D30</f>
        <v>4202500</v>
      </c>
      <c r="E47" s="113"/>
      <c r="F47" s="113">
        <f>+'สงม.2 งานดูสวนฯ'!I30</f>
        <v>2957800</v>
      </c>
      <c r="G47" s="113"/>
      <c r="H47" s="113">
        <f>+'สงม.2 งานดูสวนฯ'!N30</f>
        <v>450000</v>
      </c>
      <c r="I47" s="113"/>
    </row>
    <row r="48" spans="1:11" ht="24" customHeight="1" x14ac:dyDescent="0.3">
      <c r="A48" s="50" t="s">
        <v>296</v>
      </c>
      <c r="B48" s="112">
        <f t="shared" ref="B48:I48" si="10">SUM(B49:B50)</f>
        <v>4886900</v>
      </c>
      <c r="C48" s="112">
        <f t="shared" si="10"/>
        <v>0</v>
      </c>
      <c r="D48" s="112">
        <f t="shared" si="10"/>
        <v>2165800</v>
      </c>
      <c r="E48" s="112">
        <f t="shared" si="10"/>
        <v>0</v>
      </c>
      <c r="F48" s="112">
        <f t="shared" si="10"/>
        <v>1899800</v>
      </c>
      <c r="G48" s="112">
        <f t="shared" si="10"/>
        <v>0</v>
      </c>
      <c r="H48" s="112">
        <f t="shared" si="10"/>
        <v>821300</v>
      </c>
      <c r="I48" s="112">
        <f t="shared" si="10"/>
        <v>0</v>
      </c>
    </row>
    <row r="49" spans="1:18" ht="24" customHeight="1" x14ac:dyDescent="0.3">
      <c r="A49" s="27" t="s">
        <v>41</v>
      </c>
      <c r="B49" s="113">
        <f t="shared" ref="B49:B117" si="11">+D49+F49+H49</f>
        <v>4836700</v>
      </c>
      <c r="C49" s="113"/>
      <c r="D49" s="113">
        <f>+'สงม.2 เทศกิจ'!D30</f>
        <v>2115600</v>
      </c>
      <c r="E49" s="113"/>
      <c r="F49" s="113">
        <f>+'สงม.2 เทศกิจ'!I30</f>
        <v>1899800</v>
      </c>
      <c r="G49" s="113"/>
      <c r="H49" s="113">
        <f>+'สงม.2 เทศกิจ'!N30</f>
        <v>821300</v>
      </c>
      <c r="I49" s="113"/>
    </row>
    <row r="50" spans="1:18" ht="24" customHeight="1" x14ac:dyDescent="0.3">
      <c r="A50" s="27" t="s">
        <v>42</v>
      </c>
      <c r="B50" s="113">
        <f>+D50</f>
        <v>50200</v>
      </c>
      <c r="C50" s="113"/>
      <c r="D50" s="113">
        <f>+'สงม.2 เทศกิจ'!D73</f>
        <v>50200</v>
      </c>
      <c r="E50" s="113"/>
      <c r="F50" s="113" t="str">
        <f>+'สงม.2 เทศกิจ'!I73</f>
        <v>-</v>
      </c>
      <c r="G50" s="113"/>
      <c r="H50" s="113" t="str">
        <f>+'สงม.2 เทศกิจ'!N73</f>
        <v>-</v>
      </c>
      <c r="I50" s="113"/>
    </row>
    <row r="51" spans="1:18" ht="24" customHeight="1" x14ac:dyDescent="0.3">
      <c r="A51" s="320" t="s">
        <v>287</v>
      </c>
      <c r="B51" s="320"/>
      <c r="C51" s="320"/>
      <c r="D51" s="320"/>
      <c r="E51" s="320"/>
      <c r="F51" s="320"/>
      <c r="G51" s="320"/>
      <c r="H51" s="320"/>
      <c r="I51" s="56" t="s">
        <v>1</v>
      </c>
    </row>
    <row r="52" spans="1:18" s="4" customFormat="1" ht="24" customHeight="1" x14ac:dyDescent="0.35">
      <c r="A52" s="321" t="s">
        <v>116</v>
      </c>
      <c r="B52" s="321"/>
      <c r="C52" s="321"/>
      <c r="D52" s="321"/>
      <c r="E52" s="321"/>
      <c r="F52" s="321"/>
      <c r="G52" s="321"/>
      <c r="H52" s="321"/>
      <c r="J52" s="5"/>
      <c r="K52" s="5"/>
      <c r="L52" s="5"/>
      <c r="M52" s="5"/>
      <c r="N52" s="5"/>
      <c r="O52" s="5"/>
      <c r="P52" s="5"/>
      <c r="Q52" s="5"/>
      <c r="R52" s="5"/>
    </row>
    <row r="53" spans="1:18" s="4" customFormat="1" ht="24" customHeight="1" x14ac:dyDescent="0.35">
      <c r="A53" s="7"/>
      <c r="B53" s="7"/>
      <c r="C53" s="7"/>
      <c r="D53" s="7"/>
      <c r="E53" s="7"/>
      <c r="F53" s="7"/>
      <c r="G53" s="7"/>
      <c r="H53" s="5" t="s">
        <v>3</v>
      </c>
      <c r="I53" s="228" t="s">
        <v>370</v>
      </c>
      <c r="J53" s="7"/>
      <c r="K53" s="7"/>
      <c r="L53" s="7"/>
      <c r="M53" s="7"/>
      <c r="Q53" s="7"/>
      <c r="R53" s="7"/>
    </row>
    <row r="54" spans="1:18" s="4" customFormat="1" ht="24" customHeight="1" x14ac:dyDescent="0.35">
      <c r="A54" s="7"/>
      <c r="B54" s="7"/>
      <c r="C54" s="7"/>
      <c r="D54" s="7"/>
      <c r="E54" s="7"/>
      <c r="F54" s="7"/>
      <c r="G54" s="7"/>
      <c r="H54" s="57" t="s">
        <v>4</v>
      </c>
      <c r="I54" s="227">
        <v>46091</v>
      </c>
      <c r="J54" s="227"/>
      <c r="K54" s="7"/>
      <c r="L54" s="7"/>
      <c r="M54" s="7"/>
      <c r="Q54" s="7"/>
      <c r="R54" s="7"/>
    </row>
    <row r="55" spans="1:18" s="4" customFormat="1" ht="24" customHeight="1" x14ac:dyDescent="0.35">
      <c r="A55" s="7"/>
      <c r="B55" s="7"/>
      <c r="C55" s="7"/>
      <c r="D55" s="7"/>
      <c r="E55" s="7"/>
      <c r="F55" s="7"/>
      <c r="G55" s="7"/>
      <c r="H55" s="57" t="s">
        <v>5</v>
      </c>
      <c r="I55" s="233" t="s">
        <v>366</v>
      </c>
      <c r="J55" s="226"/>
      <c r="K55" s="7"/>
      <c r="L55" s="7"/>
      <c r="M55" s="7"/>
      <c r="Q55" s="7"/>
      <c r="R55" s="7"/>
    </row>
    <row r="56" spans="1:18" s="4" customFormat="1" ht="24" customHeight="1" x14ac:dyDescent="0.35">
      <c r="A56" s="9"/>
      <c r="B56" s="10"/>
      <c r="C56" s="10"/>
      <c r="D56" s="10"/>
      <c r="E56" s="10"/>
      <c r="F56" s="10"/>
      <c r="G56" s="11"/>
      <c r="H56" s="12" t="s">
        <v>6</v>
      </c>
      <c r="J56" s="10"/>
      <c r="K56" s="10"/>
    </row>
    <row r="57" spans="1:18" s="4" customFormat="1" ht="24" customHeight="1" x14ac:dyDescent="0.35">
      <c r="A57" s="8"/>
      <c r="B57" s="8"/>
      <c r="C57" s="8"/>
      <c r="D57" s="8"/>
      <c r="F57" s="13"/>
      <c r="G57" s="11"/>
      <c r="H57" s="12" t="s">
        <v>7</v>
      </c>
      <c r="J57" s="13"/>
      <c r="K57" s="13"/>
      <c r="Q57" s="14"/>
    </row>
    <row r="58" spans="1:18" s="4" customFormat="1" ht="24" customHeight="1" x14ac:dyDescent="0.35">
      <c r="A58" s="9"/>
      <c r="E58" s="6"/>
      <c r="F58" s="3"/>
      <c r="G58" s="11"/>
      <c r="H58" s="58" t="s">
        <v>8</v>
      </c>
      <c r="I58" s="1" t="s">
        <v>413</v>
      </c>
      <c r="J58" s="6"/>
      <c r="K58" s="13"/>
    </row>
    <row r="59" spans="1:18" ht="24" customHeight="1" x14ac:dyDescent="0.3">
      <c r="I59" s="59" t="s">
        <v>10</v>
      </c>
    </row>
    <row r="60" spans="1:18" ht="24" customHeight="1" x14ac:dyDescent="0.3">
      <c r="A60" s="317" t="s">
        <v>11</v>
      </c>
      <c r="B60" s="318" t="s">
        <v>12</v>
      </c>
      <c r="C60" s="319"/>
      <c r="D60" s="318" t="s">
        <v>13</v>
      </c>
      <c r="E60" s="319"/>
      <c r="F60" s="318" t="s">
        <v>14</v>
      </c>
      <c r="G60" s="319"/>
      <c r="H60" s="318" t="s">
        <v>15</v>
      </c>
      <c r="I60" s="319"/>
    </row>
    <row r="61" spans="1:18" ht="24" customHeight="1" x14ac:dyDescent="0.3">
      <c r="A61" s="317"/>
      <c r="B61" s="43" t="s">
        <v>16</v>
      </c>
      <c r="C61" s="43" t="s">
        <v>17</v>
      </c>
      <c r="D61" s="43" t="s">
        <v>16</v>
      </c>
      <c r="E61" s="43" t="s">
        <v>17</v>
      </c>
      <c r="F61" s="43" t="s">
        <v>16</v>
      </c>
      <c r="G61" s="43" t="s">
        <v>17</v>
      </c>
      <c r="H61" s="43" t="s">
        <v>16</v>
      </c>
      <c r="I61" s="43" t="s">
        <v>17</v>
      </c>
    </row>
    <row r="62" spans="1:18" ht="24" customHeight="1" x14ac:dyDescent="0.3">
      <c r="A62" s="50" t="s">
        <v>297</v>
      </c>
      <c r="B62" s="112">
        <f>+F62</f>
        <v>250000</v>
      </c>
      <c r="C62" s="112">
        <f t="shared" ref="C62:I62" si="12">SUM(C63:C63)</f>
        <v>0</v>
      </c>
      <c r="D62" s="112">
        <f t="shared" si="12"/>
        <v>0</v>
      </c>
      <c r="E62" s="112">
        <f t="shared" si="12"/>
        <v>0</v>
      </c>
      <c r="F62" s="112">
        <f t="shared" si="12"/>
        <v>250000</v>
      </c>
      <c r="G62" s="112">
        <f t="shared" si="12"/>
        <v>0</v>
      </c>
      <c r="H62" s="112">
        <f t="shared" si="12"/>
        <v>0</v>
      </c>
      <c r="I62" s="112">
        <f t="shared" si="12"/>
        <v>0</v>
      </c>
    </row>
    <row r="63" spans="1:18" ht="24" customHeight="1" x14ac:dyDescent="0.3">
      <c r="A63" s="27" t="s">
        <v>41</v>
      </c>
      <c r="B63" s="113">
        <f>+F63</f>
        <v>250000</v>
      </c>
      <c r="C63" s="113"/>
      <c r="D63" s="113" t="s">
        <v>345</v>
      </c>
      <c r="E63" s="113"/>
      <c r="F63" s="113">
        <f>+'สงม.2งานตรวจ (เทศกิจ)'!I30</f>
        <v>250000</v>
      </c>
      <c r="G63" s="113"/>
      <c r="H63" s="113" t="str">
        <f>+'สงม.2งานตรวจ (เทศกิจ)'!N30</f>
        <v>-</v>
      </c>
      <c r="I63" s="113"/>
    </row>
    <row r="64" spans="1:18" ht="24" customHeight="1" x14ac:dyDescent="0.3">
      <c r="A64" s="50" t="s">
        <v>298</v>
      </c>
      <c r="B64" s="112">
        <f t="shared" ref="B64:I64" si="13">SUM(B65:B65)</f>
        <v>2598500</v>
      </c>
      <c r="C64" s="112">
        <f t="shared" si="13"/>
        <v>0</v>
      </c>
      <c r="D64" s="112">
        <f t="shared" si="13"/>
        <v>1887900</v>
      </c>
      <c r="E64" s="112">
        <f t="shared" si="13"/>
        <v>0</v>
      </c>
      <c r="F64" s="112">
        <f t="shared" si="13"/>
        <v>377800</v>
      </c>
      <c r="G64" s="112">
        <f t="shared" si="13"/>
        <v>0</v>
      </c>
      <c r="H64" s="112">
        <f t="shared" si="13"/>
        <v>332800</v>
      </c>
      <c r="I64" s="112">
        <f t="shared" si="13"/>
        <v>0</v>
      </c>
    </row>
    <row r="65" spans="1:18" ht="24" customHeight="1" x14ac:dyDescent="0.3">
      <c r="A65" s="27" t="s">
        <v>41</v>
      </c>
      <c r="B65" s="113">
        <f t="shared" si="11"/>
        <v>2598500</v>
      </c>
      <c r="C65" s="113"/>
      <c r="D65" s="113">
        <f>+'สงม.2 บริหารโยธา'!D30</f>
        <v>1887900</v>
      </c>
      <c r="E65" s="113"/>
      <c r="F65" s="113">
        <f>+'สงม.2 บริหารโยธา'!I30</f>
        <v>377800</v>
      </c>
      <c r="G65" s="113"/>
      <c r="H65" s="113">
        <f>+'สงม.2 บริหารโยธา'!N30</f>
        <v>332800</v>
      </c>
      <c r="I65" s="113"/>
    </row>
    <row r="66" spans="1:18" ht="24" customHeight="1" x14ac:dyDescent="0.3">
      <c r="A66" s="50" t="s">
        <v>299</v>
      </c>
      <c r="B66" s="112">
        <f t="shared" ref="B66:I66" si="14">SUM(B67:B67)</f>
        <v>105000</v>
      </c>
      <c r="C66" s="112">
        <f t="shared" si="14"/>
        <v>0</v>
      </c>
      <c r="D66" s="112">
        <f t="shared" si="14"/>
        <v>60000</v>
      </c>
      <c r="E66" s="112">
        <f t="shared" si="14"/>
        <v>0</v>
      </c>
      <c r="F66" s="112">
        <f t="shared" si="14"/>
        <v>45000</v>
      </c>
      <c r="G66" s="112">
        <f t="shared" si="14"/>
        <v>0</v>
      </c>
      <c r="H66" s="112">
        <f t="shared" si="14"/>
        <v>0</v>
      </c>
      <c r="I66" s="112">
        <f t="shared" si="14"/>
        <v>0</v>
      </c>
    </row>
    <row r="67" spans="1:18" ht="24" customHeight="1" x14ac:dyDescent="0.3">
      <c r="A67" s="27" t="s">
        <v>41</v>
      </c>
      <c r="B67" s="113">
        <f>+D67+F67</f>
        <v>105000</v>
      </c>
      <c r="C67" s="113"/>
      <c r="D67" s="113">
        <f>+'สงม.2 งานอนุญาตก่อสร้าง'!D30</f>
        <v>60000</v>
      </c>
      <c r="E67" s="113"/>
      <c r="F67" s="113">
        <f>+'สงม.2 งานอนุญาตก่อสร้าง'!I30</f>
        <v>45000</v>
      </c>
      <c r="G67" s="113"/>
      <c r="H67" s="113" t="str">
        <f>+'สงม.2 งานอนุญาตก่อสร้าง'!N30</f>
        <v>-</v>
      </c>
      <c r="I67" s="113"/>
    </row>
    <row r="68" spans="1:18" ht="24" customHeight="1" x14ac:dyDescent="0.3">
      <c r="A68" s="50" t="s">
        <v>300</v>
      </c>
      <c r="B68" s="112">
        <f t="shared" ref="B68:H68" si="15">SUM(B69:B70)</f>
        <v>233791800</v>
      </c>
      <c r="C68" s="112">
        <f t="shared" si="15"/>
        <v>0</v>
      </c>
      <c r="D68" s="112">
        <f t="shared" si="15"/>
        <v>139281800</v>
      </c>
      <c r="E68" s="112">
        <f t="shared" si="15"/>
        <v>0</v>
      </c>
      <c r="F68" s="112">
        <f t="shared" si="15"/>
        <v>94510000</v>
      </c>
      <c r="G68" s="112">
        <f t="shared" si="15"/>
        <v>0</v>
      </c>
      <c r="H68" s="112">
        <f t="shared" si="15"/>
        <v>0</v>
      </c>
      <c r="I68" s="112">
        <f>SUM(I69:I70)</f>
        <v>0</v>
      </c>
    </row>
    <row r="69" spans="1:18" ht="24" customHeight="1" x14ac:dyDescent="0.3">
      <c r="A69" s="27" t="s">
        <v>41</v>
      </c>
      <c r="B69" s="113">
        <f>+D69</f>
        <v>6469800</v>
      </c>
      <c r="C69" s="113"/>
      <c r="D69" s="113">
        <f>+'สงม.2 งานบำรุงซ่อมแซม'!D30</f>
        <v>6469800</v>
      </c>
      <c r="E69" s="113"/>
      <c r="F69" s="113" t="str">
        <f>+'สงม.2 งานบำรุงซ่อมแซม'!I30</f>
        <v>-</v>
      </c>
      <c r="G69" s="113"/>
      <c r="H69" s="113" t="str">
        <f>+'สงม.2 งานบำรุงซ่อมแซม'!N30</f>
        <v>-</v>
      </c>
      <c r="I69" s="113"/>
    </row>
    <row r="70" spans="1:18" ht="24" customHeight="1" x14ac:dyDescent="0.3">
      <c r="A70" s="27" t="s">
        <v>42</v>
      </c>
      <c r="B70" s="113">
        <f>+D70+F70</f>
        <v>227322000</v>
      </c>
      <c r="C70" s="113"/>
      <c r="D70" s="113">
        <f>+'สงม.2 งานบำรุงซ่อมแซม'!D65</f>
        <v>132812000</v>
      </c>
      <c r="E70" s="113"/>
      <c r="F70" s="113">
        <f>+'สงม.2 งานบำรุงซ่อมแซม'!I71</f>
        <v>94510000</v>
      </c>
      <c r="G70" s="113"/>
      <c r="H70" s="113" t="str">
        <f>+'สงม.2 งานบำรุงซ่อมแซม'!N65</f>
        <v>-</v>
      </c>
      <c r="I70" s="113"/>
    </row>
    <row r="71" spans="1:18" ht="24" customHeight="1" x14ac:dyDescent="0.3">
      <c r="A71" s="50" t="s">
        <v>301</v>
      </c>
      <c r="B71" s="112">
        <f>SUM(B72:B73)</f>
        <v>39110100</v>
      </c>
      <c r="C71" s="112">
        <f t="shared" ref="C71:I71" si="16">SUM(C72:C73)</f>
        <v>0</v>
      </c>
      <c r="D71" s="112">
        <f t="shared" si="16"/>
        <v>4111700</v>
      </c>
      <c r="E71" s="112">
        <f t="shared" si="16"/>
        <v>0</v>
      </c>
      <c r="F71" s="112">
        <f>SUM(F72:F73)</f>
        <v>34649900</v>
      </c>
      <c r="G71" s="112">
        <f t="shared" si="16"/>
        <v>0</v>
      </c>
      <c r="H71" s="112">
        <f t="shared" si="16"/>
        <v>348500</v>
      </c>
      <c r="I71" s="112">
        <f t="shared" si="16"/>
        <v>0</v>
      </c>
    </row>
    <row r="72" spans="1:18" ht="24" customHeight="1" x14ac:dyDescent="0.3">
      <c r="A72" s="27" t="s">
        <v>41</v>
      </c>
      <c r="B72" s="113">
        <f>+D72+F72+H72</f>
        <v>5105100</v>
      </c>
      <c r="C72" s="113"/>
      <c r="D72" s="113">
        <f>+'สงม.2 งานระบายน้ำ'!D30</f>
        <v>4111700</v>
      </c>
      <c r="E72" s="113"/>
      <c r="F72" s="113">
        <f>+'สงม.2 งานระบายน้ำ'!I30</f>
        <v>644900</v>
      </c>
      <c r="G72" s="113"/>
      <c r="H72" s="113">
        <f>+'สงม.2 งานระบายน้ำ'!N30</f>
        <v>348500</v>
      </c>
      <c r="I72" s="113"/>
    </row>
    <row r="73" spans="1:18" ht="24" customHeight="1" x14ac:dyDescent="0.3">
      <c r="A73" s="27" t="s">
        <v>42</v>
      </c>
      <c r="B73" s="113">
        <f>+F73</f>
        <v>34005000</v>
      </c>
      <c r="C73" s="113"/>
      <c r="D73" s="113">
        <f>+'สงม.2 งานระบายน้ำ'!D77</f>
        <v>0</v>
      </c>
      <c r="E73" s="113"/>
      <c r="F73" s="113">
        <f>+'สงม.2 งานระบายน้ำ'!I77</f>
        <v>34005000</v>
      </c>
      <c r="G73" s="113"/>
      <c r="H73" s="113" t="str">
        <f>+'สงม.2 งานระบายน้ำ'!N77</f>
        <v>-</v>
      </c>
      <c r="I73" s="113"/>
    </row>
    <row r="74" spans="1:18" ht="24" customHeight="1" x14ac:dyDescent="0.3">
      <c r="A74" s="50" t="s">
        <v>302</v>
      </c>
      <c r="B74" s="112">
        <f t="shared" ref="B74:I74" si="17">SUM(B75:B75)</f>
        <v>7600200</v>
      </c>
      <c r="C74" s="112">
        <f t="shared" si="17"/>
        <v>0</v>
      </c>
      <c r="D74" s="112">
        <f t="shared" si="17"/>
        <v>2678160</v>
      </c>
      <c r="E74" s="112">
        <f t="shared" si="17"/>
        <v>0</v>
      </c>
      <c r="F74" s="112">
        <f t="shared" si="17"/>
        <v>2585660</v>
      </c>
      <c r="G74" s="112">
        <f t="shared" si="17"/>
        <v>0</v>
      </c>
      <c r="H74" s="112">
        <f t="shared" si="17"/>
        <v>2336380</v>
      </c>
      <c r="I74" s="112">
        <f t="shared" si="17"/>
        <v>0</v>
      </c>
    </row>
    <row r="75" spans="1:18" ht="24" customHeight="1" x14ac:dyDescent="0.3">
      <c r="A75" s="27" t="s">
        <v>41</v>
      </c>
      <c r="B75" s="113">
        <f>+D75+F75+H75</f>
        <v>7600200</v>
      </c>
      <c r="C75" s="113"/>
      <c r="D75" s="113">
        <f>+'สงม.2 งานบริหารพัฒนา'!D30</f>
        <v>2678160</v>
      </c>
      <c r="E75" s="113"/>
      <c r="F75" s="113">
        <f>+'สงม.2 งานบริหารพัฒนา'!I30</f>
        <v>2585660</v>
      </c>
      <c r="G75" s="113"/>
      <c r="H75" s="113">
        <f>+'สงม.2 งานบริหารพัฒนา'!N30</f>
        <v>2336380</v>
      </c>
      <c r="I75" s="113"/>
    </row>
    <row r="76" spans="1:18" ht="24" customHeight="1" x14ac:dyDescent="0.3">
      <c r="A76" s="320" t="s">
        <v>287</v>
      </c>
      <c r="B76" s="320"/>
      <c r="C76" s="320"/>
      <c r="D76" s="320"/>
      <c r="E76" s="320"/>
      <c r="F76" s="320"/>
      <c r="G76" s="320"/>
      <c r="H76" s="320"/>
      <c r="I76" s="56" t="s">
        <v>1</v>
      </c>
    </row>
    <row r="77" spans="1:18" s="4" customFormat="1" ht="24" customHeight="1" x14ac:dyDescent="0.35">
      <c r="A77" s="321" t="s">
        <v>116</v>
      </c>
      <c r="B77" s="321"/>
      <c r="C77" s="321"/>
      <c r="D77" s="321"/>
      <c r="E77" s="321"/>
      <c r="F77" s="321"/>
      <c r="G77" s="321"/>
      <c r="H77" s="321"/>
      <c r="J77" s="5"/>
      <c r="K77" s="5"/>
      <c r="L77" s="5"/>
      <c r="M77" s="5"/>
      <c r="N77" s="5"/>
      <c r="O77" s="5"/>
      <c r="P77" s="5"/>
      <c r="Q77" s="5"/>
      <c r="R77" s="5"/>
    </row>
    <row r="78" spans="1:18" s="4" customFormat="1" ht="24" customHeight="1" x14ac:dyDescent="0.35">
      <c r="A78" s="7"/>
      <c r="B78" s="7"/>
      <c r="C78" s="7"/>
      <c r="D78" s="7"/>
      <c r="E78" s="7"/>
      <c r="F78" s="7"/>
      <c r="G78" s="7"/>
      <c r="H78" s="5" t="s">
        <v>3</v>
      </c>
      <c r="I78" s="228" t="s">
        <v>405</v>
      </c>
      <c r="J78" s="7"/>
      <c r="K78" s="7"/>
      <c r="L78" s="7"/>
      <c r="M78" s="7"/>
      <c r="Q78" s="7"/>
      <c r="R78" s="7"/>
    </row>
    <row r="79" spans="1:18" s="4" customFormat="1" ht="24" customHeight="1" x14ac:dyDescent="0.35">
      <c r="A79" s="7"/>
      <c r="B79" s="7"/>
      <c r="C79" s="7"/>
      <c r="D79" s="7"/>
      <c r="E79" s="7"/>
      <c r="F79" s="7"/>
      <c r="G79" s="7"/>
      <c r="H79" s="57" t="s">
        <v>4</v>
      </c>
      <c r="I79" s="227">
        <v>46091</v>
      </c>
      <c r="J79" s="227"/>
      <c r="K79" s="7"/>
      <c r="L79" s="7"/>
      <c r="M79" s="7"/>
      <c r="Q79" s="7"/>
      <c r="R79" s="7"/>
    </row>
    <row r="80" spans="1:18" s="4" customFormat="1" ht="24" customHeight="1" x14ac:dyDescent="0.35">
      <c r="A80" s="7"/>
      <c r="B80" s="7"/>
      <c r="C80" s="7"/>
      <c r="D80" s="7"/>
      <c r="E80" s="7"/>
      <c r="F80" s="7"/>
      <c r="G80" s="7"/>
      <c r="H80" s="57" t="s">
        <v>5</v>
      </c>
      <c r="I80" s="233" t="s">
        <v>366</v>
      </c>
      <c r="J80" s="226"/>
      <c r="K80" s="7"/>
      <c r="L80" s="7"/>
      <c r="M80" s="7"/>
      <c r="Q80" s="7"/>
      <c r="R80" s="7"/>
    </row>
    <row r="81" spans="1:17" s="4" customFormat="1" ht="24" customHeight="1" x14ac:dyDescent="0.35">
      <c r="A81" s="9"/>
      <c r="B81" s="10"/>
      <c r="C81" s="10"/>
      <c r="D81" s="10"/>
      <c r="E81" s="10"/>
      <c r="F81" s="10"/>
      <c r="G81" s="11"/>
      <c r="H81" s="12" t="s">
        <v>6</v>
      </c>
      <c r="J81" s="10"/>
      <c r="K81" s="10"/>
    </row>
    <row r="82" spans="1:17" s="4" customFormat="1" ht="24" customHeight="1" x14ac:dyDescent="0.35">
      <c r="A82" s="8"/>
      <c r="B82" s="8"/>
      <c r="C82" s="8"/>
      <c r="D82" s="8"/>
      <c r="F82" s="13"/>
      <c r="G82" s="11"/>
      <c r="H82" s="12" t="s">
        <v>7</v>
      </c>
      <c r="J82" s="13"/>
      <c r="K82" s="13"/>
      <c r="Q82" s="14"/>
    </row>
    <row r="83" spans="1:17" s="4" customFormat="1" ht="24" customHeight="1" x14ac:dyDescent="0.35">
      <c r="A83" s="9"/>
      <c r="E83" s="6"/>
      <c r="F83" s="3"/>
      <c r="G83" s="11"/>
      <c r="H83" s="58" t="s">
        <v>8</v>
      </c>
      <c r="I83" s="1" t="s">
        <v>413</v>
      </c>
      <c r="J83" s="6"/>
      <c r="K83" s="13"/>
    </row>
    <row r="84" spans="1:17" ht="24" customHeight="1" x14ac:dyDescent="0.3">
      <c r="I84" s="59" t="s">
        <v>10</v>
      </c>
    </row>
    <row r="85" spans="1:17" ht="24" customHeight="1" x14ac:dyDescent="0.3">
      <c r="A85" s="317" t="s">
        <v>11</v>
      </c>
      <c r="B85" s="318" t="s">
        <v>12</v>
      </c>
      <c r="C85" s="319"/>
      <c r="D85" s="318" t="s">
        <v>13</v>
      </c>
      <c r="E85" s="319"/>
      <c r="F85" s="318" t="s">
        <v>14</v>
      </c>
      <c r="G85" s="319"/>
      <c r="H85" s="318" t="s">
        <v>15</v>
      </c>
      <c r="I85" s="319"/>
    </row>
    <row r="86" spans="1:17" ht="24" customHeight="1" x14ac:dyDescent="0.3">
      <c r="A86" s="317"/>
      <c r="B86" s="43" t="s">
        <v>16</v>
      </c>
      <c r="C86" s="43" t="s">
        <v>17</v>
      </c>
      <c r="D86" s="43" t="s">
        <v>16</v>
      </c>
      <c r="E86" s="43" t="s">
        <v>17</v>
      </c>
      <c r="F86" s="43" t="s">
        <v>16</v>
      </c>
      <c r="G86" s="43" t="s">
        <v>17</v>
      </c>
      <c r="H86" s="43" t="s">
        <v>16</v>
      </c>
      <c r="I86" s="43" t="s">
        <v>17</v>
      </c>
    </row>
    <row r="87" spans="1:17" ht="24" customHeight="1" x14ac:dyDescent="0.3">
      <c r="A87" s="50" t="s">
        <v>303</v>
      </c>
      <c r="B87" s="112">
        <f t="shared" ref="B87:I87" si="18">SUM(B88:B90)</f>
        <v>43406150</v>
      </c>
      <c r="C87" s="112">
        <f t="shared" si="18"/>
        <v>0</v>
      </c>
      <c r="D87" s="112">
        <f t="shared" si="18"/>
        <v>18847810</v>
      </c>
      <c r="E87" s="112">
        <f t="shared" si="18"/>
        <v>0</v>
      </c>
      <c r="F87" s="112">
        <f t="shared" si="18"/>
        <v>13246760</v>
      </c>
      <c r="G87" s="112">
        <f t="shared" si="18"/>
        <v>0</v>
      </c>
      <c r="H87" s="112">
        <f t="shared" si="18"/>
        <v>11311580</v>
      </c>
      <c r="I87" s="112">
        <f t="shared" si="18"/>
        <v>0</v>
      </c>
    </row>
    <row r="88" spans="1:17" ht="24" customHeight="1" x14ac:dyDescent="0.3">
      <c r="A88" s="27" t="s">
        <v>41</v>
      </c>
      <c r="B88" s="113">
        <f t="shared" si="11"/>
        <v>26325900</v>
      </c>
      <c r="C88" s="113"/>
      <c r="D88" s="113">
        <f>+'สงม.2 งานบริหารพัฒนา (2)'!D30</f>
        <v>8886700</v>
      </c>
      <c r="E88" s="113"/>
      <c r="F88" s="113">
        <f>+'สงม.2 งานบริหารพัฒนา (2)'!I30</f>
        <v>9356700</v>
      </c>
      <c r="G88" s="113"/>
      <c r="H88" s="113">
        <f>+'สงม.2 งานบริหารพัฒนา (2)'!N30</f>
        <v>8082500</v>
      </c>
      <c r="I88" s="113"/>
    </row>
    <row r="89" spans="1:17" ht="24" customHeight="1" x14ac:dyDescent="0.3">
      <c r="A89" s="27" t="s">
        <v>42</v>
      </c>
      <c r="B89" s="113">
        <f>+D89</f>
        <v>1700000</v>
      </c>
      <c r="C89" s="113"/>
      <c r="D89" s="113">
        <f>+'สงม.2 งานบริหารพัฒนา (2)'!D85</f>
        <v>1700000</v>
      </c>
      <c r="E89" s="113"/>
      <c r="F89" s="113" t="str">
        <f>+'สงม.2 งานบริหารพัฒนา (2)'!I85</f>
        <v>-</v>
      </c>
      <c r="G89" s="113"/>
      <c r="H89" s="113" t="str">
        <f>+'สงม.2 งานบริหารพัฒนา (2)'!N85</f>
        <v>-</v>
      </c>
      <c r="I89" s="113"/>
    </row>
    <row r="90" spans="1:17" ht="24" customHeight="1" x14ac:dyDescent="0.3">
      <c r="A90" s="27" t="s">
        <v>44</v>
      </c>
      <c r="B90" s="113">
        <f t="shared" si="11"/>
        <v>15380250</v>
      </c>
      <c r="C90" s="113"/>
      <c r="D90" s="113">
        <f>+'สงม.2 งานบริหารพัฒนา (2)'!D110</f>
        <v>8261110</v>
      </c>
      <c r="E90" s="113"/>
      <c r="F90" s="113">
        <f>+'สงม.2 งานบริหารพัฒนา (2)'!I110</f>
        <v>3890060</v>
      </c>
      <c r="G90" s="113"/>
      <c r="H90" s="113">
        <f>+'สงม.2 งานบริหารพัฒนา (2)'!N110</f>
        <v>3229080</v>
      </c>
      <c r="I90" s="113"/>
    </row>
    <row r="91" spans="1:17" ht="24" customHeight="1" x14ac:dyDescent="0.3">
      <c r="A91" s="50" t="s">
        <v>304</v>
      </c>
      <c r="B91" s="112">
        <f t="shared" ref="B91:I91" si="19">SUM(B92:B92)</f>
        <v>618600</v>
      </c>
      <c r="C91" s="112">
        <f t="shared" si="19"/>
        <v>0</v>
      </c>
      <c r="D91" s="112">
        <f t="shared" si="19"/>
        <v>594300</v>
      </c>
      <c r="E91" s="112">
        <f t="shared" si="19"/>
        <v>0</v>
      </c>
      <c r="F91" s="112">
        <f t="shared" si="19"/>
        <v>24300</v>
      </c>
      <c r="G91" s="112">
        <f t="shared" si="19"/>
        <v>0</v>
      </c>
      <c r="H91" s="112">
        <f t="shared" si="19"/>
        <v>0</v>
      </c>
      <c r="I91" s="112">
        <f t="shared" si="19"/>
        <v>0</v>
      </c>
    </row>
    <row r="92" spans="1:17" ht="24" customHeight="1" x14ac:dyDescent="0.3">
      <c r="A92" s="27" t="s">
        <v>41</v>
      </c>
      <c r="B92" s="113">
        <f>+D92+F92</f>
        <v>618600</v>
      </c>
      <c r="C92" s="113"/>
      <c r="D92" s="113">
        <f>+'สงม.2 บริหารทั่วไปสิ่งแวดล้อม'!D30</f>
        <v>594300</v>
      </c>
      <c r="E92" s="113"/>
      <c r="F92" s="113">
        <f>+'สงม.2 บริหารทั่วไปสิ่งแวดล้อม'!I30</f>
        <v>24300</v>
      </c>
      <c r="G92" s="113"/>
      <c r="H92" s="113" t="str">
        <f>+'สงม.2 บริหารทั่วไปสิ่งแวดล้อม'!N30</f>
        <v>-</v>
      </c>
      <c r="I92" s="113"/>
    </row>
    <row r="93" spans="1:17" ht="24" customHeight="1" x14ac:dyDescent="0.3">
      <c r="A93" s="50" t="s">
        <v>305</v>
      </c>
      <c r="B93" s="112">
        <f t="shared" ref="B93:I93" si="20">SUM(B94:B95)</f>
        <v>340000</v>
      </c>
      <c r="C93" s="112">
        <f t="shared" si="20"/>
        <v>0</v>
      </c>
      <c r="D93" s="112">
        <f t="shared" si="20"/>
        <v>340000</v>
      </c>
      <c r="E93" s="112">
        <f t="shared" si="20"/>
        <v>0</v>
      </c>
      <c r="F93" s="112">
        <f t="shared" si="20"/>
        <v>0</v>
      </c>
      <c r="G93" s="112">
        <f t="shared" si="20"/>
        <v>0</v>
      </c>
      <c r="H93" s="112">
        <f t="shared" si="20"/>
        <v>0</v>
      </c>
      <c r="I93" s="112">
        <f t="shared" si="20"/>
        <v>0</v>
      </c>
    </row>
    <row r="94" spans="1:17" ht="24" customHeight="1" x14ac:dyDescent="0.3">
      <c r="A94" s="27" t="s">
        <v>41</v>
      </c>
      <c r="B94" s="113">
        <f>+D94</f>
        <v>216000</v>
      </c>
      <c r="C94" s="113"/>
      <c r="D94" s="113">
        <f>+'สงม.2 งานสุขาภิบาล'!D30</f>
        <v>216000</v>
      </c>
      <c r="E94" s="113"/>
      <c r="F94" s="113" t="s">
        <v>345</v>
      </c>
      <c r="G94" s="113"/>
      <c r="H94" s="113" t="str">
        <f>+'สงม.2 งานสุขาภิบาล'!N30</f>
        <v>-</v>
      </c>
      <c r="I94" s="113"/>
    </row>
    <row r="95" spans="1:17" ht="24" customHeight="1" x14ac:dyDescent="0.3">
      <c r="A95" s="27" t="s">
        <v>44</v>
      </c>
      <c r="B95" s="113">
        <f>+D95</f>
        <v>124000</v>
      </c>
      <c r="C95" s="113"/>
      <c r="D95" s="113">
        <f>+'สงม.2 งานสุขาภิบาล'!D76</f>
        <v>124000</v>
      </c>
      <c r="E95" s="113"/>
      <c r="F95" s="113">
        <f>+'สงม.2 งานสุขาภิบาล'!I74</f>
        <v>0</v>
      </c>
      <c r="G95" s="113"/>
      <c r="H95" s="113">
        <f>+'สงม.2 งานสุขาภิบาล'!N74</f>
        <v>0</v>
      </c>
      <c r="I95" s="113"/>
    </row>
    <row r="96" spans="1:17" ht="24" customHeight="1" x14ac:dyDescent="0.3">
      <c r="A96" s="50" t="s">
        <v>306</v>
      </c>
      <c r="B96" s="112">
        <f t="shared" ref="B96:I96" si="21">SUM(B97:B98)</f>
        <v>434000</v>
      </c>
      <c r="C96" s="112">
        <f t="shared" si="21"/>
        <v>0</v>
      </c>
      <c r="D96" s="112">
        <f t="shared" si="21"/>
        <v>434000</v>
      </c>
      <c r="E96" s="112">
        <f t="shared" si="21"/>
        <v>0</v>
      </c>
      <c r="F96" s="112">
        <f t="shared" si="21"/>
        <v>0</v>
      </c>
      <c r="G96" s="112">
        <f t="shared" si="21"/>
        <v>0</v>
      </c>
      <c r="H96" s="112">
        <f t="shared" si="21"/>
        <v>0</v>
      </c>
      <c r="I96" s="112">
        <f t="shared" si="21"/>
        <v>0</v>
      </c>
    </row>
    <row r="97" spans="1:18" ht="24" customHeight="1" x14ac:dyDescent="0.3">
      <c r="A97" s="27" t="s">
        <v>41</v>
      </c>
      <c r="B97" s="113">
        <f>+D97</f>
        <v>158400</v>
      </c>
      <c r="C97" s="113"/>
      <c r="D97" s="113">
        <f>+'สงม.2 งานป้องกัน'!D30</f>
        <v>158400</v>
      </c>
      <c r="E97" s="113"/>
      <c r="F97" s="113" t="str">
        <f>+'สงม.2 งานป้องกัน'!I30</f>
        <v>-</v>
      </c>
      <c r="G97" s="113"/>
      <c r="H97" s="113" t="str">
        <f>+'สงม.2 งานป้องกัน'!N30</f>
        <v>-</v>
      </c>
      <c r="I97" s="113"/>
    </row>
    <row r="98" spans="1:18" ht="24" customHeight="1" x14ac:dyDescent="0.3">
      <c r="A98" s="27" t="s">
        <v>44</v>
      </c>
      <c r="B98" s="113">
        <f>+D98</f>
        <v>275600</v>
      </c>
      <c r="C98" s="113"/>
      <c r="D98" s="113">
        <f>+'สงม.2 งานป้องกัน'!D74</f>
        <v>275600</v>
      </c>
      <c r="E98" s="113"/>
      <c r="F98" s="113" t="str">
        <f>+'สงม.2 งานป้องกัน'!I74</f>
        <v>-</v>
      </c>
      <c r="G98" s="113"/>
      <c r="H98" s="113" t="str">
        <f>+'สงม.2 งานป้องกัน'!N74</f>
        <v>-</v>
      </c>
      <c r="I98" s="113"/>
    </row>
    <row r="99" spans="1:18" ht="24" customHeight="1" x14ac:dyDescent="0.3">
      <c r="A99" s="320" t="s">
        <v>287</v>
      </c>
      <c r="B99" s="320"/>
      <c r="C99" s="320"/>
      <c r="D99" s="320"/>
      <c r="E99" s="320"/>
      <c r="F99" s="320"/>
      <c r="G99" s="320"/>
      <c r="H99" s="320"/>
      <c r="I99" s="56" t="s">
        <v>1</v>
      </c>
    </row>
    <row r="100" spans="1:18" s="4" customFormat="1" ht="24" customHeight="1" x14ac:dyDescent="0.35">
      <c r="A100" s="321" t="s">
        <v>116</v>
      </c>
      <c r="B100" s="321"/>
      <c r="C100" s="321"/>
      <c r="D100" s="321"/>
      <c r="E100" s="321"/>
      <c r="F100" s="321"/>
      <c r="G100" s="321"/>
      <c r="H100" s="321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4" customFormat="1" ht="24" customHeight="1" x14ac:dyDescent="0.35">
      <c r="A101" s="7"/>
      <c r="B101" s="7"/>
      <c r="C101" s="7"/>
      <c r="D101" s="7"/>
      <c r="E101" s="7"/>
      <c r="F101" s="7"/>
      <c r="G101" s="7"/>
      <c r="H101" s="5" t="s">
        <v>3</v>
      </c>
      <c r="I101" s="228" t="s">
        <v>369</v>
      </c>
      <c r="J101" s="7"/>
      <c r="K101" s="7"/>
      <c r="L101" s="7"/>
      <c r="M101" s="7"/>
      <c r="Q101" s="7"/>
      <c r="R101" s="7"/>
    </row>
    <row r="102" spans="1:18" s="4" customFormat="1" ht="24" customHeight="1" x14ac:dyDescent="0.35">
      <c r="A102" s="7"/>
      <c r="B102" s="7"/>
      <c r="C102" s="7"/>
      <c r="D102" s="7"/>
      <c r="E102" s="7"/>
      <c r="F102" s="7"/>
      <c r="G102" s="7"/>
      <c r="H102" s="57" t="s">
        <v>4</v>
      </c>
      <c r="I102" s="227">
        <v>46091</v>
      </c>
      <c r="J102" s="227"/>
      <c r="K102" s="7"/>
      <c r="L102" s="7"/>
      <c r="M102" s="7"/>
      <c r="Q102" s="7"/>
      <c r="R102" s="7"/>
    </row>
    <row r="103" spans="1:18" s="4" customFormat="1" ht="24" customHeight="1" x14ac:dyDescent="0.35">
      <c r="A103" s="7"/>
      <c r="B103" s="7"/>
      <c r="C103" s="7"/>
      <c r="D103" s="7"/>
      <c r="E103" s="7"/>
      <c r="F103" s="7"/>
      <c r="G103" s="7"/>
      <c r="H103" s="57" t="s">
        <v>5</v>
      </c>
      <c r="I103" s="233" t="s">
        <v>366</v>
      </c>
      <c r="J103" s="226"/>
      <c r="K103" s="7"/>
      <c r="L103" s="7"/>
      <c r="M103" s="7"/>
      <c r="Q103" s="7"/>
      <c r="R103" s="7"/>
    </row>
    <row r="104" spans="1:18" s="4" customFormat="1" ht="24" customHeight="1" x14ac:dyDescent="0.35">
      <c r="A104" s="9"/>
      <c r="B104" s="10"/>
      <c r="C104" s="10"/>
      <c r="D104" s="10"/>
      <c r="E104" s="10"/>
      <c r="F104" s="10"/>
      <c r="G104" s="11"/>
      <c r="H104" s="12" t="s">
        <v>6</v>
      </c>
      <c r="J104" s="10"/>
      <c r="K104" s="10"/>
    </row>
    <row r="105" spans="1:18" s="4" customFormat="1" ht="24" customHeight="1" x14ac:dyDescent="0.35">
      <c r="A105" s="8"/>
      <c r="B105" s="8"/>
      <c r="C105" s="8"/>
      <c r="D105" s="8"/>
      <c r="F105" s="13"/>
      <c r="G105" s="11"/>
      <c r="H105" s="12" t="s">
        <v>7</v>
      </c>
      <c r="J105" s="13"/>
      <c r="K105" s="13"/>
      <c r="Q105" s="14"/>
    </row>
    <row r="106" spans="1:18" s="4" customFormat="1" ht="24" customHeight="1" x14ac:dyDescent="0.35">
      <c r="A106" s="9"/>
      <c r="E106" s="6"/>
      <c r="F106" s="3"/>
      <c r="G106" s="11"/>
      <c r="H106" s="58" t="s">
        <v>8</v>
      </c>
      <c r="I106" s="1" t="s">
        <v>409</v>
      </c>
      <c r="J106" s="6"/>
      <c r="K106" s="13"/>
    </row>
    <row r="107" spans="1:18" ht="24" customHeight="1" x14ac:dyDescent="0.3">
      <c r="I107" s="59" t="s">
        <v>10</v>
      </c>
    </row>
    <row r="108" spans="1:18" ht="24" customHeight="1" x14ac:dyDescent="0.3">
      <c r="A108" s="317" t="s">
        <v>11</v>
      </c>
      <c r="B108" s="318" t="s">
        <v>12</v>
      </c>
      <c r="C108" s="319"/>
      <c r="D108" s="318" t="s">
        <v>13</v>
      </c>
      <c r="E108" s="319"/>
      <c r="F108" s="318" t="s">
        <v>14</v>
      </c>
      <c r="G108" s="319"/>
      <c r="H108" s="318" t="s">
        <v>15</v>
      </c>
      <c r="I108" s="319"/>
    </row>
    <row r="109" spans="1:18" ht="24" customHeight="1" x14ac:dyDescent="0.3">
      <c r="A109" s="317"/>
      <c r="B109" s="43" t="s">
        <v>16</v>
      </c>
      <c r="C109" s="43" t="s">
        <v>17</v>
      </c>
      <c r="D109" s="43" t="s">
        <v>16</v>
      </c>
      <c r="E109" s="43" t="s">
        <v>17</v>
      </c>
      <c r="F109" s="43" t="s">
        <v>16</v>
      </c>
      <c r="G109" s="43" t="s">
        <v>17</v>
      </c>
      <c r="H109" s="43" t="s">
        <v>16</v>
      </c>
      <c r="I109" s="43" t="s">
        <v>17</v>
      </c>
    </row>
    <row r="110" spans="1:18" ht="24" customHeight="1" x14ac:dyDescent="0.3">
      <c r="A110" s="50" t="s">
        <v>307</v>
      </c>
      <c r="B110" s="112">
        <f t="shared" ref="B110:I110" si="22">SUM(B111:B112)</f>
        <v>6772000</v>
      </c>
      <c r="C110" s="112">
        <f t="shared" si="22"/>
        <v>0</v>
      </c>
      <c r="D110" s="112">
        <f t="shared" si="22"/>
        <v>6364700</v>
      </c>
      <c r="E110" s="112">
        <f t="shared" si="22"/>
        <v>0</v>
      </c>
      <c r="F110" s="112">
        <f t="shared" si="22"/>
        <v>305100</v>
      </c>
      <c r="G110" s="112">
        <f t="shared" si="22"/>
        <v>0</v>
      </c>
      <c r="H110" s="112">
        <f t="shared" si="22"/>
        <v>102200</v>
      </c>
      <c r="I110" s="112">
        <f t="shared" si="22"/>
        <v>0</v>
      </c>
    </row>
    <row r="111" spans="1:18" ht="24" customHeight="1" x14ac:dyDescent="0.3">
      <c r="A111" s="27" t="s">
        <v>41</v>
      </c>
      <c r="B111" s="113">
        <f>+D111+F111+H111</f>
        <v>1246800</v>
      </c>
      <c r="C111" s="113"/>
      <c r="D111" s="113">
        <f>+'สงม.2 งานบริหารฝ่ายการศึกษา'!D30</f>
        <v>839500</v>
      </c>
      <c r="E111" s="113"/>
      <c r="F111" s="113">
        <f>+'สงม.2 งานบริหารฝ่ายการศึกษา'!I30</f>
        <v>305100</v>
      </c>
      <c r="G111" s="113"/>
      <c r="H111" s="113">
        <f>+'สงม.2 งานบริหารฝ่ายการศึกษา'!N30</f>
        <v>102200</v>
      </c>
      <c r="I111" s="113"/>
    </row>
    <row r="112" spans="1:18" ht="24" customHeight="1" x14ac:dyDescent="0.3">
      <c r="A112" s="27" t="s">
        <v>44</v>
      </c>
      <c r="B112" s="113">
        <f>+D112</f>
        <v>5525200</v>
      </c>
      <c r="C112" s="113"/>
      <c r="D112" s="113">
        <f>+'สงม.2 งานบริหารฝ่ายการศึกษา'!D94</f>
        <v>5525200</v>
      </c>
      <c r="E112" s="113"/>
      <c r="F112" s="113" t="str">
        <f>+'สงม.2 งานบริหารฝ่ายการศึกษา'!I94</f>
        <v>-</v>
      </c>
      <c r="G112" s="113"/>
      <c r="H112" s="113" t="str">
        <f>+'สงม.2 งานบริหารฝ่ายการศึกษา'!N94</f>
        <v>-</v>
      </c>
      <c r="I112" s="113"/>
    </row>
    <row r="113" spans="1:18" ht="24" customHeight="1" x14ac:dyDescent="0.3">
      <c r="A113" s="50" t="s">
        <v>308</v>
      </c>
      <c r="B113" s="112">
        <f>SUM(B114:B117)</f>
        <v>170379700</v>
      </c>
      <c r="C113" s="112">
        <f t="shared" ref="C113:I113" si="23">SUM(C114:C117)</f>
        <v>0</v>
      </c>
      <c r="D113" s="112">
        <f t="shared" si="23"/>
        <v>82950176</v>
      </c>
      <c r="E113" s="112">
        <f t="shared" si="23"/>
        <v>0</v>
      </c>
      <c r="F113" s="112">
        <f t="shared" si="23"/>
        <v>52350116</v>
      </c>
      <c r="G113" s="112">
        <f t="shared" si="23"/>
        <v>0</v>
      </c>
      <c r="H113" s="112">
        <f t="shared" si="23"/>
        <v>35079408</v>
      </c>
      <c r="I113" s="112">
        <f t="shared" si="23"/>
        <v>0</v>
      </c>
    </row>
    <row r="114" spans="1:18" ht="24" customHeight="1" x14ac:dyDescent="0.3">
      <c r="A114" s="27" t="s">
        <v>41</v>
      </c>
      <c r="B114" s="113">
        <f t="shared" si="11"/>
        <v>84306800</v>
      </c>
      <c r="C114" s="113"/>
      <c r="D114" s="113">
        <f>+'สงม.2 งานงบประมาณ รร.'!D30</f>
        <v>48840000</v>
      </c>
      <c r="E114" s="113"/>
      <c r="F114" s="113">
        <f>+'สงม.2 งานงบประมาณ รร.'!I30</f>
        <v>25731800</v>
      </c>
      <c r="G114" s="113"/>
      <c r="H114" s="113">
        <f>+'สงม.2 งานงบประมาณ รร.'!N30</f>
        <v>9735000</v>
      </c>
      <c r="I114" s="113"/>
    </row>
    <row r="115" spans="1:18" ht="24" customHeight="1" x14ac:dyDescent="0.3">
      <c r="A115" s="27" t="s">
        <v>42</v>
      </c>
      <c r="B115" s="113">
        <f>+D115+F115+H115</f>
        <v>24593300</v>
      </c>
      <c r="C115" s="113"/>
      <c r="D115" s="113">
        <f>+'สงม.2 งานงบประมาณ รร.'!D118</f>
        <v>16538300</v>
      </c>
      <c r="E115" s="113"/>
      <c r="F115" s="113">
        <f>+'สงม.2 งานงบประมาณ รร.'!I118</f>
        <v>8055000</v>
      </c>
      <c r="G115" s="113"/>
      <c r="H115" s="113">
        <f>+'สงม.2 งานงบประมาณ รร.'!N118</f>
        <v>0</v>
      </c>
      <c r="I115" s="113"/>
    </row>
    <row r="116" spans="1:18" ht="24" customHeight="1" x14ac:dyDescent="0.3">
      <c r="A116" s="27" t="s">
        <v>43</v>
      </c>
      <c r="B116" s="113">
        <f t="shared" si="11"/>
        <v>54001600</v>
      </c>
      <c r="C116" s="113"/>
      <c r="D116" s="113">
        <f>+'สงม.2 งานงบประมาณ รร.'!D192</f>
        <v>16270656</v>
      </c>
      <c r="E116" s="113"/>
      <c r="F116" s="113">
        <f>+'สงม.2 งานงบประมาณ รร.'!I192</f>
        <v>15403536</v>
      </c>
      <c r="G116" s="113"/>
      <c r="H116" s="113">
        <f>+'สงม.2 งานงบประมาณ รร.'!N192</f>
        <v>22327408</v>
      </c>
      <c r="I116" s="113"/>
    </row>
    <row r="117" spans="1:18" ht="24" customHeight="1" x14ac:dyDescent="0.3">
      <c r="A117" s="27" t="s">
        <v>44</v>
      </c>
      <c r="B117" s="113">
        <f t="shared" si="11"/>
        <v>7478000</v>
      </c>
      <c r="C117" s="113"/>
      <c r="D117" s="113">
        <f>+'สงม.2 งานงบประมาณ รร.'!D198</f>
        <v>1301220</v>
      </c>
      <c r="E117" s="113"/>
      <c r="F117" s="113">
        <f>+'สงม.2 งานงบประมาณ รร.'!I198</f>
        <v>3159780</v>
      </c>
      <c r="G117" s="113"/>
      <c r="H117" s="113">
        <f>+'สงม.2 งานงบประมาณ รร.'!N198</f>
        <v>3017000</v>
      </c>
      <c r="I117" s="113"/>
    </row>
    <row r="118" spans="1:18" ht="24" customHeight="1" x14ac:dyDescent="0.3">
      <c r="A118" s="47" t="s">
        <v>45</v>
      </c>
      <c r="B118" s="111"/>
      <c r="C118" s="111"/>
      <c r="D118" s="111"/>
      <c r="E118" s="111"/>
      <c r="F118" s="111"/>
      <c r="G118" s="111"/>
      <c r="H118" s="111"/>
      <c r="I118" s="111"/>
    </row>
    <row r="119" spans="1:18" ht="45.6" customHeight="1" x14ac:dyDescent="0.3">
      <c r="A119" s="108" t="s">
        <v>309</v>
      </c>
      <c r="B119" s="112">
        <f>+B120</f>
        <v>50000</v>
      </c>
      <c r="C119" s="112"/>
      <c r="D119" s="112"/>
      <c r="E119" s="112"/>
      <c r="F119" s="112">
        <f>+F120</f>
        <v>50000</v>
      </c>
      <c r="G119" s="112"/>
      <c r="H119" s="112"/>
      <c r="I119" s="112"/>
    </row>
    <row r="120" spans="1:18" s="222" customFormat="1" ht="21" customHeight="1" x14ac:dyDescent="0.3">
      <c r="A120" s="27" t="s">
        <v>44</v>
      </c>
      <c r="B120" s="221">
        <f>+F120</f>
        <v>50000</v>
      </c>
      <c r="C120" s="221"/>
      <c r="D120" s="221"/>
      <c r="E120" s="221"/>
      <c r="F120" s="221">
        <f>+'สงม.2 งานบริหารพัฒนา (4)'!C79</f>
        <v>50000</v>
      </c>
      <c r="G120" s="221"/>
      <c r="H120" s="221"/>
      <c r="I120" s="221"/>
    </row>
    <row r="121" spans="1:18" ht="24" customHeight="1" x14ac:dyDescent="0.3">
      <c r="A121" s="320" t="s">
        <v>287</v>
      </c>
      <c r="B121" s="320"/>
      <c r="C121" s="320"/>
      <c r="D121" s="320"/>
      <c r="E121" s="320"/>
      <c r="F121" s="320"/>
      <c r="G121" s="320"/>
      <c r="H121" s="320"/>
      <c r="I121" s="56" t="s">
        <v>1</v>
      </c>
    </row>
    <row r="122" spans="1:18" s="4" customFormat="1" ht="24" customHeight="1" x14ac:dyDescent="0.35">
      <c r="A122" s="321" t="s">
        <v>116</v>
      </c>
      <c r="B122" s="321"/>
      <c r="C122" s="321"/>
      <c r="D122" s="321"/>
      <c r="E122" s="321"/>
      <c r="F122" s="321"/>
      <c r="G122" s="321"/>
      <c r="H122" s="321"/>
      <c r="J122" s="5"/>
      <c r="K122" s="5"/>
      <c r="L122" s="5"/>
      <c r="M122" s="5"/>
      <c r="N122" s="5"/>
      <c r="O122" s="5"/>
      <c r="P122" s="5"/>
      <c r="Q122" s="5"/>
      <c r="R122" s="5"/>
    </row>
    <row r="123" spans="1:18" s="4" customFormat="1" ht="24" customHeight="1" x14ac:dyDescent="0.35">
      <c r="A123" s="7"/>
      <c r="B123" s="7"/>
      <c r="C123" s="7"/>
      <c r="D123" s="7"/>
      <c r="E123" s="7"/>
      <c r="F123" s="7"/>
      <c r="G123" s="7"/>
      <c r="H123" s="5" t="s">
        <v>3</v>
      </c>
      <c r="I123" s="228" t="s">
        <v>368</v>
      </c>
      <c r="J123" s="7"/>
      <c r="K123" s="7"/>
      <c r="L123" s="7"/>
      <c r="M123" s="7"/>
      <c r="Q123" s="7"/>
      <c r="R123" s="7"/>
    </row>
    <row r="124" spans="1:18" s="4" customFormat="1" ht="24" customHeight="1" x14ac:dyDescent="0.35">
      <c r="A124" s="7"/>
      <c r="B124" s="7"/>
      <c r="C124" s="7"/>
      <c r="D124" s="7"/>
      <c r="E124" s="7"/>
      <c r="F124" s="7"/>
      <c r="G124" s="7"/>
      <c r="H124" s="57" t="s">
        <v>4</v>
      </c>
      <c r="I124" s="227">
        <v>46091</v>
      </c>
      <c r="J124" s="227"/>
      <c r="K124" s="7"/>
      <c r="L124" s="7"/>
      <c r="M124" s="7"/>
      <c r="Q124" s="7"/>
      <c r="R124" s="7"/>
    </row>
    <row r="125" spans="1:18" s="4" customFormat="1" ht="24" customHeight="1" x14ac:dyDescent="0.35">
      <c r="A125" s="7"/>
      <c r="B125" s="7"/>
      <c r="C125" s="7"/>
      <c r="D125" s="7"/>
      <c r="E125" s="7"/>
      <c r="F125" s="7"/>
      <c r="G125" s="7"/>
      <c r="H125" s="57" t="s">
        <v>5</v>
      </c>
      <c r="I125" s="233" t="s">
        <v>366</v>
      </c>
      <c r="J125" s="226"/>
      <c r="K125" s="7"/>
      <c r="L125" s="7"/>
      <c r="M125" s="7"/>
      <c r="Q125" s="7"/>
      <c r="R125" s="7"/>
    </row>
    <row r="126" spans="1:18" s="4" customFormat="1" ht="24" customHeight="1" x14ac:dyDescent="0.35">
      <c r="A126" s="9"/>
      <c r="B126" s="10"/>
      <c r="C126" s="10"/>
      <c r="D126" s="10"/>
      <c r="E126" s="10"/>
      <c r="F126" s="10"/>
      <c r="G126" s="11"/>
      <c r="H126" s="12" t="s">
        <v>6</v>
      </c>
      <c r="J126" s="10"/>
      <c r="K126" s="10"/>
    </row>
    <row r="127" spans="1:18" s="4" customFormat="1" ht="24" customHeight="1" x14ac:dyDescent="0.35">
      <c r="A127" s="8"/>
      <c r="B127" s="8"/>
      <c r="C127" s="8"/>
      <c r="D127" s="8"/>
      <c r="F127" s="13"/>
      <c r="G127" s="11"/>
      <c r="H127" s="12" t="s">
        <v>7</v>
      </c>
      <c r="J127" s="13"/>
      <c r="K127" s="13"/>
      <c r="Q127" s="14"/>
    </row>
    <row r="128" spans="1:18" s="4" customFormat="1" ht="24" customHeight="1" x14ac:dyDescent="0.35">
      <c r="A128" s="9"/>
      <c r="E128" s="6"/>
      <c r="F128" s="3"/>
      <c r="G128" s="11"/>
      <c r="H128" s="58" t="s">
        <v>8</v>
      </c>
      <c r="I128" s="1" t="s">
        <v>409</v>
      </c>
      <c r="J128" s="6"/>
      <c r="K128" s="13"/>
    </row>
    <row r="129" spans="1:9" ht="24" customHeight="1" x14ac:dyDescent="0.3">
      <c r="I129" s="59" t="s">
        <v>10</v>
      </c>
    </row>
    <row r="130" spans="1:9" ht="24" customHeight="1" x14ac:dyDescent="0.3">
      <c r="A130" s="317" t="s">
        <v>11</v>
      </c>
      <c r="B130" s="318" t="s">
        <v>12</v>
      </c>
      <c r="C130" s="319"/>
      <c r="D130" s="318" t="s">
        <v>13</v>
      </c>
      <c r="E130" s="319"/>
      <c r="F130" s="318" t="s">
        <v>14</v>
      </c>
      <c r="G130" s="319"/>
      <c r="H130" s="318" t="s">
        <v>15</v>
      </c>
      <c r="I130" s="319"/>
    </row>
    <row r="131" spans="1:9" ht="24" customHeight="1" x14ac:dyDescent="0.3">
      <c r="A131" s="317"/>
      <c r="B131" s="43" t="s">
        <v>16</v>
      </c>
      <c r="C131" s="43" t="s">
        <v>17</v>
      </c>
      <c r="D131" s="43" t="s">
        <v>16</v>
      </c>
      <c r="E131" s="43" t="s">
        <v>17</v>
      </c>
      <c r="F131" s="43" t="s">
        <v>16</v>
      </c>
      <c r="G131" s="43" t="s">
        <v>17</v>
      </c>
      <c r="H131" s="43" t="s">
        <v>16</v>
      </c>
      <c r="I131" s="43" t="s">
        <v>17</v>
      </c>
    </row>
    <row r="132" spans="1:9" ht="48" customHeight="1" x14ac:dyDescent="0.3">
      <c r="A132" s="108" t="s">
        <v>310</v>
      </c>
      <c r="B132" s="112">
        <f>+B133</f>
        <v>28000</v>
      </c>
      <c r="C132" s="112"/>
      <c r="D132" s="112"/>
      <c r="E132" s="112"/>
      <c r="F132" s="112">
        <f>+F133</f>
        <v>28000</v>
      </c>
      <c r="G132" s="112"/>
      <c r="H132" s="112"/>
      <c r="I132" s="112"/>
    </row>
    <row r="133" spans="1:9" s="222" customFormat="1" ht="21" customHeight="1" x14ac:dyDescent="0.3">
      <c r="A133" s="27" t="s">
        <v>44</v>
      </c>
      <c r="B133" s="221">
        <f>+F133</f>
        <v>28000</v>
      </c>
      <c r="C133" s="221"/>
      <c r="D133" s="221"/>
      <c r="E133" s="221"/>
      <c r="F133" s="221">
        <f>+'สงม.2 งานบริหารพัฒนา (5)'!C79</f>
        <v>28000</v>
      </c>
      <c r="G133" s="221"/>
      <c r="H133" s="221"/>
      <c r="I133" s="221"/>
    </row>
    <row r="134" spans="1:9" ht="24" customHeight="1" x14ac:dyDescent="0.3">
      <c r="A134" s="50" t="s">
        <v>311</v>
      </c>
      <c r="B134" s="112">
        <f>+B135</f>
        <v>374400</v>
      </c>
      <c r="C134" s="112"/>
      <c r="D134" s="112">
        <f>+D135</f>
        <v>374400</v>
      </c>
      <c r="E134" s="112"/>
      <c r="F134" s="112"/>
      <c r="G134" s="112"/>
      <c r="H134" s="112"/>
      <c r="I134" s="112"/>
    </row>
    <row r="135" spans="1:9" s="222" customFormat="1" ht="21" customHeight="1" x14ac:dyDescent="0.3">
      <c r="A135" s="27" t="s">
        <v>44</v>
      </c>
      <c r="B135" s="221">
        <f>+D135</f>
        <v>374400</v>
      </c>
      <c r="C135" s="221"/>
      <c r="D135" s="221">
        <f>+'สงม.2 งานบริหารพัฒนา (6)'!D79</f>
        <v>374400</v>
      </c>
      <c r="E135" s="221"/>
      <c r="F135" s="221"/>
      <c r="G135" s="221"/>
      <c r="H135" s="221"/>
      <c r="I135" s="221"/>
    </row>
    <row r="136" spans="1:9" ht="46.9" customHeight="1" x14ac:dyDescent="0.3">
      <c r="A136" s="108" t="s">
        <v>312</v>
      </c>
      <c r="B136" s="112">
        <f>+B137</f>
        <v>104320</v>
      </c>
      <c r="C136" s="112"/>
      <c r="D136" s="112">
        <f>+สงม.2โครงการตามยุทธ!D77</f>
        <v>14400</v>
      </c>
      <c r="E136" s="112"/>
      <c r="F136" s="112">
        <f>+สงม.2โครงการตามยุทธ!I77</f>
        <v>40120</v>
      </c>
      <c r="G136" s="112"/>
      <c r="H136" s="112">
        <f>+สงม.2โครงการตามยุทธ!N77</f>
        <v>49800</v>
      </c>
      <c r="I136" s="112"/>
    </row>
    <row r="137" spans="1:9" s="222" customFormat="1" ht="21" customHeight="1" x14ac:dyDescent="0.3">
      <c r="A137" s="27" t="s">
        <v>44</v>
      </c>
      <c r="B137" s="221">
        <f>+D137+F137+H137</f>
        <v>104320</v>
      </c>
      <c r="C137" s="221"/>
      <c r="D137" s="221">
        <f>+สงม.2โครงการตามยุทธ!D79</f>
        <v>14400</v>
      </c>
      <c r="E137" s="221"/>
      <c r="F137" s="221">
        <f>+สงม.2โครงการตามยุทธ!I79</f>
        <v>40120</v>
      </c>
      <c r="G137" s="221"/>
      <c r="H137" s="221">
        <f>+สงม.2โครงการตามยุทธ!N79</f>
        <v>49800</v>
      </c>
      <c r="I137" s="221"/>
    </row>
    <row r="138" spans="1:9" ht="24" customHeight="1" x14ac:dyDescent="0.3">
      <c r="A138" s="50" t="s">
        <v>313</v>
      </c>
      <c r="B138" s="112">
        <f>+B139</f>
        <v>13272000</v>
      </c>
      <c r="C138" s="112"/>
      <c r="D138" s="112">
        <f>+สงม.2โครงการสองภาษา!D79</f>
        <v>4920000</v>
      </c>
      <c r="E138" s="112"/>
      <c r="F138" s="112">
        <f>+สงม.2โครงการสองภาษา!I79</f>
        <v>4608000</v>
      </c>
      <c r="G138" s="112"/>
      <c r="H138" s="112">
        <f>+สงม.2โครงการสองภาษา!N79</f>
        <v>3744000</v>
      </c>
      <c r="I138" s="112"/>
    </row>
    <row r="139" spans="1:9" s="222" customFormat="1" ht="21" customHeight="1" x14ac:dyDescent="0.3">
      <c r="A139" s="27" t="s">
        <v>44</v>
      </c>
      <c r="B139" s="221">
        <f>+D139+F139+H139</f>
        <v>13272000</v>
      </c>
      <c r="C139" s="221"/>
      <c r="D139" s="221">
        <f>+สงม.2โครงการสองภาษา!D79</f>
        <v>4920000</v>
      </c>
      <c r="E139" s="221"/>
      <c r="F139" s="221">
        <f>+สงม.2โครงการสองภาษา!I79</f>
        <v>4608000</v>
      </c>
      <c r="G139" s="221"/>
      <c r="H139" s="221">
        <f>+สงม.2โครงการสองภาษา!N79</f>
        <v>3744000</v>
      </c>
      <c r="I139" s="221"/>
    </row>
    <row r="140" spans="1:9" ht="24" customHeight="1" x14ac:dyDescent="0.3">
      <c r="A140" s="30" t="s">
        <v>19</v>
      </c>
      <c r="B140" s="231">
        <f>B138+B136+B134+B119+B132+B113+B110+B96+B93+B91+B87+B74+B71+B68+B66+B64+B62+B48+B46+B43+B41+B39+B37+B23+B21+B17+B15</f>
        <v>841538620</v>
      </c>
      <c r="C140" s="231">
        <f t="shared" ref="C140:G140" si="24">+C138+C136+C134+C119+C132+C113+C110+C96+C93+C91+C87+C74+C71+C68+C66+C64+C62+C48+C46+C43+C41+C39+C37+C23+C21+C17+C15</f>
        <v>0</v>
      </c>
      <c r="D140" s="231">
        <f>+D138+D136+D134+D113+D110+D96+D93+D91+D87+D74+D71+D68+D66+D64+D48+D46+D43+D41+D39+D37+D23+D21+D17+D15</f>
        <v>558921296</v>
      </c>
      <c r="E140" s="231">
        <f t="shared" si="24"/>
        <v>0</v>
      </c>
      <c r="F140" s="231">
        <f>+F138+F136+F134+F119+F132+F113+F110+F91+F87+F74+F71+F66+F64+F62+F48+F46+F43+F41+F39+F37+F23+F21+F17+F68</f>
        <v>221192656</v>
      </c>
      <c r="G140" s="231">
        <f t="shared" si="24"/>
        <v>0</v>
      </c>
      <c r="H140" s="231">
        <f>+H138+H136+H113+H110+H91+H87+H74+H71+H68+H66+H64+H62+H48+H46+H43+H41+H39+H37+H23+H21+H17+H15</f>
        <v>61424668</v>
      </c>
      <c r="I140" s="114">
        <f>+I138+I136+I134+I132+I119+I113+I110+I96+I93+I91+I87+I74+I71+I68+I66+I64+I62+I48+I46+I43+I41+I39+I37+I23+I21+I17+I15</f>
        <v>0</v>
      </c>
    </row>
    <row r="141" spans="1:9" ht="24" customHeight="1" x14ac:dyDescent="0.3"/>
    <row r="142" spans="1:9" ht="46.15" customHeight="1" x14ac:dyDescent="0.35">
      <c r="A142" s="32" t="s">
        <v>20</v>
      </c>
      <c r="B142" s="33"/>
      <c r="C142" s="33"/>
      <c r="D142" s="34"/>
      <c r="E142" s="32" t="s">
        <v>21</v>
      </c>
      <c r="F142" s="33"/>
      <c r="G142" s="33"/>
      <c r="H142" s="33"/>
      <c r="I142" s="34"/>
    </row>
    <row r="143" spans="1:9" ht="24" customHeight="1" x14ac:dyDescent="0.35">
      <c r="A143" s="35" t="s">
        <v>22</v>
      </c>
      <c r="B143" s="4"/>
      <c r="C143" s="4"/>
      <c r="D143" s="36"/>
      <c r="E143" s="35" t="s">
        <v>23</v>
      </c>
      <c r="F143" s="4"/>
      <c r="G143" s="4"/>
      <c r="H143" s="4"/>
      <c r="I143" s="36"/>
    </row>
    <row r="144" spans="1:9" ht="24" customHeight="1" x14ac:dyDescent="0.35">
      <c r="A144" s="37" t="s">
        <v>24</v>
      </c>
      <c r="B144" s="38"/>
      <c r="C144" s="38"/>
      <c r="D144" s="39"/>
      <c r="E144" s="35" t="s">
        <v>24</v>
      </c>
      <c r="F144" s="4"/>
      <c r="G144" s="4"/>
      <c r="H144" s="4"/>
      <c r="I144" s="36"/>
    </row>
    <row r="145" spans="1:9" ht="24" customHeight="1" x14ac:dyDescent="0.35">
      <c r="A145" s="40" t="s">
        <v>25</v>
      </c>
      <c r="B145" s="41" t="s">
        <v>26</v>
      </c>
      <c r="C145" s="41"/>
      <c r="D145" s="42"/>
      <c r="E145" s="40" t="s">
        <v>27</v>
      </c>
      <c r="F145" s="41"/>
      <c r="H145" s="2" t="s">
        <v>26</v>
      </c>
      <c r="I145" s="42"/>
    </row>
    <row r="146" spans="1:9" ht="45" customHeight="1" x14ac:dyDescent="0.35">
      <c r="A146" s="32" t="s">
        <v>28</v>
      </c>
      <c r="B146" s="33"/>
      <c r="C146" s="33"/>
      <c r="D146" s="34"/>
      <c r="E146" s="32" t="s">
        <v>29</v>
      </c>
      <c r="F146" s="33"/>
      <c r="G146" s="33"/>
      <c r="H146" s="33"/>
      <c r="I146" s="34"/>
    </row>
    <row r="147" spans="1:9" ht="24" customHeight="1" x14ac:dyDescent="0.35">
      <c r="A147" s="35" t="s">
        <v>30</v>
      </c>
      <c r="B147" s="4"/>
      <c r="C147" s="4"/>
      <c r="D147" s="36"/>
      <c r="E147" s="35" t="s">
        <v>31</v>
      </c>
      <c r="F147" s="4"/>
      <c r="G147" s="4"/>
      <c r="H147" s="4"/>
      <c r="I147" s="36"/>
    </row>
    <row r="148" spans="1:9" ht="24" customHeight="1" x14ac:dyDescent="0.3">
      <c r="A148" s="37" t="s">
        <v>24</v>
      </c>
      <c r="B148" s="38"/>
      <c r="C148" s="38"/>
      <c r="D148" s="39"/>
      <c r="E148" s="37" t="s">
        <v>24</v>
      </c>
      <c r="F148" s="38"/>
      <c r="G148" s="38"/>
      <c r="H148" s="38"/>
      <c r="I148" s="39"/>
    </row>
    <row r="149" spans="1:9" ht="24" customHeight="1" x14ac:dyDescent="0.35">
      <c r="A149" s="40" t="s">
        <v>32</v>
      </c>
      <c r="B149" s="41" t="s">
        <v>26</v>
      </c>
      <c r="C149" s="41"/>
      <c r="D149" s="42"/>
      <c r="E149" s="40" t="s">
        <v>33</v>
      </c>
      <c r="F149" s="41"/>
      <c r="G149" s="41"/>
      <c r="H149" s="41" t="s">
        <v>26</v>
      </c>
      <c r="I149" s="42"/>
    </row>
  </sheetData>
  <mergeCells count="42">
    <mergeCell ref="A121:H121"/>
    <mergeCell ref="A122:H122"/>
    <mergeCell ref="A130:A131"/>
    <mergeCell ref="B130:C130"/>
    <mergeCell ref="D130:E130"/>
    <mergeCell ref="F130:G130"/>
    <mergeCell ref="H130:I130"/>
    <mergeCell ref="A99:H99"/>
    <mergeCell ref="A100:H100"/>
    <mergeCell ref="A108:A109"/>
    <mergeCell ref="B108:C108"/>
    <mergeCell ref="D108:E108"/>
    <mergeCell ref="F108:G108"/>
    <mergeCell ref="H108:I108"/>
    <mergeCell ref="A76:H76"/>
    <mergeCell ref="A77:H77"/>
    <mergeCell ref="A85:A86"/>
    <mergeCell ref="B85:C85"/>
    <mergeCell ref="D85:E85"/>
    <mergeCell ref="F85:G85"/>
    <mergeCell ref="H85:I85"/>
    <mergeCell ref="A51:H51"/>
    <mergeCell ref="A52:H52"/>
    <mergeCell ref="A60:A61"/>
    <mergeCell ref="B60:C60"/>
    <mergeCell ref="D60:E60"/>
    <mergeCell ref="F60:G60"/>
    <mergeCell ref="H60:I60"/>
    <mergeCell ref="A26:H26"/>
    <mergeCell ref="A27:H27"/>
    <mergeCell ref="A35:A36"/>
    <mergeCell ref="B35:C35"/>
    <mergeCell ref="D35:E35"/>
    <mergeCell ref="F35:G35"/>
    <mergeCell ref="H35:I35"/>
    <mergeCell ref="A1:H1"/>
    <mergeCell ref="A2:H2"/>
    <mergeCell ref="A10:A11"/>
    <mergeCell ref="B10:C10"/>
    <mergeCell ref="D10:E10"/>
    <mergeCell ref="F10:G10"/>
    <mergeCell ref="H10:I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Header xml:space="preserve">&amp;R
</oddHeader>
  </headerFooter>
  <rowBreaks count="7" manualBreakCount="7">
    <brk id="25" max="8" man="1"/>
    <brk id="50" max="8" man="1"/>
    <brk id="75" max="8" man="1"/>
    <brk id="98" max="8" man="1"/>
    <brk id="120" max="8" man="1"/>
    <brk id="120" max="8" man="1"/>
    <brk id="141" max="8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56CB-11BC-449E-81AD-81F5AF00C9D9}">
  <sheetPr>
    <tabColor rgb="FFFF0000"/>
    <pageSetUpPr fitToPage="1"/>
  </sheetPr>
  <dimension ref="A1:R84"/>
  <sheetViews>
    <sheetView tabSelected="1" view="pageBreakPreview" topLeftCell="A54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2.25" style="88" customWidth="1"/>
    <col min="7" max="7" width="10.125" style="88" customWidth="1"/>
    <col min="8" max="8" width="12.75" style="88" customWidth="1"/>
    <col min="9" max="9" width="13.75" style="88" customWidth="1"/>
    <col min="10" max="10" width="12.25" style="88" customWidth="1"/>
    <col min="11" max="11" width="12.75" style="88" customWidth="1"/>
    <col min="12" max="13" width="10.75" style="88" customWidth="1"/>
    <col min="14" max="14" width="12.75" style="88" customWidth="1"/>
    <col min="15" max="15" width="12.375" style="88" bestFit="1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404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8" t="s">
        <v>345</v>
      </c>
      <c r="D14" s="118" t="s">
        <v>345</v>
      </c>
      <c r="E14" s="118" t="s">
        <v>345</v>
      </c>
      <c r="F14" s="118" t="s">
        <v>345</v>
      </c>
      <c r="G14" s="118" t="s">
        <v>345</v>
      </c>
      <c r="H14" s="118" t="s">
        <v>345</v>
      </c>
      <c r="I14" s="118" t="s">
        <v>345</v>
      </c>
      <c r="J14" s="118" t="s">
        <v>345</v>
      </c>
      <c r="K14" s="118" t="s">
        <v>345</v>
      </c>
      <c r="L14" s="118" t="s">
        <v>345</v>
      </c>
      <c r="M14" s="118" t="s">
        <v>345</v>
      </c>
      <c r="N14" s="118" t="s">
        <v>345</v>
      </c>
      <c r="O14" s="118" t="s">
        <v>345</v>
      </c>
      <c r="P14" s="118" t="s">
        <v>345</v>
      </c>
      <c r="Q14" s="118" t="s">
        <v>345</v>
      </c>
      <c r="R14" s="118" t="s">
        <v>345</v>
      </c>
    </row>
    <row r="15" spans="1:18" s="4" customFormat="1" x14ac:dyDescent="0.35">
      <c r="A15" s="76"/>
      <c r="B15" s="73" t="s">
        <v>17</v>
      </c>
      <c r="C15" s="118" t="s">
        <v>345</v>
      </c>
      <c r="D15" s="118" t="s">
        <v>345</v>
      </c>
      <c r="E15" s="118" t="s">
        <v>345</v>
      </c>
      <c r="F15" s="118" t="s">
        <v>345</v>
      </c>
      <c r="G15" s="118" t="s">
        <v>345</v>
      </c>
      <c r="H15" s="118" t="s">
        <v>345</v>
      </c>
      <c r="I15" s="118" t="s">
        <v>345</v>
      </c>
      <c r="J15" s="118" t="s">
        <v>345</v>
      </c>
      <c r="K15" s="118" t="s">
        <v>345</v>
      </c>
      <c r="L15" s="118" t="s">
        <v>345</v>
      </c>
      <c r="M15" s="118" t="s">
        <v>345</v>
      </c>
      <c r="N15" s="118" t="s">
        <v>345</v>
      </c>
      <c r="O15" s="118" t="s">
        <v>345</v>
      </c>
      <c r="P15" s="118" t="s">
        <v>345</v>
      </c>
      <c r="Q15" s="118" t="s">
        <v>345</v>
      </c>
      <c r="R15" s="118" t="s">
        <v>345</v>
      </c>
    </row>
    <row r="16" spans="1:18" s="4" customFormat="1" x14ac:dyDescent="0.35">
      <c r="A16" s="77"/>
      <c r="B16" s="78" t="s">
        <v>16</v>
      </c>
      <c r="C16" s="105" t="s">
        <v>345</v>
      </c>
      <c r="D16" s="105" t="s">
        <v>345</v>
      </c>
      <c r="E16" s="105" t="s">
        <v>345</v>
      </c>
      <c r="F16" s="105" t="s">
        <v>345</v>
      </c>
      <c r="G16" s="105" t="s">
        <v>345</v>
      </c>
      <c r="H16" s="105" t="s">
        <v>345</v>
      </c>
      <c r="I16" s="105" t="s">
        <v>345</v>
      </c>
      <c r="J16" s="105" t="s">
        <v>345</v>
      </c>
      <c r="K16" s="105" t="s">
        <v>345</v>
      </c>
      <c r="L16" s="105" t="s">
        <v>345</v>
      </c>
      <c r="M16" s="105" t="s">
        <v>345</v>
      </c>
      <c r="N16" s="105" t="s">
        <v>345</v>
      </c>
      <c r="O16" s="105" t="s">
        <v>345</v>
      </c>
      <c r="P16" s="105" t="s">
        <v>345</v>
      </c>
      <c r="Q16" s="105" t="s">
        <v>345</v>
      </c>
      <c r="R16" s="105" t="s">
        <v>345</v>
      </c>
    </row>
    <row r="17" spans="1:18" s="4" customFormat="1" x14ac:dyDescent="0.35">
      <c r="A17" s="77"/>
      <c r="B17" s="78" t="s">
        <v>17</v>
      </c>
      <c r="C17" s="105" t="s">
        <v>345</v>
      </c>
      <c r="D17" s="105" t="s">
        <v>345</v>
      </c>
      <c r="E17" s="105" t="s">
        <v>345</v>
      </c>
      <c r="F17" s="105" t="s">
        <v>345</v>
      </c>
      <c r="G17" s="105" t="s">
        <v>345</v>
      </c>
      <c r="H17" s="105" t="s">
        <v>345</v>
      </c>
      <c r="I17" s="105" t="s">
        <v>345</v>
      </c>
      <c r="J17" s="105" t="s">
        <v>345</v>
      </c>
      <c r="K17" s="105" t="s">
        <v>345</v>
      </c>
      <c r="L17" s="105" t="s">
        <v>345</v>
      </c>
      <c r="M17" s="105" t="s">
        <v>345</v>
      </c>
      <c r="N17" s="105" t="s">
        <v>345</v>
      </c>
      <c r="O17" s="105" t="s">
        <v>345</v>
      </c>
      <c r="P17" s="105" t="s">
        <v>345</v>
      </c>
      <c r="Q17" s="105" t="s">
        <v>345</v>
      </c>
      <c r="R17" s="105" t="s">
        <v>345</v>
      </c>
    </row>
    <row r="18" spans="1:18" s="4" customFormat="1" x14ac:dyDescent="0.35">
      <c r="A18" s="72" t="s">
        <v>79</v>
      </c>
      <c r="B18" s="73" t="s">
        <v>16</v>
      </c>
      <c r="C18" s="118" t="s">
        <v>345</v>
      </c>
      <c r="D18" s="118" t="s">
        <v>345</v>
      </c>
      <c r="E18" s="118" t="s">
        <v>345</v>
      </c>
      <c r="F18" s="118" t="s">
        <v>345</v>
      </c>
      <c r="G18" s="118" t="s">
        <v>345</v>
      </c>
      <c r="H18" s="118" t="s">
        <v>345</v>
      </c>
      <c r="I18" s="118" t="s">
        <v>345</v>
      </c>
      <c r="J18" s="118" t="s">
        <v>345</v>
      </c>
      <c r="K18" s="118" t="s">
        <v>345</v>
      </c>
      <c r="L18" s="118" t="s">
        <v>345</v>
      </c>
      <c r="M18" s="118" t="s">
        <v>345</v>
      </c>
      <c r="N18" s="118" t="s">
        <v>345</v>
      </c>
      <c r="O18" s="118" t="s">
        <v>345</v>
      </c>
      <c r="P18" s="118" t="s">
        <v>345</v>
      </c>
      <c r="Q18" s="118" t="s">
        <v>345</v>
      </c>
      <c r="R18" s="118" t="s">
        <v>345</v>
      </c>
    </row>
    <row r="19" spans="1:18" s="4" customFormat="1" x14ac:dyDescent="0.35">
      <c r="A19" s="76"/>
      <c r="B19" s="73" t="s">
        <v>17</v>
      </c>
      <c r="C19" s="118" t="s">
        <v>345</v>
      </c>
      <c r="D19" s="118" t="s">
        <v>345</v>
      </c>
      <c r="E19" s="118" t="s">
        <v>345</v>
      </c>
      <c r="F19" s="118" t="s">
        <v>345</v>
      </c>
      <c r="G19" s="118" t="s">
        <v>345</v>
      </c>
      <c r="H19" s="118" t="s">
        <v>345</v>
      </c>
      <c r="I19" s="118" t="s">
        <v>345</v>
      </c>
      <c r="J19" s="118" t="s">
        <v>345</v>
      </c>
      <c r="K19" s="118" t="s">
        <v>345</v>
      </c>
      <c r="L19" s="118" t="s">
        <v>345</v>
      </c>
      <c r="M19" s="118" t="s">
        <v>345</v>
      </c>
      <c r="N19" s="118" t="s">
        <v>345</v>
      </c>
      <c r="O19" s="118" t="s">
        <v>345</v>
      </c>
      <c r="P19" s="118" t="s">
        <v>345</v>
      </c>
      <c r="Q19" s="118" t="s">
        <v>345</v>
      </c>
      <c r="R19" s="118" t="s">
        <v>345</v>
      </c>
    </row>
    <row r="20" spans="1:18" s="4" customFormat="1" x14ac:dyDescent="0.35">
      <c r="A20" s="77"/>
      <c r="B20" s="78" t="s">
        <v>16</v>
      </c>
      <c r="C20" s="105" t="s">
        <v>345</v>
      </c>
      <c r="D20" s="105" t="s">
        <v>345</v>
      </c>
      <c r="E20" s="105" t="s">
        <v>345</v>
      </c>
      <c r="F20" s="105" t="s">
        <v>345</v>
      </c>
      <c r="G20" s="105" t="s">
        <v>345</v>
      </c>
      <c r="H20" s="105" t="s">
        <v>345</v>
      </c>
      <c r="I20" s="105" t="s">
        <v>345</v>
      </c>
      <c r="J20" s="105" t="s">
        <v>345</v>
      </c>
      <c r="K20" s="105" t="s">
        <v>345</v>
      </c>
      <c r="L20" s="105" t="s">
        <v>345</v>
      </c>
      <c r="M20" s="105" t="s">
        <v>345</v>
      </c>
      <c r="N20" s="105" t="s">
        <v>345</v>
      </c>
      <c r="O20" s="105" t="s">
        <v>345</v>
      </c>
      <c r="P20" s="105" t="s">
        <v>345</v>
      </c>
      <c r="Q20" s="105" t="s">
        <v>345</v>
      </c>
      <c r="R20" s="105" t="s">
        <v>345</v>
      </c>
    </row>
    <row r="21" spans="1:18" s="4" customFormat="1" x14ac:dyDescent="0.35">
      <c r="A21" s="77"/>
      <c r="B21" s="78" t="s">
        <v>17</v>
      </c>
      <c r="C21" s="105" t="s">
        <v>345</v>
      </c>
      <c r="D21" s="105" t="s">
        <v>345</v>
      </c>
      <c r="E21" s="105" t="s">
        <v>345</v>
      </c>
      <c r="F21" s="105" t="s">
        <v>345</v>
      </c>
      <c r="G21" s="105" t="s">
        <v>345</v>
      </c>
      <c r="H21" s="105" t="s">
        <v>345</v>
      </c>
      <c r="I21" s="105" t="s">
        <v>345</v>
      </c>
      <c r="J21" s="105" t="s">
        <v>345</v>
      </c>
      <c r="K21" s="105" t="s">
        <v>345</v>
      </c>
      <c r="L21" s="105" t="s">
        <v>345</v>
      </c>
      <c r="M21" s="105" t="s">
        <v>345</v>
      </c>
      <c r="N21" s="105" t="s">
        <v>345</v>
      </c>
      <c r="O21" s="105" t="s">
        <v>345</v>
      </c>
      <c r="P21" s="105" t="s">
        <v>345</v>
      </c>
      <c r="Q21" s="105" t="s">
        <v>345</v>
      </c>
      <c r="R21" s="105" t="s">
        <v>345</v>
      </c>
    </row>
    <row r="22" spans="1:18" s="4" customFormat="1" x14ac:dyDescent="0.35">
      <c r="A22" s="72" t="s">
        <v>80</v>
      </c>
      <c r="B22" s="73" t="s">
        <v>16</v>
      </c>
      <c r="C22" s="118" t="s">
        <v>345</v>
      </c>
      <c r="D22" s="118" t="s">
        <v>345</v>
      </c>
      <c r="E22" s="118" t="s">
        <v>345</v>
      </c>
      <c r="F22" s="118" t="s">
        <v>345</v>
      </c>
      <c r="G22" s="118" t="s">
        <v>345</v>
      </c>
      <c r="H22" s="118" t="s">
        <v>345</v>
      </c>
      <c r="I22" s="118" t="s">
        <v>345</v>
      </c>
      <c r="J22" s="118" t="s">
        <v>345</v>
      </c>
      <c r="K22" s="118" t="s">
        <v>345</v>
      </c>
      <c r="L22" s="118" t="s">
        <v>345</v>
      </c>
      <c r="M22" s="118" t="s">
        <v>345</v>
      </c>
      <c r="N22" s="118" t="s">
        <v>345</v>
      </c>
      <c r="O22" s="118" t="s">
        <v>345</v>
      </c>
      <c r="P22" s="118" t="s">
        <v>345</v>
      </c>
      <c r="Q22" s="118" t="s">
        <v>345</v>
      </c>
      <c r="R22" s="118" t="s">
        <v>345</v>
      </c>
    </row>
    <row r="23" spans="1:18" s="4" customFormat="1" x14ac:dyDescent="0.35">
      <c r="A23" s="76"/>
      <c r="B23" s="73" t="s">
        <v>17</v>
      </c>
      <c r="C23" s="118" t="s">
        <v>345</v>
      </c>
      <c r="D23" s="118" t="s">
        <v>345</v>
      </c>
      <c r="E23" s="118" t="s">
        <v>345</v>
      </c>
      <c r="F23" s="118" t="s">
        <v>345</v>
      </c>
      <c r="G23" s="118" t="s">
        <v>345</v>
      </c>
      <c r="H23" s="118" t="s">
        <v>345</v>
      </c>
      <c r="I23" s="118" t="s">
        <v>345</v>
      </c>
      <c r="J23" s="118" t="s">
        <v>345</v>
      </c>
      <c r="K23" s="118" t="s">
        <v>345</v>
      </c>
      <c r="L23" s="118" t="s">
        <v>345</v>
      </c>
      <c r="M23" s="118" t="s">
        <v>345</v>
      </c>
      <c r="N23" s="118" t="s">
        <v>345</v>
      </c>
      <c r="O23" s="118" t="s">
        <v>345</v>
      </c>
      <c r="P23" s="118" t="s">
        <v>345</v>
      </c>
      <c r="Q23" s="118" t="s">
        <v>345</v>
      </c>
      <c r="R23" s="118" t="s">
        <v>345</v>
      </c>
    </row>
    <row r="24" spans="1:18" s="4" customFormat="1" x14ac:dyDescent="0.35">
      <c r="A24" s="77"/>
      <c r="B24" s="78" t="s">
        <v>16</v>
      </c>
      <c r="C24" s="105" t="s">
        <v>345</v>
      </c>
      <c r="D24" s="105" t="s">
        <v>345</v>
      </c>
      <c r="E24" s="105" t="s">
        <v>345</v>
      </c>
      <c r="F24" s="105" t="s">
        <v>345</v>
      </c>
      <c r="G24" s="105" t="s">
        <v>345</v>
      </c>
      <c r="H24" s="105" t="s">
        <v>345</v>
      </c>
      <c r="I24" s="105" t="s">
        <v>345</v>
      </c>
      <c r="J24" s="105" t="s">
        <v>345</v>
      </c>
      <c r="K24" s="105" t="s">
        <v>345</v>
      </c>
      <c r="L24" s="105" t="s">
        <v>345</v>
      </c>
      <c r="M24" s="105" t="s">
        <v>345</v>
      </c>
      <c r="N24" s="105" t="s">
        <v>345</v>
      </c>
      <c r="O24" s="105" t="s">
        <v>345</v>
      </c>
      <c r="P24" s="105" t="s">
        <v>345</v>
      </c>
      <c r="Q24" s="105" t="s">
        <v>345</v>
      </c>
      <c r="R24" s="105" t="s">
        <v>345</v>
      </c>
    </row>
    <row r="25" spans="1:18" s="4" customFormat="1" x14ac:dyDescent="0.35">
      <c r="A25" s="77"/>
      <c r="B25" s="78" t="s">
        <v>17</v>
      </c>
      <c r="C25" s="105" t="s">
        <v>345</v>
      </c>
      <c r="D25" s="105" t="s">
        <v>345</v>
      </c>
      <c r="E25" s="105" t="s">
        <v>345</v>
      </c>
      <c r="F25" s="105" t="s">
        <v>345</v>
      </c>
      <c r="G25" s="105" t="s">
        <v>345</v>
      </c>
      <c r="H25" s="105" t="s">
        <v>345</v>
      </c>
      <c r="I25" s="105" t="s">
        <v>345</v>
      </c>
      <c r="J25" s="105" t="s">
        <v>345</v>
      </c>
      <c r="K25" s="105" t="s">
        <v>345</v>
      </c>
      <c r="L25" s="105" t="s">
        <v>345</v>
      </c>
      <c r="M25" s="105" t="s">
        <v>345</v>
      </c>
      <c r="N25" s="105" t="s">
        <v>345</v>
      </c>
      <c r="O25" s="105" t="s">
        <v>345</v>
      </c>
      <c r="P25" s="105" t="s">
        <v>345</v>
      </c>
      <c r="Q25" s="105" t="s">
        <v>345</v>
      </c>
      <c r="R25" s="105" t="s">
        <v>345</v>
      </c>
    </row>
    <row r="26" spans="1:18" s="4" customFormat="1" x14ac:dyDescent="0.35">
      <c r="A26" s="72" t="s">
        <v>81</v>
      </c>
      <c r="B26" s="73" t="s">
        <v>16</v>
      </c>
      <c r="C26" s="116" t="s">
        <v>345</v>
      </c>
      <c r="D26" s="116" t="s">
        <v>345</v>
      </c>
      <c r="E26" s="116" t="s">
        <v>345</v>
      </c>
      <c r="F26" s="116" t="s">
        <v>345</v>
      </c>
      <c r="G26" s="116" t="s">
        <v>345</v>
      </c>
      <c r="H26" s="116" t="s">
        <v>345</v>
      </c>
      <c r="I26" s="116" t="s">
        <v>345</v>
      </c>
      <c r="J26" s="116" t="s">
        <v>345</v>
      </c>
      <c r="K26" s="116" t="s">
        <v>345</v>
      </c>
      <c r="L26" s="116" t="s">
        <v>345</v>
      </c>
      <c r="M26" s="116" t="s">
        <v>345</v>
      </c>
      <c r="N26" s="116" t="s">
        <v>345</v>
      </c>
      <c r="O26" s="116" t="s">
        <v>345</v>
      </c>
      <c r="P26" s="116" t="s">
        <v>345</v>
      </c>
      <c r="Q26" s="116" t="s">
        <v>345</v>
      </c>
      <c r="R26" s="116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5" t="s">
        <v>345</v>
      </c>
      <c r="D28" s="105" t="s">
        <v>345</v>
      </c>
      <c r="E28" s="105" t="s">
        <v>345</v>
      </c>
      <c r="F28" s="105" t="s">
        <v>345</v>
      </c>
      <c r="G28" s="105" t="s">
        <v>345</v>
      </c>
      <c r="H28" s="105" t="s">
        <v>345</v>
      </c>
      <c r="I28" s="105" t="s">
        <v>345</v>
      </c>
      <c r="J28" s="105" t="s">
        <v>345</v>
      </c>
      <c r="K28" s="105" t="s">
        <v>345</v>
      </c>
      <c r="L28" s="105" t="s">
        <v>345</v>
      </c>
      <c r="M28" s="105" t="s">
        <v>345</v>
      </c>
      <c r="N28" s="105" t="s">
        <v>345</v>
      </c>
      <c r="O28" s="105" t="s">
        <v>345</v>
      </c>
      <c r="P28" s="105" t="s">
        <v>345</v>
      </c>
      <c r="Q28" s="105" t="s">
        <v>345</v>
      </c>
      <c r="R28" s="105" t="s">
        <v>345</v>
      </c>
    </row>
    <row r="29" spans="1:18" s="4" customFormat="1" x14ac:dyDescent="0.35">
      <c r="A29" s="107"/>
      <c r="B29" s="78" t="s">
        <v>17</v>
      </c>
      <c r="C29" s="105" t="s">
        <v>345</v>
      </c>
      <c r="D29" s="105" t="s">
        <v>345</v>
      </c>
      <c r="E29" s="105" t="s">
        <v>345</v>
      </c>
      <c r="F29" s="105" t="s">
        <v>345</v>
      </c>
      <c r="G29" s="105" t="s">
        <v>345</v>
      </c>
      <c r="H29" s="105" t="s">
        <v>345</v>
      </c>
      <c r="I29" s="105" t="s">
        <v>345</v>
      </c>
      <c r="J29" s="105" t="s">
        <v>345</v>
      </c>
      <c r="K29" s="105" t="s">
        <v>345</v>
      </c>
      <c r="L29" s="105" t="s">
        <v>345</v>
      </c>
      <c r="M29" s="105" t="s">
        <v>345</v>
      </c>
      <c r="N29" s="105" t="s">
        <v>345</v>
      </c>
      <c r="O29" s="105" t="s">
        <v>345</v>
      </c>
      <c r="P29" s="105" t="s">
        <v>345</v>
      </c>
      <c r="Q29" s="105" t="s">
        <v>345</v>
      </c>
      <c r="R29" s="105" t="s">
        <v>345</v>
      </c>
    </row>
    <row r="30" spans="1:18" s="4" customFormat="1" x14ac:dyDescent="0.35">
      <c r="A30" s="81" t="s">
        <v>82</v>
      </c>
      <c r="B30" s="70" t="s">
        <v>16</v>
      </c>
      <c r="C30" s="116" t="s">
        <v>345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8" t="s">
        <v>345</v>
      </c>
      <c r="D32" s="118" t="s">
        <v>345</v>
      </c>
      <c r="E32" s="118" t="s">
        <v>345</v>
      </c>
      <c r="F32" s="118" t="s">
        <v>345</v>
      </c>
      <c r="G32" s="118" t="s">
        <v>345</v>
      </c>
      <c r="H32" s="118" t="s">
        <v>345</v>
      </c>
      <c r="I32" s="118" t="s">
        <v>345</v>
      </c>
      <c r="J32" s="118" t="s">
        <v>345</v>
      </c>
      <c r="K32" s="118" t="s">
        <v>345</v>
      </c>
      <c r="L32" s="118" t="s">
        <v>345</v>
      </c>
      <c r="M32" s="118" t="s">
        <v>345</v>
      </c>
      <c r="N32" s="118" t="s">
        <v>345</v>
      </c>
      <c r="O32" s="118" t="s">
        <v>345</v>
      </c>
      <c r="P32" s="118" t="s">
        <v>345</v>
      </c>
      <c r="Q32" s="118" t="s">
        <v>345</v>
      </c>
      <c r="R32" s="118" t="s">
        <v>345</v>
      </c>
    </row>
    <row r="33" spans="1:18" s="4" customFormat="1" x14ac:dyDescent="0.35">
      <c r="A33" s="72"/>
      <c r="B33" s="73" t="s">
        <v>17</v>
      </c>
      <c r="C33" s="118" t="s">
        <v>345</v>
      </c>
      <c r="D33" s="118" t="s">
        <v>345</v>
      </c>
      <c r="E33" s="118" t="s">
        <v>345</v>
      </c>
      <c r="F33" s="118" t="s">
        <v>345</v>
      </c>
      <c r="G33" s="118" t="s">
        <v>345</v>
      </c>
      <c r="H33" s="118" t="s">
        <v>345</v>
      </c>
      <c r="I33" s="118" t="s">
        <v>345</v>
      </c>
      <c r="J33" s="118" t="s">
        <v>345</v>
      </c>
      <c r="K33" s="118" t="s">
        <v>345</v>
      </c>
      <c r="L33" s="118" t="s">
        <v>345</v>
      </c>
      <c r="M33" s="118" t="s">
        <v>345</v>
      </c>
      <c r="N33" s="118" t="s">
        <v>345</v>
      </c>
      <c r="O33" s="118" t="s">
        <v>345</v>
      </c>
      <c r="P33" s="118" t="s">
        <v>345</v>
      </c>
      <c r="Q33" s="118" t="s">
        <v>345</v>
      </c>
      <c r="R33" s="118" t="s">
        <v>345</v>
      </c>
    </row>
    <row r="34" spans="1:18" s="4" customFormat="1" x14ac:dyDescent="0.35">
      <c r="A34" s="82" t="s">
        <v>84</v>
      </c>
      <c r="B34" s="73" t="s">
        <v>16</v>
      </c>
      <c r="C34" s="118" t="s">
        <v>345</v>
      </c>
      <c r="D34" s="118" t="s">
        <v>345</v>
      </c>
      <c r="E34" s="118" t="s">
        <v>345</v>
      </c>
      <c r="F34" s="118" t="s">
        <v>345</v>
      </c>
      <c r="G34" s="118" t="s">
        <v>345</v>
      </c>
      <c r="H34" s="118" t="s">
        <v>345</v>
      </c>
      <c r="I34" s="118" t="s">
        <v>345</v>
      </c>
      <c r="J34" s="118" t="s">
        <v>345</v>
      </c>
      <c r="K34" s="118" t="s">
        <v>345</v>
      </c>
      <c r="L34" s="118" t="s">
        <v>345</v>
      </c>
      <c r="M34" s="118" t="s">
        <v>345</v>
      </c>
      <c r="N34" s="118" t="s">
        <v>345</v>
      </c>
      <c r="O34" s="118" t="s">
        <v>345</v>
      </c>
      <c r="P34" s="118" t="s">
        <v>345</v>
      </c>
      <c r="Q34" s="118" t="s">
        <v>345</v>
      </c>
      <c r="R34" s="118" t="s">
        <v>345</v>
      </c>
    </row>
    <row r="35" spans="1:18" s="4" customFormat="1" x14ac:dyDescent="0.35">
      <c r="A35" s="82"/>
      <c r="B35" s="73" t="s">
        <v>17</v>
      </c>
      <c r="C35" s="118" t="s">
        <v>345</v>
      </c>
      <c r="D35" s="118" t="s">
        <v>345</v>
      </c>
      <c r="E35" s="118" t="s">
        <v>345</v>
      </c>
      <c r="F35" s="118" t="s">
        <v>345</v>
      </c>
      <c r="G35" s="118" t="s">
        <v>345</v>
      </c>
      <c r="H35" s="118" t="s">
        <v>345</v>
      </c>
      <c r="I35" s="118" t="s">
        <v>345</v>
      </c>
      <c r="J35" s="118" t="s">
        <v>345</v>
      </c>
      <c r="K35" s="118" t="s">
        <v>345</v>
      </c>
      <c r="L35" s="118" t="s">
        <v>345</v>
      </c>
      <c r="M35" s="118" t="s">
        <v>345</v>
      </c>
      <c r="N35" s="118" t="s">
        <v>345</v>
      </c>
      <c r="O35" s="118" t="s">
        <v>345</v>
      </c>
      <c r="P35" s="118" t="s">
        <v>345</v>
      </c>
      <c r="Q35" s="118" t="s">
        <v>345</v>
      </c>
      <c r="R35" s="118" t="s">
        <v>345</v>
      </c>
    </row>
    <row r="36" spans="1:18" s="92" customFormat="1" x14ac:dyDescent="0.35">
      <c r="A36" s="107"/>
      <c r="B36" s="78" t="s">
        <v>16</v>
      </c>
      <c r="C36" s="105" t="s">
        <v>345</v>
      </c>
      <c r="D36" s="105" t="s">
        <v>345</v>
      </c>
      <c r="E36" s="105" t="s">
        <v>345</v>
      </c>
      <c r="F36" s="105" t="s">
        <v>345</v>
      </c>
      <c r="G36" s="105" t="s">
        <v>345</v>
      </c>
      <c r="H36" s="105" t="s">
        <v>345</v>
      </c>
      <c r="I36" s="105" t="s">
        <v>345</v>
      </c>
      <c r="J36" s="105" t="s">
        <v>345</v>
      </c>
      <c r="K36" s="105" t="s">
        <v>345</v>
      </c>
      <c r="L36" s="105" t="s">
        <v>345</v>
      </c>
      <c r="M36" s="105" t="s">
        <v>345</v>
      </c>
      <c r="N36" s="105" t="s">
        <v>345</v>
      </c>
      <c r="O36" s="105" t="s">
        <v>345</v>
      </c>
      <c r="P36" s="105" t="s">
        <v>345</v>
      </c>
      <c r="Q36" s="105" t="s">
        <v>345</v>
      </c>
      <c r="R36" s="105" t="s">
        <v>345</v>
      </c>
    </row>
    <row r="37" spans="1:18" s="4" customFormat="1" x14ac:dyDescent="0.35">
      <c r="A37" s="107"/>
      <c r="B37" s="78" t="s">
        <v>17</v>
      </c>
      <c r="C37" s="105" t="s">
        <v>345</v>
      </c>
      <c r="D37" s="105" t="s">
        <v>345</v>
      </c>
      <c r="E37" s="105" t="s">
        <v>345</v>
      </c>
      <c r="F37" s="105" t="s">
        <v>345</v>
      </c>
      <c r="G37" s="105" t="s">
        <v>345</v>
      </c>
      <c r="H37" s="105" t="s">
        <v>345</v>
      </c>
      <c r="I37" s="105" t="s">
        <v>345</v>
      </c>
      <c r="J37" s="105" t="s">
        <v>345</v>
      </c>
      <c r="K37" s="105" t="s">
        <v>345</v>
      </c>
      <c r="L37" s="105" t="s">
        <v>345</v>
      </c>
      <c r="M37" s="105" t="s">
        <v>345</v>
      </c>
      <c r="N37" s="105" t="s">
        <v>345</v>
      </c>
      <c r="O37" s="105" t="s">
        <v>345</v>
      </c>
      <c r="P37" s="105" t="s">
        <v>345</v>
      </c>
      <c r="Q37" s="105" t="s">
        <v>345</v>
      </c>
      <c r="R37" s="105" t="s">
        <v>345</v>
      </c>
    </row>
    <row r="38" spans="1:18" s="4" customFormat="1" ht="24.6" customHeight="1" x14ac:dyDescent="0.35">
      <c r="A38" s="82" t="s">
        <v>85</v>
      </c>
      <c r="B38" s="73" t="s">
        <v>16</v>
      </c>
      <c r="C38" s="116" t="s">
        <v>345</v>
      </c>
      <c r="D38" s="116" t="s">
        <v>345</v>
      </c>
      <c r="E38" s="116" t="s">
        <v>345</v>
      </c>
      <c r="F38" s="116" t="s">
        <v>345</v>
      </c>
      <c r="G38" s="116" t="s">
        <v>345</v>
      </c>
      <c r="H38" s="116" t="s">
        <v>345</v>
      </c>
      <c r="I38" s="116" t="s">
        <v>345</v>
      </c>
      <c r="J38" s="116" t="s">
        <v>345</v>
      </c>
      <c r="K38" s="116" t="s">
        <v>345</v>
      </c>
      <c r="L38" s="116" t="s">
        <v>345</v>
      </c>
      <c r="M38" s="116" t="s">
        <v>345</v>
      </c>
      <c r="N38" s="116" t="s">
        <v>345</v>
      </c>
      <c r="O38" s="116" t="s">
        <v>345</v>
      </c>
      <c r="P38" s="116" t="s">
        <v>345</v>
      </c>
      <c r="Q38" s="116" t="s">
        <v>345</v>
      </c>
      <c r="R38" s="116" t="s">
        <v>345</v>
      </c>
    </row>
    <row r="39" spans="1:18" s="4" customFormat="1" x14ac:dyDescent="0.35">
      <c r="A39" s="82"/>
      <c r="B39" s="73" t="s">
        <v>17</v>
      </c>
      <c r="C39" s="116" t="s">
        <v>345</v>
      </c>
      <c r="D39" s="116" t="s">
        <v>345</v>
      </c>
      <c r="E39" s="116" t="s">
        <v>345</v>
      </c>
      <c r="F39" s="116" t="s">
        <v>345</v>
      </c>
      <c r="G39" s="116" t="s">
        <v>345</v>
      </c>
      <c r="H39" s="116" t="s">
        <v>345</v>
      </c>
      <c r="I39" s="116" t="s">
        <v>345</v>
      </c>
      <c r="J39" s="116" t="s">
        <v>345</v>
      </c>
      <c r="K39" s="116" t="s">
        <v>345</v>
      </c>
      <c r="L39" s="116" t="s">
        <v>345</v>
      </c>
      <c r="M39" s="116" t="s">
        <v>345</v>
      </c>
      <c r="N39" s="116" t="s">
        <v>345</v>
      </c>
      <c r="O39" s="116" t="s">
        <v>345</v>
      </c>
      <c r="P39" s="116" t="s">
        <v>345</v>
      </c>
      <c r="Q39" s="116" t="s">
        <v>345</v>
      </c>
      <c r="R39" s="116" t="s">
        <v>345</v>
      </c>
    </row>
    <row r="40" spans="1:18" s="92" customFormat="1" x14ac:dyDescent="0.35">
      <c r="A40" s="95"/>
      <c r="B40" s="78" t="s">
        <v>16</v>
      </c>
      <c r="C40" s="105" t="s">
        <v>345</v>
      </c>
      <c r="D40" s="105" t="s">
        <v>345</v>
      </c>
      <c r="E40" s="105" t="s">
        <v>345</v>
      </c>
      <c r="F40" s="105" t="s">
        <v>345</v>
      </c>
      <c r="G40" s="105" t="s">
        <v>345</v>
      </c>
      <c r="H40" s="105" t="s">
        <v>345</v>
      </c>
      <c r="I40" s="105" t="s">
        <v>345</v>
      </c>
      <c r="J40" s="105" t="s">
        <v>345</v>
      </c>
      <c r="K40" s="105" t="s">
        <v>345</v>
      </c>
      <c r="L40" s="105" t="s">
        <v>345</v>
      </c>
      <c r="M40" s="105" t="s">
        <v>345</v>
      </c>
      <c r="N40" s="105" t="s">
        <v>345</v>
      </c>
      <c r="O40" s="105" t="s">
        <v>345</v>
      </c>
      <c r="P40" s="105" t="s">
        <v>345</v>
      </c>
      <c r="Q40" s="105" t="s">
        <v>345</v>
      </c>
      <c r="R40" s="105" t="s">
        <v>345</v>
      </c>
    </row>
    <row r="41" spans="1:18" s="4" customFormat="1" x14ac:dyDescent="0.35">
      <c r="A41" s="107"/>
      <c r="B41" s="78" t="s">
        <v>17</v>
      </c>
      <c r="C41" s="105" t="s">
        <v>345</v>
      </c>
      <c r="D41" s="105" t="s">
        <v>345</v>
      </c>
      <c r="E41" s="105" t="s">
        <v>345</v>
      </c>
      <c r="F41" s="105" t="s">
        <v>345</v>
      </c>
      <c r="G41" s="105" t="s">
        <v>345</v>
      </c>
      <c r="H41" s="105" t="s">
        <v>345</v>
      </c>
      <c r="I41" s="105" t="s">
        <v>345</v>
      </c>
      <c r="J41" s="105" t="s">
        <v>345</v>
      </c>
      <c r="K41" s="105" t="s">
        <v>345</v>
      </c>
      <c r="L41" s="105" t="s">
        <v>345</v>
      </c>
      <c r="M41" s="105" t="s">
        <v>345</v>
      </c>
      <c r="N41" s="105" t="s">
        <v>345</v>
      </c>
      <c r="O41" s="105" t="s">
        <v>345</v>
      </c>
      <c r="P41" s="105" t="s">
        <v>345</v>
      </c>
      <c r="Q41" s="105" t="s">
        <v>345</v>
      </c>
      <c r="R41" s="105" t="s">
        <v>345</v>
      </c>
    </row>
    <row r="42" spans="1:18" s="4" customFormat="1" x14ac:dyDescent="0.35">
      <c r="A42" s="82" t="s">
        <v>86</v>
      </c>
      <c r="B42" s="73" t="s">
        <v>16</v>
      </c>
      <c r="C42" s="116" t="s">
        <v>345</v>
      </c>
      <c r="D42" s="116" t="s">
        <v>345</v>
      </c>
      <c r="E42" s="116" t="s">
        <v>345</v>
      </c>
      <c r="F42" s="116" t="s">
        <v>345</v>
      </c>
      <c r="G42" s="116" t="s">
        <v>345</v>
      </c>
      <c r="H42" s="116" t="s">
        <v>345</v>
      </c>
      <c r="I42" s="116" t="s">
        <v>345</v>
      </c>
      <c r="J42" s="116" t="s">
        <v>345</v>
      </c>
      <c r="K42" s="116" t="s">
        <v>345</v>
      </c>
      <c r="L42" s="116" t="s">
        <v>345</v>
      </c>
      <c r="M42" s="116" t="s">
        <v>345</v>
      </c>
      <c r="N42" s="116" t="s">
        <v>345</v>
      </c>
      <c r="O42" s="116" t="s">
        <v>345</v>
      </c>
      <c r="P42" s="116" t="s">
        <v>345</v>
      </c>
      <c r="Q42" s="116" t="s">
        <v>345</v>
      </c>
      <c r="R42" s="116" t="s">
        <v>345</v>
      </c>
    </row>
    <row r="43" spans="1:18" s="4" customFormat="1" x14ac:dyDescent="0.35">
      <c r="A43" s="82"/>
      <c r="B43" s="73" t="s">
        <v>17</v>
      </c>
      <c r="C43" s="116" t="s">
        <v>345</v>
      </c>
      <c r="D43" s="116" t="s">
        <v>345</v>
      </c>
      <c r="E43" s="116" t="s">
        <v>345</v>
      </c>
      <c r="F43" s="116" t="s">
        <v>345</v>
      </c>
      <c r="G43" s="116" t="s">
        <v>345</v>
      </c>
      <c r="H43" s="116" t="s">
        <v>345</v>
      </c>
      <c r="I43" s="116" t="s">
        <v>345</v>
      </c>
      <c r="J43" s="116" t="s">
        <v>345</v>
      </c>
      <c r="K43" s="116" t="s">
        <v>345</v>
      </c>
      <c r="L43" s="116" t="s">
        <v>345</v>
      </c>
      <c r="M43" s="116" t="s">
        <v>345</v>
      </c>
      <c r="N43" s="116" t="s">
        <v>345</v>
      </c>
      <c r="O43" s="116" t="s">
        <v>345</v>
      </c>
      <c r="P43" s="116" t="s">
        <v>345</v>
      </c>
      <c r="Q43" s="116" t="s">
        <v>345</v>
      </c>
      <c r="R43" s="116" t="s">
        <v>345</v>
      </c>
    </row>
    <row r="44" spans="1:18" s="4" customFormat="1" ht="24" customHeight="1" x14ac:dyDescent="0.35">
      <c r="A44" s="95"/>
      <c r="B44" s="78" t="s">
        <v>16</v>
      </c>
      <c r="C44" s="105" t="s">
        <v>345</v>
      </c>
      <c r="D44" s="105" t="s">
        <v>345</v>
      </c>
      <c r="E44" s="105" t="s">
        <v>345</v>
      </c>
      <c r="F44" s="105" t="s">
        <v>345</v>
      </c>
      <c r="G44" s="105" t="s">
        <v>345</v>
      </c>
      <c r="H44" s="105" t="s">
        <v>345</v>
      </c>
      <c r="I44" s="105" t="s">
        <v>345</v>
      </c>
      <c r="J44" s="105" t="s">
        <v>345</v>
      </c>
      <c r="K44" s="105" t="s">
        <v>345</v>
      </c>
      <c r="L44" s="105" t="s">
        <v>345</v>
      </c>
      <c r="M44" s="105" t="s">
        <v>345</v>
      </c>
      <c r="N44" s="105" t="s">
        <v>345</v>
      </c>
      <c r="O44" s="105" t="s">
        <v>345</v>
      </c>
      <c r="P44" s="105" t="s">
        <v>345</v>
      </c>
      <c r="Q44" s="105" t="s">
        <v>345</v>
      </c>
      <c r="R44" s="105" t="s">
        <v>345</v>
      </c>
    </row>
    <row r="45" spans="1:18" s="4" customFormat="1" x14ac:dyDescent="0.35">
      <c r="A45" s="107"/>
      <c r="B45" s="78" t="s">
        <v>17</v>
      </c>
      <c r="C45" s="105" t="s">
        <v>345</v>
      </c>
      <c r="D45" s="105" t="s">
        <v>345</v>
      </c>
      <c r="E45" s="105" t="s">
        <v>345</v>
      </c>
      <c r="F45" s="105" t="s">
        <v>345</v>
      </c>
      <c r="G45" s="105" t="s">
        <v>345</v>
      </c>
      <c r="H45" s="105" t="s">
        <v>345</v>
      </c>
      <c r="I45" s="105" t="s">
        <v>345</v>
      </c>
      <c r="J45" s="105" t="s">
        <v>345</v>
      </c>
      <c r="K45" s="105" t="s">
        <v>345</v>
      </c>
      <c r="L45" s="105" t="s">
        <v>345</v>
      </c>
      <c r="M45" s="105" t="s">
        <v>345</v>
      </c>
      <c r="N45" s="105" t="s">
        <v>345</v>
      </c>
      <c r="O45" s="105" t="s">
        <v>345</v>
      </c>
      <c r="P45" s="105" t="s">
        <v>345</v>
      </c>
      <c r="Q45" s="105" t="s">
        <v>345</v>
      </c>
      <c r="R45" s="105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394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404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72" t="s">
        <v>87</v>
      </c>
      <c r="B57" s="73" t="s">
        <v>16</v>
      </c>
      <c r="C57" s="116" t="s">
        <v>345</v>
      </c>
      <c r="D57" s="116" t="s">
        <v>345</v>
      </c>
      <c r="E57" s="116" t="s">
        <v>345</v>
      </c>
      <c r="F57" s="116" t="s">
        <v>345</v>
      </c>
      <c r="G57" s="116" t="s">
        <v>345</v>
      </c>
      <c r="H57" s="116" t="s">
        <v>345</v>
      </c>
      <c r="I57" s="116" t="s">
        <v>345</v>
      </c>
      <c r="J57" s="116" t="s">
        <v>345</v>
      </c>
      <c r="K57" s="116" t="s">
        <v>345</v>
      </c>
      <c r="L57" s="116" t="s">
        <v>345</v>
      </c>
      <c r="M57" s="116" t="s">
        <v>345</v>
      </c>
      <c r="N57" s="116" t="s">
        <v>345</v>
      </c>
      <c r="O57" s="116" t="s">
        <v>345</v>
      </c>
      <c r="P57" s="116" t="s">
        <v>345</v>
      </c>
      <c r="Q57" s="116" t="s">
        <v>345</v>
      </c>
      <c r="R57" s="116" t="s">
        <v>345</v>
      </c>
    </row>
    <row r="58" spans="1:18" s="4" customFormat="1" x14ac:dyDescent="0.35">
      <c r="A58" s="72"/>
      <c r="B58" s="73" t="s">
        <v>17</v>
      </c>
      <c r="C58" s="116" t="s">
        <v>345</v>
      </c>
      <c r="D58" s="116" t="s">
        <v>345</v>
      </c>
      <c r="E58" s="116" t="s">
        <v>345</v>
      </c>
      <c r="F58" s="116" t="s">
        <v>345</v>
      </c>
      <c r="G58" s="116" t="s">
        <v>345</v>
      </c>
      <c r="H58" s="116" t="s">
        <v>345</v>
      </c>
      <c r="I58" s="116" t="s">
        <v>345</v>
      </c>
      <c r="J58" s="116" t="s">
        <v>345</v>
      </c>
      <c r="K58" s="116" t="s">
        <v>345</v>
      </c>
      <c r="L58" s="116" t="s">
        <v>345</v>
      </c>
      <c r="M58" s="116" t="s">
        <v>345</v>
      </c>
      <c r="N58" s="116" t="s">
        <v>345</v>
      </c>
      <c r="O58" s="116" t="s">
        <v>345</v>
      </c>
      <c r="P58" s="116" t="s">
        <v>345</v>
      </c>
      <c r="Q58" s="116" t="s">
        <v>345</v>
      </c>
      <c r="R58" s="116" t="s">
        <v>345</v>
      </c>
    </row>
    <row r="59" spans="1:18" s="4" customFormat="1" x14ac:dyDescent="0.35">
      <c r="A59" s="107"/>
      <c r="B59" s="78" t="s">
        <v>16</v>
      </c>
      <c r="C59" s="105" t="s">
        <v>345</v>
      </c>
      <c r="D59" s="105" t="s">
        <v>345</v>
      </c>
      <c r="E59" s="105" t="s">
        <v>345</v>
      </c>
      <c r="F59" s="105" t="s">
        <v>345</v>
      </c>
      <c r="G59" s="105" t="s">
        <v>345</v>
      </c>
      <c r="H59" s="105" t="s">
        <v>345</v>
      </c>
      <c r="I59" s="105" t="s">
        <v>345</v>
      </c>
      <c r="J59" s="105" t="s">
        <v>345</v>
      </c>
      <c r="K59" s="105" t="s">
        <v>345</v>
      </c>
      <c r="L59" s="105" t="s">
        <v>345</v>
      </c>
      <c r="M59" s="105" t="s">
        <v>345</v>
      </c>
      <c r="N59" s="105" t="s">
        <v>345</v>
      </c>
      <c r="O59" s="105" t="s">
        <v>345</v>
      </c>
      <c r="P59" s="105" t="s">
        <v>345</v>
      </c>
      <c r="Q59" s="105" t="s">
        <v>345</v>
      </c>
      <c r="R59" s="105" t="s">
        <v>345</v>
      </c>
    </row>
    <row r="60" spans="1:18" s="4" customFormat="1" x14ac:dyDescent="0.35">
      <c r="A60" s="107"/>
      <c r="B60" s="78" t="s">
        <v>17</v>
      </c>
      <c r="C60" s="105" t="s">
        <v>345</v>
      </c>
      <c r="D60" s="105" t="s">
        <v>345</v>
      </c>
      <c r="E60" s="105" t="s">
        <v>345</v>
      </c>
      <c r="F60" s="105" t="s">
        <v>345</v>
      </c>
      <c r="G60" s="105" t="s">
        <v>345</v>
      </c>
      <c r="H60" s="105" t="s">
        <v>345</v>
      </c>
      <c r="I60" s="105" t="s">
        <v>345</v>
      </c>
      <c r="J60" s="105" t="s">
        <v>345</v>
      </c>
      <c r="K60" s="105" t="s">
        <v>345</v>
      </c>
      <c r="L60" s="105" t="s">
        <v>345</v>
      </c>
      <c r="M60" s="105" t="s">
        <v>345</v>
      </c>
      <c r="N60" s="105" t="s">
        <v>345</v>
      </c>
      <c r="O60" s="105" t="s">
        <v>345</v>
      </c>
      <c r="P60" s="105" t="s">
        <v>345</v>
      </c>
      <c r="Q60" s="105" t="s">
        <v>345</v>
      </c>
      <c r="R60" s="105" t="s">
        <v>345</v>
      </c>
    </row>
    <row r="61" spans="1:18" s="4" customFormat="1" x14ac:dyDescent="0.35">
      <c r="A61" s="81" t="s">
        <v>88</v>
      </c>
      <c r="B61" s="70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72" t="s">
        <v>89</v>
      </c>
      <c r="B63" s="73" t="s">
        <v>16</v>
      </c>
      <c r="C63" s="118" t="s">
        <v>345</v>
      </c>
      <c r="D63" s="118" t="s">
        <v>345</v>
      </c>
      <c r="E63" s="118" t="s">
        <v>345</v>
      </c>
      <c r="F63" s="118" t="s">
        <v>345</v>
      </c>
      <c r="G63" s="118" t="s">
        <v>345</v>
      </c>
      <c r="H63" s="118" t="s">
        <v>345</v>
      </c>
      <c r="I63" s="118" t="s">
        <v>345</v>
      </c>
      <c r="J63" s="118" t="s">
        <v>345</v>
      </c>
      <c r="K63" s="118" t="s">
        <v>345</v>
      </c>
      <c r="L63" s="118" t="s">
        <v>345</v>
      </c>
      <c r="M63" s="118" t="s">
        <v>345</v>
      </c>
      <c r="N63" s="118" t="s">
        <v>345</v>
      </c>
      <c r="O63" s="118" t="s">
        <v>345</v>
      </c>
      <c r="P63" s="118" t="s">
        <v>345</v>
      </c>
      <c r="Q63" s="118" t="s">
        <v>345</v>
      </c>
      <c r="R63" s="118" t="s">
        <v>345</v>
      </c>
    </row>
    <row r="64" spans="1:18" s="4" customFormat="1" x14ac:dyDescent="0.35">
      <c r="A64" s="72"/>
      <c r="B64" s="73" t="s">
        <v>17</v>
      </c>
      <c r="C64" s="118" t="s">
        <v>345</v>
      </c>
      <c r="D64" s="118" t="s">
        <v>345</v>
      </c>
      <c r="E64" s="118" t="s">
        <v>345</v>
      </c>
      <c r="F64" s="118" t="s">
        <v>345</v>
      </c>
      <c r="G64" s="118" t="s">
        <v>345</v>
      </c>
      <c r="H64" s="118" t="s">
        <v>345</v>
      </c>
      <c r="I64" s="118" t="s">
        <v>345</v>
      </c>
      <c r="J64" s="118" t="s">
        <v>345</v>
      </c>
      <c r="K64" s="118" t="s">
        <v>345</v>
      </c>
      <c r="L64" s="118" t="s">
        <v>345</v>
      </c>
      <c r="M64" s="118" t="s">
        <v>345</v>
      </c>
      <c r="N64" s="118" t="s">
        <v>345</v>
      </c>
      <c r="O64" s="118" t="s">
        <v>345</v>
      </c>
      <c r="P64" s="118" t="s">
        <v>345</v>
      </c>
      <c r="Q64" s="118" t="s">
        <v>345</v>
      </c>
      <c r="R64" s="118" t="s">
        <v>345</v>
      </c>
    </row>
    <row r="65" spans="1:18" s="4" customFormat="1" x14ac:dyDescent="0.35">
      <c r="A65" s="107"/>
      <c r="B65" s="78"/>
      <c r="C65" s="105" t="s">
        <v>345</v>
      </c>
      <c r="D65" s="105" t="s">
        <v>345</v>
      </c>
      <c r="E65" s="105" t="s">
        <v>345</v>
      </c>
      <c r="F65" s="105" t="s">
        <v>345</v>
      </c>
      <c r="G65" s="105" t="s">
        <v>345</v>
      </c>
      <c r="H65" s="105" t="s">
        <v>345</v>
      </c>
      <c r="I65" s="105" t="s">
        <v>345</v>
      </c>
      <c r="J65" s="105" t="s">
        <v>345</v>
      </c>
      <c r="K65" s="105" t="s">
        <v>345</v>
      </c>
      <c r="L65" s="105" t="s">
        <v>345</v>
      </c>
      <c r="M65" s="105" t="s">
        <v>345</v>
      </c>
      <c r="N65" s="105" t="s">
        <v>345</v>
      </c>
      <c r="O65" s="105" t="s">
        <v>345</v>
      </c>
      <c r="P65" s="105" t="s">
        <v>345</v>
      </c>
      <c r="Q65" s="105" t="s">
        <v>345</v>
      </c>
      <c r="R65" s="105" t="s">
        <v>345</v>
      </c>
    </row>
    <row r="66" spans="1:18" s="4" customFormat="1" x14ac:dyDescent="0.35">
      <c r="A66" s="107"/>
      <c r="B66" s="78" t="s">
        <v>17</v>
      </c>
      <c r="C66" s="105" t="s">
        <v>345</v>
      </c>
      <c r="D66" s="105" t="s">
        <v>345</v>
      </c>
      <c r="E66" s="105" t="s">
        <v>345</v>
      </c>
      <c r="F66" s="105" t="s">
        <v>345</v>
      </c>
      <c r="G66" s="105" t="s">
        <v>345</v>
      </c>
      <c r="H66" s="105" t="s">
        <v>345</v>
      </c>
      <c r="I66" s="105" t="s">
        <v>345</v>
      </c>
      <c r="J66" s="105" t="s">
        <v>345</v>
      </c>
      <c r="K66" s="105" t="s">
        <v>345</v>
      </c>
      <c r="L66" s="105" t="s">
        <v>345</v>
      </c>
      <c r="M66" s="105" t="s">
        <v>345</v>
      </c>
      <c r="N66" s="105" t="s">
        <v>345</v>
      </c>
      <c r="O66" s="105" t="s">
        <v>345</v>
      </c>
      <c r="P66" s="105" t="s">
        <v>345</v>
      </c>
      <c r="Q66" s="105" t="s">
        <v>345</v>
      </c>
      <c r="R66" s="105" t="s">
        <v>345</v>
      </c>
    </row>
    <row r="67" spans="1:18" s="4" customFormat="1" x14ac:dyDescent="0.35">
      <c r="A67" s="72" t="s">
        <v>90</v>
      </c>
      <c r="B67" s="73" t="s">
        <v>16</v>
      </c>
      <c r="C67" s="118" t="s">
        <v>345</v>
      </c>
      <c r="D67" s="118" t="s">
        <v>345</v>
      </c>
      <c r="E67" s="118" t="s">
        <v>345</v>
      </c>
      <c r="F67" s="118" t="s">
        <v>345</v>
      </c>
      <c r="G67" s="118" t="s">
        <v>345</v>
      </c>
      <c r="H67" s="118" t="s">
        <v>345</v>
      </c>
      <c r="I67" s="118" t="s">
        <v>345</v>
      </c>
      <c r="J67" s="118" t="s">
        <v>345</v>
      </c>
      <c r="K67" s="118" t="s">
        <v>345</v>
      </c>
      <c r="L67" s="118" t="s">
        <v>345</v>
      </c>
      <c r="M67" s="118" t="s">
        <v>345</v>
      </c>
      <c r="N67" s="118" t="s">
        <v>345</v>
      </c>
      <c r="O67" s="118" t="s">
        <v>345</v>
      </c>
      <c r="P67" s="118" t="s">
        <v>345</v>
      </c>
      <c r="Q67" s="118" t="s">
        <v>345</v>
      </c>
      <c r="R67" s="118" t="s">
        <v>345</v>
      </c>
    </row>
    <row r="68" spans="1:18" s="4" customFormat="1" x14ac:dyDescent="0.35">
      <c r="A68" s="72"/>
      <c r="B68" s="73" t="s">
        <v>17</v>
      </c>
      <c r="C68" s="118" t="s">
        <v>345</v>
      </c>
      <c r="D68" s="118" t="s">
        <v>345</v>
      </c>
      <c r="E68" s="118" t="s">
        <v>345</v>
      </c>
      <c r="F68" s="118" t="s">
        <v>345</v>
      </c>
      <c r="G68" s="118" t="s">
        <v>345</v>
      </c>
      <c r="H68" s="118" t="s">
        <v>345</v>
      </c>
      <c r="I68" s="118" t="s">
        <v>345</v>
      </c>
      <c r="J68" s="118" t="s">
        <v>345</v>
      </c>
      <c r="K68" s="118" t="s">
        <v>345</v>
      </c>
      <c r="L68" s="118" t="s">
        <v>345</v>
      </c>
      <c r="M68" s="118" t="s">
        <v>345</v>
      </c>
      <c r="N68" s="118" t="s">
        <v>345</v>
      </c>
      <c r="O68" s="118" t="s">
        <v>345</v>
      </c>
      <c r="P68" s="118" t="s">
        <v>345</v>
      </c>
      <c r="Q68" s="118" t="s">
        <v>345</v>
      </c>
      <c r="R68" s="118" t="s">
        <v>345</v>
      </c>
    </row>
    <row r="69" spans="1:18" s="4" customFormat="1" x14ac:dyDescent="0.35">
      <c r="A69" s="107"/>
      <c r="B69" s="78" t="s">
        <v>16</v>
      </c>
      <c r="C69" s="105" t="s">
        <v>345</v>
      </c>
      <c r="D69" s="105" t="s">
        <v>345</v>
      </c>
      <c r="E69" s="105" t="s">
        <v>345</v>
      </c>
      <c r="F69" s="105" t="s">
        <v>345</v>
      </c>
      <c r="G69" s="105" t="s">
        <v>345</v>
      </c>
      <c r="H69" s="105" t="s">
        <v>345</v>
      </c>
      <c r="I69" s="105" t="s">
        <v>345</v>
      </c>
      <c r="J69" s="105" t="s">
        <v>345</v>
      </c>
      <c r="K69" s="105" t="s">
        <v>345</v>
      </c>
      <c r="L69" s="105" t="s">
        <v>345</v>
      </c>
      <c r="M69" s="105" t="s">
        <v>345</v>
      </c>
      <c r="N69" s="105" t="s">
        <v>345</v>
      </c>
      <c r="O69" s="105" t="s">
        <v>345</v>
      </c>
      <c r="P69" s="105" t="s">
        <v>345</v>
      </c>
      <c r="Q69" s="105" t="s">
        <v>345</v>
      </c>
      <c r="R69" s="105" t="s">
        <v>345</v>
      </c>
    </row>
    <row r="70" spans="1:18" s="4" customFormat="1" x14ac:dyDescent="0.35">
      <c r="A70" s="107"/>
      <c r="B70" s="78" t="s">
        <v>17</v>
      </c>
      <c r="C70" s="105" t="s">
        <v>345</v>
      </c>
      <c r="D70" s="105" t="s">
        <v>345</v>
      </c>
      <c r="E70" s="105" t="s">
        <v>345</v>
      </c>
      <c r="F70" s="105" t="s">
        <v>345</v>
      </c>
      <c r="G70" s="105" t="s">
        <v>345</v>
      </c>
      <c r="H70" s="105" t="s">
        <v>345</v>
      </c>
      <c r="I70" s="105" t="s">
        <v>345</v>
      </c>
      <c r="J70" s="105" t="s">
        <v>345</v>
      </c>
      <c r="K70" s="105" t="s">
        <v>345</v>
      </c>
      <c r="L70" s="105" t="s">
        <v>345</v>
      </c>
      <c r="M70" s="105" t="s">
        <v>345</v>
      </c>
      <c r="N70" s="105" t="s">
        <v>345</v>
      </c>
      <c r="O70" s="105" t="s">
        <v>345</v>
      </c>
      <c r="P70" s="105" t="s">
        <v>345</v>
      </c>
      <c r="Q70" s="105" t="s">
        <v>345</v>
      </c>
      <c r="R70" s="105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107"/>
      <c r="B73" s="78" t="s">
        <v>16</v>
      </c>
      <c r="C73" s="105" t="s">
        <v>345</v>
      </c>
      <c r="D73" s="105" t="s">
        <v>345</v>
      </c>
      <c r="E73" s="105" t="s">
        <v>345</v>
      </c>
      <c r="F73" s="105" t="s">
        <v>345</v>
      </c>
      <c r="G73" s="105" t="s">
        <v>345</v>
      </c>
      <c r="H73" s="105" t="s">
        <v>345</v>
      </c>
      <c r="I73" s="105" t="s">
        <v>345</v>
      </c>
      <c r="J73" s="105" t="s">
        <v>345</v>
      </c>
      <c r="K73" s="105" t="s">
        <v>345</v>
      </c>
      <c r="L73" s="105" t="s">
        <v>345</v>
      </c>
      <c r="M73" s="105" t="s">
        <v>345</v>
      </c>
      <c r="N73" s="105" t="s">
        <v>345</v>
      </c>
      <c r="O73" s="105" t="s">
        <v>345</v>
      </c>
      <c r="P73" s="105" t="s">
        <v>345</v>
      </c>
      <c r="Q73" s="105" t="s">
        <v>345</v>
      </c>
      <c r="R73" s="105" t="s">
        <v>345</v>
      </c>
    </row>
    <row r="74" spans="1:18" s="4" customFormat="1" x14ac:dyDescent="0.35">
      <c r="A74" s="77"/>
      <c r="B74" s="78" t="s">
        <v>17</v>
      </c>
      <c r="C74" s="105" t="s">
        <v>345</v>
      </c>
      <c r="D74" s="105" t="s">
        <v>345</v>
      </c>
      <c r="E74" s="105" t="s">
        <v>345</v>
      </c>
      <c r="F74" s="105" t="s">
        <v>345</v>
      </c>
      <c r="G74" s="105" t="s">
        <v>345</v>
      </c>
      <c r="H74" s="105" t="s">
        <v>345</v>
      </c>
      <c r="I74" s="105" t="s">
        <v>345</v>
      </c>
      <c r="J74" s="105" t="s">
        <v>345</v>
      </c>
      <c r="K74" s="105" t="s">
        <v>345</v>
      </c>
      <c r="L74" s="105" t="s">
        <v>345</v>
      </c>
      <c r="M74" s="105" t="s">
        <v>345</v>
      </c>
      <c r="N74" s="105" t="s">
        <v>345</v>
      </c>
      <c r="O74" s="105" t="s">
        <v>345</v>
      </c>
      <c r="P74" s="105" t="s">
        <v>345</v>
      </c>
      <c r="Q74" s="105" t="s">
        <v>345</v>
      </c>
      <c r="R74" s="105" t="s">
        <v>345</v>
      </c>
    </row>
    <row r="75" spans="1:18" s="4" customFormat="1" x14ac:dyDescent="0.35">
      <c r="A75" s="81" t="s">
        <v>92</v>
      </c>
      <c r="B75" s="70" t="s">
        <v>16</v>
      </c>
      <c r="C75" s="116">
        <f>+C79</f>
        <v>104320</v>
      </c>
      <c r="D75" s="116">
        <f>+D79</f>
        <v>14400</v>
      </c>
      <c r="E75" s="116" t="s">
        <v>345</v>
      </c>
      <c r="F75" s="116">
        <f t="shared" ref="F75:K75" si="0">+F77</f>
        <v>1600</v>
      </c>
      <c r="G75" s="116">
        <f t="shared" si="0"/>
        <v>4800</v>
      </c>
      <c r="H75" s="116">
        <f t="shared" si="0"/>
        <v>8000</v>
      </c>
      <c r="I75" s="116">
        <f t="shared" si="0"/>
        <v>40120</v>
      </c>
      <c r="J75" s="116">
        <f t="shared" si="0"/>
        <v>17400</v>
      </c>
      <c r="K75" s="116">
        <f t="shared" si="0"/>
        <v>7800</v>
      </c>
      <c r="L75" s="116" t="s">
        <v>345</v>
      </c>
      <c r="M75" s="116">
        <f>+M77</f>
        <v>14920</v>
      </c>
      <c r="N75" s="116">
        <f>+N77</f>
        <v>49800</v>
      </c>
      <c r="O75" s="116">
        <f>+O77</f>
        <v>32800</v>
      </c>
      <c r="P75" s="116">
        <f>+P77</f>
        <v>10400</v>
      </c>
      <c r="Q75" s="116">
        <f>+Q77</f>
        <v>6600</v>
      </c>
      <c r="R75" s="116" t="s">
        <v>345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107" t="s">
        <v>282</v>
      </c>
      <c r="B77" s="78" t="s">
        <v>16</v>
      </c>
      <c r="C77" s="101">
        <f>+D77+I77+N77</f>
        <v>104320</v>
      </c>
      <c r="D77" s="102">
        <f>+F77+G77+H77</f>
        <v>14400</v>
      </c>
      <c r="E77" s="106" t="s">
        <v>345</v>
      </c>
      <c r="F77" s="101">
        <v>1600</v>
      </c>
      <c r="G77" s="101">
        <v>4800</v>
      </c>
      <c r="H77" s="101">
        <v>8000</v>
      </c>
      <c r="I77" s="101">
        <f>+J77+K77+M77</f>
        <v>40120</v>
      </c>
      <c r="J77" s="101">
        <v>17400</v>
      </c>
      <c r="K77" s="101">
        <v>7800</v>
      </c>
      <c r="L77" s="106" t="s">
        <v>345</v>
      </c>
      <c r="M77" s="101">
        <v>14920</v>
      </c>
      <c r="N77" s="101">
        <f>+O77+P77+Q77</f>
        <v>49800</v>
      </c>
      <c r="O77" s="101">
        <v>32800</v>
      </c>
      <c r="P77" s="101">
        <v>10400</v>
      </c>
      <c r="Q77" s="101">
        <v>6600</v>
      </c>
      <c r="R77" s="106" t="s">
        <v>345</v>
      </c>
    </row>
    <row r="78" spans="1:18" s="4" customFormat="1" x14ac:dyDescent="0.35">
      <c r="A78" s="10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ht="23.45" customHeight="1" x14ac:dyDescent="0.35">
      <c r="A79" s="85" t="s">
        <v>93</v>
      </c>
      <c r="B79" s="86" t="s">
        <v>16</v>
      </c>
      <c r="C79" s="100">
        <f>+C77</f>
        <v>104320</v>
      </c>
      <c r="D79" s="100">
        <f t="shared" ref="D79:Q79" si="1">+D77</f>
        <v>14400</v>
      </c>
      <c r="E79" s="118" t="s">
        <v>345</v>
      </c>
      <c r="F79" s="100">
        <f t="shared" si="1"/>
        <v>1600</v>
      </c>
      <c r="G79" s="100">
        <f t="shared" si="1"/>
        <v>4800</v>
      </c>
      <c r="H79" s="100">
        <f t="shared" si="1"/>
        <v>8000</v>
      </c>
      <c r="I79" s="100">
        <f t="shared" si="1"/>
        <v>40120</v>
      </c>
      <c r="J79" s="100">
        <f t="shared" si="1"/>
        <v>17400</v>
      </c>
      <c r="K79" s="100">
        <f t="shared" si="1"/>
        <v>7800</v>
      </c>
      <c r="L79" s="118" t="s">
        <v>345</v>
      </c>
      <c r="M79" s="100">
        <f t="shared" si="1"/>
        <v>14920</v>
      </c>
      <c r="N79" s="100">
        <f t="shared" si="1"/>
        <v>49800</v>
      </c>
      <c r="O79" s="100">
        <f t="shared" si="1"/>
        <v>32800</v>
      </c>
      <c r="P79" s="100">
        <f t="shared" si="1"/>
        <v>10400</v>
      </c>
      <c r="Q79" s="100">
        <f t="shared" si="1"/>
        <v>6600</v>
      </c>
      <c r="R79" s="118" t="s">
        <v>345</v>
      </c>
    </row>
    <row r="80" spans="1:18" s="4" customFormat="1" x14ac:dyDescent="0.35">
      <c r="A80" s="85"/>
      <c r="B80" s="86" t="s">
        <v>17</v>
      </c>
      <c r="C80" s="118" t="s">
        <v>345</v>
      </c>
      <c r="D80" s="118" t="s">
        <v>345</v>
      </c>
      <c r="E80" s="118" t="s">
        <v>345</v>
      </c>
      <c r="F80" s="118" t="s">
        <v>345</v>
      </c>
      <c r="G80" s="118" t="s">
        <v>345</v>
      </c>
      <c r="H80" s="118" t="s">
        <v>345</v>
      </c>
      <c r="I80" s="118" t="s">
        <v>345</v>
      </c>
      <c r="J80" s="118" t="s">
        <v>345</v>
      </c>
      <c r="K80" s="118" t="s">
        <v>345</v>
      </c>
      <c r="L80" s="118" t="s">
        <v>345</v>
      </c>
      <c r="M80" s="118" t="s">
        <v>345</v>
      </c>
      <c r="N80" s="118" t="s">
        <v>345</v>
      </c>
      <c r="O80" s="118" t="s">
        <v>345</v>
      </c>
      <c r="P80" s="118" t="s">
        <v>345</v>
      </c>
      <c r="Q80" s="118" t="s">
        <v>345</v>
      </c>
      <c r="R80" s="118" t="s">
        <v>345</v>
      </c>
    </row>
    <row r="81" spans="1:11" s="4" customFormat="1" ht="48.6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9:D9"/>
    <mergeCell ref="P4:Q4"/>
    <mergeCell ref="A1:P1"/>
    <mergeCell ref="A2:P2"/>
    <mergeCell ref="P5:Q5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995A8-FC4C-4539-87AD-4E2C826597A9}">
  <sheetPr>
    <tabColor rgb="FFFFFF00"/>
    <pageSetUpPr fitToPage="1"/>
  </sheetPr>
  <dimension ref="A1:R84"/>
  <sheetViews>
    <sheetView tabSelected="1" view="pageBreakPreview" topLeftCell="A5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5.25" style="88" customWidth="1"/>
    <col min="7" max="7" width="16.125" style="88" customWidth="1"/>
    <col min="8" max="8" width="14.125" style="88" customWidth="1"/>
    <col min="9" max="9" width="13.75" style="88" customWidth="1"/>
    <col min="10" max="10" width="14.25" style="88" customWidth="1"/>
    <col min="11" max="11" width="13.875" style="88" customWidth="1"/>
    <col min="12" max="12" width="10.75" style="88" customWidth="1"/>
    <col min="13" max="13" width="13.875" style="88" customWidth="1"/>
    <col min="14" max="14" width="13.625" style="88" customWidth="1"/>
    <col min="15" max="15" width="12.375" style="88" bestFit="1" customWidth="1"/>
    <col min="16" max="16" width="13.25" style="88" customWidth="1"/>
    <col min="17" max="17" width="14.25" style="88" customWidth="1"/>
    <col min="18" max="18" width="13.375" style="88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394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403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8" t="s">
        <v>345</v>
      </c>
      <c r="D14" s="118" t="s">
        <v>345</v>
      </c>
      <c r="E14" s="118" t="s">
        <v>345</v>
      </c>
      <c r="F14" s="118" t="s">
        <v>345</v>
      </c>
      <c r="G14" s="118" t="s">
        <v>345</v>
      </c>
      <c r="H14" s="118" t="s">
        <v>345</v>
      </c>
      <c r="I14" s="118" t="s">
        <v>345</v>
      </c>
      <c r="J14" s="118" t="s">
        <v>345</v>
      </c>
      <c r="K14" s="118" t="s">
        <v>345</v>
      </c>
      <c r="L14" s="118" t="s">
        <v>345</v>
      </c>
      <c r="M14" s="118" t="s">
        <v>345</v>
      </c>
      <c r="N14" s="118" t="s">
        <v>345</v>
      </c>
      <c r="O14" s="118" t="s">
        <v>345</v>
      </c>
      <c r="P14" s="118" t="s">
        <v>345</v>
      </c>
      <c r="Q14" s="118" t="s">
        <v>345</v>
      </c>
      <c r="R14" s="118" t="s">
        <v>345</v>
      </c>
    </row>
    <row r="15" spans="1:18" s="4" customFormat="1" x14ac:dyDescent="0.35">
      <c r="A15" s="76"/>
      <c r="B15" s="73" t="s">
        <v>17</v>
      </c>
      <c r="C15" s="118" t="s">
        <v>345</v>
      </c>
      <c r="D15" s="118" t="s">
        <v>345</v>
      </c>
      <c r="E15" s="118" t="s">
        <v>345</v>
      </c>
      <c r="F15" s="118" t="s">
        <v>345</v>
      </c>
      <c r="G15" s="118" t="s">
        <v>345</v>
      </c>
      <c r="H15" s="118" t="s">
        <v>345</v>
      </c>
      <c r="I15" s="118" t="s">
        <v>345</v>
      </c>
      <c r="J15" s="118" t="s">
        <v>345</v>
      </c>
      <c r="K15" s="118" t="s">
        <v>345</v>
      </c>
      <c r="L15" s="118" t="s">
        <v>345</v>
      </c>
      <c r="M15" s="118" t="s">
        <v>345</v>
      </c>
      <c r="N15" s="118" t="s">
        <v>345</v>
      </c>
      <c r="O15" s="118" t="s">
        <v>345</v>
      </c>
      <c r="P15" s="118" t="s">
        <v>345</v>
      </c>
      <c r="Q15" s="118" t="s">
        <v>345</v>
      </c>
      <c r="R15" s="118" t="s">
        <v>345</v>
      </c>
    </row>
    <row r="16" spans="1:18" s="4" customFormat="1" x14ac:dyDescent="0.35">
      <c r="A16" s="77"/>
      <c r="B16" s="78" t="s">
        <v>16</v>
      </c>
      <c r="C16" s="105" t="s">
        <v>345</v>
      </c>
      <c r="D16" s="105" t="s">
        <v>345</v>
      </c>
      <c r="E16" s="105" t="s">
        <v>345</v>
      </c>
      <c r="F16" s="105" t="s">
        <v>345</v>
      </c>
      <c r="G16" s="105" t="s">
        <v>345</v>
      </c>
      <c r="H16" s="105" t="s">
        <v>345</v>
      </c>
      <c r="I16" s="105" t="s">
        <v>345</v>
      </c>
      <c r="J16" s="105" t="s">
        <v>345</v>
      </c>
      <c r="K16" s="105" t="s">
        <v>345</v>
      </c>
      <c r="L16" s="105" t="s">
        <v>345</v>
      </c>
      <c r="M16" s="105" t="s">
        <v>345</v>
      </c>
      <c r="N16" s="105" t="s">
        <v>345</v>
      </c>
      <c r="O16" s="105" t="s">
        <v>345</v>
      </c>
      <c r="P16" s="105" t="s">
        <v>345</v>
      </c>
      <c r="Q16" s="105" t="s">
        <v>345</v>
      </c>
      <c r="R16" s="105" t="s">
        <v>345</v>
      </c>
    </row>
    <row r="17" spans="1:18" s="4" customFormat="1" x14ac:dyDescent="0.35">
      <c r="A17" s="77"/>
      <c r="B17" s="78" t="s">
        <v>17</v>
      </c>
      <c r="C17" s="105" t="s">
        <v>345</v>
      </c>
      <c r="D17" s="105" t="s">
        <v>345</v>
      </c>
      <c r="E17" s="105" t="s">
        <v>345</v>
      </c>
      <c r="F17" s="105" t="s">
        <v>345</v>
      </c>
      <c r="G17" s="105" t="s">
        <v>345</v>
      </c>
      <c r="H17" s="105" t="s">
        <v>345</v>
      </c>
      <c r="I17" s="105" t="s">
        <v>345</v>
      </c>
      <c r="J17" s="105" t="s">
        <v>345</v>
      </c>
      <c r="K17" s="105" t="s">
        <v>345</v>
      </c>
      <c r="L17" s="105" t="s">
        <v>345</v>
      </c>
      <c r="M17" s="105" t="s">
        <v>345</v>
      </c>
      <c r="N17" s="105" t="s">
        <v>345</v>
      </c>
      <c r="O17" s="105" t="s">
        <v>345</v>
      </c>
      <c r="P17" s="105" t="s">
        <v>345</v>
      </c>
      <c r="Q17" s="105" t="s">
        <v>345</v>
      </c>
      <c r="R17" s="105" t="s">
        <v>345</v>
      </c>
    </row>
    <row r="18" spans="1:18" s="4" customFormat="1" x14ac:dyDescent="0.35">
      <c r="A18" s="72" t="s">
        <v>79</v>
      </c>
      <c r="B18" s="73" t="s">
        <v>16</v>
      </c>
      <c r="C18" s="118" t="s">
        <v>345</v>
      </c>
      <c r="D18" s="118" t="s">
        <v>345</v>
      </c>
      <c r="E18" s="118" t="s">
        <v>345</v>
      </c>
      <c r="F18" s="118" t="s">
        <v>345</v>
      </c>
      <c r="G18" s="118" t="s">
        <v>345</v>
      </c>
      <c r="H18" s="118" t="s">
        <v>345</v>
      </c>
      <c r="I18" s="118" t="s">
        <v>345</v>
      </c>
      <c r="J18" s="118" t="s">
        <v>345</v>
      </c>
      <c r="K18" s="118" t="s">
        <v>345</v>
      </c>
      <c r="L18" s="118" t="s">
        <v>345</v>
      </c>
      <c r="M18" s="118" t="s">
        <v>345</v>
      </c>
      <c r="N18" s="118" t="s">
        <v>345</v>
      </c>
      <c r="O18" s="118" t="s">
        <v>345</v>
      </c>
      <c r="P18" s="118" t="s">
        <v>345</v>
      </c>
      <c r="Q18" s="118" t="s">
        <v>345</v>
      </c>
      <c r="R18" s="118" t="s">
        <v>345</v>
      </c>
    </row>
    <row r="19" spans="1:18" s="4" customFormat="1" x14ac:dyDescent="0.35">
      <c r="A19" s="76"/>
      <c r="B19" s="73" t="s">
        <v>17</v>
      </c>
      <c r="C19" s="118" t="s">
        <v>345</v>
      </c>
      <c r="D19" s="118" t="s">
        <v>345</v>
      </c>
      <c r="E19" s="118" t="s">
        <v>345</v>
      </c>
      <c r="F19" s="118" t="s">
        <v>345</v>
      </c>
      <c r="G19" s="118" t="s">
        <v>345</v>
      </c>
      <c r="H19" s="118" t="s">
        <v>345</v>
      </c>
      <c r="I19" s="118" t="s">
        <v>345</v>
      </c>
      <c r="J19" s="118" t="s">
        <v>345</v>
      </c>
      <c r="K19" s="118" t="s">
        <v>345</v>
      </c>
      <c r="L19" s="118" t="s">
        <v>345</v>
      </c>
      <c r="M19" s="118" t="s">
        <v>345</v>
      </c>
      <c r="N19" s="118" t="s">
        <v>345</v>
      </c>
      <c r="O19" s="118" t="s">
        <v>345</v>
      </c>
      <c r="P19" s="118" t="s">
        <v>345</v>
      </c>
      <c r="Q19" s="118" t="s">
        <v>345</v>
      </c>
      <c r="R19" s="118" t="s">
        <v>345</v>
      </c>
    </row>
    <row r="20" spans="1:18" s="4" customFormat="1" x14ac:dyDescent="0.35">
      <c r="A20" s="77"/>
      <c r="B20" s="78" t="s">
        <v>16</v>
      </c>
      <c r="C20" s="105" t="s">
        <v>345</v>
      </c>
      <c r="D20" s="105" t="s">
        <v>345</v>
      </c>
      <c r="E20" s="105" t="s">
        <v>345</v>
      </c>
      <c r="F20" s="105" t="s">
        <v>345</v>
      </c>
      <c r="G20" s="105" t="s">
        <v>345</v>
      </c>
      <c r="H20" s="105" t="s">
        <v>345</v>
      </c>
      <c r="I20" s="105" t="s">
        <v>345</v>
      </c>
      <c r="J20" s="105" t="s">
        <v>345</v>
      </c>
      <c r="K20" s="105" t="s">
        <v>345</v>
      </c>
      <c r="L20" s="105" t="s">
        <v>345</v>
      </c>
      <c r="M20" s="105" t="s">
        <v>345</v>
      </c>
      <c r="N20" s="105" t="s">
        <v>345</v>
      </c>
      <c r="O20" s="105" t="s">
        <v>345</v>
      </c>
      <c r="P20" s="105" t="s">
        <v>345</v>
      </c>
      <c r="Q20" s="105" t="s">
        <v>345</v>
      </c>
      <c r="R20" s="105" t="s">
        <v>345</v>
      </c>
    </row>
    <row r="21" spans="1:18" s="4" customFormat="1" x14ac:dyDescent="0.35">
      <c r="A21" s="77"/>
      <c r="B21" s="78" t="s">
        <v>17</v>
      </c>
      <c r="C21" s="105" t="s">
        <v>345</v>
      </c>
      <c r="D21" s="105" t="s">
        <v>345</v>
      </c>
      <c r="E21" s="105" t="s">
        <v>345</v>
      </c>
      <c r="F21" s="105" t="s">
        <v>345</v>
      </c>
      <c r="G21" s="105" t="s">
        <v>345</v>
      </c>
      <c r="H21" s="105" t="s">
        <v>345</v>
      </c>
      <c r="I21" s="105" t="s">
        <v>345</v>
      </c>
      <c r="J21" s="105" t="s">
        <v>345</v>
      </c>
      <c r="K21" s="105" t="s">
        <v>345</v>
      </c>
      <c r="L21" s="105" t="s">
        <v>345</v>
      </c>
      <c r="M21" s="105" t="s">
        <v>345</v>
      </c>
      <c r="N21" s="105" t="s">
        <v>345</v>
      </c>
      <c r="O21" s="105" t="s">
        <v>345</v>
      </c>
      <c r="P21" s="105" t="s">
        <v>345</v>
      </c>
      <c r="Q21" s="105" t="s">
        <v>345</v>
      </c>
      <c r="R21" s="105" t="s">
        <v>345</v>
      </c>
    </row>
    <row r="22" spans="1:18" s="4" customFormat="1" x14ac:dyDescent="0.35">
      <c r="A22" s="72" t="s">
        <v>80</v>
      </c>
      <c r="B22" s="73" t="s">
        <v>16</v>
      </c>
      <c r="C22" s="118" t="s">
        <v>345</v>
      </c>
      <c r="D22" s="118" t="s">
        <v>345</v>
      </c>
      <c r="E22" s="118" t="s">
        <v>345</v>
      </c>
      <c r="F22" s="118" t="s">
        <v>345</v>
      </c>
      <c r="G22" s="118" t="s">
        <v>345</v>
      </c>
      <c r="H22" s="118" t="s">
        <v>345</v>
      </c>
      <c r="I22" s="118" t="s">
        <v>345</v>
      </c>
      <c r="J22" s="118" t="s">
        <v>345</v>
      </c>
      <c r="K22" s="118" t="s">
        <v>345</v>
      </c>
      <c r="L22" s="118" t="s">
        <v>345</v>
      </c>
      <c r="M22" s="118" t="s">
        <v>345</v>
      </c>
      <c r="N22" s="118" t="s">
        <v>345</v>
      </c>
      <c r="O22" s="118" t="s">
        <v>345</v>
      </c>
      <c r="P22" s="118" t="s">
        <v>345</v>
      </c>
      <c r="Q22" s="118" t="s">
        <v>345</v>
      </c>
      <c r="R22" s="118" t="s">
        <v>345</v>
      </c>
    </row>
    <row r="23" spans="1:18" s="4" customFormat="1" x14ac:dyDescent="0.35">
      <c r="A23" s="76"/>
      <c r="B23" s="73" t="s">
        <v>17</v>
      </c>
      <c r="C23" s="118" t="s">
        <v>345</v>
      </c>
      <c r="D23" s="118" t="s">
        <v>345</v>
      </c>
      <c r="E23" s="118" t="s">
        <v>345</v>
      </c>
      <c r="F23" s="118" t="s">
        <v>345</v>
      </c>
      <c r="G23" s="118" t="s">
        <v>345</v>
      </c>
      <c r="H23" s="118" t="s">
        <v>345</v>
      </c>
      <c r="I23" s="118" t="s">
        <v>345</v>
      </c>
      <c r="J23" s="118" t="s">
        <v>345</v>
      </c>
      <c r="K23" s="118" t="s">
        <v>345</v>
      </c>
      <c r="L23" s="118" t="s">
        <v>345</v>
      </c>
      <c r="M23" s="118" t="s">
        <v>345</v>
      </c>
      <c r="N23" s="118" t="s">
        <v>345</v>
      </c>
      <c r="O23" s="118" t="s">
        <v>345</v>
      </c>
      <c r="P23" s="118" t="s">
        <v>345</v>
      </c>
      <c r="Q23" s="118" t="s">
        <v>345</v>
      </c>
      <c r="R23" s="118" t="s">
        <v>345</v>
      </c>
    </row>
    <row r="24" spans="1:18" s="4" customFormat="1" x14ac:dyDescent="0.35">
      <c r="A24" s="77"/>
      <c r="B24" s="78" t="s">
        <v>16</v>
      </c>
      <c r="C24" s="105" t="s">
        <v>345</v>
      </c>
      <c r="D24" s="105" t="s">
        <v>345</v>
      </c>
      <c r="E24" s="105" t="s">
        <v>345</v>
      </c>
      <c r="F24" s="105" t="s">
        <v>345</v>
      </c>
      <c r="G24" s="105" t="s">
        <v>345</v>
      </c>
      <c r="H24" s="105" t="s">
        <v>345</v>
      </c>
      <c r="I24" s="105" t="s">
        <v>345</v>
      </c>
      <c r="J24" s="105" t="s">
        <v>345</v>
      </c>
      <c r="K24" s="105" t="s">
        <v>345</v>
      </c>
      <c r="L24" s="105" t="s">
        <v>345</v>
      </c>
      <c r="M24" s="105" t="s">
        <v>345</v>
      </c>
      <c r="N24" s="105" t="s">
        <v>345</v>
      </c>
      <c r="O24" s="105" t="s">
        <v>345</v>
      </c>
      <c r="P24" s="105" t="s">
        <v>345</v>
      </c>
      <c r="Q24" s="105" t="s">
        <v>345</v>
      </c>
      <c r="R24" s="105" t="s">
        <v>345</v>
      </c>
    </row>
    <row r="25" spans="1:18" s="4" customFormat="1" x14ac:dyDescent="0.35">
      <c r="A25" s="77"/>
      <c r="B25" s="78" t="s">
        <v>17</v>
      </c>
      <c r="C25" s="105" t="s">
        <v>345</v>
      </c>
      <c r="D25" s="105" t="s">
        <v>345</v>
      </c>
      <c r="E25" s="105" t="s">
        <v>345</v>
      </c>
      <c r="F25" s="105" t="s">
        <v>345</v>
      </c>
      <c r="G25" s="105" t="s">
        <v>345</v>
      </c>
      <c r="H25" s="105" t="s">
        <v>345</v>
      </c>
      <c r="I25" s="105" t="s">
        <v>345</v>
      </c>
      <c r="J25" s="105" t="s">
        <v>345</v>
      </c>
      <c r="K25" s="105" t="s">
        <v>345</v>
      </c>
      <c r="L25" s="105" t="s">
        <v>345</v>
      </c>
      <c r="M25" s="105" t="s">
        <v>345</v>
      </c>
      <c r="N25" s="105" t="s">
        <v>345</v>
      </c>
      <c r="O25" s="105" t="s">
        <v>345</v>
      </c>
      <c r="P25" s="105" t="s">
        <v>345</v>
      </c>
      <c r="Q25" s="105" t="s">
        <v>345</v>
      </c>
      <c r="R25" s="105" t="s">
        <v>345</v>
      </c>
    </row>
    <row r="26" spans="1:18" s="4" customFormat="1" x14ac:dyDescent="0.35">
      <c r="A26" s="72" t="s">
        <v>81</v>
      </c>
      <c r="B26" s="73" t="s">
        <v>16</v>
      </c>
      <c r="C26" s="116" t="s">
        <v>345</v>
      </c>
      <c r="D26" s="116" t="s">
        <v>345</v>
      </c>
      <c r="E26" s="116" t="s">
        <v>345</v>
      </c>
      <c r="F26" s="116" t="s">
        <v>345</v>
      </c>
      <c r="G26" s="116" t="s">
        <v>345</v>
      </c>
      <c r="H26" s="116" t="s">
        <v>345</v>
      </c>
      <c r="I26" s="116" t="s">
        <v>345</v>
      </c>
      <c r="J26" s="116" t="s">
        <v>345</v>
      </c>
      <c r="K26" s="116" t="s">
        <v>345</v>
      </c>
      <c r="L26" s="116" t="s">
        <v>345</v>
      </c>
      <c r="M26" s="116" t="s">
        <v>345</v>
      </c>
      <c r="N26" s="116" t="s">
        <v>345</v>
      </c>
      <c r="O26" s="116" t="s">
        <v>345</v>
      </c>
      <c r="P26" s="116" t="s">
        <v>345</v>
      </c>
      <c r="Q26" s="116" t="s">
        <v>345</v>
      </c>
      <c r="R26" s="116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5" t="s">
        <v>345</v>
      </c>
      <c r="D28" s="105" t="s">
        <v>345</v>
      </c>
      <c r="E28" s="105" t="s">
        <v>345</v>
      </c>
      <c r="F28" s="105" t="s">
        <v>345</v>
      </c>
      <c r="G28" s="105" t="s">
        <v>345</v>
      </c>
      <c r="H28" s="105" t="s">
        <v>345</v>
      </c>
      <c r="I28" s="105" t="s">
        <v>345</v>
      </c>
      <c r="J28" s="105" t="s">
        <v>345</v>
      </c>
      <c r="K28" s="105" t="s">
        <v>345</v>
      </c>
      <c r="L28" s="105" t="s">
        <v>345</v>
      </c>
      <c r="M28" s="105" t="s">
        <v>345</v>
      </c>
      <c r="N28" s="105" t="s">
        <v>345</v>
      </c>
      <c r="O28" s="105" t="s">
        <v>345</v>
      </c>
      <c r="P28" s="105" t="s">
        <v>345</v>
      </c>
      <c r="Q28" s="105" t="s">
        <v>345</v>
      </c>
      <c r="R28" s="105" t="s">
        <v>345</v>
      </c>
    </row>
    <row r="29" spans="1:18" s="4" customFormat="1" x14ac:dyDescent="0.35">
      <c r="A29" s="107"/>
      <c r="B29" s="78" t="s">
        <v>17</v>
      </c>
      <c r="C29" s="105" t="s">
        <v>345</v>
      </c>
      <c r="D29" s="105" t="s">
        <v>345</v>
      </c>
      <c r="E29" s="105" t="s">
        <v>345</v>
      </c>
      <c r="F29" s="105" t="s">
        <v>345</v>
      </c>
      <c r="G29" s="105" t="s">
        <v>345</v>
      </c>
      <c r="H29" s="105" t="s">
        <v>345</v>
      </c>
      <c r="I29" s="105" t="s">
        <v>345</v>
      </c>
      <c r="J29" s="105" t="s">
        <v>345</v>
      </c>
      <c r="K29" s="105" t="s">
        <v>345</v>
      </c>
      <c r="L29" s="105" t="s">
        <v>345</v>
      </c>
      <c r="M29" s="105" t="s">
        <v>345</v>
      </c>
      <c r="N29" s="105" t="s">
        <v>345</v>
      </c>
      <c r="O29" s="105" t="s">
        <v>345</v>
      </c>
      <c r="P29" s="105" t="s">
        <v>345</v>
      </c>
      <c r="Q29" s="105" t="s">
        <v>345</v>
      </c>
      <c r="R29" s="105" t="s">
        <v>345</v>
      </c>
    </row>
    <row r="30" spans="1:18" s="4" customFormat="1" x14ac:dyDescent="0.35">
      <c r="A30" s="81" t="s">
        <v>82</v>
      </c>
      <c r="B30" s="70" t="s">
        <v>16</v>
      </c>
      <c r="C30" s="116" t="s">
        <v>345</v>
      </c>
      <c r="D30" s="116" t="s">
        <v>345</v>
      </c>
      <c r="E30" s="116" t="s">
        <v>345</v>
      </c>
      <c r="F30" s="116" t="s">
        <v>345</v>
      </c>
      <c r="G30" s="116" t="s">
        <v>345</v>
      </c>
      <c r="H30" s="116" t="s">
        <v>345</v>
      </c>
      <c r="I30" s="116" t="s">
        <v>345</v>
      </c>
      <c r="J30" s="116" t="s">
        <v>345</v>
      </c>
      <c r="K30" s="116" t="s">
        <v>345</v>
      </c>
      <c r="L30" s="116" t="s">
        <v>345</v>
      </c>
      <c r="M30" s="116" t="s">
        <v>345</v>
      </c>
      <c r="N30" s="116" t="s">
        <v>345</v>
      </c>
      <c r="O30" s="116" t="s">
        <v>345</v>
      </c>
      <c r="P30" s="116" t="s">
        <v>345</v>
      </c>
      <c r="Q30" s="116" t="s">
        <v>345</v>
      </c>
      <c r="R30" s="116" t="s">
        <v>345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118" t="s">
        <v>345</v>
      </c>
      <c r="D32" s="118" t="s">
        <v>345</v>
      </c>
      <c r="E32" s="118" t="s">
        <v>345</v>
      </c>
      <c r="F32" s="118" t="s">
        <v>345</v>
      </c>
      <c r="G32" s="118" t="s">
        <v>345</v>
      </c>
      <c r="H32" s="118" t="s">
        <v>345</v>
      </c>
      <c r="I32" s="118" t="s">
        <v>345</v>
      </c>
      <c r="J32" s="118" t="s">
        <v>345</v>
      </c>
      <c r="K32" s="118" t="s">
        <v>345</v>
      </c>
      <c r="L32" s="118" t="s">
        <v>345</v>
      </c>
      <c r="M32" s="118" t="s">
        <v>345</v>
      </c>
      <c r="N32" s="118" t="s">
        <v>345</v>
      </c>
      <c r="O32" s="118" t="s">
        <v>345</v>
      </c>
      <c r="P32" s="118" t="s">
        <v>345</v>
      </c>
      <c r="Q32" s="118" t="s">
        <v>345</v>
      </c>
      <c r="R32" s="118" t="s">
        <v>345</v>
      </c>
    </row>
    <row r="33" spans="1:18" s="4" customFormat="1" x14ac:dyDescent="0.35">
      <c r="A33" s="72"/>
      <c r="B33" s="73" t="s">
        <v>17</v>
      </c>
      <c r="C33" s="118" t="s">
        <v>345</v>
      </c>
      <c r="D33" s="118" t="s">
        <v>345</v>
      </c>
      <c r="E33" s="118" t="s">
        <v>345</v>
      </c>
      <c r="F33" s="118" t="s">
        <v>345</v>
      </c>
      <c r="G33" s="118" t="s">
        <v>345</v>
      </c>
      <c r="H33" s="118" t="s">
        <v>345</v>
      </c>
      <c r="I33" s="118" t="s">
        <v>345</v>
      </c>
      <c r="J33" s="118" t="s">
        <v>345</v>
      </c>
      <c r="K33" s="118" t="s">
        <v>345</v>
      </c>
      <c r="L33" s="118" t="s">
        <v>345</v>
      </c>
      <c r="M33" s="118" t="s">
        <v>345</v>
      </c>
      <c r="N33" s="118" t="s">
        <v>345</v>
      </c>
      <c r="O33" s="118" t="s">
        <v>345</v>
      </c>
      <c r="P33" s="118" t="s">
        <v>345</v>
      </c>
      <c r="Q33" s="118" t="s">
        <v>345</v>
      </c>
      <c r="R33" s="118" t="s">
        <v>345</v>
      </c>
    </row>
    <row r="34" spans="1:18" s="4" customFormat="1" x14ac:dyDescent="0.35">
      <c r="A34" s="82" t="s">
        <v>84</v>
      </c>
      <c r="B34" s="73" t="s">
        <v>16</v>
      </c>
      <c r="C34" s="118" t="s">
        <v>345</v>
      </c>
      <c r="D34" s="118" t="s">
        <v>345</v>
      </c>
      <c r="E34" s="118" t="s">
        <v>345</v>
      </c>
      <c r="F34" s="118" t="s">
        <v>345</v>
      </c>
      <c r="G34" s="118" t="s">
        <v>345</v>
      </c>
      <c r="H34" s="118" t="s">
        <v>345</v>
      </c>
      <c r="I34" s="118" t="s">
        <v>345</v>
      </c>
      <c r="J34" s="118" t="s">
        <v>345</v>
      </c>
      <c r="K34" s="118" t="s">
        <v>345</v>
      </c>
      <c r="L34" s="118" t="s">
        <v>345</v>
      </c>
      <c r="M34" s="118" t="s">
        <v>345</v>
      </c>
      <c r="N34" s="118" t="s">
        <v>345</v>
      </c>
      <c r="O34" s="118" t="s">
        <v>345</v>
      </c>
      <c r="P34" s="118" t="s">
        <v>345</v>
      </c>
      <c r="Q34" s="118" t="s">
        <v>345</v>
      </c>
      <c r="R34" s="118" t="s">
        <v>345</v>
      </c>
    </row>
    <row r="35" spans="1:18" s="4" customFormat="1" x14ac:dyDescent="0.35">
      <c r="A35" s="82"/>
      <c r="B35" s="73" t="s">
        <v>17</v>
      </c>
      <c r="C35" s="118" t="s">
        <v>345</v>
      </c>
      <c r="D35" s="118" t="s">
        <v>345</v>
      </c>
      <c r="E35" s="118" t="s">
        <v>345</v>
      </c>
      <c r="F35" s="118" t="s">
        <v>345</v>
      </c>
      <c r="G35" s="118" t="s">
        <v>345</v>
      </c>
      <c r="H35" s="118" t="s">
        <v>345</v>
      </c>
      <c r="I35" s="118" t="s">
        <v>345</v>
      </c>
      <c r="J35" s="118" t="s">
        <v>345</v>
      </c>
      <c r="K35" s="118" t="s">
        <v>345</v>
      </c>
      <c r="L35" s="118" t="s">
        <v>345</v>
      </c>
      <c r="M35" s="118" t="s">
        <v>345</v>
      </c>
      <c r="N35" s="118" t="s">
        <v>345</v>
      </c>
      <c r="O35" s="118" t="s">
        <v>345</v>
      </c>
      <c r="P35" s="118" t="s">
        <v>345</v>
      </c>
      <c r="Q35" s="118" t="s">
        <v>345</v>
      </c>
      <c r="R35" s="118" t="s">
        <v>345</v>
      </c>
    </row>
    <row r="36" spans="1:18" s="92" customFormat="1" x14ac:dyDescent="0.35">
      <c r="A36" s="107"/>
      <c r="B36" s="78" t="s">
        <v>16</v>
      </c>
      <c r="C36" s="105" t="s">
        <v>345</v>
      </c>
      <c r="D36" s="105" t="s">
        <v>345</v>
      </c>
      <c r="E36" s="105" t="s">
        <v>345</v>
      </c>
      <c r="F36" s="105" t="s">
        <v>345</v>
      </c>
      <c r="G36" s="105" t="s">
        <v>345</v>
      </c>
      <c r="H36" s="105" t="s">
        <v>345</v>
      </c>
      <c r="I36" s="105" t="s">
        <v>345</v>
      </c>
      <c r="J36" s="105" t="s">
        <v>345</v>
      </c>
      <c r="K36" s="105" t="s">
        <v>345</v>
      </c>
      <c r="L36" s="105" t="s">
        <v>345</v>
      </c>
      <c r="M36" s="105" t="s">
        <v>345</v>
      </c>
      <c r="N36" s="105" t="s">
        <v>345</v>
      </c>
      <c r="O36" s="105" t="s">
        <v>345</v>
      </c>
      <c r="P36" s="105" t="s">
        <v>345</v>
      </c>
      <c r="Q36" s="105" t="s">
        <v>345</v>
      </c>
      <c r="R36" s="105" t="s">
        <v>345</v>
      </c>
    </row>
    <row r="37" spans="1:18" s="4" customFormat="1" x14ac:dyDescent="0.35">
      <c r="A37" s="107"/>
      <c r="B37" s="78" t="s">
        <v>17</v>
      </c>
      <c r="C37" s="105" t="s">
        <v>345</v>
      </c>
      <c r="D37" s="105" t="s">
        <v>345</v>
      </c>
      <c r="E37" s="105" t="s">
        <v>345</v>
      </c>
      <c r="F37" s="105" t="s">
        <v>345</v>
      </c>
      <c r="G37" s="105" t="s">
        <v>345</v>
      </c>
      <c r="H37" s="105" t="s">
        <v>345</v>
      </c>
      <c r="I37" s="105" t="s">
        <v>345</v>
      </c>
      <c r="J37" s="105" t="s">
        <v>345</v>
      </c>
      <c r="K37" s="105" t="s">
        <v>345</v>
      </c>
      <c r="L37" s="105" t="s">
        <v>345</v>
      </c>
      <c r="M37" s="105" t="s">
        <v>345</v>
      </c>
      <c r="N37" s="105" t="s">
        <v>345</v>
      </c>
      <c r="O37" s="105" t="s">
        <v>345</v>
      </c>
      <c r="P37" s="105" t="s">
        <v>345</v>
      </c>
      <c r="Q37" s="105" t="s">
        <v>345</v>
      </c>
      <c r="R37" s="105" t="s">
        <v>345</v>
      </c>
    </row>
    <row r="38" spans="1:18" s="4" customFormat="1" ht="24.6" customHeight="1" x14ac:dyDescent="0.35">
      <c r="A38" s="82" t="s">
        <v>85</v>
      </c>
      <c r="B38" s="73" t="s">
        <v>16</v>
      </c>
      <c r="C38" s="116" t="s">
        <v>345</v>
      </c>
      <c r="D38" s="116" t="s">
        <v>345</v>
      </c>
      <c r="E38" s="116" t="s">
        <v>345</v>
      </c>
      <c r="F38" s="116" t="s">
        <v>345</v>
      </c>
      <c r="G38" s="116" t="s">
        <v>345</v>
      </c>
      <c r="H38" s="116" t="s">
        <v>345</v>
      </c>
      <c r="I38" s="116" t="s">
        <v>345</v>
      </c>
      <c r="J38" s="116" t="s">
        <v>345</v>
      </c>
      <c r="K38" s="116" t="s">
        <v>345</v>
      </c>
      <c r="L38" s="116" t="s">
        <v>345</v>
      </c>
      <c r="M38" s="116" t="s">
        <v>345</v>
      </c>
      <c r="N38" s="116" t="s">
        <v>345</v>
      </c>
      <c r="O38" s="116" t="s">
        <v>345</v>
      </c>
      <c r="P38" s="116" t="s">
        <v>345</v>
      </c>
      <c r="Q38" s="116" t="s">
        <v>345</v>
      </c>
      <c r="R38" s="116" t="s">
        <v>345</v>
      </c>
    </row>
    <row r="39" spans="1:18" s="4" customFormat="1" x14ac:dyDescent="0.35">
      <c r="A39" s="82"/>
      <c r="B39" s="73" t="s">
        <v>17</v>
      </c>
      <c r="C39" s="116" t="s">
        <v>345</v>
      </c>
      <c r="D39" s="116" t="s">
        <v>345</v>
      </c>
      <c r="E39" s="116" t="s">
        <v>345</v>
      </c>
      <c r="F39" s="116" t="s">
        <v>345</v>
      </c>
      <c r="G39" s="116" t="s">
        <v>345</v>
      </c>
      <c r="H39" s="116" t="s">
        <v>345</v>
      </c>
      <c r="I39" s="116" t="s">
        <v>345</v>
      </c>
      <c r="J39" s="116" t="s">
        <v>345</v>
      </c>
      <c r="K39" s="116" t="s">
        <v>345</v>
      </c>
      <c r="L39" s="116" t="s">
        <v>345</v>
      </c>
      <c r="M39" s="116" t="s">
        <v>345</v>
      </c>
      <c r="N39" s="116" t="s">
        <v>345</v>
      </c>
      <c r="O39" s="116" t="s">
        <v>345</v>
      </c>
      <c r="P39" s="116" t="s">
        <v>345</v>
      </c>
      <c r="Q39" s="116" t="s">
        <v>345</v>
      </c>
      <c r="R39" s="116" t="s">
        <v>345</v>
      </c>
    </row>
    <row r="40" spans="1:18" s="92" customFormat="1" x14ac:dyDescent="0.35">
      <c r="A40" s="95"/>
      <c r="B40" s="78" t="s">
        <v>16</v>
      </c>
      <c r="C40" s="105" t="s">
        <v>345</v>
      </c>
      <c r="D40" s="105" t="s">
        <v>345</v>
      </c>
      <c r="E40" s="105" t="s">
        <v>345</v>
      </c>
      <c r="F40" s="105" t="s">
        <v>345</v>
      </c>
      <c r="G40" s="105" t="s">
        <v>345</v>
      </c>
      <c r="H40" s="105" t="s">
        <v>345</v>
      </c>
      <c r="I40" s="105" t="s">
        <v>345</v>
      </c>
      <c r="J40" s="105" t="s">
        <v>345</v>
      </c>
      <c r="K40" s="105" t="s">
        <v>345</v>
      </c>
      <c r="L40" s="105" t="s">
        <v>345</v>
      </c>
      <c r="M40" s="105" t="s">
        <v>345</v>
      </c>
      <c r="N40" s="105" t="s">
        <v>345</v>
      </c>
      <c r="O40" s="105" t="s">
        <v>345</v>
      </c>
      <c r="P40" s="105" t="s">
        <v>345</v>
      </c>
      <c r="Q40" s="105" t="s">
        <v>345</v>
      </c>
      <c r="R40" s="105" t="s">
        <v>345</v>
      </c>
    </row>
    <row r="41" spans="1:18" s="4" customFormat="1" x14ac:dyDescent="0.35">
      <c r="A41" s="107"/>
      <c r="B41" s="78" t="s">
        <v>17</v>
      </c>
      <c r="C41" s="105" t="s">
        <v>345</v>
      </c>
      <c r="D41" s="105" t="s">
        <v>345</v>
      </c>
      <c r="E41" s="105" t="s">
        <v>345</v>
      </c>
      <c r="F41" s="105" t="s">
        <v>345</v>
      </c>
      <c r="G41" s="105" t="s">
        <v>345</v>
      </c>
      <c r="H41" s="105" t="s">
        <v>345</v>
      </c>
      <c r="I41" s="105" t="s">
        <v>345</v>
      </c>
      <c r="J41" s="105" t="s">
        <v>345</v>
      </c>
      <c r="K41" s="105" t="s">
        <v>345</v>
      </c>
      <c r="L41" s="105" t="s">
        <v>345</v>
      </c>
      <c r="M41" s="105" t="s">
        <v>345</v>
      </c>
      <c r="N41" s="105" t="s">
        <v>345</v>
      </c>
      <c r="O41" s="105" t="s">
        <v>345</v>
      </c>
      <c r="P41" s="105" t="s">
        <v>345</v>
      </c>
      <c r="Q41" s="105" t="s">
        <v>345</v>
      </c>
      <c r="R41" s="105" t="s">
        <v>345</v>
      </c>
    </row>
    <row r="42" spans="1:18" s="4" customFormat="1" x14ac:dyDescent="0.35">
      <c r="A42" s="82" t="s">
        <v>86</v>
      </c>
      <c r="B42" s="73" t="s">
        <v>16</v>
      </c>
      <c r="C42" s="116" t="s">
        <v>345</v>
      </c>
      <c r="D42" s="116" t="s">
        <v>345</v>
      </c>
      <c r="E42" s="116" t="s">
        <v>345</v>
      </c>
      <c r="F42" s="116" t="s">
        <v>345</v>
      </c>
      <c r="G42" s="116" t="s">
        <v>345</v>
      </c>
      <c r="H42" s="116" t="s">
        <v>345</v>
      </c>
      <c r="I42" s="116" t="s">
        <v>345</v>
      </c>
      <c r="J42" s="116" t="s">
        <v>345</v>
      </c>
      <c r="K42" s="116" t="s">
        <v>345</v>
      </c>
      <c r="L42" s="116" t="s">
        <v>345</v>
      </c>
      <c r="M42" s="116" t="s">
        <v>345</v>
      </c>
      <c r="N42" s="116" t="s">
        <v>345</v>
      </c>
      <c r="O42" s="116" t="s">
        <v>345</v>
      </c>
      <c r="P42" s="116" t="s">
        <v>345</v>
      </c>
      <c r="Q42" s="116" t="s">
        <v>345</v>
      </c>
      <c r="R42" s="116" t="s">
        <v>345</v>
      </c>
    </row>
    <row r="43" spans="1:18" s="4" customFormat="1" x14ac:dyDescent="0.35">
      <c r="A43" s="82"/>
      <c r="B43" s="73" t="s">
        <v>17</v>
      </c>
      <c r="C43" s="116" t="s">
        <v>345</v>
      </c>
      <c r="D43" s="116" t="s">
        <v>345</v>
      </c>
      <c r="E43" s="116" t="s">
        <v>345</v>
      </c>
      <c r="F43" s="116" t="s">
        <v>345</v>
      </c>
      <c r="G43" s="116" t="s">
        <v>345</v>
      </c>
      <c r="H43" s="116" t="s">
        <v>345</v>
      </c>
      <c r="I43" s="116" t="s">
        <v>345</v>
      </c>
      <c r="J43" s="116" t="s">
        <v>345</v>
      </c>
      <c r="K43" s="116" t="s">
        <v>345</v>
      </c>
      <c r="L43" s="116" t="s">
        <v>345</v>
      </c>
      <c r="M43" s="116" t="s">
        <v>345</v>
      </c>
      <c r="N43" s="116" t="s">
        <v>345</v>
      </c>
      <c r="O43" s="116" t="s">
        <v>345</v>
      </c>
      <c r="P43" s="116" t="s">
        <v>345</v>
      </c>
      <c r="Q43" s="116" t="s">
        <v>345</v>
      </c>
      <c r="R43" s="116" t="s">
        <v>345</v>
      </c>
    </row>
    <row r="44" spans="1:18" s="4" customFormat="1" ht="24" customHeight="1" x14ac:dyDescent="0.35">
      <c r="A44" s="95"/>
      <c r="B44" s="78" t="s">
        <v>16</v>
      </c>
      <c r="C44" s="105" t="s">
        <v>345</v>
      </c>
      <c r="D44" s="105" t="s">
        <v>345</v>
      </c>
      <c r="E44" s="105" t="s">
        <v>345</v>
      </c>
      <c r="F44" s="105" t="s">
        <v>345</v>
      </c>
      <c r="G44" s="105" t="s">
        <v>345</v>
      </c>
      <c r="H44" s="105" t="s">
        <v>345</v>
      </c>
      <c r="I44" s="105" t="s">
        <v>345</v>
      </c>
      <c r="J44" s="105" t="s">
        <v>345</v>
      </c>
      <c r="K44" s="105" t="s">
        <v>345</v>
      </c>
      <c r="L44" s="105" t="s">
        <v>345</v>
      </c>
      <c r="M44" s="105" t="s">
        <v>345</v>
      </c>
      <c r="N44" s="105" t="s">
        <v>345</v>
      </c>
      <c r="O44" s="105" t="s">
        <v>345</v>
      </c>
      <c r="P44" s="105" t="s">
        <v>345</v>
      </c>
      <c r="Q44" s="105" t="s">
        <v>345</v>
      </c>
      <c r="R44" s="105" t="s">
        <v>345</v>
      </c>
    </row>
    <row r="45" spans="1:18" s="4" customFormat="1" x14ac:dyDescent="0.35">
      <c r="A45" s="107"/>
      <c r="B45" s="78" t="s">
        <v>17</v>
      </c>
      <c r="C45" s="105" t="s">
        <v>345</v>
      </c>
      <c r="D45" s="105" t="s">
        <v>345</v>
      </c>
      <c r="E45" s="105" t="s">
        <v>345</v>
      </c>
      <c r="F45" s="105" t="s">
        <v>345</v>
      </c>
      <c r="G45" s="105" t="s">
        <v>345</v>
      </c>
      <c r="H45" s="105" t="s">
        <v>345</v>
      </c>
      <c r="I45" s="105" t="s">
        <v>345</v>
      </c>
      <c r="J45" s="105" t="s">
        <v>345</v>
      </c>
      <c r="K45" s="105" t="s">
        <v>345</v>
      </c>
      <c r="L45" s="105" t="s">
        <v>345</v>
      </c>
      <c r="M45" s="105" t="s">
        <v>345</v>
      </c>
      <c r="N45" s="105" t="s">
        <v>345</v>
      </c>
      <c r="O45" s="105" t="s">
        <v>345</v>
      </c>
      <c r="P45" s="105" t="s">
        <v>345</v>
      </c>
      <c r="Q45" s="105" t="s">
        <v>345</v>
      </c>
      <c r="R45" s="105" t="s">
        <v>345</v>
      </c>
    </row>
    <row r="46" spans="1:18" s="4" customFormat="1" x14ac:dyDescent="0.35">
      <c r="A46" s="72" t="s">
        <v>87</v>
      </c>
      <c r="B46" s="73" t="s">
        <v>16</v>
      </c>
      <c r="C46" s="116" t="s">
        <v>345</v>
      </c>
      <c r="D46" s="116" t="s">
        <v>345</v>
      </c>
      <c r="E46" s="116" t="s">
        <v>345</v>
      </c>
      <c r="F46" s="116" t="s">
        <v>345</v>
      </c>
      <c r="G46" s="116" t="s">
        <v>345</v>
      </c>
      <c r="H46" s="116" t="s">
        <v>345</v>
      </c>
      <c r="I46" s="116" t="s">
        <v>345</v>
      </c>
      <c r="J46" s="116" t="s">
        <v>345</v>
      </c>
      <c r="K46" s="116" t="s">
        <v>345</v>
      </c>
      <c r="L46" s="116" t="s">
        <v>345</v>
      </c>
      <c r="M46" s="116" t="s">
        <v>345</v>
      </c>
      <c r="N46" s="116" t="s">
        <v>345</v>
      </c>
      <c r="O46" s="116" t="s">
        <v>345</v>
      </c>
      <c r="P46" s="116" t="s">
        <v>345</v>
      </c>
      <c r="Q46" s="116" t="s">
        <v>345</v>
      </c>
      <c r="R46" s="116" t="s">
        <v>345</v>
      </c>
    </row>
    <row r="47" spans="1:18" s="4" customFormat="1" x14ac:dyDescent="0.35">
      <c r="A47" s="72"/>
      <c r="B47" s="73" t="s">
        <v>17</v>
      </c>
      <c r="C47" s="116" t="s">
        <v>345</v>
      </c>
      <c r="D47" s="116" t="s">
        <v>345</v>
      </c>
      <c r="E47" s="116" t="s">
        <v>345</v>
      </c>
      <c r="F47" s="116" t="s">
        <v>345</v>
      </c>
      <c r="G47" s="116" t="s">
        <v>345</v>
      </c>
      <c r="H47" s="116" t="s">
        <v>345</v>
      </c>
      <c r="I47" s="116" t="s">
        <v>345</v>
      </c>
      <c r="J47" s="116" t="s">
        <v>345</v>
      </c>
      <c r="K47" s="116" t="s">
        <v>345</v>
      </c>
      <c r="L47" s="116" t="s">
        <v>345</v>
      </c>
      <c r="M47" s="116" t="s">
        <v>345</v>
      </c>
      <c r="N47" s="116" t="s">
        <v>345</v>
      </c>
      <c r="O47" s="116" t="s">
        <v>345</v>
      </c>
      <c r="P47" s="116" t="s">
        <v>345</v>
      </c>
      <c r="Q47" s="116" t="s">
        <v>345</v>
      </c>
      <c r="R47" s="116" t="s">
        <v>345</v>
      </c>
    </row>
    <row r="48" spans="1:18" s="4" customFormat="1" x14ac:dyDescent="0.35">
      <c r="A48" s="107"/>
      <c r="B48" s="78" t="s">
        <v>16</v>
      </c>
      <c r="C48" s="105" t="s">
        <v>345</v>
      </c>
      <c r="D48" s="105" t="s">
        <v>345</v>
      </c>
      <c r="E48" s="105" t="s">
        <v>345</v>
      </c>
      <c r="F48" s="105" t="s">
        <v>345</v>
      </c>
      <c r="G48" s="105" t="s">
        <v>345</v>
      </c>
      <c r="H48" s="105" t="s">
        <v>345</v>
      </c>
      <c r="I48" s="105" t="s">
        <v>345</v>
      </c>
      <c r="J48" s="105" t="s">
        <v>345</v>
      </c>
      <c r="K48" s="105" t="s">
        <v>345</v>
      </c>
      <c r="L48" s="105" t="s">
        <v>345</v>
      </c>
      <c r="M48" s="105" t="s">
        <v>345</v>
      </c>
      <c r="N48" s="105" t="s">
        <v>345</v>
      </c>
      <c r="O48" s="105" t="s">
        <v>345</v>
      </c>
      <c r="P48" s="105" t="s">
        <v>345</v>
      </c>
      <c r="Q48" s="105" t="s">
        <v>345</v>
      </c>
      <c r="R48" s="105" t="s">
        <v>345</v>
      </c>
    </row>
    <row r="49" spans="1:18" s="4" customFormat="1" x14ac:dyDescent="0.35">
      <c r="A49" s="107"/>
      <c r="B49" s="78" t="s">
        <v>17</v>
      </c>
      <c r="C49" s="105" t="s">
        <v>345</v>
      </c>
      <c r="D49" s="105" t="s">
        <v>345</v>
      </c>
      <c r="E49" s="105" t="s">
        <v>345</v>
      </c>
      <c r="F49" s="105" t="s">
        <v>345</v>
      </c>
      <c r="G49" s="105" t="s">
        <v>345</v>
      </c>
      <c r="H49" s="105" t="s">
        <v>345</v>
      </c>
      <c r="I49" s="105" t="s">
        <v>345</v>
      </c>
      <c r="J49" s="105" t="s">
        <v>345</v>
      </c>
      <c r="K49" s="105" t="s">
        <v>345</v>
      </c>
      <c r="L49" s="105" t="s">
        <v>345</v>
      </c>
      <c r="M49" s="105" t="s">
        <v>345</v>
      </c>
      <c r="N49" s="105" t="s">
        <v>345</v>
      </c>
      <c r="O49" s="105" t="s">
        <v>345</v>
      </c>
      <c r="P49" s="105" t="s">
        <v>345</v>
      </c>
      <c r="Q49" s="105" t="s">
        <v>345</v>
      </c>
      <c r="R49" s="105" t="s">
        <v>345</v>
      </c>
    </row>
    <row r="50" spans="1:18" s="4" customFormat="1" x14ac:dyDescent="0.35">
      <c r="A50" s="322" t="s">
        <v>344</v>
      </c>
      <c r="B50" s="322"/>
      <c r="C50" s="322"/>
      <c r="D50" s="322"/>
      <c r="E50" s="322"/>
      <c r="F50" s="322"/>
      <c r="G50" s="322"/>
      <c r="H50" s="322"/>
      <c r="I50" s="322"/>
      <c r="J50" s="322"/>
      <c r="K50" s="322"/>
      <c r="L50" s="322"/>
      <c r="M50" s="322"/>
      <c r="N50" s="322"/>
      <c r="O50" s="322"/>
      <c r="P50" s="322"/>
      <c r="Q50" s="60" t="s">
        <v>50</v>
      </c>
      <c r="R50" s="13"/>
    </row>
    <row r="51" spans="1:18" s="4" customFormat="1" x14ac:dyDescent="0.35">
      <c r="A51" s="310" t="s">
        <v>116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6"/>
      <c r="R51" s="6"/>
    </row>
    <row r="52" spans="1:18" s="4" customForma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6" t="s">
        <v>3</v>
      </c>
      <c r="P52" s="224" t="s">
        <v>375</v>
      </c>
      <c r="Q52" s="3"/>
      <c r="R52" s="3"/>
    </row>
    <row r="53" spans="1:18" s="4" customForma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8" t="s">
        <v>4</v>
      </c>
      <c r="P53" s="304">
        <v>45915</v>
      </c>
      <c r="Q53" s="304"/>
      <c r="R53" s="3"/>
    </row>
    <row r="54" spans="1:18" s="4" customForma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8" t="s">
        <v>5</v>
      </c>
      <c r="P54" s="310" t="s">
        <v>343</v>
      </c>
      <c r="Q54" s="310"/>
      <c r="R54" s="3"/>
    </row>
    <row r="55" spans="1:18" s="4" customFormat="1" x14ac:dyDescent="0.35">
      <c r="A55" s="9" t="s">
        <v>394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N55" s="11"/>
      <c r="O55" s="12" t="s">
        <v>6</v>
      </c>
    </row>
    <row r="56" spans="1:18" s="4" customFormat="1" x14ac:dyDescent="0.35">
      <c r="A56" s="323" t="s">
        <v>52</v>
      </c>
      <c r="B56" s="323"/>
      <c r="C56" s="323"/>
      <c r="D56" s="323"/>
      <c r="F56" s="324"/>
      <c r="G56" s="324"/>
      <c r="H56" s="60"/>
      <c r="I56" s="13"/>
      <c r="J56" s="13"/>
      <c r="K56" s="13"/>
      <c r="N56" s="11"/>
      <c r="O56" s="12" t="s">
        <v>7</v>
      </c>
      <c r="Q56" s="10"/>
    </row>
    <row r="57" spans="1:18" s="4" customFormat="1" ht="23.25" customHeight="1" x14ac:dyDescent="0.35">
      <c r="A57" s="9" t="s">
        <v>403</v>
      </c>
      <c r="E57" s="6"/>
      <c r="F57" s="3"/>
      <c r="G57" s="6"/>
      <c r="H57" s="6"/>
      <c r="I57" s="6"/>
      <c r="J57" s="6"/>
      <c r="K57" s="13"/>
      <c r="N57" s="11"/>
      <c r="O57" s="12" t="s">
        <v>8</v>
      </c>
      <c r="P57" s="13" t="s">
        <v>9</v>
      </c>
    </row>
    <row r="58" spans="1:18" s="4" customFormat="1" x14ac:dyDescent="0.35">
      <c r="A58" s="323"/>
      <c r="B58" s="323"/>
      <c r="C58" s="323"/>
      <c r="D58" s="323"/>
      <c r="P58" s="62"/>
      <c r="Q58" s="62"/>
      <c r="R58" s="63" t="s">
        <v>54</v>
      </c>
    </row>
    <row r="59" spans="1:18" s="4" customFormat="1" x14ac:dyDescent="0.35">
      <c r="A59" s="64" t="s">
        <v>55</v>
      </c>
      <c r="B59" s="311" t="s">
        <v>56</v>
      </c>
      <c r="C59" s="311" t="s">
        <v>12</v>
      </c>
      <c r="D59" s="65" t="s">
        <v>57</v>
      </c>
      <c r="E59" s="325" t="s">
        <v>13</v>
      </c>
      <c r="F59" s="326"/>
      <c r="G59" s="326"/>
      <c r="H59" s="327"/>
      <c r="I59" s="65" t="s">
        <v>57</v>
      </c>
      <c r="J59" s="325" t="s">
        <v>14</v>
      </c>
      <c r="K59" s="326"/>
      <c r="L59" s="326"/>
      <c r="M59" s="327"/>
      <c r="N59" s="65" t="s">
        <v>57</v>
      </c>
      <c r="O59" s="325" t="s">
        <v>15</v>
      </c>
      <c r="P59" s="326"/>
      <c r="Q59" s="326"/>
      <c r="R59" s="327"/>
    </row>
    <row r="60" spans="1:18" s="4" customFormat="1" x14ac:dyDescent="0.35">
      <c r="A60" s="66" t="s">
        <v>61</v>
      </c>
      <c r="B60" s="311"/>
      <c r="C60" s="311"/>
      <c r="D60" s="67" t="s">
        <v>62</v>
      </c>
      <c r="E60" s="68" t="s">
        <v>63</v>
      </c>
      <c r="F60" s="68" t="s">
        <v>64</v>
      </c>
      <c r="G60" s="68" t="s">
        <v>65</v>
      </c>
      <c r="H60" s="68" t="s">
        <v>66</v>
      </c>
      <c r="I60" s="67" t="s">
        <v>67</v>
      </c>
      <c r="J60" s="68" t="s">
        <v>68</v>
      </c>
      <c r="K60" s="68" t="s">
        <v>69</v>
      </c>
      <c r="L60" s="68" t="s">
        <v>70</v>
      </c>
      <c r="M60" s="68" t="s">
        <v>71</v>
      </c>
      <c r="N60" s="67" t="s">
        <v>72</v>
      </c>
      <c r="O60" s="68" t="s">
        <v>73</v>
      </c>
      <c r="P60" s="68" t="s">
        <v>74</v>
      </c>
      <c r="Q60" s="68" t="s">
        <v>75</v>
      </c>
      <c r="R60" s="68" t="s">
        <v>76</v>
      </c>
    </row>
    <row r="61" spans="1:18" s="4" customFormat="1" x14ac:dyDescent="0.35">
      <c r="A61" s="81" t="s">
        <v>88</v>
      </c>
      <c r="B61" s="70" t="s">
        <v>16</v>
      </c>
      <c r="C61" s="116" t="s">
        <v>345</v>
      </c>
      <c r="D61" s="116" t="s">
        <v>345</v>
      </c>
      <c r="E61" s="116" t="s">
        <v>345</v>
      </c>
      <c r="F61" s="116" t="s">
        <v>345</v>
      </c>
      <c r="G61" s="116" t="s">
        <v>345</v>
      </c>
      <c r="H61" s="116" t="s">
        <v>345</v>
      </c>
      <c r="I61" s="116" t="s">
        <v>345</v>
      </c>
      <c r="J61" s="116" t="s">
        <v>345</v>
      </c>
      <c r="K61" s="116" t="s">
        <v>345</v>
      </c>
      <c r="L61" s="116" t="s">
        <v>345</v>
      </c>
      <c r="M61" s="116" t="s">
        <v>345</v>
      </c>
      <c r="N61" s="116" t="s">
        <v>345</v>
      </c>
      <c r="O61" s="116" t="s">
        <v>345</v>
      </c>
      <c r="P61" s="116" t="s">
        <v>345</v>
      </c>
      <c r="Q61" s="116" t="s">
        <v>345</v>
      </c>
      <c r="R61" s="116" t="s">
        <v>345</v>
      </c>
    </row>
    <row r="62" spans="1:18" s="4" customFormat="1" x14ac:dyDescent="0.35">
      <c r="A62" s="81"/>
      <c r="B62" s="70" t="s">
        <v>17</v>
      </c>
      <c r="C62" s="116" t="s">
        <v>345</v>
      </c>
      <c r="D62" s="116" t="s">
        <v>345</v>
      </c>
      <c r="E62" s="116" t="s">
        <v>345</v>
      </c>
      <c r="F62" s="116" t="s">
        <v>345</v>
      </c>
      <c r="G62" s="116" t="s">
        <v>345</v>
      </c>
      <c r="H62" s="116" t="s">
        <v>345</v>
      </c>
      <c r="I62" s="116" t="s">
        <v>345</v>
      </c>
      <c r="J62" s="116" t="s">
        <v>345</v>
      </c>
      <c r="K62" s="116" t="s">
        <v>345</v>
      </c>
      <c r="L62" s="116" t="s">
        <v>345</v>
      </c>
      <c r="M62" s="116" t="s">
        <v>345</v>
      </c>
      <c r="N62" s="116" t="s">
        <v>345</v>
      </c>
      <c r="O62" s="116" t="s">
        <v>345</v>
      </c>
      <c r="P62" s="116" t="s">
        <v>345</v>
      </c>
      <c r="Q62" s="116" t="s">
        <v>345</v>
      </c>
      <c r="R62" s="116" t="s">
        <v>345</v>
      </c>
    </row>
    <row r="63" spans="1:18" s="4" customFormat="1" x14ac:dyDescent="0.35">
      <c r="A63" s="72" t="s">
        <v>89</v>
      </c>
      <c r="B63" s="73" t="s">
        <v>16</v>
      </c>
      <c r="C63" s="118" t="s">
        <v>345</v>
      </c>
      <c r="D63" s="118" t="s">
        <v>345</v>
      </c>
      <c r="E63" s="118" t="s">
        <v>345</v>
      </c>
      <c r="F63" s="118" t="s">
        <v>345</v>
      </c>
      <c r="G63" s="118" t="s">
        <v>345</v>
      </c>
      <c r="H63" s="118" t="s">
        <v>345</v>
      </c>
      <c r="I63" s="118" t="s">
        <v>345</v>
      </c>
      <c r="J63" s="118" t="s">
        <v>345</v>
      </c>
      <c r="K63" s="118" t="s">
        <v>345</v>
      </c>
      <c r="L63" s="118" t="s">
        <v>345</v>
      </c>
      <c r="M63" s="118" t="s">
        <v>345</v>
      </c>
      <c r="N63" s="118" t="s">
        <v>345</v>
      </c>
      <c r="O63" s="118" t="s">
        <v>345</v>
      </c>
      <c r="P63" s="118" t="s">
        <v>345</v>
      </c>
      <c r="Q63" s="118" t="s">
        <v>345</v>
      </c>
      <c r="R63" s="118" t="s">
        <v>345</v>
      </c>
    </row>
    <row r="64" spans="1:18" s="4" customFormat="1" x14ac:dyDescent="0.35">
      <c r="A64" s="72"/>
      <c r="B64" s="73" t="s">
        <v>17</v>
      </c>
      <c r="C64" s="118" t="s">
        <v>345</v>
      </c>
      <c r="D64" s="118" t="s">
        <v>345</v>
      </c>
      <c r="E64" s="118" t="s">
        <v>345</v>
      </c>
      <c r="F64" s="118" t="s">
        <v>345</v>
      </c>
      <c r="G64" s="118" t="s">
        <v>345</v>
      </c>
      <c r="H64" s="118" t="s">
        <v>345</v>
      </c>
      <c r="I64" s="118" t="s">
        <v>345</v>
      </c>
      <c r="J64" s="118" t="s">
        <v>345</v>
      </c>
      <c r="K64" s="118" t="s">
        <v>345</v>
      </c>
      <c r="L64" s="118" t="s">
        <v>345</v>
      </c>
      <c r="M64" s="118" t="s">
        <v>345</v>
      </c>
      <c r="N64" s="118" t="s">
        <v>345</v>
      </c>
      <c r="O64" s="118" t="s">
        <v>345</v>
      </c>
      <c r="P64" s="118" t="s">
        <v>345</v>
      </c>
      <c r="Q64" s="118" t="s">
        <v>345</v>
      </c>
      <c r="R64" s="118" t="s">
        <v>345</v>
      </c>
    </row>
    <row r="65" spans="1:18" s="4" customFormat="1" x14ac:dyDescent="0.35">
      <c r="A65" s="107"/>
      <c r="B65" s="78"/>
      <c r="C65" s="105" t="s">
        <v>345</v>
      </c>
      <c r="D65" s="105" t="s">
        <v>345</v>
      </c>
      <c r="E65" s="105" t="s">
        <v>345</v>
      </c>
      <c r="F65" s="105" t="s">
        <v>345</v>
      </c>
      <c r="G65" s="105" t="s">
        <v>345</v>
      </c>
      <c r="H65" s="105" t="s">
        <v>345</v>
      </c>
      <c r="I65" s="105" t="s">
        <v>345</v>
      </c>
      <c r="J65" s="105" t="s">
        <v>345</v>
      </c>
      <c r="K65" s="105" t="s">
        <v>345</v>
      </c>
      <c r="L65" s="105" t="s">
        <v>345</v>
      </c>
      <c r="M65" s="105" t="s">
        <v>345</v>
      </c>
      <c r="N65" s="105" t="s">
        <v>345</v>
      </c>
      <c r="O65" s="105" t="s">
        <v>345</v>
      </c>
      <c r="P65" s="105" t="s">
        <v>345</v>
      </c>
      <c r="Q65" s="105" t="s">
        <v>345</v>
      </c>
      <c r="R65" s="105" t="s">
        <v>345</v>
      </c>
    </row>
    <row r="66" spans="1:18" s="4" customFormat="1" x14ac:dyDescent="0.35">
      <c r="A66" s="107"/>
      <c r="B66" s="78" t="s">
        <v>17</v>
      </c>
      <c r="C66" s="105" t="s">
        <v>345</v>
      </c>
      <c r="D66" s="105" t="s">
        <v>345</v>
      </c>
      <c r="E66" s="105" t="s">
        <v>345</v>
      </c>
      <c r="F66" s="105" t="s">
        <v>345</v>
      </c>
      <c r="G66" s="105" t="s">
        <v>345</v>
      </c>
      <c r="H66" s="105" t="s">
        <v>345</v>
      </c>
      <c r="I66" s="105" t="s">
        <v>345</v>
      </c>
      <c r="J66" s="105" t="s">
        <v>345</v>
      </c>
      <c r="K66" s="105" t="s">
        <v>345</v>
      </c>
      <c r="L66" s="105" t="s">
        <v>345</v>
      </c>
      <c r="M66" s="105" t="s">
        <v>345</v>
      </c>
      <c r="N66" s="105" t="s">
        <v>345</v>
      </c>
      <c r="O66" s="105" t="s">
        <v>345</v>
      </c>
      <c r="P66" s="105" t="s">
        <v>345</v>
      </c>
      <c r="Q66" s="105" t="s">
        <v>345</v>
      </c>
      <c r="R66" s="105" t="s">
        <v>345</v>
      </c>
    </row>
    <row r="67" spans="1:18" s="4" customFormat="1" x14ac:dyDescent="0.35">
      <c r="A67" s="72" t="s">
        <v>90</v>
      </c>
      <c r="B67" s="73" t="s">
        <v>16</v>
      </c>
      <c r="C67" s="118" t="s">
        <v>345</v>
      </c>
      <c r="D67" s="118" t="s">
        <v>345</v>
      </c>
      <c r="E67" s="118" t="s">
        <v>345</v>
      </c>
      <c r="F67" s="118" t="s">
        <v>345</v>
      </c>
      <c r="G67" s="118" t="s">
        <v>345</v>
      </c>
      <c r="H67" s="118" t="s">
        <v>345</v>
      </c>
      <c r="I67" s="118" t="s">
        <v>345</v>
      </c>
      <c r="J67" s="118" t="s">
        <v>345</v>
      </c>
      <c r="K67" s="118" t="s">
        <v>345</v>
      </c>
      <c r="L67" s="118" t="s">
        <v>345</v>
      </c>
      <c r="M67" s="118" t="s">
        <v>345</v>
      </c>
      <c r="N67" s="118" t="s">
        <v>345</v>
      </c>
      <c r="O67" s="118" t="s">
        <v>345</v>
      </c>
      <c r="P67" s="118" t="s">
        <v>345</v>
      </c>
      <c r="Q67" s="118" t="s">
        <v>345</v>
      </c>
      <c r="R67" s="118" t="s">
        <v>345</v>
      </c>
    </row>
    <row r="68" spans="1:18" s="4" customFormat="1" x14ac:dyDescent="0.35">
      <c r="A68" s="72"/>
      <c r="B68" s="73" t="s">
        <v>17</v>
      </c>
      <c r="C68" s="118" t="s">
        <v>345</v>
      </c>
      <c r="D68" s="118" t="s">
        <v>345</v>
      </c>
      <c r="E68" s="118" t="s">
        <v>345</v>
      </c>
      <c r="F68" s="118" t="s">
        <v>345</v>
      </c>
      <c r="G68" s="118" t="s">
        <v>345</v>
      </c>
      <c r="H68" s="118" t="s">
        <v>345</v>
      </c>
      <c r="I68" s="118" t="s">
        <v>345</v>
      </c>
      <c r="J68" s="118" t="s">
        <v>345</v>
      </c>
      <c r="K68" s="118" t="s">
        <v>345</v>
      </c>
      <c r="L68" s="118" t="s">
        <v>345</v>
      </c>
      <c r="M68" s="118" t="s">
        <v>345</v>
      </c>
      <c r="N68" s="118" t="s">
        <v>345</v>
      </c>
      <c r="O68" s="118" t="s">
        <v>345</v>
      </c>
      <c r="P68" s="118" t="s">
        <v>345</v>
      </c>
      <c r="Q68" s="118" t="s">
        <v>345</v>
      </c>
      <c r="R68" s="118" t="s">
        <v>345</v>
      </c>
    </row>
    <row r="69" spans="1:18" s="4" customFormat="1" x14ac:dyDescent="0.35">
      <c r="A69" s="107"/>
      <c r="B69" s="78" t="s">
        <v>16</v>
      </c>
      <c r="C69" s="105" t="s">
        <v>345</v>
      </c>
      <c r="D69" s="105" t="s">
        <v>345</v>
      </c>
      <c r="E69" s="105" t="s">
        <v>345</v>
      </c>
      <c r="F69" s="105" t="s">
        <v>345</v>
      </c>
      <c r="G69" s="105" t="s">
        <v>345</v>
      </c>
      <c r="H69" s="105" t="s">
        <v>345</v>
      </c>
      <c r="I69" s="105" t="s">
        <v>345</v>
      </c>
      <c r="J69" s="105" t="s">
        <v>345</v>
      </c>
      <c r="K69" s="105" t="s">
        <v>345</v>
      </c>
      <c r="L69" s="105" t="s">
        <v>345</v>
      </c>
      <c r="M69" s="105" t="s">
        <v>345</v>
      </c>
      <c r="N69" s="105" t="s">
        <v>345</v>
      </c>
      <c r="O69" s="105" t="s">
        <v>345</v>
      </c>
      <c r="P69" s="105" t="s">
        <v>345</v>
      </c>
      <c r="Q69" s="105" t="s">
        <v>345</v>
      </c>
      <c r="R69" s="105" t="s">
        <v>345</v>
      </c>
    </row>
    <row r="70" spans="1:18" s="4" customFormat="1" x14ac:dyDescent="0.35">
      <c r="A70" s="107"/>
      <c r="B70" s="78" t="s">
        <v>17</v>
      </c>
      <c r="C70" s="105" t="s">
        <v>345</v>
      </c>
      <c r="D70" s="105" t="s">
        <v>345</v>
      </c>
      <c r="E70" s="105" t="s">
        <v>345</v>
      </c>
      <c r="F70" s="105" t="s">
        <v>345</v>
      </c>
      <c r="G70" s="105" t="s">
        <v>345</v>
      </c>
      <c r="H70" s="105" t="s">
        <v>345</v>
      </c>
      <c r="I70" s="105" t="s">
        <v>345</v>
      </c>
      <c r="J70" s="105" t="s">
        <v>345</v>
      </c>
      <c r="K70" s="105" t="s">
        <v>345</v>
      </c>
      <c r="L70" s="105" t="s">
        <v>345</v>
      </c>
      <c r="M70" s="105" t="s">
        <v>345</v>
      </c>
      <c r="N70" s="105" t="s">
        <v>345</v>
      </c>
      <c r="O70" s="105" t="s">
        <v>345</v>
      </c>
      <c r="P70" s="105" t="s">
        <v>345</v>
      </c>
      <c r="Q70" s="105" t="s">
        <v>345</v>
      </c>
      <c r="R70" s="105" t="s">
        <v>345</v>
      </c>
    </row>
    <row r="71" spans="1:18" s="4" customFormat="1" x14ac:dyDescent="0.35">
      <c r="A71" s="81" t="s">
        <v>91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107"/>
      <c r="B73" s="78" t="s">
        <v>16</v>
      </c>
      <c r="C73" s="105" t="s">
        <v>345</v>
      </c>
      <c r="D73" s="105" t="s">
        <v>345</v>
      </c>
      <c r="E73" s="105" t="s">
        <v>345</v>
      </c>
      <c r="F73" s="105" t="s">
        <v>345</v>
      </c>
      <c r="G73" s="105" t="s">
        <v>345</v>
      </c>
      <c r="H73" s="105" t="s">
        <v>345</v>
      </c>
      <c r="I73" s="105" t="s">
        <v>345</v>
      </c>
      <c r="J73" s="105" t="s">
        <v>345</v>
      </c>
      <c r="K73" s="105" t="s">
        <v>345</v>
      </c>
      <c r="L73" s="105" t="s">
        <v>345</v>
      </c>
      <c r="M73" s="105" t="s">
        <v>345</v>
      </c>
      <c r="N73" s="105" t="s">
        <v>345</v>
      </c>
      <c r="O73" s="105" t="s">
        <v>345</v>
      </c>
      <c r="P73" s="105" t="s">
        <v>345</v>
      </c>
      <c r="Q73" s="105" t="s">
        <v>345</v>
      </c>
      <c r="R73" s="105" t="s">
        <v>345</v>
      </c>
    </row>
    <row r="74" spans="1:18" s="4" customFormat="1" x14ac:dyDescent="0.35">
      <c r="A74" s="77"/>
      <c r="B74" s="78" t="s">
        <v>17</v>
      </c>
      <c r="C74" s="105" t="s">
        <v>345</v>
      </c>
      <c r="D74" s="105" t="s">
        <v>345</v>
      </c>
      <c r="E74" s="105" t="s">
        <v>345</v>
      </c>
      <c r="F74" s="105" t="s">
        <v>345</v>
      </c>
      <c r="G74" s="105" t="s">
        <v>345</v>
      </c>
      <c r="H74" s="105" t="s">
        <v>345</v>
      </c>
      <c r="I74" s="105" t="s">
        <v>345</v>
      </c>
      <c r="J74" s="105" t="s">
        <v>345</v>
      </c>
      <c r="K74" s="105" t="s">
        <v>345</v>
      </c>
      <c r="L74" s="105" t="s">
        <v>345</v>
      </c>
      <c r="M74" s="105" t="s">
        <v>345</v>
      </c>
      <c r="N74" s="105" t="s">
        <v>345</v>
      </c>
      <c r="O74" s="105" t="s">
        <v>345</v>
      </c>
      <c r="P74" s="105" t="s">
        <v>345</v>
      </c>
      <c r="Q74" s="105" t="s">
        <v>345</v>
      </c>
      <c r="R74" s="105" t="s">
        <v>345</v>
      </c>
    </row>
    <row r="75" spans="1:18" s="4" customFormat="1" ht="22.9" customHeight="1" x14ac:dyDescent="0.35">
      <c r="A75" s="81" t="s">
        <v>92</v>
      </c>
      <c r="B75" s="70" t="s">
        <v>16</v>
      </c>
      <c r="C75" s="116">
        <f>+C77</f>
        <v>13272000</v>
      </c>
      <c r="D75" s="116">
        <f t="shared" ref="D75:R75" si="0">+D77</f>
        <v>4920000</v>
      </c>
      <c r="E75" s="116">
        <f t="shared" si="0"/>
        <v>312000</v>
      </c>
      <c r="F75" s="116">
        <f t="shared" si="0"/>
        <v>1536000</v>
      </c>
      <c r="G75" s="116">
        <f t="shared" si="0"/>
        <v>1536000</v>
      </c>
      <c r="H75" s="116">
        <f t="shared" si="0"/>
        <v>1536000</v>
      </c>
      <c r="I75" s="116">
        <f t="shared" si="0"/>
        <v>4608000</v>
      </c>
      <c r="J75" s="116">
        <f t="shared" si="0"/>
        <v>1536000</v>
      </c>
      <c r="K75" s="116">
        <f t="shared" si="0"/>
        <v>1536000</v>
      </c>
      <c r="L75" s="116" t="str">
        <f t="shared" si="0"/>
        <v>-</v>
      </c>
      <c r="M75" s="116">
        <f t="shared" si="0"/>
        <v>1536000</v>
      </c>
      <c r="N75" s="116">
        <f t="shared" si="0"/>
        <v>3744000</v>
      </c>
      <c r="O75" s="116">
        <f t="shared" si="0"/>
        <v>918400</v>
      </c>
      <c r="P75" s="116">
        <f t="shared" si="0"/>
        <v>918400</v>
      </c>
      <c r="Q75" s="116">
        <f t="shared" si="0"/>
        <v>918400</v>
      </c>
      <c r="R75" s="116">
        <f t="shared" si="0"/>
        <v>988800</v>
      </c>
    </row>
    <row r="76" spans="1:18" s="4" customFormat="1" x14ac:dyDescent="0.35">
      <c r="A76" s="81"/>
      <c r="B76" s="70" t="s">
        <v>17</v>
      </c>
      <c r="C76" s="116" t="s">
        <v>345</v>
      </c>
      <c r="D76" s="116" t="s">
        <v>345</v>
      </c>
      <c r="E76" s="116" t="s">
        <v>345</v>
      </c>
      <c r="F76" s="116" t="s">
        <v>345</v>
      </c>
      <c r="G76" s="116" t="s">
        <v>345</v>
      </c>
      <c r="H76" s="116" t="s">
        <v>345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107" t="s">
        <v>283</v>
      </c>
      <c r="B77" s="78" t="s">
        <v>16</v>
      </c>
      <c r="C77" s="101">
        <f>+D77+I77+N77</f>
        <v>13272000</v>
      </c>
      <c r="D77" s="102">
        <f>+E77+F77+G77+H77</f>
        <v>4920000</v>
      </c>
      <c r="E77" s="101">
        <v>312000</v>
      </c>
      <c r="F77" s="101">
        <v>1536000</v>
      </c>
      <c r="G77" s="101">
        <v>1536000</v>
      </c>
      <c r="H77" s="101">
        <v>1536000</v>
      </c>
      <c r="I77" s="101">
        <f>+J77+K77+M77</f>
        <v>4608000</v>
      </c>
      <c r="J77" s="101">
        <v>1536000</v>
      </c>
      <c r="K77" s="101">
        <v>1536000</v>
      </c>
      <c r="L77" s="106" t="s">
        <v>345</v>
      </c>
      <c r="M77" s="101">
        <v>1536000</v>
      </c>
      <c r="N77" s="101">
        <f>+O77+P77+Q77+R77</f>
        <v>3744000</v>
      </c>
      <c r="O77" s="101">
        <v>918400</v>
      </c>
      <c r="P77" s="101">
        <v>918400</v>
      </c>
      <c r="Q77" s="101">
        <v>918400</v>
      </c>
      <c r="R77" s="101">
        <v>988800</v>
      </c>
    </row>
    <row r="78" spans="1:18" s="4" customFormat="1" x14ac:dyDescent="0.35">
      <c r="A78" s="77"/>
      <c r="B78" s="78" t="s">
        <v>17</v>
      </c>
      <c r="C78" s="106" t="s">
        <v>345</v>
      </c>
      <c r="D78" s="106" t="s">
        <v>345</v>
      </c>
      <c r="E78" s="106" t="s">
        <v>345</v>
      </c>
      <c r="F78" s="106" t="s">
        <v>345</v>
      </c>
      <c r="G78" s="106" t="s">
        <v>345</v>
      </c>
      <c r="H78" s="106" t="s">
        <v>345</v>
      </c>
      <c r="I78" s="106" t="s">
        <v>345</v>
      </c>
      <c r="J78" s="106" t="s">
        <v>345</v>
      </c>
      <c r="K78" s="106" t="s">
        <v>345</v>
      </c>
      <c r="L78" s="106" t="s">
        <v>345</v>
      </c>
      <c r="M78" s="106" t="s">
        <v>345</v>
      </c>
      <c r="N78" s="106" t="s">
        <v>345</v>
      </c>
      <c r="O78" s="106" t="s">
        <v>345</v>
      </c>
      <c r="P78" s="106" t="s">
        <v>345</v>
      </c>
      <c r="Q78" s="106" t="s">
        <v>345</v>
      </c>
      <c r="R78" s="106" t="s">
        <v>345</v>
      </c>
    </row>
    <row r="79" spans="1:18" s="4" customFormat="1" ht="24.6" customHeight="1" x14ac:dyDescent="0.35">
      <c r="A79" s="85" t="s">
        <v>93</v>
      </c>
      <c r="B79" s="86" t="s">
        <v>16</v>
      </c>
      <c r="C79" s="100">
        <f>+C77</f>
        <v>13272000</v>
      </c>
      <c r="D79" s="100">
        <f t="shared" ref="D79:R79" si="1">+D77</f>
        <v>4920000</v>
      </c>
      <c r="E79" s="100">
        <f t="shared" si="1"/>
        <v>312000</v>
      </c>
      <c r="F79" s="100">
        <f t="shared" si="1"/>
        <v>1536000</v>
      </c>
      <c r="G79" s="100">
        <f t="shared" si="1"/>
        <v>1536000</v>
      </c>
      <c r="H79" s="100">
        <f t="shared" si="1"/>
        <v>1536000</v>
      </c>
      <c r="I79" s="100">
        <f t="shared" si="1"/>
        <v>4608000</v>
      </c>
      <c r="J79" s="100">
        <f t="shared" si="1"/>
        <v>1536000</v>
      </c>
      <c r="K79" s="100">
        <f t="shared" si="1"/>
        <v>1536000</v>
      </c>
      <c r="L79" s="86" t="s">
        <v>345</v>
      </c>
      <c r="M79" s="100">
        <f t="shared" si="1"/>
        <v>1536000</v>
      </c>
      <c r="N79" s="100">
        <f t="shared" si="1"/>
        <v>3744000</v>
      </c>
      <c r="O79" s="100">
        <f t="shared" si="1"/>
        <v>918400</v>
      </c>
      <c r="P79" s="100">
        <f t="shared" si="1"/>
        <v>918400</v>
      </c>
      <c r="Q79" s="100">
        <f t="shared" si="1"/>
        <v>918400</v>
      </c>
      <c r="R79" s="100">
        <f t="shared" si="1"/>
        <v>988800</v>
      </c>
    </row>
    <row r="80" spans="1:18" s="4" customFormat="1" x14ac:dyDescent="0.35">
      <c r="A80" s="85"/>
      <c r="B80" s="86" t="s">
        <v>17</v>
      </c>
      <c r="C80" s="86" t="s">
        <v>345</v>
      </c>
      <c r="D80" s="86" t="s">
        <v>345</v>
      </c>
      <c r="E80" s="86" t="s">
        <v>345</v>
      </c>
      <c r="F80" s="86" t="s">
        <v>345</v>
      </c>
      <c r="G80" s="86" t="s">
        <v>345</v>
      </c>
      <c r="H80" s="86" t="s">
        <v>345</v>
      </c>
      <c r="I80" s="86" t="s">
        <v>345</v>
      </c>
      <c r="J80" s="86" t="s">
        <v>345</v>
      </c>
      <c r="K80" s="86" t="s">
        <v>345</v>
      </c>
      <c r="L80" s="86" t="s">
        <v>345</v>
      </c>
      <c r="M80" s="86" t="s">
        <v>345</v>
      </c>
      <c r="N80" s="86" t="s">
        <v>345</v>
      </c>
      <c r="O80" s="86" t="s">
        <v>345</v>
      </c>
      <c r="P80" s="86" t="s">
        <v>345</v>
      </c>
      <c r="Q80" s="86" t="s">
        <v>345</v>
      </c>
      <c r="R80" s="86" t="s">
        <v>345</v>
      </c>
    </row>
    <row r="81" spans="1:11" s="4" customFormat="1" ht="60.6" customHeight="1" x14ac:dyDescent="0.35">
      <c r="A81" s="9" t="s">
        <v>94</v>
      </c>
      <c r="B81" s="55"/>
      <c r="C81" s="55"/>
      <c r="I81" s="13" t="s">
        <v>95</v>
      </c>
      <c r="K81" s="13"/>
    </row>
    <row r="82" spans="1:11" x14ac:dyDescent="0.3">
      <c r="A82" s="87" t="s">
        <v>96</v>
      </c>
      <c r="H82" s="89"/>
      <c r="K82" s="90" t="s">
        <v>97</v>
      </c>
    </row>
    <row r="83" spans="1:11" x14ac:dyDescent="0.3">
      <c r="A83" s="61" t="s">
        <v>98</v>
      </c>
      <c r="I83" s="6" t="s">
        <v>98</v>
      </c>
    </row>
    <row r="84" spans="1:11" x14ac:dyDescent="0.3">
      <c r="A84" s="61" t="s">
        <v>99</v>
      </c>
      <c r="I84" s="8" t="s">
        <v>99</v>
      </c>
    </row>
  </sheetData>
  <mergeCells count="24">
    <mergeCell ref="O59:R59"/>
    <mergeCell ref="A58:D58"/>
    <mergeCell ref="B59:B60"/>
    <mergeCell ref="C59:C60"/>
    <mergeCell ref="E59:H59"/>
    <mergeCell ref="J59:M59"/>
    <mergeCell ref="A50:P50"/>
    <mergeCell ref="A51:P51"/>
    <mergeCell ref="P53:Q53"/>
    <mergeCell ref="P54:Q54"/>
    <mergeCell ref="A56:D56"/>
    <mergeCell ref="F56:G56"/>
    <mergeCell ref="A9:D9"/>
    <mergeCell ref="P4:Q4"/>
    <mergeCell ref="A1:P1"/>
    <mergeCell ref="A2:P2"/>
    <mergeCell ref="P5:Q5"/>
    <mergeCell ref="A7:D7"/>
    <mergeCell ref="F7:G7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47" fitToHeight="0" orientation="landscape" r:id="rId1"/>
  <rowBreaks count="1" manualBreakCount="1">
    <brk id="49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9D2AB-441F-4410-9726-5125D769DBF5}">
  <sheetPr>
    <tabColor rgb="FF00B050"/>
    <pageSetUpPr fitToPage="1"/>
  </sheetPr>
  <dimension ref="A1:R73"/>
  <sheetViews>
    <sheetView view="pageBreakPreview" zoomScale="70" zoomScaleNormal="70" zoomScaleSheetLayoutView="70" workbookViewId="0">
      <selection activeCell="F24" sqref="F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8.125" style="88" customWidth="1"/>
    <col min="4" max="4" width="8.875" style="88" bestFit="1" customWidth="1"/>
    <col min="5" max="8" width="10.125" style="88" customWidth="1"/>
    <col min="9" max="9" width="8.875" style="88" bestFit="1" customWidth="1"/>
    <col min="10" max="13" width="10.125" style="88" customWidth="1"/>
    <col min="14" max="14" width="8.875" style="88" bestFit="1" customWidth="1"/>
    <col min="15" max="20" width="9" style="88"/>
    <col min="21" max="21" width="7.875" style="88" customWidth="1"/>
    <col min="22" max="244" width="9" style="88"/>
    <col min="245" max="245" width="47.25" style="88" customWidth="1"/>
    <col min="246" max="255" width="10.5" style="88" customWidth="1"/>
    <col min="256" max="256" width="0" style="88" hidden="1" customWidth="1"/>
    <col min="257" max="257" width="9" style="88"/>
    <col min="258" max="259" width="0" style="88" hidden="1" customWidth="1"/>
    <col min="260" max="500" width="9" style="88"/>
    <col min="501" max="501" width="47.25" style="88" customWidth="1"/>
    <col min="502" max="511" width="10.5" style="88" customWidth="1"/>
    <col min="512" max="512" width="0" style="88" hidden="1" customWidth="1"/>
    <col min="513" max="513" width="9" style="88"/>
    <col min="514" max="515" width="0" style="88" hidden="1" customWidth="1"/>
    <col min="516" max="756" width="9" style="88"/>
    <col min="757" max="757" width="47.25" style="88" customWidth="1"/>
    <col min="758" max="767" width="10.5" style="88" customWidth="1"/>
    <col min="768" max="768" width="0" style="88" hidden="1" customWidth="1"/>
    <col min="769" max="769" width="9" style="88"/>
    <col min="770" max="771" width="0" style="88" hidden="1" customWidth="1"/>
    <col min="772" max="1012" width="9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9" style="88"/>
    <col min="1026" max="1027" width="0" style="88" hidden="1" customWidth="1"/>
    <col min="1028" max="1268" width="9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9" style="88"/>
    <col min="1282" max="1283" width="0" style="88" hidden="1" customWidth="1"/>
    <col min="1284" max="1524" width="9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9" style="88"/>
    <col min="1538" max="1539" width="0" style="88" hidden="1" customWidth="1"/>
    <col min="1540" max="1780" width="9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9" style="88"/>
    <col min="1794" max="1795" width="0" style="88" hidden="1" customWidth="1"/>
    <col min="1796" max="2036" width="9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9" style="88"/>
    <col min="2050" max="2051" width="0" style="88" hidden="1" customWidth="1"/>
    <col min="2052" max="2292" width="9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9" style="88"/>
    <col min="2306" max="2307" width="0" style="88" hidden="1" customWidth="1"/>
    <col min="2308" max="2548" width="9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9" style="88"/>
    <col min="2562" max="2563" width="0" style="88" hidden="1" customWidth="1"/>
    <col min="2564" max="2804" width="9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9" style="88"/>
    <col min="2818" max="2819" width="0" style="88" hidden="1" customWidth="1"/>
    <col min="2820" max="3060" width="9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9" style="88"/>
    <col min="3074" max="3075" width="0" style="88" hidden="1" customWidth="1"/>
    <col min="3076" max="3316" width="9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9" style="88"/>
    <col min="3330" max="3331" width="0" style="88" hidden="1" customWidth="1"/>
    <col min="3332" max="3572" width="9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9" style="88"/>
    <col min="3586" max="3587" width="0" style="88" hidden="1" customWidth="1"/>
    <col min="3588" max="3828" width="9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9" style="88"/>
    <col min="3842" max="3843" width="0" style="88" hidden="1" customWidth="1"/>
    <col min="3844" max="4084" width="9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9" style="88"/>
    <col min="4098" max="4099" width="0" style="88" hidden="1" customWidth="1"/>
    <col min="4100" max="4340" width="9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9" style="88"/>
    <col min="4354" max="4355" width="0" style="88" hidden="1" customWidth="1"/>
    <col min="4356" max="4596" width="9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9" style="88"/>
    <col min="4610" max="4611" width="0" style="88" hidden="1" customWidth="1"/>
    <col min="4612" max="4852" width="9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9" style="88"/>
    <col min="4866" max="4867" width="0" style="88" hidden="1" customWidth="1"/>
    <col min="4868" max="5108" width="9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9" style="88"/>
    <col min="5122" max="5123" width="0" style="88" hidden="1" customWidth="1"/>
    <col min="5124" max="5364" width="9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9" style="88"/>
    <col min="5378" max="5379" width="0" style="88" hidden="1" customWidth="1"/>
    <col min="5380" max="5620" width="9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9" style="88"/>
    <col min="5634" max="5635" width="0" style="88" hidden="1" customWidth="1"/>
    <col min="5636" max="5876" width="9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9" style="88"/>
    <col min="5890" max="5891" width="0" style="88" hidden="1" customWidth="1"/>
    <col min="5892" max="6132" width="9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9" style="88"/>
    <col min="6146" max="6147" width="0" style="88" hidden="1" customWidth="1"/>
    <col min="6148" max="6388" width="9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9" style="88"/>
    <col min="6402" max="6403" width="0" style="88" hidden="1" customWidth="1"/>
    <col min="6404" max="6644" width="9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9" style="88"/>
    <col min="6658" max="6659" width="0" style="88" hidden="1" customWidth="1"/>
    <col min="6660" max="6900" width="9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9" style="88"/>
    <col min="6914" max="6915" width="0" style="88" hidden="1" customWidth="1"/>
    <col min="6916" max="7156" width="9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9" style="88"/>
    <col min="7170" max="7171" width="0" style="88" hidden="1" customWidth="1"/>
    <col min="7172" max="7412" width="9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9" style="88"/>
    <col min="7426" max="7427" width="0" style="88" hidden="1" customWidth="1"/>
    <col min="7428" max="7668" width="9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9" style="88"/>
    <col min="7682" max="7683" width="0" style="88" hidden="1" customWidth="1"/>
    <col min="7684" max="7924" width="9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9" style="88"/>
    <col min="7938" max="7939" width="0" style="88" hidden="1" customWidth="1"/>
    <col min="7940" max="8180" width="9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9" style="88"/>
    <col min="8194" max="8195" width="0" style="88" hidden="1" customWidth="1"/>
    <col min="8196" max="8436" width="9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9" style="88"/>
    <col min="8450" max="8451" width="0" style="88" hidden="1" customWidth="1"/>
    <col min="8452" max="8692" width="9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9" style="88"/>
    <col min="8706" max="8707" width="0" style="88" hidden="1" customWidth="1"/>
    <col min="8708" max="8948" width="9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9" style="88"/>
    <col min="8962" max="8963" width="0" style="88" hidden="1" customWidth="1"/>
    <col min="8964" max="9204" width="9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9" style="88"/>
    <col min="9218" max="9219" width="0" style="88" hidden="1" customWidth="1"/>
    <col min="9220" max="9460" width="9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9" style="88"/>
    <col min="9474" max="9475" width="0" style="88" hidden="1" customWidth="1"/>
    <col min="9476" max="9716" width="9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9" style="88"/>
    <col min="9730" max="9731" width="0" style="88" hidden="1" customWidth="1"/>
    <col min="9732" max="9972" width="9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9" style="88"/>
    <col min="9986" max="9987" width="0" style="88" hidden="1" customWidth="1"/>
    <col min="9988" max="10228" width="9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9" style="88"/>
    <col min="10242" max="10243" width="0" style="88" hidden="1" customWidth="1"/>
    <col min="10244" max="10484" width="9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9" style="88"/>
    <col min="10498" max="10499" width="0" style="88" hidden="1" customWidth="1"/>
    <col min="10500" max="10740" width="9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9" style="88"/>
    <col min="10754" max="10755" width="0" style="88" hidden="1" customWidth="1"/>
    <col min="10756" max="10996" width="9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9" style="88"/>
    <col min="11010" max="11011" width="0" style="88" hidden="1" customWidth="1"/>
    <col min="11012" max="11252" width="9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9" style="88"/>
    <col min="11266" max="11267" width="0" style="88" hidden="1" customWidth="1"/>
    <col min="11268" max="11508" width="9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9" style="88"/>
    <col min="11522" max="11523" width="0" style="88" hidden="1" customWidth="1"/>
    <col min="11524" max="11764" width="9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9" style="88"/>
    <col min="11778" max="11779" width="0" style="88" hidden="1" customWidth="1"/>
    <col min="11780" max="12020" width="9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9" style="88"/>
    <col min="12034" max="12035" width="0" style="88" hidden="1" customWidth="1"/>
    <col min="12036" max="12276" width="9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9" style="88"/>
    <col min="12290" max="12291" width="0" style="88" hidden="1" customWidth="1"/>
    <col min="12292" max="12532" width="9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9" style="88"/>
    <col min="12546" max="12547" width="0" style="88" hidden="1" customWidth="1"/>
    <col min="12548" max="12788" width="9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9" style="88"/>
    <col min="12802" max="12803" width="0" style="88" hidden="1" customWidth="1"/>
    <col min="12804" max="13044" width="9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9" style="88"/>
    <col min="13058" max="13059" width="0" style="88" hidden="1" customWidth="1"/>
    <col min="13060" max="13300" width="9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9" style="88"/>
    <col min="13314" max="13315" width="0" style="88" hidden="1" customWidth="1"/>
    <col min="13316" max="13556" width="9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9" style="88"/>
    <col min="13570" max="13571" width="0" style="88" hidden="1" customWidth="1"/>
    <col min="13572" max="13812" width="9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9" style="88"/>
    <col min="13826" max="13827" width="0" style="88" hidden="1" customWidth="1"/>
    <col min="13828" max="14068" width="9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9" style="88"/>
    <col min="14082" max="14083" width="0" style="88" hidden="1" customWidth="1"/>
    <col min="14084" max="14324" width="9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9" style="88"/>
    <col min="14338" max="14339" width="0" style="88" hidden="1" customWidth="1"/>
    <col min="14340" max="14580" width="9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9" style="88"/>
    <col min="14594" max="14595" width="0" style="88" hidden="1" customWidth="1"/>
    <col min="14596" max="14836" width="9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9" style="88"/>
    <col min="14850" max="14851" width="0" style="88" hidden="1" customWidth="1"/>
    <col min="14852" max="15092" width="9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9" style="88"/>
    <col min="15106" max="15107" width="0" style="88" hidden="1" customWidth="1"/>
    <col min="15108" max="15348" width="9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9" style="88"/>
    <col min="15362" max="15363" width="0" style="88" hidden="1" customWidth="1"/>
    <col min="15364" max="15604" width="9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9" style="88"/>
    <col min="15618" max="15619" width="0" style="88" hidden="1" customWidth="1"/>
    <col min="15620" max="15860" width="9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9" style="88"/>
    <col min="15874" max="15875" width="0" style="88" hidden="1" customWidth="1"/>
    <col min="15876" max="16116" width="9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9" style="88"/>
    <col min="16130" max="16131" width="0" style="88" hidden="1" customWidth="1"/>
    <col min="16132" max="16384" width="9" style="88"/>
  </cols>
  <sheetData>
    <row r="1" spans="1:18" s="4" customFormat="1" x14ac:dyDescent="0.35">
      <c r="A1" s="322" t="s">
        <v>114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2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3"/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"/>
      <c r="Q4" s="3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"/>
      <c r="Q5" s="3"/>
      <c r="R5" s="3"/>
    </row>
    <row r="6" spans="1:18" s="4" customFormat="1" x14ac:dyDescent="0.35">
      <c r="A6" s="9" t="s">
        <v>51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 t="b">
        <v>0</v>
      </c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 t="b">
        <v>0</v>
      </c>
      <c r="O7" s="12" t="s">
        <v>7</v>
      </c>
      <c r="Q7" s="10"/>
    </row>
    <row r="8" spans="1:18" s="4" customFormat="1" ht="23.25" customHeight="1" x14ac:dyDescent="0.35">
      <c r="A8" s="9" t="s">
        <v>53</v>
      </c>
      <c r="E8" s="6"/>
      <c r="F8" s="3"/>
      <c r="G8" s="6"/>
      <c r="H8" s="6"/>
      <c r="I8" s="6"/>
      <c r="J8" s="6"/>
      <c r="K8" s="13"/>
      <c r="N8" s="11" t="b">
        <v>0</v>
      </c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58</v>
      </c>
      <c r="F10" s="326"/>
      <c r="G10" s="326"/>
      <c r="H10" s="327"/>
      <c r="I10" s="65" t="s">
        <v>57</v>
      </c>
      <c r="J10" s="325" t="s">
        <v>59</v>
      </c>
      <c r="K10" s="326"/>
      <c r="L10" s="326"/>
      <c r="M10" s="327"/>
      <c r="N10" s="65" t="s">
        <v>57</v>
      </c>
      <c r="O10" s="325" t="s">
        <v>60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</row>
    <row r="13" spans="1:18" s="4" customFormat="1" x14ac:dyDescent="0.35">
      <c r="A13" s="69"/>
      <c r="B13" s="70" t="s">
        <v>17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</row>
    <row r="14" spans="1:18" s="4" customFormat="1" x14ac:dyDescent="0.35">
      <c r="A14" s="72" t="s">
        <v>78</v>
      </c>
      <c r="B14" s="73" t="s">
        <v>16</v>
      </c>
      <c r="C14" s="74"/>
      <c r="D14" s="75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4"/>
      <c r="R14" s="74"/>
    </row>
    <row r="15" spans="1:18" s="4" customFormat="1" x14ac:dyDescent="0.35">
      <c r="A15" s="76"/>
      <c r="B15" s="73" t="s">
        <v>17</v>
      </c>
      <c r="C15" s="74"/>
      <c r="D15" s="75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5"/>
      <c r="Q15" s="74"/>
      <c r="R15" s="74"/>
    </row>
    <row r="16" spans="1:18" s="4" customFormat="1" x14ac:dyDescent="0.35">
      <c r="A16" s="77"/>
      <c r="B16" s="78" t="s">
        <v>16</v>
      </c>
      <c r="C16" s="79"/>
      <c r="D16" s="80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  <c r="Q16" s="79"/>
      <c r="R16" s="79"/>
    </row>
    <row r="17" spans="1:18" s="4" customFormat="1" x14ac:dyDescent="0.35">
      <c r="A17" s="77"/>
      <c r="B17" s="78" t="s">
        <v>17</v>
      </c>
      <c r="C17" s="79"/>
      <c r="D17" s="80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79"/>
      <c r="R17" s="79"/>
    </row>
    <row r="18" spans="1:18" s="4" customFormat="1" x14ac:dyDescent="0.35">
      <c r="A18" s="72" t="s">
        <v>79</v>
      </c>
      <c r="B18" s="73" t="s">
        <v>16</v>
      </c>
      <c r="C18" s="74"/>
      <c r="D18" s="75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5"/>
      <c r="Q18" s="74"/>
      <c r="R18" s="74"/>
    </row>
    <row r="19" spans="1:18" s="4" customFormat="1" x14ac:dyDescent="0.35">
      <c r="A19" s="76"/>
      <c r="B19" s="73" t="s">
        <v>17</v>
      </c>
      <c r="C19" s="74"/>
      <c r="D19" s="75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5"/>
      <c r="Q19" s="74"/>
      <c r="R19" s="74"/>
    </row>
    <row r="20" spans="1:18" s="4" customFormat="1" x14ac:dyDescent="0.35">
      <c r="A20" s="77"/>
      <c r="B20" s="78" t="s">
        <v>16</v>
      </c>
      <c r="C20" s="79"/>
      <c r="D20" s="80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80"/>
      <c r="Q20" s="79"/>
      <c r="R20" s="79"/>
    </row>
    <row r="21" spans="1:18" s="4" customFormat="1" x14ac:dyDescent="0.35">
      <c r="A21" s="77"/>
      <c r="B21" s="78" t="s">
        <v>17</v>
      </c>
      <c r="C21" s="79"/>
      <c r="D21" s="80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79"/>
      <c r="R21" s="79"/>
    </row>
    <row r="22" spans="1:18" s="4" customFormat="1" x14ac:dyDescent="0.35">
      <c r="A22" s="72" t="s">
        <v>80</v>
      </c>
      <c r="B22" s="73" t="s">
        <v>16</v>
      </c>
      <c r="C22" s="74"/>
      <c r="D22" s="75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5"/>
      <c r="Q22" s="74"/>
      <c r="R22" s="74"/>
    </row>
    <row r="23" spans="1:18" s="4" customFormat="1" x14ac:dyDescent="0.35">
      <c r="A23" s="76"/>
      <c r="B23" s="73" t="s">
        <v>17</v>
      </c>
      <c r="C23" s="74"/>
      <c r="D23" s="75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5"/>
      <c r="Q23" s="74"/>
      <c r="R23" s="74"/>
    </row>
    <row r="24" spans="1:18" s="4" customFormat="1" x14ac:dyDescent="0.35">
      <c r="A24" s="77"/>
      <c r="B24" s="78" t="s">
        <v>16</v>
      </c>
      <c r="C24" s="79"/>
      <c r="D24" s="80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80"/>
      <c r="Q24" s="79"/>
      <c r="R24" s="79"/>
    </row>
    <row r="25" spans="1:18" s="4" customFormat="1" x14ac:dyDescent="0.35">
      <c r="A25" s="77"/>
      <c r="B25" s="78" t="s">
        <v>17</v>
      </c>
      <c r="C25" s="79"/>
      <c r="D25" s="80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0"/>
      <c r="Q25" s="79"/>
      <c r="R25" s="79"/>
    </row>
    <row r="26" spans="1:18" s="4" customFormat="1" x14ac:dyDescent="0.35">
      <c r="A26" s="72" t="s">
        <v>81</v>
      </c>
      <c r="B26" s="73" t="s">
        <v>16</v>
      </c>
      <c r="C26" s="74"/>
      <c r="D26" s="75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5"/>
      <c r="Q26" s="74"/>
      <c r="R26" s="74"/>
    </row>
    <row r="27" spans="1:18" s="4" customFormat="1" x14ac:dyDescent="0.35">
      <c r="A27" s="76"/>
      <c r="B27" s="73" t="s">
        <v>17</v>
      </c>
      <c r="C27" s="74"/>
      <c r="D27" s="75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5"/>
      <c r="Q27" s="74"/>
      <c r="R27" s="74"/>
    </row>
    <row r="28" spans="1:18" s="4" customFormat="1" x14ac:dyDescent="0.35">
      <c r="A28" s="77"/>
      <c r="B28" s="78" t="s">
        <v>16</v>
      </c>
      <c r="C28" s="79"/>
      <c r="D28" s="80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/>
      <c r="Q28" s="79"/>
      <c r="R28" s="79"/>
    </row>
    <row r="29" spans="1:18" s="4" customFormat="1" x14ac:dyDescent="0.35">
      <c r="A29" s="77"/>
      <c r="B29" s="78" t="s">
        <v>17</v>
      </c>
      <c r="C29" s="79"/>
      <c r="D29" s="80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80"/>
      <c r="Q29" s="79"/>
      <c r="R29" s="79"/>
    </row>
    <row r="30" spans="1:18" s="4" customFormat="1" x14ac:dyDescent="0.35">
      <c r="A30" s="81" t="s">
        <v>82</v>
      </c>
      <c r="B30" s="70" t="s">
        <v>16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</row>
    <row r="31" spans="1:18" s="4" customFormat="1" x14ac:dyDescent="0.35">
      <c r="A31" s="81"/>
      <c r="B31" s="70" t="s">
        <v>17</v>
      </c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</row>
    <row r="32" spans="1:18" s="4" customFormat="1" x14ac:dyDescent="0.35">
      <c r="A32" s="72" t="s">
        <v>83</v>
      </c>
      <c r="B32" s="73" t="s">
        <v>16</v>
      </c>
      <c r="C32" s="74"/>
      <c r="D32" s="75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5"/>
      <c r="Q32" s="74"/>
      <c r="R32" s="74"/>
    </row>
    <row r="33" spans="1:18" s="4" customFormat="1" x14ac:dyDescent="0.35">
      <c r="A33" s="72"/>
      <c r="B33" s="73" t="s">
        <v>17</v>
      </c>
      <c r="C33" s="74"/>
      <c r="D33" s="75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5"/>
      <c r="Q33" s="74"/>
      <c r="R33" s="74"/>
    </row>
    <row r="34" spans="1:18" s="4" customFormat="1" x14ac:dyDescent="0.35">
      <c r="A34" s="82" t="s">
        <v>84</v>
      </c>
      <c r="B34" s="73" t="s">
        <v>16</v>
      </c>
      <c r="C34" s="74"/>
      <c r="D34" s="75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5"/>
      <c r="Q34" s="74"/>
      <c r="R34" s="74"/>
    </row>
    <row r="35" spans="1:18" s="4" customFormat="1" x14ac:dyDescent="0.35">
      <c r="A35" s="82"/>
      <c r="B35" s="73" t="s">
        <v>17</v>
      </c>
      <c r="C35" s="74"/>
      <c r="D35" s="75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5"/>
      <c r="Q35" s="74"/>
      <c r="R35" s="74"/>
    </row>
    <row r="36" spans="1:18" s="4" customFormat="1" x14ac:dyDescent="0.35">
      <c r="A36" s="83"/>
      <c r="B36" s="78" t="s">
        <v>16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</row>
    <row r="37" spans="1:18" s="4" customFormat="1" x14ac:dyDescent="0.35">
      <c r="A37" s="77"/>
      <c r="B37" s="78" t="s">
        <v>17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</row>
    <row r="38" spans="1:18" s="4" customFormat="1" x14ac:dyDescent="0.35">
      <c r="A38" s="82" t="s">
        <v>85</v>
      </c>
      <c r="B38" s="73" t="s">
        <v>16</v>
      </c>
      <c r="C38" s="74"/>
      <c r="D38" s="75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5"/>
      <c r="Q38" s="74"/>
      <c r="R38" s="74"/>
    </row>
    <row r="39" spans="1:18" s="4" customFormat="1" x14ac:dyDescent="0.35">
      <c r="A39" s="82"/>
      <c r="B39" s="73" t="s">
        <v>17</v>
      </c>
      <c r="C39" s="74"/>
      <c r="D39" s="75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5"/>
      <c r="Q39" s="74"/>
      <c r="R39" s="74"/>
    </row>
    <row r="40" spans="1:18" s="4" customFormat="1" x14ac:dyDescent="0.35">
      <c r="A40" s="77"/>
      <c r="B40" s="78" t="s">
        <v>16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</row>
    <row r="41" spans="1:18" s="4" customFormat="1" x14ac:dyDescent="0.35">
      <c r="A41" s="77"/>
      <c r="B41" s="78" t="s">
        <v>17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</row>
    <row r="42" spans="1:18" s="4" customFormat="1" x14ac:dyDescent="0.35">
      <c r="A42" s="82" t="s">
        <v>86</v>
      </c>
      <c r="B42" s="73" t="s">
        <v>16</v>
      </c>
      <c r="C42" s="74"/>
      <c r="D42" s="75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5"/>
      <c r="Q42" s="74"/>
      <c r="R42" s="74"/>
    </row>
    <row r="43" spans="1:18" s="4" customFormat="1" x14ac:dyDescent="0.35">
      <c r="A43" s="82"/>
      <c r="B43" s="73" t="s">
        <v>17</v>
      </c>
      <c r="C43" s="74"/>
      <c r="D43" s="75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5"/>
      <c r="Q43" s="74"/>
      <c r="R43" s="74"/>
    </row>
    <row r="44" spans="1:18" s="4" customFormat="1" x14ac:dyDescent="0.35">
      <c r="A44" s="83"/>
      <c r="B44" s="78" t="s">
        <v>16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</row>
    <row r="45" spans="1:18" s="4" customFormat="1" x14ac:dyDescent="0.35">
      <c r="A45" s="77"/>
      <c r="B45" s="78" t="s">
        <v>17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</row>
    <row r="46" spans="1:18" s="4" customFormat="1" x14ac:dyDescent="0.35">
      <c r="A46" s="72" t="s">
        <v>87</v>
      </c>
      <c r="B46" s="73" t="s">
        <v>16</v>
      </c>
      <c r="C46" s="74"/>
      <c r="D46" s="75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5"/>
      <c r="Q46" s="74"/>
      <c r="R46" s="74"/>
    </row>
    <row r="47" spans="1:18" s="4" customFormat="1" x14ac:dyDescent="0.35">
      <c r="A47" s="72"/>
      <c r="B47" s="73" t="s">
        <v>17</v>
      </c>
      <c r="C47" s="74"/>
      <c r="D47" s="75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5"/>
      <c r="Q47" s="74"/>
      <c r="R47" s="74"/>
    </row>
    <row r="48" spans="1:18" s="4" customFormat="1" x14ac:dyDescent="0.35">
      <c r="A48" s="83"/>
      <c r="B48" s="78" t="s">
        <v>16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1:18" s="4" customFormat="1" x14ac:dyDescent="0.35">
      <c r="A49" s="77"/>
      <c r="B49" s="78" t="s">
        <v>17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1:18" s="4" customFormat="1" x14ac:dyDescent="0.35">
      <c r="A50" s="81" t="s">
        <v>88</v>
      </c>
      <c r="B50" s="70" t="s">
        <v>16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1:18" s="4" customFormat="1" x14ac:dyDescent="0.35">
      <c r="A51" s="81"/>
      <c r="B51" s="70" t="s">
        <v>17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1:18" s="4" customFormat="1" x14ac:dyDescent="0.35">
      <c r="A52" s="72" t="s">
        <v>89</v>
      </c>
      <c r="B52" s="73" t="s">
        <v>16</v>
      </c>
      <c r="C52" s="74"/>
      <c r="D52" s="75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5"/>
      <c r="Q52" s="74"/>
      <c r="R52" s="74"/>
    </row>
    <row r="53" spans="1:18" s="4" customFormat="1" x14ac:dyDescent="0.35">
      <c r="A53" s="72"/>
      <c r="B53" s="73" t="s">
        <v>17</v>
      </c>
      <c r="C53" s="74"/>
      <c r="D53" s="75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5"/>
      <c r="Q53" s="74"/>
      <c r="R53" s="74"/>
    </row>
    <row r="54" spans="1:18" s="4" customFormat="1" x14ac:dyDescent="0.35">
      <c r="A54" s="83"/>
      <c r="B54" s="78" t="s">
        <v>16</v>
      </c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</row>
    <row r="55" spans="1:18" s="4" customFormat="1" x14ac:dyDescent="0.35">
      <c r="A55" s="77"/>
      <c r="B55" s="78" t="s">
        <v>17</v>
      </c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</row>
    <row r="56" spans="1:18" s="4" customFormat="1" x14ac:dyDescent="0.35">
      <c r="A56" s="72" t="s">
        <v>90</v>
      </c>
      <c r="B56" s="73" t="s">
        <v>16</v>
      </c>
      <c r="C56" s="74"/>
      <c r="D56" s="75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5"/>
      <c r="Q56" s="74"/>
      <c r="R56" s="74"/>
    </row>
    <row r="57" spans="1:18" s="4" customFormat="1" x14ac:dyDescent="0.35">
      <c r="A57" s="72"/>
      <c r="B57" s="73" t="s">
        <v>17</v>
      </c>
      <c r="C57" s="74"/>
      <c r="D57" s="75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5"/>
      <c r="Q57" s="74"/>
      <c r="R57" s="74"/>
    </row>
    <row r="58" spans="1:18" s="4" customFormat="1" x14ac:dyDescent="0.35">
      <c r="A58" s="77"/>
      <c r="B58" s="78" t="s">
        <v>16</v>
      </c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</row>
    <row r="59" spans="1:18" s="4" customFormat="1" x14ac:dyDescent="0.35">
      <c r="A59" s="77"/>
      <c r="B59" s="78" t="s">
        <v>17</v>
      </c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</row>
    <row r="60" spans="1:18" s="4" customFormat="1" x14ac:dyDescent="0.35">
      <c r="A60" s="81" t="s">
        <v>91</v>
      </c>
      <c r="B60" s="70" t="s">
        <v>16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1:18" s="4" customFormat="1" x14ac:dyDescent="0.35">
      <c r="A61" s="81"/>
      <c r="B61" s="70" t="s">
        <v>17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1:18" s="4" customFormat="1" x14ac:dyDescent="0.35">
      <c r="A62" s="77"/>
      <c r="B62" s="78" t="s">
        <v>16</v>
      </c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</row>
    <row r="63" spans="1:18" s="4" customFormat="1" x14ac:dyDescent="0.35">
      <c r="A63" s="77"/>
      <c r="B63" s="78" t="s">
        <v>17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</row>
    <row r="64" spans="1:18" s="4" customFormat="1" x14ac:dyDescent="0.35">
      <c r="A64" s="81" t="s">
        <v>92</v>
      </c>
      <c r="B64" s="70" t="s">
        <v>16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1:18" s="4" customFormat="1" x14ac:dyDescent="0.35">
      <c r="A65" s="81"/>
      <c r="B65" s="70" t="s">
        <v>17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</row>
    <row r="66" spans="1:18" s="4" customFormat="1" x14ac:dyDescent="0.35">
      <c r="A66" s="77"/>
      <c r="B66" s="78" t="s">
        <v>16</v>
      </c>
      <c r="C66" s="79"/>
      <c r="D66" s="80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80"/>
      <c r="Q66" s="79"/>
      <c r="R66" s="79"/>
    </row>
    <row r="67" spans="1:18" s="4" customFormat="1" x14ac:dyDescent="0.35">
      <c r="A67" s="84"/>
      <c r="B67" s="78" t="s">
        <v>17</v>
      </c>
      <c r="C67" s="79"/>
      <c r="D67" s="80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80"/>
      <c r="Q67" s="79"/>
      <c r="R67" s="79"/>
    </row>
    <row r="68" spans="1:18" s="4" customFormat="1" x14ac:dyDescent="0.35">
      <c r="A68" s="85" t="s">
        <v>93</v>
      </c>
      <c r="B68" s="86" t="s">
        <v>16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</row>
    <row r="69" spans="1:18" s="4" customFormat="1" x14ac:dyDescent="0.35">
      <c r="A69" s="85"/>
      <c r="B69" s="86" t="s">
        <v>17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</row>
    <row r="70" spans="1:18" s="4" customFormat="1" ht="35.1" customHeight="1" x14ac:dyDescent="0.35">
      <c r="A70" s="9" t="s">
        <v>94</v>
      </c>
      <c r="B70" s="55"/>
      <c r="C70" s="55"/>
      <c r="I70" s="13" t="s">
        <v>95</v>
      </c>
      <c r="K70" s="13"/>
    </row>
    <row r="71" spans="1:18" x14ac:dyDescent="0.3">
      <c r="A71" s="87" t="s">
        <v>96</v>
      </c>
      <c r="H71" s="89"/>
      <c r="K71" s="90" t="s">
        <v>97</v>
      </c>
    </row>
    <row r="72" spans="1:18" x14ac:dyDescent="0.3">
      <c r="A72" s="61" t="s">
        <v>98</v>
      </c>
      <c r="I72" s="6" t="s">
        <v>98</v>
      </c>
    </row>
    <row r="73" spans="1:18" x14ac:dyDescent="0.3">
      <c r="A73" s="61" t="s">
        <v>99</v>
      </c>
      <c r="I73" s="8" t="s">
        <v>99</v>
      </c>
    </row>
  </sheetData>
  <mergeCells count="10"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fitToHeight="0" orientation="landscape" r:id="rId1"/>
  <rowBreaks count="1" manualBreakCount="1">
    <brk id="41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E943-3D8D-4DF3-89E8-B86F00123C98}">
  <sheetPr>
    <tabColor rgb="FFFF0000"/>
    <pageSetUpPr fitToPage="1"/>
  </sheetPr>
  <dimension ref="A1:R127"/>
  <sheetViews>
    <sheetView tabSelected="1" view="pageBreakPreview" topLeftCell="A115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5.125" style="88" customWidth="1"/>
    <col min="5" max="5" width="15" style="88" customWidth="1"/>
    <col min="6" max="6" width="13.75" style="88" customWidth="1"/>
    <col min="7" max="7" width="10.125" style="88" customWidth="1"/>
    <col min="8" max="8" width="12.75" style="88" customWidth="1"/>
    <col min="9" max="9" width="12.25" style="88" bestFit="1" customWidth="1"/>
    <col min="10" max="10" width="14" style="88" customWidth="1"/>
    <col min="11" max="11" width="12.125" style="88" customWidth="1"/>
    <col min="12" max="13" width="10.125" style="88" customWidth="1"/>
    <col min="14" max="14" width="11.25" style="88" bestFit="1" customWidth="1"/>
    <col min="15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358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359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ht="23.45" customHeight="1" x14ac:dyDescent="0.35">
      <c r="A12" s="69" t="s">
        <v>77</v>
      </c>
      <c r="B12" s="70" t="s">
        <v>16</v>
      </c>
      <c r="C12" s="116">
        <f>+C14+C30+C40+C59</f>
        <v>263237700</v>
      </c>
      <c r="D12" s="116">
        <f>+D14+D30+D40+D59</f>
        <v>263237700</v>
      </c>
      <c r="E12" s="116">
        <f t="shared" ref="E12" si="0">+E14+E30+E40+E59</f>
        <v>263237700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ht="23.45" customHeight="1" x14ac:dyDescent="0.35">
      <c r="A14" s="72" t="s">
        <v>78</v>
      </c>
      <c r="B14" s="73" t="s">
        <v>16</v>
      </c>
      <c r="C14" s="117">
        <f>SUM(C16:C28)</f>
        <v>56873500</v>
      </c>
      <c r="D14" s="117">
        <f>SUM(D16:D28)</f>
        <v>56873500</v>
      </c>
      <c r="E14" s="117">
        <f t="shared" ref="E14" si="1">SUM(E16:E28)</f>
        <v>56873500</v>
      </c>
      <c r="F14" s="86" t="s">
        <v>345</v>
      </c>
      <c r="G14" s="86" t="s">
        <v>345</v>
      </c>
      <c r="H14" s="86" t="s">
        <v>345</v>
      </c>
      <c r="I14" s="86" t="s">
        <v>345</v>
      </c>
      <c r="J14" s="86" t="s">
        <v>345</v>
      </c>
      <c r="K14" s="86" t="s">
        <v>345</v>
      </c>
      <c r="L14" s="86" t="s">
        <v>345</v>
      </c>
      <c r="M14" s="86" t="s">
        <v>345</v>
      </c>
      <c r="N14" s="86" t="s">
        <v>345</v>
      </c>
      <c r="O14" s="86" t="s">
        <v>345</v>
      </c>
      <c r="P14" s="86" t="s">
        <v>345</v>
      </c>
      <c r="Q14" s="86" t="s">
        <v>345</v>
      </c>
      <c r="R14" s="86" t="s">
        <v>345</v>
      </c>
    </row>
    <row r="15" spans="1:18" s="4" customFormat="1" x14ac:dyDescent="0.35">
      <c r="A15" s="76"/>
      <c r="B15" s="73" t="s">
        <v>17</v>
      </c>
      <c r="C15" s="86" t="s">
        <v>345</v>
      </c>
      <c r="D15" s="86" t="s">
        <v>345</v>
      </c>
      <c r="E15" s="86" t="s">
        <v>345</v>
      </c>
      <c r="F15" s="86" t="s">
        <v>345</v>
      </c>
      <c r="G15" s="86" t="s">
        <v>345</v>
      </c>
      <c r="H15" s="86" t="s">
        <v>345</v>
      </c>
      <c r="I15" s="86" t="s">
        <v>345</v>
      </c>
      <c r="J15" s="86" t="s">
        <v>345</v>
      </c>
      <c r="K15" s="86" t="s">
        <v>345</v>
      </c>
      <c r="L15" s="86" t="s">
        <v>345</v>
      </c>
      <c r="M15" s="86" t="s">
        <v>345</v>
      </c>
      <c r="N15" s="86" t="s">
        <v>345</v>
      </c>
      <c r="O15" s="86" t="s">
        <v>345</v>
      </c>
      <c r="P15" s="86" t="s">
        <v>345</v>
      </c>
      <c r="Q15" s="86" t="s">
        <v>345</v>
      </c>
      <c r="R15" s="86" t="s">
        <v>345</v>
      </c>
    </row>
    <row r="16" spans="1:18" s="4" customFormat="1" x14ac:dyDescent="0.35">
      <c r="A16" s="107" t="s">
        <v>326</v>
      </c>
      <c r="B16" s="78" t="s">
        <v>16</v>
      </c>
      <c r="C16" s="106">
        <f>+D16</f>
        <v>52591200</v>
      </c>
      <c r="D16" s="115">
        <f>SUM(E16:H16)</f>
        <v>52591200</v>
      </c>
      <c r="E16" s="106">
        <v>52591200</v>
      </c>
      <c r="F16" s="96" t="s">
        <v>345</v>
      </c>
      <c r="G16" s="96" t="s">
        <v>345</v>
      </c>
      <c r="H16" s="96" t="s">
        <v>345</v>
      </c>
      <c r="I16" s="96" t="s">
        <v>345</v>
      </c>
      <c r="J16" s="96" t="s">
        <v>345</v>
      </c>
      <c r="K16" s="96" t="s">
        <v>345</v>
      </c>
      <c r="L16" s="96" t="s">
        <v>345</v>
      </c>
      <c r="M16" s="96" t="s">
        <v>345</v>
      </c>
      <c r="N16" s="96" t="s">
        <v>345</v>
      </c>
      <c r="O16" s="96" t="s">
        <v>345</v>
      </c>
      <c r="P16" s="96" t="s">
        <v>345</v>
      </c>
      <c r="Q16" s="96" t="s">
        <v>345</v>
      </c>
      <c r="R16" s="96" t="s">
        <v>345</v>
      </c>
    </row>
    <row r="17" spans="1:18" s="4" customFormat="1" x14ac:dyDescent="0.35">
      <c r="A17" s="107"/>
      <c r="B17" s="78" t="s">
        <v>17</v>
      </c>
      <c r="C17" s="96" t="s">
        <v>345</v>
      </c>
      <c r="D17" s="96" t="s">
        <v>345</v>
      </c>
      <c r="E17" s="96" t="s">
        <v>345</v>
      </c>
      <c r="F17" s="96" t="s">
        <v>345</v>
      </c>
      <c r="G17" s="96" t="s">
        <v>345</v>
      </c>
      <c r="H17" s="96" t="s">
        <v>345</v>
      </c>
      <c r="I17" s="96" t="s">
        <v>345</v>
      </c>
      <c r="J17" s="96" t="s">
        <v>345</v>
      </c>
      <c r="K17" s="96" t="s">
        <v>345</v>
      </c>
      <c r="L17" s="96" t="s">
        <v>345</v>
      </c>
      <c r="M17" s="96" t="s">
        <v>345</v>
      </c>
      <c r="N17" s="96" t="s">
        <v>345</v>
      </c>
      <c r="O17" s="96" t="s">
        <v>345</v>
      </c>
      <c r="P17" s="96" t="s">
        <v>345</v>
      </c>
      <c r="Q17" s="96" t="s">
        <v>345</v>
      </c>
      <c r="R17" s="96" t="s">
        <v>345</v>
      </c>
    </row>
    <row r="18" spans="1:18" s="4" customFormat="1" x14ac:dyDescent="0.35">
      <c r="A18" s="107" t="s">
        <v>327</v>
      </c>
      <c r="B18" s="78" t="s">
        <v>16</v>
      </c>
      <c r="C18" s="106">
        <f>+D18</f>
        <v>3155500</v>
      </c>
      <c r="D18" s="115">
        <f t="shared" ref="D18:D28" si="2">SUM(E18:H18)</f>
        <v>3155500</v>
      </c>
      <c r="E18" s="106">
        <v>3155500</v>
      </c>
      <c r="F18" s="96" t="s">
        <v>345</v>
      </c>
      <c r="G18" s="96" t="s">
        <v>345</v>
      </c>
      <c r="H18" s="96" t="s">
        <v>345</v>
      </c>
      <c r="I18" s="96" t="s">
        <v>345</v>
      </c>
      <c r="J18" s="96" t="s">
        <v>345</v>
      </c>
      <c r="K18" s="96" t="s">
        <v>345</v>
      </c>
      <c r="L18" s="96" t="s">
        <v>345</v>
      </c>
      <c r="M18" s="96" t="s">
        <v>345</v>
      </c>
      <c r="N18" s="96" t="s">
        <v>345</v>
      </c>
      <c r="O18" s="96" t="s">
        <v>345</v>
      </c>
      <c r="P18" s="96" t="s">
        <v>345</v>
      </c>
      <c r="Q18" s="96" t="s">
        <v>345</v>
      </c>
      <c r="R18" s="96" t="s">
        <v>345</v>
      </c>
    </row>
    <row r="19" spans="1:18" s="4" customFormat="1" x14ac:dyDescent="0.35">
      <c r="A19" s="107"/>
      <c r="B19" s="78" t="s">
        <v>17</v>
      </c>
      <c r="C19" s="96" t="s">
        <v>345</v>
      </c>
      <c r="D19" s="96" t="s">
        <v>345</v>
      </c>
      <c r="E19" s="96" t="s">
        <v>345</v>
      </c>
      <c r="F19" s="96" t="s">
        <v>345</v>
      </c>
      <c r="G19" s="96" t="s">
        <v>345</v>
      </c>
      <c r="H19" s="96" t="s">
        <v>345</v>
      </c>
      <c r="I19" s="96"/>
      <c r="J19" s="96" t="s">
        <v>345</v>
      </c>
      <c r="K19" s="96" t="s">
        <v>345</v>
      </c>
      <c r="L19" s="96" t="s">
        <v>345</v>
      </c>
      <c r="M19" s="96" t="s">
        <v>345</v>
      </c>
      <c r="N19" s="96" t="s">
        <v>345</v>
      </c>
      <c r="O19" s="96" t="s">
        <v>345</v>
      </c>
      <c r="P19" s="96" t="s">
        <v>345</v>
      </c>
      <c r="Q19" s="96" t="s">
        <v>345</v>
      </c>
      <c r="R19" s="96" t="s">
        <v>345</v>
      </c>
    </row>
    <row r="20" spans="1:18" s="4" customFormat="1" x14ac:dyDescent="0.35">
      <c r="A20" s="107" t="s">
        <v>328</v>
      </c>
      <c r="B20" s="78" t="s">
        <v>16</v>
      </c>
      <c r="C20" s="106">
        <f>+D20</f>
        <v>67200</v>
      </c>
      <c r="D20" s="115">
        <f t="shared" si="2"/>
        <v>67200</v>
      </c>
      <c r="E20" s="106">
        <v>67200</v>
      </c>
      <c r="F20" s="96" t="s">
        <v>345</v>
      </c>
      <c r="G20" s="96" t="s">
        <v>345</v>
      </c>
      <c r="H20" s="96" t="s">
        <v>345</v>
      </c>
      <c r="I20" s="96" t="s">
        <v>345</v>
      </c>
      <c r="J20" s="96" t="s">
        <v>345</v>
      </c>
      <c r="K20" s="96" t="s">
        <v>345</v>
      </c>
      <c r="L20" s="96" t="s">
        <v>345</v>
      </c>
      <c r="M20" s="96" t="s">
        <v>345</v>
      </c>
      <c r="N20" s="96" t="s">
        <v>345</v>
      </c>
      <c r="O20" s="96" t="s">
        <v>345</v>
      </c>
      <c r="P20" s="96" t="s">
        <v>345</v>
      </c>
      <c r="Q20" s="96" t="s">
        <v>345</v>
      </c>
      <c r="R20" s="96" t="s">
        <v>345</v>
      </c>
    </row>
    <row r="21" spans="1:18" s="4" customFormat="1" x14ac:dyDescent="0.35">
      <c r="A21" s="107"/>
      <c r="B21" s="78" t="s">
        <v>17</v>
      </c>
      <c r="C21" s="96" t="s">
        <v>345</v>
      </c>
      <c r="D21" s="96" t="s">
        <v>345</v>
      </c>
      <c r="E21" s="96" t="s">
        <v>345</v>
      </c>
      <c r="F21" s="96" t="s">
        <v>345</v>
      </c>
      <c r="G21" s="96" t="s">
        <v>345</v>
      </c>
      <c r="H21" s="96" t="s">
        <v>345</v>
      </c>
      <c r="I21" s="96" t="s">
        <v>345</v>
      </c>
      <c r="J21" s="96" t="s">
        <v>345</v>
      </c>
      <c r="K21" s="96" t="s">
        <v>345</v>
      </c>
      <c r="L21" s="96" t="s">
        <v>345</v>
      </c>
      <c r="M21" s="96" t="s">
        <v>345</v>
      </c>
      <c r="N21" s="96" t="s">
        <v>345</v>
      </c>
      <c r="O21" s="96" t="s">
        <v>345</v>
      </c>
      <c r="P21" s="96" t="s">
        <v>345</v>
      </c>
      <c r="Q21" s="96" t="s">
        <v>345</v>
      </c>
      <c r="R21" s="96" t="s">
        <v>345</v>
      </c>
    </row>
    <row r="22" spans="1:18" s="4" customFormat="1" x14ac:dyDescent="0.35">
      <c r="A22" s="107" t="s">
        <v>329</v>
      </c>
      <c r="B22" s="78" t="s">
        <v>16</v>
      </c>
      <c r="C22" s="106">
        <f>+D22</f>
        <v>254400</v>
      </c>
      <c r="D22" s="115">
        <f t="shared" si="2"/>
        <v>254400</v>
      </c>
      <c r="E22" s="106">
        <v>254400</v>
      </c>
      <c r="F22" s="96" t="s">
        <v>345</v>
      </c>
      <c r="G22" s="96" t="s">
        <v>345</v>
      </c>
      <c r="H22" s="96" t="s">
        <v>345</v>
      </c>
      <c r="I22" s="96" t="s">
        <v>345</v>
      </c>
      <c r="J22" s="96" t="s">
        <v>345</v>
      </c>
      <c r="K22" s="96" t="s">
        <v>345</v>
      </c>
      <c r="L22" s="96" t="s">
        <v>345</v>
      </c>
      <c r="M22" s="96" t="s">
        <v>345</v>
      </c>
      <c r="N22" s="96" t="s">
        <v>345</v>
      </c>
      <c r="O22" s="96" t="s">
        <v>345</v>
      </c>
      <c r="P22" s="96" t="s">
        <v>345</v>
      </c>
      <c r="Q22" s="96" t="s">
        <v>345</v>
      </c>
      <c r="R22" s="96" t="s">
        <v>345</v>
      </c>
    </row>
    <row r="23" spans="1:18" s="4" customFormat="1" x14ac:dyDescent="0.35">
      <c r="A23" s="107"/>
      <c r="B23" s="78" t="s">
        <v>17</v>
      </c>
      <c r="C23" s="96" t="s">
        <v>345</v>
      </c>
      <c r="D23" s="96" t="s">
        <v>345</v>
      </c>
      <c r="E23" s="96" t="s">
        <v>345</v>
      </c>
      <c r="F23" s="96" t="s">
        <v>345</v>
      </c>
      <c r="G23" s="96" t="s">
        <v>345</v>
      </c>
      <c r="H23" s="96" t="s">
        <v>345</v>
      </c>
      <c r="I23" s="96" t="s">
        <v>345</v>
      </c>
      <c r="J23" s="96" t="s">
        <v>345</v>
      </c>
      <c r="K23" s="96" t="s">
        <v>345</v>
      </c>
      <c r="L23" s="96" t="s">
        <v>345</v>
      </c>
      <c r="M23" s="96" t="s">
        <v>345</v>
      </c>
      <c r="N23" s="96" t="s">
        <v>345</v>
      </c>
      <c r="O23" s="96" t="s">
        <v>345</v>
      </c>
      <c r="P23" s="96" t="s">
        <v>345</v>
      </c>
      <c r="Q23" s="96" t="s">
        <v>345</v>
      </c>
      <c r="R23" s="96" t="s">
        <v>345</v>
      </c>
    </row>
    <row r="24" spans="1:18" s="4" customFormat="1" x14ac:dyDescent="0.35">
      <c r="A24" s="107" t="s">
        <v>330</v>
      </c>
      <c r="B24" s="78" t="s">
        <v>16</v>
      </c>
      <c r="C24" s="106">
        <f>+D24</f>
        <v>674400</v>
      </c>
      <c r="D24" s="115">
        <f t="shared" si="2"/>
        <v>674400</v>
      </c>
      <c r="E24" s="106">
        <v>674400</v>
      </c>
      <c r="F24" s="96" t="s">
        <v>345</v>
      </c>
      <c r="G24" s="96" t="s">
        <v>345</v>
      </c>
      <c r="H24" s="96" t="s">
        <v>345</v>
      </c>
      <c r="I24" s="96" t="s">
        <v>345</v>
      </c>
      <c r="J24" s="96" t="s">
        <v>345</v>
      </c>
      <c r="K24" s="96" t="s">
        <v>345</v>
      </c>
      <c r="L24" s="96" t="s">
        <v>345</v>
      </c>
      <c r="M24" s="96" t="s">
        <v>345</v>
      </c>
      <c r="N24" s="96" t="s">
        <v>345</v>
      </c>
      <c r="O24" s="96" t="s">
        <v>345</v>
      </c>
      <c r="P24" s="96" t="s">
        <v>345</v>
      </c>
      <c r="Q24" s="96" t="s">
        <v>345</v>
      </c>
      <c r="R24" s="96" t="s">
        <v>345</v>
      </c>
    </row>
    <row r="25" spans="1:18" s="4" customFormat="1" x14ac:dyDescent="0.35">
      <c r="A25" s="107"/>
      <c r="B25" s="78" t="s">
        <v>17</v>
      </c>
      <c r="C25" s="96" t="s">
        <v>345</v>
      </c>
      <c r="D25" s="96" t="s">
        <v>345</v>
      </c>
      <c r="E25" s="96" t="s">
        <v>345</v>
      </c>
      <c r="F25" s="96" t="s">
        <v>345</v>
      </c>
      <c r="G25" s="96" t="s">
        <v>345</v>
      </c>
      <c r="H25" s="96" t="s">
        <v>345</v>
      </c>
      <c r="I25" s="96" t="s">
        <v>345</v>
      </c>
      <c r="J25" s="96" t="s">
        <v>345</v>
      </c>
      <c r="K25" s="96" t="s">
        <v>345</v>
      </c>
      <c r="L25" s="96" t="s">
        <v>345</v>
      </c>
      <c r="M25" s="96" t="s">
        <v>345</v>
      </c>
      <c r="N25" s="96" t="s">
        <v>345</v>
      </c>
      <c r="O25" s="96" t="s">
        <v>345</v>
      </c>
      <c r="P25" s="96" t="s">
        <v>345</v>
      </c>
      <c r="Q25" s="96" t="s">
        <v>345</v>
      </c>
      <c r="R25" s="96" t="s">
        <v>345</v>
      </c>
    </row>
    <row r="26" spans="1:18" s="4" customFormat="1" x14ac:dyDescent="0.35">
      <c r="A26" s="107" t="s">
        <v>331</v>
      </c>
      <c r="B26" s="78" t="s">
        <v>16</v>
      </c>
      <c r="C26" s="106">
        <f>+D26</f>
        <v>128200</v>
      </c>
      <c r="D26" s="115">
        <f t="shared" si="2"/>
        <v>128200</v>
      </c>
      <c r="E26" s="106">
        <v>128200</v>
      </c>
      <c r="F26" s="96" t="s">
        <v>345</v>
      </c>
      <c r="G26" s="96" t="s">
        <v>345</v>
      </c>
      <c r="H26" s="96" t="s">
        <v>345</v>
      </c>
      <c r="I26" s="96" t="s">
        <v>345</v>
      </c>
      <c r="J26" s="96" t="s">
        <v>345</v>
      </c>
      <c r="K26" s="96" t="s">
        <v>345</v>
      </c>
      <c r="L26" s="96" t="s">
        <v>345</v>
      </c>
      <c r="M26" s="96" t="s">
        <v>345</v>
      </c>
      <c r="N26" s="96" t="s">
        <v>345</v>
      </c>
      <c r="O26" s="96" t="s">
        <v>345</v>
      </c>
      <c r="P26" s="96" t="s">
        <v>345</v>
      </c>
      <c r="Q26" s="96" t="s">
        <v>345</v>
      </c>
      <c r="R26" s="96" t="s">
        <v>345</v>
      </c>
    </row>
    <row r="27" spans="1:18" s="4" customFormat="1" x14ac:dyDescent="0.35">
      <c r="A27" s="107"/>
      <c r="B27" s="78" t="s">
        <v>17</v>
      </c>
      <c r="C27" s="96" t="s">
        <v>345</v>
      </c>
      <c r="D27" s="96" t="s">
        <v>345</v>
      </c>
      <c r="E27" s="96" t="s">
        <v>345</v>
      </c>
      <c r="F27" s="96" t="s">
        <v>345</v>
      </c>
      <c r="G27" s="96" t="s">
        <v>345</v>
      </c>
      <c r="H27" s="96" t="s">
        <v>345</v>
      </c>
      <c r="I27" s="96" t="s">
        <v>345</v>
      </c>
      <c r="J27" s="96" t="s">
        <v>345</v>
      </c>
      <c r="K27" s="96" t="s">
        <v>345</v>
      </c>
      <c r="L27" s="96" t="s">
        <v>345</v>
      </c>
      <c r="M27" s="96" t="s">
        <v>345</v>
      </c>
      <c r="N27" s="96" t="s">
        <v>345</v>
      </c>
      <c r="O27" s="96" t="s">
        <v>345</v>
      </c>
      <c r="P27" s="96" t="s">
        <v>345</v>
      </c>
      <c r="Q27" s="96" t="s">
        <v>345</v>
      </c>
      <c r="R27" s="96" t="s">
        <v>345</v>
      </c>
    </row>
    <row r="28" spans="1:18" s="4" customFormat="1" x14ac:dyDescent="0.35">
      <c r="A28" s="107" t="s">
        <v>332</v>
      </c>
      <c r="B28" s="78" t="s">
        <v>16</v>
      </c>
      <c r="C28" s="106">
        <f>+D28</f>
        <v>2600</v>
      </c>
      <c r="D28" s="115">
        <f t="shared" si="2"/>
        <v>2600</v>
      </c>
      <c r="E28" s="106">
        <v>2600</v>
      </c>
      <c r="F28" s="96" t="s">
        <v>345</v>
      </c>
      <c r="G28" s="96" t="s">
        <v>345</v>
      </c>
      <c r="H28" s="96" t="s">
        <v>345</v>
      </c>
      <c r="I28" s="96" t="s">
        <v>345</v>
      </c>
      <c r="J28" s="96" t="s">
        <v>345</v>
      </c>
      <c r="K28" s="96" t="s">
        <v>345</v>
      </c>
      <c r="L28" s="96" t="s">
        <v>345</v>
      </c>
      <c r="M28" s="96" t="s">
        <v>345</v>
      </c>
      <c r="N28" s="96" t="s">
        <v>345</v>
      </c>
      <c r="O28" s="96" t="s">
        <v>345</v>
      </c>
      <c r="P28" s="96" t="s">
        <v>345</v>
      </c>
      <c r="Q28" s="96" t="s">
        <v>345</v>
      </c>
      <c r="R28" s="96" t="s">
        <v>345</v>
      </c>
    </row>
    <row r="29" spans="1:18" s="4" customFormat="1" x14ac:dyDescent="0.35">
      <c r="A29" s="107"/>
      <c r="B29" s="78" t="s">
        <v>17</v>
      </c>
      <c r="C29" s="96" t="s">
        <v>345</v>
      </c>
      <c r="D29" s="96" t="s">
        <v>345</v>
      </c>
      <c r="E29" s="96" t="s">
        <v>345</v>
      </c>
      <c r="F29" s="96" t="s">
        <v>345</v>
      </c>
      <c r="G29" s="96" t="s">
        <v>345</v>
      </c>
      <c r="H29" s="96" t="s">
        <v>345</v>
      </c>
      <c r="I29" s="96" t="s">
        <v>345</v>
      </c>
      <c r="J29" s="96" t="s">
        <v>345</v>
      </c>
      <c r="K29" s="96" t="s">
        <v>345</v>
      </c>
      <c r="L29" s="96" t="s">
        <v>345</v>
      </c>
      <c r="M29" s="96" t="s">
        <v>345</v>
      </c>
      <c r="N29" s="96" t="s">
        <v>345</v>
      </c>
      <c r="O29" s="96" t="s">
        <v>345</v>
      </c>
      <c r="P29" s="96" t="s">
        <v>345</v>
      </c>
      <c r="Q29" s="96" t="s">
        <v>345</v>
      </c>
      <c r="R29" s="96" t="s">
        <v>345</v>
      </c>
    </row>
    <row r="30" spans="1:18" s="4" customFormat="1" ht="26.45" customHeight="1" x14ac:dyDescent="0.35">
      <c r="A30" s="72" t="s">
        <v>79</v>
      </c>
      <c r="B30" s="73" t="s">
        <v>16</v>
      </c>
      <c r="C30" s="117">
        <f>SUM(C32:C38)</f>
        <v>114382200</v>
      </c>
      <c r="D30" s="117">
        <f t="shared" ref="D30:E30" si="3">SUM(D32:D38)</f>
        <v>114382200</v>
      </c>
      <c r="E30" s="117">
        <f t="shared" si="3"/>
        <v>114382200</v>
      </c>
      <c r="F30" s="86" t="s">
        <v>345</v>
      </c>
      <c r="G30" s="86" t="s">
        <v>345</v>
      </c>
      <c r="H30" s="86" t="s">
        <v>345</v>
      </c>
      <c r="I30" s="86" t="s">
        <v>345</v>
      </c>
      <c r="J30" s="86" t="s">
        <v>345</v>
      </c>
      <c r="K30" s="86" t="s">
        <v>345</v>
      </c>
      <c r="L30" s="86" t="s">
        <v>345</v>
      </c>
      <c r="M30" s="86" t="s">
        <v>345</v>
      </c>
      <c r="N30" s="86" t="s">
        <v>345</v>
      </c>
      <c r="O30" s="86" t="s">
        <v>345</v>
      </c>
      <c r="P30" s="86" t="s">
        <v>345</v>
      </c>
      <c r="Q30" s="86" t="s">
        <v>345</v>
      </c>
      <c r="R30" s="86" t="s">
        <v>345</v>
      </c>
    </row>
    <row r="31" spans="1:18" s="4" customFormat="1" x14ac:dyDescent="0.35">
      <c r="A31" s="76"/>
      <c r="B31" s="73" t="s">
        <v>17</v>
      </c>
      <c r="C31" s="86" t="s">
        <v>345</v>
      </c>
      <c r="D31" s="86" t="s">
        <v>345</v>
      </c>
      <c r="E31" s="86" t="s">
        <v>345</v>
      </c>
      <c r="F31" s="86" t="s">
        <v>345</v>
      </c>
      <c r="G31" s="86" t="s">
        <v>345</v>
      </c>
      <c r="H31" s="86" t="s">
        <v>345</v>
      </c>
      <c r="I31" s="86" t="s">
        <v>345</v>
      </c>
      <c r="J31" s="86" t="s">
        <v>345</v>
      </c>
      <c r="K31" s="86" t="s">
        <v>345</v>
      </c>
      <c r="L31" s="86" t="s">
        <v>345</v>
      </c>
      <c r="M31" s="86" t="s">
        <v>345</v>
      </c>
      <c r="N31" s="86" t="s">
        <v>345</v>
      </c>
      <c r="O31" s="86" t="s">
        <v>345</v>
      </c>
      <c r="P31" s="86" t="s">
        <v>345</v>
      </c>
      <c r="Q31" s="86" t="s">
        <v>345</v>
      </c>
      <c r="R31" s="86" t="s">
        <v>345</v>
      </c>
    </row>
    <row r="32" spans="1:18" s="4" customFormat="1" x14ac:dyDescent="0.35">
      <c r="A32" s="107" t="s">
        <v>333</v>
      </c>
      <c r="B32" s="78" t="s">
        <v>16</v>
      </c>
      <c r="C32" s="106">
        <f>+D32</f>
        <v>106080100</v>
      </c>
      <c r="D32" s="115">
        <f>SUM(E32:H32)</f>
        <v>106080100</v>
      </c>
      <c r="E32" s="106">
        <v>106080100</v>
      </c>
      <c r="F32" s="96" t="s">
        <v>345</v>
      </c>
      <c r="G32" s="96" t="s">
        <v>345</v>
      </c>
      <c r="H32" s="96" t="s">
        <v>345</v>
      </c>
      <c r="I32" s="96" t="s">
        <v>345</v>
      </c>
      <c r="J32" s="96" t="s">
        <v>345</v>
      </c>
      <c r="K32" s="96" t="s">
        <v>345</v>
      </c>
      <c r="L32" s="96" t="s">
        <v>345</v>
      </c>
      <c r="M32" s="96" t="s">
        <v>345</v>
      </c>
      <c r="N32" s="96" t="s">
        <v>345</v>
      </c>
      <c r="O32" s="96" t="s">
        <v>345</v>
      </c>
      <c r="P32" s="96" t="s">
        <v>345</v>
      </c>
      <c r="Q32" s="96" t="s">
        <v>345</v>
      </c>
      <c r="R32" s="96" t="s">
        <v>345</v>
      </c>
    </row>
    <row r="33" spans="1:18" s="4" customFormat="1" x14ac:dyDescent="0.35">
      <c r="A33" s="107"/>
      <c r="B33" s="78" t="s">
        <v>17</v>
      </c>
      <c r="C33" s="96" t="s">
        <v>345</v>
      </c>
      <c r="D33" s="96" t="s">
        <v>345</v>
      </c>
      <c r="E33" s="96" t="s">
        <v>345</v>
      </c>
      <c r="F33" s="96" t="s">
        <v>345</v>
      </c>
      <c r="G33" s="96" t="s">
        <v>345</v>
      </c>
      <c r="H33" s="96" t="s">
        <v>345</v>
      </c>
      <c r="I33" s="96" t="s">
        <v>345</v>
      </c>
      <c r="J33" s="96" t="s">
        <v>345</v>
      </c>
      <c r="K33" s="96" t="s">
        <v>345</v>
      </c>
      <c r="L33" s="96" t="s">
        <v>345</v>
      </c>
      <c r="M33" s="96" t="s">
        <v>345</v>
      </c>
      <c r="N33" s="96" t="s">
        <v>345</v>
      </c>
      <c r="O33" s="96" t="s">
        <v>345</v>
      </c>
      <c r="P33" s="96" t="s">
        <v>345</v>
      </c>
      <c r="Q33" s="96" t="s">
        <v>345</v>
      </c>
      <c r="R33" s="96" t="s">
        <v>345</v>
      </c>
    </row>
    <row r="34" spans="1:18" s="4" customFormat="1" x14ac:dyDescent="0.35">
      <c r="A34" s="107" t="s">
        <v>334</v>
      </c>
      <c r="B34" s="78" t="s">
        <v>16</v>
      </c>
      <c r="C34" s="106">
        <f>+D34</f>
        <v>4150300</v>
      </c>
      <c r="D34" s="115">
        <f t="shared" ref="D34:D38" si="4">SUM(E34:H34)</f>
        <v>4150300</v>
      </c>
      <c r="E34" s="106">
        <v>4150300</v>
      </c>
      <c r="F34" s="96" t="s">
        <v>345</v>
      </c>
      <c r="G34" s="96" t="s">
        <v>345</v>
      </c>
      <c r="H34" s="96" t="s">
        <v>345</v>
      </c>
      <c r="I34" s="96" t="s">
        <v>345</v>
      </c>
      <c r="J34" s="96" t="s">
        <v>345</v>
      </c>
      <c r="K34" s="96" t="s">
        <v>345</v>
      </c>
      <c r="L34" s="96" t="s">
        <v>345</v>
      </c>
      <c r="M34" s="96" t="s">
        <v>345</v>
      </c>
      <c r="N34" s="96" t="s">
        <v>345</v>
      </c>
      <c r="O34" s="96" t="s">
        <v>345</v>
      </c>
      <c r="P34" s="96" t="s">
        <v>345</v>
      </c>
      <c r="Q34" s="96" t="s">
        <v>345</v>
      </c>
      <c r="R34" s="96" t="s">
        <v>345</v>
      </c>
    </row>
    <row r="35" spans="1:18" s="4" customFormat="1" x14ac:dyDescent="0.35">
      <c r="A35" s="107"/>
      <c r="B35" s="78" t="s">
        <v>17</v>
      </c>
      <c r="C35" s="96" t="s">
        <v>345</v>
      </c>
      <c r="D35" s="96" t="s">
        <v>345</v>
      </c>
      <c r="E35" s="96" t="s">
        <v>345</v>
      </c>
      <c r="F35" s="96" t="s">
        <v>345</v>
      </c>
      <c r="G35" s="96" t="s">
        <v>345</v>
      </c>
      <c r="H35" s="96" t="s">
        <v>345</v>
      </c>
      <c r="I35" s="96" t="s">
        <v>345</v>
      </c>
      <c r="J35" s="96" t="s">
        <v>345</v>
      </c>
      <c r="K35" s="96" t="s">
        <v>345</v>
      </c>
      <c r="L35" s="96" t="s">
        <v>345</v>
      </c>
      <c r="M35" s="96" t="s">
        <v>345</v>
      </c>
      <c r="N35" s="96" t="s">
        <v>345</v>
      </c>
      <c r="O35" s="96" t="s">
        <v>345</v>
      </c>
      <c r="P35" s="96" t="s">
        <v>345</v>
      </c>
      <c r="Q35" s="96" t="s">
        <v>345</v>
      </c>
      <c r="R35" s="96" t="s">
        <v>345</v>
      </c>
    </row>
    <row r="36" spans="1:18" s="4" customFormat="1" x14ac:dyDescent="0.35">
      <c r="A36" s="107" t="s">
        <v>335</v>
      </c>
      <c r="B36" s="78" t="s">
        <v>16</v>
      </c>
      <c r="C36" s="106">
        <f>+D36</f>
        <v>3098000</v>
      </c>
      <c r="D36" s="115">
        <f t="shared" si="4"/>
        <v>3098000</v>
      </c>
      <c r="E36" s="106">
        <v>3098000</v>
      </c>
      <c r="F36" s="96" t="s">
        <v>345</v>
      </c>
      <c r="G36" s="96" t="s">
        <v>345</v>
      </c>
      <c r="H36" s="96" t="s">
        <v>345</v>
      </c>
      <c r="I36" s="96" t="s">
        <v>345</v>
      </c>
      <c r="J36" s="96" t="s">
        <v>345</v>
      </c>
      <c r="K36" s="96" t="s">
        <v>345</v>
      </c>
      <c r="L36" s="96" t="s">
        <v>345</v>
      </c>
      <c r="M36" s="96" t="s">
        <v>345</v>
      </c>
      <c r="N36" s="96" t="s">
        <v>345</v>
      </c>
      <c r="O36" s="96" t="s">
        <v>345</v>
      </c>
      <c r="P36" s="96" t="s">
        <v>345</v>
      </c>
      <c r="Q36" s="96" t="s">
        <v>345</v>
      </c>
      <c r="R36" s="96" t="s">
        <v>345</v>
      </c>
    </row>
    <row r="37" spans="1:18" s="4" customFormat="1" x14ac:dyDescent="0.35">
      <c r="A37" s="107"/>
      <c r="B37" s="78" t="s">
        <v>17</v>
      </c>
      <c r="C37" s="96" t="s">
        <v>345</v>
      </c>
      <c r="D37" s="96" t="s">
        <v>345</v>
      </c>
      <c r="E37" s="96" t="s">
        <v>345</v>
      </c>
      <c r="F37" s="96" t="s">
        <v>345</v>
      </c>
      <c r="G37" s="96" t="s">
        <v>345</v>
      </c>
      <c r="H37" s="96" t="s">
        <v>345</v>
      </c>
      <c r="I37" s="96" t="s">
        <v>345</v>
      </c>
      <c r="J37" s="96" t="s">
        <v>345</v>
      </c>
      <c r="K37" s="96" t="s">
        <v>345</v>
      </c>
      <c r="L37" s="96" t="s">
        <v>345</v>
      </c>
      <c r="M37" s="96" t="s">
        <v>345</v>
      </c>
      <c r="N37" s="96" t="s">
        <v>345</v>
      </c>
      <c r="O37" s="96" t="s">
        <v>345</v>
      </c>
      <c r="P37" s="96" t="s">
        <v>345</v>
      </c>
      <c r="Q37" s="96" t="s">
        <v>345</v>
      </c>
      <c r="R37" s="96" t="s">
        <v>345</v>
      </c>
    </row>
    <row r="38" spans="1:18" s="4" customFormat="1" x14ac:dyDescent="0.35">
      <c r="A38" s="107" t="s">
        <v>336</v>
      </c>
      <c r="B38" s="78" t="s">
        <v>16</v>
      </c>
      <c r="C38" s="106">
        <f>+D38</f>
        <v>1053800</v>
      </c>
      <c r="D38" s="115">
        <f t="shared" si="4"/>
        <v>1053800</v>
      </c>
      <c r="E38" s="106">
        <v>1053800</v>
      </c>
      <c r="F38" s="96" t="s">
        <v>345</v>
      </c>
      <c r="G38" s="96" t="s">
        <v>345</v>
      </c>
      <c r="H38" s="96" t="s">
        <v>345</v>
      </c>
      <c r="I38" s="96" t="s">
        <v>345</v>
      </c>
      <c r="J38" s="96" t="s">
        <v>345</v>
      </c>
      <c r="K38" s="96" t="s">
        <v>345</v>
      </c>
      <c r="L38" s="96" t="s">
        <v>345</v>
      </c>
      <c r="M38" s="96" t="s">
        <v>345</v>
      </c>
      <c r="N38" s="96" t="s">
        <v>345</v>
      </c>
      <c r="O38" s="96" t="s">
        <v>345</v>
      </c>
      <c r="P38" s="96" t="s">
        <v>345</v>
      </c>
      <c r="Q38" s="96" t="s">
        <v>345</v>
      </c>
      <c r="R38" s="96" t="s">
        <v>345</v>
      </c>
    </row>
    <row r="39" spans="1:18" s="4" customFormat="1" x14ac:dyDescent="0.35">
      <c r="A39" s="107"/>
      <c r="B39" s="78" t="s">
        <v>17</v>
      </c>
      <c r="C39" s="96" t="s">
        <v>345</v>
      </c>
      <c r="D39" s="96" t="s">
        <v>345</v>
      </c>
      <c r="E39" s="96" t="s">
        <v>345</v>
      </c>
      <c r="F39" s="96" t="s">
        <v>345</v>
      </c>
      <c r="G39" s="96" t="s">
        <v>345</v>
      </c>
      <c r="H39" s="96" t="s">
        <v>345</v>
      </c>
      <c r="I39" s="96" t="s">
        <v>345</v>
      </c>
      <c r="J39" s="96" t="s">
        <v>345</v>
      </c>
      <c r="K39" s="96" t="s">
        <v>345</v>
      </c>
      <c r="L39" s="96" t="s">
        <v>345</v>
      </c>
      <c r="M39" s="96" t="s">
        <v>345</v>
      </c>
      <c r="N39" s="96" t="s">
        <v>345</v>
      </c>
      <c r="O39" s="96" t="s">
        <v>345</v>
      </c>
      <c r="P39" s="96" t="s">
        <v>345</v>
      </c>
      <c r="Q39" s="96" t="s">
        <v>345</v>
      </c>
      <c r="R39" s="96" t="s">
        <v>345</v>
      </c>
    </row>
    <row r="40" spans="1:18" s="4" customFormat="1" ht="21" customHeight="1" x14ac:dyDescent="0.35">
      <c r="A40" s="72" t="s">
        <v>80</v>
      </c>
      <c r="B40" s="73" t="s">
        <v>16</v>
      </c>
      <c r="C40" s="117">
        <f>SUM(C42:C57)</f>
        <v>85530800</v>
      </c>
      <c r="D40" s="117">
        <f t="shared" ref="D40:E40" si="5">SUM(D42:D57)</f>
        <v>85530800</v>
      </c>
      <c r="E40" s="117">
        <f t="shared" si="5"/>
        <v>85530800</v>
      </c>
      <c r="F40" s="86" t="s">
        <v>345</v>
      </c>
      <c r="G40" s="86" t="s">
        <v>345</v>
      </c>
      <c r="H40" s="86" t="s">
        <v>345</v>
      </c>
      <c r="I40" s="86" t="s">
        <v>345</v>
      </c>
      <c r="J40" s="86" t="s">
        <v>345</v>
      </c>
      <c r="K40" s="86" t="s">
        <v>345</v>
      </c>
      <c r="L40" s="86" t="s">
        <v>345</v>
      </c>
      <c r="M40" s="86" t="s">
        <v>345</v>
      </c>
      <c r="N40" s="86" t="s">
        <v>345</v>
      </c>
      <c r="O40" s="86" t="s">
        <v>345</v>
      </c>
      <c r="P40" s="86" t="s">
        <v>345</v>
      </c>
      <c r="Q40" s="86" t="s">
        <v>345</v>
      </c>
      <c r="R40" s="86" t="s">
        <v>345</v>
      </c>
    </row>
    <row r="41" spans="1:18" s="4" customFormat="1" x14ac:dyDescent="0.35">
      <c r="A41" s="76"/>
      <c r="B41" s="73" t="s">
        <v>17</v>
      </c>
      <c r="C41" s="86" t="s">
        <v>345</v>
      </c>
      <c r="D41" s="86" t="s">
        <v>345</v>
      </c>
      <c r="E41" s="86" t="s">
        <v>345</v>
      </c>
      <c r="F41" s="86" t="s">
        <v>345</v>
      </c>
      <c r="G41" s="86" t="s">
        <v>345</v>
      </c>
      <c r="H41" s="86" t="s">
        <v>345</v>
      </c>
      <c r="I41" s="86" t="s">
        <v>345</v>
      </c>
      <c r="J41" s="86" t="s">
        <v>345</v>
      </c>
      <c r="K41" s="86" t="s">
        <v>345</v>
      </c>
      <c r="L41" s="86" t="s">
        <v>345</v>
      </c>
      <c r="M41" s="86" t="s">
        <v>345</v>
      </c>
      <c r="N41" s="86" t="s">
        <v>345</v>
      </c>
      <c r="O41" s="86" t="s">
        <v>345</v>
      </c>
      <c r="P41" s="86" t="s">
        <v>345</v>
      </c>
      <c r="Q41" s="86" t="s">
        <v>345</v>
      </c>
      <c r="R41" s="86" t="s">
        <v>345</v>
      </c>
    </row>
    <row r="42" spans="1:18" s="4" customFormat="1" x14ac:dyDescent="0.35">
      <c r="A42" s="95" t="s">
        <v>337</v>
      </c>
      <c r="B42" s="78" t="s">
        <v>16</v>
      </c>
      <c r="C42" s="106">
        <f>+D42</f>
        <v>58328300</v>
      </c>
      <c r="D42" s="115">
        <f t="shared" ref="D42:D57" si="6">SUM(E42:H42)</f>
        <v>58328300</v>
      </c>
      <c r="E42" s="106">
        <v>58328300</v>
      </c>
      <c r="F42" s="96" t="s">
        <v>345</v>
      </c>
      <c r="G42" s="96" t="s">
        <v>345</v>
      </c>
      <c r="H42" s="96" t="s">
        <v>345</v>
      </c>
      <c r="I42" s="96" t="s">
        <v>345</v>
      </c>
      <c r="J42" s="96" t="s">
        <v>345</v>
      </c>
      <c r="K42" s="96" t="s">
        <v>345</v>
      </c>
      <c r="L42" s="96" t="s">
        <v>345</v>
      </c>
      <c r="M42" s="96" t="s">
        <v>345</v>
      </c>
      <c r="N42" s="96" t="s">
        <v>345</v>
      </c>
      <c r="O42" s="96" t="s">
        <v>345</v>
      </c>
      <c r="P42" s="96" t="s">
        <v>345</v>
      </c>
      <c r="Q42" s="96" t="s">
        <v>345</v>
      </c>
      <c r="R42" s="96" t="s">
        <v>345</v>
      </c>
    </row>
    <row r="43" spans="1:18" s="4" customFormat="1" x14ac:dyDescent="0.35">
      <c r="A43" s="107"/>
      <c r="B43" s="78" t="s">
        <v>17</v>
      </c>
      <c r="C43" s="96" t="s">
        <v>345</v>
      </c>
      <c r="D43" s="96" t="s">
        <v>345</v>
      </c>
      <c r="E43" s="96" t="s">
        <v>345</v>
      </c>
      <c r="F43" s="96" t="s">
        <v>345</v>
      </c>
      <c r="G43" s="96" t="s">
        <v>345</v>
      </c>
      <c r="H43" s="96" t="s">
        <v>345</v>
      </c>
      <c r="I43" s="96" t="s">
        <v>345</v>
      </c>
      <c r="J43" s="96" t="s">
        <v>345</v>
      </c>
      <c r="K43" s="96" t="s">
        <v>345</v>
      </c>
      <c r="L43" s="96" t="s">
        <v>345</v>
      </c>
      <c r="M43" s="96" t="s">
        <v>345</v>
      </c>
      <c r="N43" s="96" t="s">
        <v>345</v>
      </c>
      <c r="O43" s="96" t="s">
        <v>345</v>
      </c>
      <c r="P43" s="96" t="s">
        <v>345</v>
      </c>
      <c r="Q43" s="96" t="s">
        <v>345</v>
      </c>
      <c r="R43" s="96" t="s">
        <v>345</v>
      </c>
    </row>
    <row r="44" spans="1:18" s="4" customFormat="1" x14ac:dyDescent="0.35">
      <c r="A44" s="95" t="s">
        <v>338</v>
      </c>
      <c r="B44" s="78" t="s">
        <v>16</v>
      </c>
      <c r="C44" s="106">
        <f>+D44</f>
        <v>15019000</v>
      </c>
      <c r="D44" s="115">
        <f t="shared" si="6"/>
        <v>15019000</v>
      </c>
      <c r="E44" s="106">
        <v>15019000</v>
      </c>
      <c r="F44" s="96" t="s">
        <v>345</v>
      </c>
      <c r="G44" s="96" t="s">
        <v>345</v>
      </c>
      <c r="H44" s="96" t="s">
        <v>345</v>
      </c>
      <c r="I44" s="96" t="s">
        <v>345</v>
      </c>
      <c r="J44" s="96" t="s">
        <v>345</v>
      </c>
      <c r="K44" s="96" t="s">
        <v>345</v>
      </c>
      <c r="L44" s="96" t="s">
        <v>345</v>
      </c>
      <c r="M44" s="96" t="s">
        <v>345</v>
      </c>
      <c r="N44" s="96" t="s">
        <v>345</v>
      </c>
      <c r="O44" s="96" t="s">
        <v>345</v>
      </c>
      <c r="P44" s="96" t="s">
        <v>345</v>
      </c>
      <c r="Q44" s="96" t="s">
        <v>345</v>
      </c>
      <c r="R44" s="96" t="s">
        <v>345</v>
      </c>
    </row>
    <row r="45" spans="1:18" s="4" customFormat="1" x14ac:dyDescent="0.35">
      <c r="A45" s="107"/>
      <c r="B45" s="78" t="s">
        <v>17</v>
      </c>
      <c r="C45" s="96" t="s">
        <v>345</v>
      </c>
      <c r="D45" s="96" t="s">
        <v>345</v>
      </c>
      <c r="E45" s="96" t="s">
        <v>345</v>
      </c>
      <c r="F45" s="96" t="s">
        <v>345</v>
      </c>
      <c r="G45" s="96" t="s">
        <v>345</v>
      </c>
      <c r="H45" s="96" t="s">
        <v>345</v>
      </c>
      <c r="I45" s="96" t="s">
        <v>345</v>
      </c>
      <c r="J45" s="96" t="s">
        <v>345</v>
      </c>
      <c r="K45" s="96" t="s">
        <v>345</v>
      </c>
      <c r="L45" s="96" t="s">
        <v>345</v>
      </c>
      <c r="M45" s="96" t="s">
        <v>345</v>
      </c>
      <c r="N45" s="96" t="s">
        <v>345</v>
      </c>
      <c r="O45" s="96" t="s">
        <v>345</v>
      </c>
      <c r="P45" s="96" t="s">
        <v>345</v>
      </c>
      <c r="Q45" s="96" t="s">
        <v>345</v>
      </c>
      <c r="R45" s="9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51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340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95" t="s">
        <v>339</v>
      </c>
      <c r="B57" s="78" t="s">
        <v>16</v>
      </c>
      <c r="C57" s="106">
        <f>+D57</f>
        <v>12183500</v>
      </c>
      <c r="D57" s="115">
        <f t="shared" si="6"/>
        <v>12183500</v>
      </c>
      <c r="E57" s="106">
        <v>12183500</v>
      </c>
      <c r="F57" s="96" t="s">
        <v>345</v>
      </c>
      <c r="G57" s="96" t="s">
        <v>345</v>
      </c>
      <c r="H57" s="96" t="s">
        <v>345</v>
      </c>
      <c r="I57" s="96" t="s">
        <v>345</v>
      </c>
      <c r="J57" s="96" t="s">
        <v>345</v>
      </c>
      <c r="K57" s="96" t="s">
        <v>345</v>
      </c>
      <c r="L57" s="96" t="s">
        <v>345</v>
      </c>
      <c r="M57" s="96" t="s">
        <v>345</v>
      </c>
      <c r="N57" s="96" t="s">
        <v>345</v>
      </c>
      <c r="O57" s="96" t="s">
        <v>345</v>
      </c>
      <c r="P57" s="96" t="s">
        <v>345</v>
      </c>
      <c r="Q57" s="96" t="s">
        <v>345</v>
      </c>
      <c r="R57" s="96" t="s">
        <v>345</v>
      </c>
    </row>
    <row r="58" spans="1:18" s="4" customFormat="1" x14ac:dyDescent="0.35">
      <c r="A58" s="107"/>
      <c r="B58" s="78" t="s">
        <v>17</v>
      </c>
      <c r="C58" s="96" t="s">
        <v>345</v>
      </c>
      <c r="D58" s="96" t="s">
        <v>345</v>
      </c>
      <c r="E58" s="96" t="s">
        <v>345</v>
      </c>
      <c r="F58" s="96" t="s">
        <v>345</v>
      </c>
      <c r="G58" s="96" t="s">
        <v>345</v>
      </c>
      <c r="H58" s="96" t="s">
        <v>345</v>
      </c>
      <c r="I58" s="96" t="s">
        <v>345</v>
      </c>
      <c r="J58" s="96" t="s">
        <v>345</v>
      </c>
      <c r="K58" s="96" t="s">
        <v>345</v>
      </c>
      <c r="L58" s="96" t="s">
        <v>345</v>
      </c>
      <c r="M58" s="96" t="s">
        <v>345</v>
      </c>
      <c r="N58" s="96" t="s">
        <v>345</v>
      </c>
      <c r="O58" s="96" t="s">
        <v>345</v>
      </c>
      <c r="P58" s="96" t="s">
        <v>345</v>
      </c>
      <c r="Q58" s="96" t="s">
        <v>345</v>
      </c>
      <c r="R58" s="96" t="s">
        <v>345</v>
      </c>
    </row>
    <row r="59" spans="1:18" s="4" customFormat="1" x14ac:dyDescent="0.35">
      <c r="A59" s="72" t="s">
        <v>81</v>
      </c>
      <c r="B59" s="73" t="s">
        <v>16</v>
      </c>
      <c r="C59" s="117">
        <f t="shared" ref="C59:E59" si="7">SUM(C61:C70)</f>
        <v>6451200</v>
      </c>
      <c r="D59" s="117">
        <f t="shared" si="7"/>
        <v>6451200</v>
      </c>
      <c r="E59" s="117">
        <f t="shared" si="7"/>
        <v>6451200</v>
      </c>
      <c r="F59" s="86" t="s">
        <v>345</v>
      </c>
      <c r="G59" s="86" t="s">
        <v>345</v>
      </c>
      <c r="H59" s="86" t="s">
        <v>345</v>
      </c>
      <c r="I59" s="86" t="s">
        <v>345</v>
      </c>
      <c r="J59" s="86" t="s">
        <v>345</v>
      </c>
      <c r="K59" s="86" t="s">
        <v>345</v>
      </c>
      <c r="L59" s="86" t="s">
        <v>345</v>
      </c>
      <c r="M59" s="86" t="s">
        <v>345</v>
      </c>
      <c r="N59" s="86" t="s">
        <v>345</v>
      </c>
      <c r="O59" s="86" t="s">
        <v>345</v>
      </c>
      <c r="P59" s="86" t="s">
        <v>345</v>
      </c>
      <c r="Q59" s="86" t="s">
        <v>345</v>
      </c>
      <c r="R59" s="86" t="s">
        <v>345</v>
      </c>
    </row>
    <row r="60" spans="1:18" s="4" customFormat="1" x14ac:dyDescent="0.35">
      <c r="A60" s="76"/>
      <c r="B60" s="73" t="s">
        <v>17</v>
      </c>
      <c r="C60" s="86" t="s">
        <v>345</v>
      </c>
      <c r="D60" s="86" t="s">
        <v>345</v>
      </c>
      <c r="E60" s="86" t="s">
        <v>345</v>
      </c>
      <c r="F60" s="86" t="s">
        <v>345</v>
      </c>
      <c r="G60" s="86" t="s">
        <v>345</v>
      </c>
      <c r="H60" s="86" t="s">
        <v>345</v>
      </c>
      <c r="I60" s="86" t="s">
        <v>345</v>
      </c>
      <c r="J60" s="86" t="s">
        <v>345</v>
      </c>
      <c r="K60" s="86" t="s">
        <v>345</v>
      </c>
      <c r="L60" s="86" t="s">
        <v>345</v>
      </c>
      <c r="M60" s="86" t="s">
        <v>345</v>
      </c>
      <c r="N60" s="86" t="s">
        <v>345</v>
      </c>
      <c r="O60" s="86" t="s">
        <v>345</v>
      </c>
      <c r="P60" s="86" t="s">
        <v>345</v>
      </c>
      <c r="Q60" s="86" t="s">
        <v>345</v>
      </c>
      <c r="R60" s="86" t="s">
        <v>345</v>
      </c>
    </row>
    <row r="61" spans="1:18" s="4" customFormat="1" x14ac:dyDescent="0.35">
      <c r="A61" s="95" t="s">
        <v>346</v>
      </c>
      <c r="B61" s="78" t="s">
        <v>16</v>
      </c>
      <c r="C61" s="106">
        <f>+D61</f>
        <v>21000</v>
      </c>
      <c r="D61" s="115">
        <f t="shared" ref="D61" si="8">SUM(E61:H61)</f>
        <v>21000</v>
      </c>
      <c r="E61" s="106">
        <v>21000</v>
      </c>
      <c r="F61" s="96" t="s">
        <v>345</v>
      </c>
      <c r="G61" s="96" t="s">
        <v>345</v>
      </c>
      <c r="H61" s="96" t="s">
        <v>345</v>
      </c>
      <c r="I61" s="96" t="s">
        <v>345</v>
      </c>
      <c r="J61" s="96" t="s">
        <v>345</v>
      </c>
      <c r="K61" s="96" t="s">
        <v>345</v>
      </c>
      <c r="L61" s="96" t="s">
        <v>345</v>
      </c>
      <c r="M61" s="96" t="s">
        <v>345</v>
      </c>
      <c r="N61" s="96" t="s">
        <v>345</v>
      </c>
      <c r="O61" s="96" t="s">
        <v>345</v>
      </c>
      <c r="P61" s="96" t="s">
        <v>345</v>
      </c>
      <c r="Q61" s="96" t="s">
        <v>345</v>
      </c>
      <c r="R61" s="96" t="s">
        <v>345</v>
      </c>
    </row>
    <row r="62" spans="1:18" s="4" customFormat="1" x14ac:dyDescent="0.35">
      <c r="A62" s="95"/>
      <c r="B62" s="78" t="s">
        <v>17</v>
      </c>
      <c r="C62" s="96" t="s">
        <v>345</v>
      </c>
      <c r="D62" s="96" t="s">
        <v>345</v>
      </c>
      <c r="E62" s="96" t="s">
        <v>345</v>
      </c>
      <c r="F62" s="96" t="s">
        <v>345</v>
      </c>
      <c r="G62" s="96" t="s">
        <v>345</v>
      </c>
      <c r="H62" s="96" t="s">
        <v>345</v>
      </c>
      <c r="I62" s="96" t="s">
        <v>345</v>
      </c>
      <c r="J62" s="96" t="s">
        <v>345</v>
      </c>
      <c r="K62" s="96" t="s">
        <v>345</v>
      </c>
      <c r="L62" s="96" t="s">
        <v>345</v>
      </c>
      <c r="M62" s="96" t="s">
        <v>345</v>
      </c>
      <c r="N62" s="96" t="s">
        <v>345</v>
      </c>
      <c r="O62" s="96" t="s">
        <v>345</v>
      </c>
      <c r="P62" s="96" t="s">
        <v>345</v>
      </c>
      <c r="Q62" s="96" t="s">
        <v>345</v>
      </c>
      <c r="R62" s="96" t="s">
        <v>345</v>
      </c>
    </row>
    <row r="63" spans="1:18" s="4" customFormat="1" x14ac:dyDescent="0.35">
      <c r="A63" s="95" t="s">
        <v>347</v>
      </c>
      <c r="B63" s="78" t="s">
        <v>16</v>
      </c>
      <c r="C63" s="106">
        <f>+D63</f>
        <v>133200</v>
      </c>
      <c r="D63" s="115">
        <f t="shared" ref="D63" si="9">SUM(E63:H63)</f>
        <v>133200</v>
      </c>
      <c r="E63" s="106">
        <v>133200</v>
      </c>
      <c r="F63" s="96" t="s">
        <v>345</v>
      </c>
      <c r="G63" s="96" t="s">
        <v>345</v>
      </c>
      <c r="H63" s="96" t="s">
        <v>345</v>
      </c>
      <c r="I63" s="96" t="s">
        <v>345</v>
      </c>
      <c r="J63" s="96" t="s">
        <v>345</v>
      </c>
      <c r="K63" s="96" t="s">
        <v>345</v>
      </c>
      <c r="L63" s="96" t="s">
        <v>345</v>
      </c>
      <c r="M63" s="96" t="s">
        <v>345</v>
      </c>
      <c r="N63" s="96" t="s">
        <v>345</v>
      </c>
      <c r="O63" s="96" t="s">
        <v>345</v>
      </c>
      <c r="P63" s="96" t="s">
        <v>345</v>
      </c>
      <c r="Q63" s="96" t="s">
        <v>345</v>
      </c>
      <c r="R63" s="96" t="s">
        <v>345</v>
      </c>
    </row>
    <row r="64" spans="1:18" s="4" customFormat="1" x14ac:dyDescent="0.35">
      <c r="A64" s="95"/>
      <c r="B64" s="78" t="s">
        <v>17</v>
      </c>
      <c r="C64" s="96" t="s">
        <v>345</v>
      </c>
      <c r="D64" s="96" t="s">
        <v>345</v>
      </c>
      <c r="E64" s="96" t="s">
        <v>345</v>
      </c>
      <c r="F64" s="96" t="s">
        <v>345</v>
      </c>
      <c r="G64" s="96" t="s">
        <v>345</v>
      </c>
      <c r="H64" s="96" t="s">
        <v>345</v>
      </c>
      <c r="I64" s="96" t="s">
        <v>345</v>
      </c>
      <c r="J64" s="96" t="s">
        <v>345</v>
      </c>
      <c r="K64" s="96" t="s">
        <v>345</v>
      </c>
      <c r="L64" s="96" t="s">
        <v>345</v>
      </c>
      <c r="M64" s="96" t="s">
        <v>345</v>
      </c>
      <c r="N64" s="96" t="s">
        <v>345</v>
      </c>
      <c r="O64" s="96" t="s">
        <v>345</v>
      </c>
      <c r="P64" s="96" t="s">
        <v>345</v>
      </c>
      <c r="Q64" s="96" t="s">
        <v>345</v>
      </c>
      <c r="R64" s="96" t="s">
        <v>345</v>
      </c>
    </row>
    <row r="65" spans="1:18" s="4" customFormat="1" x14ac:dyDescent="0.35">
      <c r="A65" s="95" t="s">
        <v>348</v>
      </c>
      <c r="B65" s="78" t="s">
        <v>16</v>
      </c>
      <c r="C65" s="106">
        <f>+D65</f>
        <v>1824300</v>
      </c>
      <c r="D65" s="115">
        <f t="shared" ref="D65" si="10">SUM(E65:H65)</f>
        <v>1824300</v>
      </c>
      <c r="E65" s="106">
        <v>1824300</v>
      </c>
      <c r="F65" s="96" t="s">
        <v>345</v>
      </c>
      <c r="G65" s="96" t="s">
        <v>345</v>
      </c>
      <c r="H65" s="96" t="s">
        <v>345</v>
      </c>
      <c r="I65" s="96" t="s">
        <v>345</v>
      </c>
      <c r="J65" s="96" t="s">
        <v>345</v>
      </c>
      <c r="K65" s="96" t="s">
        <v>345</v>
      </c>
      <c r="L65" s="96" t="s">
        <v>345</v>
      </c>
      <c r="M65" s="96" t="s">
        <v>345</v>
      </c>
      <c r="N65" s="96" t="s">
        <v>345</v>
      </c>
      <c r="O65" s="96" t="s">
        <v>345</v>
      </c>
      <c r="P65" s="96" t="s">
        <v>345</v>
      </c>
      <c r="Q65" s="96" t="s">
        <v>345</v>
      </c>
      <c r="R65" s="96" t="s">
        <v>345</v>
      </c>
    </row>
    <row r="66" spans="1:18" s="4" customFormat="1" x14ac:dyDescent="0.35">
      <c r="A66" s="95"/>
      <c r="B66" s="78" t="s">
        <v>17</v>
      </c>
      <c r="C66" s="96" t="s">
        <v>345</v>
      </c>
      <c r="D66" s="96" t="s">
        <v>345</v>
      </c>
      <c r="E66" s="96" t="s">
        <v>345</v>
      </c>
      <c r="F66" s="96" t="s">
        <v>345</v>
      </c>
      <c r="G66" s="96" t="s">
        <v>345</v>
      </c>
      <c r="H66" s="96" t="s">
        <v>345</v>
      </c>
      <c r="I66" s="96" t="s">
        <v>345</v>
      </c>
      <c r="J66" s="96" t="s">
        <v>345</v>
      </c>
      <c r="K66" s="96" t="s">
        <v>345</v>
      </c>
      <c r="L66" s="96" t="s">
        <v>345</v>
      </c>
      <c r="M66" s="96" t="s">
        <v>345</v>
      </c>
      <c r="N66" s="96" t="s">
        <v>345</v>
      </c>
      <c r="O66" s="96" t="s">
        <v>345</v>
      </c>
      <c r="P66" s="96" t="s">
        <v>345</v>
      </c>
      <c r="Q66" s="96" t="s">
        <v>345</v>
      </c>
      <c r="R66" s="96" t="s">
        <v>345</v>
      </c>
    </row>
    <row r="67" spans="1:18" s="4" customFormat="1" x14ac:dyDescent="0.35">
      <c r="A67" s="95" t="s">
        <v>349</v>
      </c>
      <c r="B67" s="78" t="s">
        <v>16</v>
      </c>
      <c r="C67" s="106">
        <f>+D67</f>
        <v>4272700</v>
      </c>
      <c r="D67" s="115">
        <f t="shared" ref="D67" si="11">SUM(E67:H67)</f>
        <v>4272700</v>
      </c>
      <c r="E67" s="106">
        <v>4272700</v>
      </c>
      <c r="F67" s="96" t="s">
        <v>345</v>
      </c>
      <c r="G67" s="96" t="s">
        <v>345</v>
      </c>
      <c r="H67" s="96" t="s">
        <v>345</v>
      </c>
      <c r="I67" s="96" t="s">
        <v>345</v>
      </c>
      <c r="J67" s="96" t="s">
        <v>345</v>
      </c>
      <c r="K67" s="96" t="s">
        <v>345</v>
      </c>
      <c r="L67" s="96" t="s">
        <v>345</v>
      </c>
      <c r="M67" s="96" t="s">
        <v>345</v>
      </c>
      <c r="N67" s="96" t="s">
        <v>345</v>
      </c>
      <c r="O67" s="96" t="s">
        <v>345</v>
      </c>
      <c r="P67" s="96" t="s">
        <v>345</v>
      </c>
      <c r="Q67" s="96" t="s">
        <v>345</v>
      </c>
      <c r="R67" s="96" t="s">
        <v>345</v>
      </c>
    </row>
    <row r="68" spans="1:18" s="4" customFormat="1" x14ac:dyDescent="0.35">
      <c r="A68" s="95"/>
      <c r="B68" s="78" t="s">
        <v>17</v>
      </c>
      <c r="C68" s="96" t="s">
        <v>345</v>
      </c>
      <c r="D68" s="96" t="s">
        <v>345</v>
      </c>
      <c r="E68" s="96" t="s">
        <v>345</v>
      </c>
      <c r="F68" s="96" t="s">
        <v>345</v>
      </c>
      <c r="G68" s="96" t="s">
        <v>345</v>
      </c>
      <c r="H68" s="96" t="s">
        <v>345</v>
      </c>
      <c r="I68" s="96" t="s">
        <v>345</v>
      </c>
      <c r="J68" s="96" t="s">
        <v>345</v>
      </c>
      <c r="K68" s="96" t="s">
        <v>345</v>
      </c>
      <c r="L68" s="96" t="s">
        <v>345</v>
      </c>
      <c r="M68" s="96" t="s">
        <v>345</v>
      </c>
      <c r="N68" s="96" t="s">
        <v>345</v>
      </c>
      <c r="O68" s="96" t="s">
        <v>345</v>
      </c>
      <c r="P68" s="96" t="s">
        <v>345</v>
      </c>
      <c r="Q68" s="96" t="s">
        <v>345</v>
      </c>
      <c r="R68" s="96" t="s">
        <v>345</v>
      </c>
    </row>
    <row r="69" spans="1:18" s="4" customFormat="1" x14ac:dyDescent="0.35">
      <c r="A69" s="95" t="s">
        <v>350</v>
      </c>
      <c r="B69" s="78" t="s">
        <v>16</v>
      </c>
      <c r="C69" s="106">
        <f>+D69</f>
        <v>200000</v>
      </c>
      <c r="D69" s="115">
        <f t="shared" ref="D69" si="12">SUM(E69:H69)</f>
        <v>200000</v>
      </c>
      <c r="E69" s="106">
        <v>200000</v>
      </c>
      <c r="F69" s="96" t="s">
        <v>345</v>
      </c>
      <c r="G69" s="96" t="s">
        <v>345</v>
      </c>
      <c r="H69" s="96" t="s">
        <v>345</v>
      </c>
      <c r="I69" s="96" t="s">
        <v>345</v>
      </c>
      <c r="J69" s="96" t="s">
        <v>345</v>
      </c>
      <c r="K69" s="96" t="s">
        <v>345</v>
      </c>
      <c r="L69" s="96" t="s">
        <v>345</v>
      </c>
      <c r="M69" s="96" t="s">
        <v>345</v>
      </c>
      <c r="N69" s="96" t="s">
        <v>345</v>
      </c>
      <c r="O69" s="96" t="s">
        <v>345</v>
      </c>
      <c r="P69" s="96" t="s">
        <v>345</v>
      </c>
      <c r="Q69" s="96" t="s">
        <v>345</v>
      </c>
      <c r="R69" s="96" t="s">
        <v>345</v>
      </c>
    </row>
    <row r="70" spans="1:18" s="4" customFormat="1" x14ac:dyDescent="0.35">
      <c r="A70" s="95"/>
      <c r="B70" s="78" t="s">
        <v>17</v>
      </c>
      <c r="C70" s="96" t="s">
        <v>345</v>
      </c>
      <c r="D70" s="96" t="s">
        <v>345</v>
      </c>
      <c r="E70" s="96" t="s">
        <v>345</v>
      </c>
      <c r="F70" s="96" t="s">
        <v>345</v>
      </c>
      <c r="G70" s="96" t="s">
        <v>345</v>
      </c>
      <c r="H70" s="96" t="s">
        <v>345</v>
      </c>
      <c r="I70" s="96" t="s">
        <v>345</v>
      </c>
      <c r="J70" s="96" t="s">
        <v>345</v>
      </c>
      <c r="K70" s="96" t="s">
        <v>345</v>
      </c>
      <c r="L70" s="96" t="s">
        <v>345</v>
      </c>
      <c r="M70" s="96" t="s">
        <v>345</v>
      </c>
      <c r="N70" s="96" t="s">
        <v>345</v>
      </c>
      <c r="O70" s="96" t="s">
        <v>345</v>
      </c>
      <c r="P70" s="96" t="s">
        <v>345</v>
      </c>
      <c r="Q70" s="96" t="s">
        <v>345</v>
      </c>
      <c r="R70" s="96" t="s">
        <v>345</v>
      </c>
    </row>
    <row r="71" spans="1:18" s="4" customFormat="1" x14ac:dyDescent="0.35">
      <c r="A71" s="81" t="s">
        <v>82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ht="25.9" customHeight="1" x14ac:dyDescent="0.35">
      <c r="A73" s="72" t="s">
        <v>83</v>
      </c>
      <c r="B73" s="73" t="s">
        <v>16</v>
      </c>
      <c r="C73" s="86" t="s">
        <v>345</v>
      </c>
      <c r="D73" s="86" t="s">
        <v>345</v>
      </c>
      <c r="E73" s="86" t="s">
        <v>345</v>
      </c>
      <c r="F73" s="86" t="s">
        <v>345</v>
      </c>
      <c r="G73" s="86" t="s">
        <v>345</v>
      </c>
      <c r="H73" s="86" t="s">
        <v>345</v>
      </c>
      <c r="I73" s="86" t="s">
        <v>345</v>
      </c>
      <c r="J73" s="86" t="s">
        <v>345</v>
      </c>
      <c r="K73" s="86" t="s">
        <v>345</v>
      </c>
      <c r="L73" s="86" t="s">
        <v>345</v>
      </c>
      <c r="M73" s="86" t="s">
        <v>345</v>
      </c>
      <c r="N73" s="86" t="s">
        <v>345</v>
      </c>
      <c r="O73" s="86" t="s">
        <v>345</v>
      </c>
      <c r="P73" s="86" t="s">
        <v>345</v>
      </c>
      <c r="Q73" s="86" t="s">
        <v>345</v>
      </c>
      <c r="R73" s="86" t="s">
        <v>345</v>
      </c>
    </row>
    <row r="74" spans="1:18" s="4" customFormat="1" x14ac:dyDescent="0.35">
      <c r="A74" s="72"/>
      <c r="B74" s="73" t="s">
        <v>17</v>
      </c>
      <c r="C74" s="86" t="s">
        <v>345</v>
      </c>
      <c r="D74" s="86" t="s">
        <v>345</v>
      </c>
      <c r="E74" s="86" t="s">
        <v>345</v>
      </c>
      <c r="F74" s="86" t="s">
        <v>345</v>
      </c>
      <c r="G74" s="86" t="s">
        <v>345</v>
      </c>
      <c r="H74" s="86" t="s">
        <v>345</v>
      </c>
      <c r="I74" s="86" t="s">
        <v>345</v>
      </c>
      <c r="J74" s="86" t="s">
        <v>345</v>
      </c>
      <c r="K74" s="86" t="s">
        <v>345</v>
      </c>
      <c r="L74" s="86" t="s">
        <v>345</v>
      </c>
      <c r="M74" s="86" t="s">
        <v>345</v>
      </c>
      <c r="N74" s="86" t="s">
        <v>345</v>
      </c>
      <c r="O74" s="86" t="s">
        <v>345</v>
      </c>
      <c r="P74" s="86" t="s">
        <v>345</v>
      </c>
      <c r="Q74" s="86" t="s">
        <v>345</v>
      </c>
      <c r="R74" s="86" t="s">
        <v>345</v>
      </c>
    </row>
    <row r="75" spans="1:18" s="4" customFormat="1" x14ac:dyDescent="0.35">
      <c r="A75" s="82" t="s">
        <v>84</v>
      </c>
      <c r="B75" s="73" t="s">
        <v>16</v>
      </c>
      <c r="C75" s="86" t="s">
        <v>345</v>
      </c>
      <c r="D75" s="86" t="s">
        <v>345</v>
      </c>
      <c r="E75" s="86" t="s">
        <v>345</v>
      </c>
      <c r="F75" s="86" t="s">
        <v>345</v>
      </c>
      <c r="G75" s="86" t="s">
        <v>345</v>
      </c>
      <c r="H75" s="86" t="s">
        <v>345</v>
      </c>
      <c r="I75" s="86" t="s">
        <v>345</v>
      </c>
      <c r="J75" s="86" t="s">
        <v>345</v>
      </c>
      <c r="K75" s="86" t="s">
        <v>345</v>
      </c>
      <c r="L75" s="86" t="s">
        <v>345</v>
      </c>
      <c r="M75" s="86" t="s">
        <v>345</v>
      </c>
      <c r="N75" s="86" t="s">
        <v>345</v>
      </c>
      <c r="O75" s="86" t="s">
        <v>345</v>
      </c>
      <c r="P75" s="86" t="s">
        <v>345</v>
      </c>
      <c r="Q75" s="86" t="s">
        <v>345</v>
      </c>
      <c r="R75" s="86" t="s">
        <v>345</v>
      </c>
    </row>
    <row r="76" spans="1:18" s="4" customFormat="1" x14ac:dyDescent="0.35">
      <c r="A76" s="82"/>
      <c r="B76" s="73" t="s">
        <v>17</v>
      </c>
      <c r="C76" s="86" t="s">
        <v>345</v>
      </c>
      <c r="D76" s="86" t="s">
        <v>345</v>
      </c>
      <c r="E76" s="86" t="s">
        <v>345</v>
      </c>
      <c r="F76" s="86" t="s">
        <v>345</v>
      </c>
      <c r="G76" s="86" t="s">
        <v>345</v>
      </c>
      <c r="H76" s="86" t="s">
        <v>345</v>
      </c>
      <c r="I76" s="86" t="s">
        <v>345</v>
      </c>
      <c r="J76" s="86" t="s">
        <v>345</v>
      </c>
      <c r="K76" s="86" t="s">
        <v>345</v>
      </c>
      <c r="L76" s="86" t="s">
        <v>345</v>
      </c>
      <c r="M76" s="86" t="s">
        <v>345</v>
      </c>
      <c r="N76" s="86" t="s">
        <v>345</v>
      </c>
      <c r="O76" s="86" t="s">
        <v>345</v>
      </c>
      <c r="P76" s="86" t="s">
        <v>345</v>
      </c>
      <c r="Q76" s="86" t="s">
        <v>345</v>
      </c>
      <c r="R76" s="86" t="s">
        <v>345</v>
      </c>
    </row>
    <row r="77" spans="1:18" s="92" customFormat="1" x14ac:dyDescent="0.35">
      <c r="A77" s="93"/>
      <c r="B77" s="78" t="s">
        <v>16</v>
      </c>
      <c r="C77" s="96" t="s">
        <v>345</v>
      </c>
      <c r="D77" s="96" t="s">
        <v>345</v>
      </c>
      <c r="E77" s="96" t="s">
        <v>345</v>
      </c>
      <c r="F77" s="96" t="s">
        <v>345</v>
      </c>
      <c r="G77" s="96" t="s">
        <v>345</v>
      </c>
      <c r="H77" s="96" t="s">
        <v>345</v>
      </c>
      <c r="I77" s="96" t="s">
        <v>345</v>
      </c>
      <c r="J77" s="96" t="s">
        <v>345</v>
      </c>
      <c r="K77" s="96" t="s">
        <v>345</v>
      </c>
      <c r="L77" s="96" t="s">
        <v>345</v>
      </c>
      <c r="M77" s="96" t="s">
        <v>345</v>
      </c>
      <c r="N77" s="96" t="s">
        <v>345</v>
      </c>
      <c r="O77" s="96" t="s">
        <v>345</v>
      </c>
      <c r="P77" s="96" t="s">
        <v>345</v>
      </c>
      <c r="Q77" s="96" t="s">
        <v>345</v>
      </c>
      <c r="R77" s="96" t="s">
        <v>345</v>
      </c>
    </row>
    <row r="78" spans="1:18" s="4" customFormat="1" x14ac:dyDescent="0.35">
      <c r="A78" s="107"/>
      <c r="B78" s="78" t="s">
        <v>17</v>
      </c>
      <c r="C78" s="96" t="s">
        <v>345</v>
      </c>
      <c r="D78" s="96" t="s">
        <v>345</v>
      </c>
      <c r="E78" s="96" t="s">
        <v>345</v>
      </c>
      <c r="F78" s="96" t="s">
        <v>345</v>
      </c>
      <c r="G78" s="96" t="s">
        <v>345</v>
      </c>
      <c r="H78" s="96" t="s">
        <v>345</v>
      </c>
      <c r="I78" s="96" t="s">
        <v>345</v>
      </c>
      <c r="J78" s="96" t="s">
        <v>345</v>
      </c>
      <c r="K78" s="96" t="s">
        <v>345</v>
      </c>
      <c r="L78" s="96" t="s">
        <v>345</v>
      </c>
      <c r="M78" s="96" t="s">
        <v>345</v>
      </c>
      <c r="N78" s="96" t="s">
        <v>345</v>
      </c>
      <c r="O78" s="96" t="s">
        <v>345</v>
      </c>
      <c r="P78" s="96" t="s">
        <v>345</v>
      </c>
      <c r="Q78" s="96" t="s">
        <v>345</v>
      </c>
      <c r="R78" s="96" t="s">
        <v>345</v>
      </c>
    </row>
    <row r="79" spans="1:18" s="4" customFormat="1" x14ac:dyDescent="0.35">
      <c r="A79" s="82" t="s">
        <v>85</v>
      </c>
      <c r="B79" s="73" t="s">
        <v>16</v>
      </c>
      <c r="C79" s="86" t="s">
        <v>345</v>
      </c>
      <c r="D79" s="86" t="s">
        <v>345</v>
      </c>
      <c r="E79" s="86" t="s">
        <v>345</v>
      </c>
      <c r="F79" s="86" t="s">
        <v>345</v>
      </c>
      <c r="G79" s="86" t="s">
        <v>345</v>
      </c>
      <c r="H79" s="86" t="s">
        <v>345</v>
      </c>
      <c r="I79" s="86" t="s">
        <v>345</v>
      </c>
      <c r="J79" s="86" t="s">
        <v>345</v>
      </c>
      <c r="K79" s="86" t="s">
        <v>345</v>
      </c>
      <c r="L79" s="86" t="s">
        <v>345</v>
      </c>
      <c r="M79" s="86" t="s">
        <v>345</v>
      </c>
      <c r="N79" s="86" t="s">
        <v>345</v>
      </c>
      <c r="O79" s="86" t="s">
        <v>345</v>
      </c>
      <c r="P79" s="86" t="s">
        <v>345</v>
      </c>
      <c r="Q79" s="86" t="s">
        <v>345</v>
      </c>
      <c r="R79" s="86" t="s">
        <v>345</v>
      </c>
    </row>
    <row r="80" spans="1:18" s="4" customFormat="1" x14ac:dyDescent="0.35">
      <c r="A80" s="82"/>
      <c r="B80" s="73" t="s">
        <v>17</v>
      </c>
      <c r="C80" s="86" t="s">
        <v>345</v>
      </c>
      <c r="D80" s="86" t="s">
        <v>345</v>
      </c>
      <c r="E80" s="86" t="s">
        <v>345</v>
      </c>
      <c r="F80" s="86" t="s">
        <v>345</v>
      </c>
      <c r="G80" s="86" t="s">
        <v>345</v>
      </c>
      <c r="H80" s="86" t="s">
        <v>345</v>
      </c>
      <c r="I80" s="86" t="s">
        <v>345</v>
      </c>
      <c r="J80" s="86" t="s">
        <v>345</v>
      </c>
      <c r="K80" s="86" t="s">
        <v>345</v>
      </c>
      <c r="L80" s="86" t="s">
        <v>345</v>
      </c>
      <c r="M80" s="86" t="s">
        <v>345</v>
      </c>
      <c r="N80" s="86" t="s">
        <v>345</v>
      </c>
      <c r="O80" s="86" t="s">
        <v>345</v>
      </c>
      <c r="P80" s="86" t="s">
        <v>345</v>
      </c>
      <c r="Q80" s="86" t="s">
        <v>345</v>
      </c>
      <c r="R80" s="86" t="s">
        <v>345</v>
      </c>
    </row>
    <row r="81" spans="1:18" s="92" customFormat="1" x14ac:dyDescent="0.35">
      <c r="A81" s="95"/>
      <c r="B81" s="78" t="s">
        <v>16</v>
      </c>
      <c r="C81" s="96" t="s">
        <v>345</v>
      </c>
      <c r="D81" s="96" t="s">
        <v>345</v>
      </c>
      <c r="E81" s="96" t="s">
        <v>345</v>
      </c>
      <c r="F81" s="96" t="s">
        <v>345</v>
      </c>
      <c r="G81" s="96" t="s">
        <v>345</v>
      </c>
      <c r="H81" s="96" t="s">
        <v>345</v>
      </c>
      <c r="I81" s="96" t="s">
        <v>345</v>
      </c>
      <c r="J81" s="96" t="s">
        <v>345</v>
      </c>
      <c r="K81" s="96" t="s">
        <v>345</v>
      </c>
      <c r="L81" s="96" t="s">
        <v>345</v>
      </c>
      <c r="M81" s="96" t="s">
        <v>345</v>
      </c>
      <c r="N81" s="96" t="s">
        <v>345</v>
      </c>
      <c r="O81" s="96" t="s">
        <v>345</v>
      </c>
      <c r="P81" s="96" t="s">
        <v>345</v>
      </c>
      <c r="Q81" s="96" t="s">
        <v>345</v>
      </c>
      <c r="R81" s="96" t="s">
        <v>345</v>
      </c>
    </row>
    <row r="82" spans="1:18" s="4" customFormat="1" x14ac:dyDescent="0.35">
      <c r="A82" s="107"/>
      <c r="B82" s="78" t="s">
        <v>17</v>
      </c>
      <c r="C82" s="96" t="s">
        <v>345</v>
      </c>
      <c r="D82" s="96" t="s">
        <v>345</v>
      </c>
      <c r="E82" s="96" t="s">
        <v>345</v>
      </c>
      <c r="F82" s="96" t="s">
        <v>345</v>
      </c>
      <c r="G82" s="96" t="s">
        <v>345</v>
      </c>
      <c r="H82" s="96" t="s">
        <v>345</v>
      </c>
      <c r="I82" s="96" t="s">
        <v>345</v>
      </c>
      <c r="J82" s="96" t="s">
        <v>345</v>
      </c>
      <c r="K82" s="96" t="s">
        <v>345</v>
      </c>
      <c r="L82" s="96" t="s">
        <v>345</v>
      </c>
      <c r="M82" s="96" t="s">
        <v>345</v>
      </c>
      <c r="N82" s="96" t="s">
        <v>345</v>
      </c>
      <c r="O82" s="96" t="s">
        <v>345</v>
      </c>
      <c r="P82" s="96" t="s">
        <v>345</v>
      </c>
      <c r="Q82" s="96" t="s">
        <v>345</v>
      </c>
      <c r="R82" s="96" t="s">
        <v>345</v>
      </c>
    </row>
    <row r="83" spans="1:18" s="4" customFormat="1" ht="24.6" customHeight="1" x14ac:dyDescent="0.35">
      <c r="A83" s="82" t="s">
        <v>86</v>
      </c>
      <c r="B83" s="73" t="s">
        <v>16</v>
      </c>
      <c r="C83" s="86" t="s">
        <v>345</v>
      </c>
      <c r="D83" s="86" t="s">
        <v>345</v>
      </c>
      <c r="E83" s="86" t="s">
        <v>345</v>
      </c>
      <c r="F83" s="86" t="s">
        <v>345</v>
      </c>
      <c r="G83" s="86" t="s">
        <v>345</v>
      </c>
      <c r="H83" s="86" t="s">
        <v>345</v>
      </c>
      <c r="I83" s="86" t="s">
        <v>345</v>
      </c>
      <c r="J83" s="86" t="s">
        <v>345</v>
      </c>
      <c r="K83" s="86" t="s">
        <v>345</v>
      </c>
      <c r="L83" s="86" t="s">
        <v>345</v>
      </c>
      <c r="M83" s="86" t="s">
        <v>345</v>
      </c>
      <c r="N83" s="86" t="s">
        <v>345</v>
      </c>
      <c r="O83" s="86" t="s">
        <v>345</v>
      </c>
      <c r="P83" s="86" t="s">
        <v>345</v>
      </c>
      <c r="Q83" s="86" t="s">
        <v>345</v>
      </c>
      <c r="R83" s="86" t="s">
        <v>345</v>
      </c>
    </row>
    <row r="84" spans="1:18" s="4" customFormat="1" x14ac:dyDescent="0.35">
      <c r="A84" s="82"/>
      <c r="B84" s="73" t="s">
        <v>17</v>
      </c>
      <c r="C84" s="86" t="s">
        <v>345</v>
      </c>
      <c r="D84" s="86" t="s">
        <v>345</v>
      </c>
      <c r="E84" s="86" t="s">
        <v>345</v>
      </c>
      <c r="F84" s="86" t="s">
        <v>345</v>
      </c>
      <c r="G84" s="86" t="s">
        <v>345</v>
      </c>
      <c r="H84" s="86" t="s">
        <v>345</v>
      </c>
      <c r="I84" s="86" t="s">
        <v>345</v>
      </c>
      <c r="J84" s="86" t="s">
        <v>345</v>
      </c>
      <c r="K84" s="86" t="s">
        <v>345</v>
      </c>
      <c r="L84" s="86" t="s">
        <v>345</v>
      </c>
      <c r="M84" s="86" t="s">
        <v>345</v>
      </c>
      <c r="N84" s="86" t="s">
        <v>345</v>
      </c>
      <c r="O84" s="86" t="s">
        <v>345</v>
      </c>
      <c r="P84" s="86" t="s">
        <v>345</v>
      </c>
      <c r="Q84" s="86" t="s">
        <v>345</v>
      </c>
      <c r="R84" s="86" t="s">
        <v>345</v>
      </c>
    </row>
    <row r="85" spans="1:18" s="4" customFormat="1" x14ac:dyDescent="0.35">
      <c r="A85" s="95"/>
      <c r="B85" s="78" t="s">
        <v>16</v>
      </c>
      <c r="C85" s="96" t="s">
        <v>345</v>
      </c>
      <c r="D85" s="96" t="s">
        <v>345</v>
      </c>
      <c r="E85" s="96" t="s">
        <v>345</v>
      </c>
      <c r="F85" s="96" t="s">
        <v>345</v>
      </c>
      <c r="G85" s="96" t="s">
        <v>345</v>
      </c>
      <c r="H85" s="96" t="s">
        <v>345</v>
      </c>
      <c r="I85" s="96" t="s">
        <v>345</v>
      </c>
      <c r="J85" s="96" t="s">
        <v>345</v>
      </c>
      <c r="K85" s="96" t="s">
        <v>345</v>
      </c>
      <c r="L85" s="96" t="s">
        <v>345</v>
      </c>
      <c r="M85" s="96" t="s">
        <v>345</v>
      </c>
      <c r="N85" s="96" t="s">
        <v>345</v>
      </c>
      <c r="O85" s="96" t="s">
        <v>345</v>
      </c>
      <c r="P85" s="96" t="s">
        <v>345</v>
      </c>
      <c r="Q85" s="96" t="s">
        <v>345</v>
      </c>
      <c r="R85" s="96" t="s">
        <v>345</v>
      </c>
    </row>
    <row r="86" spans="1:18" s="4" customFormat="1" x14ac:dyDescent="0.35">
      <c r="A86" s="107"/>
      <c r="B86" s="78" t="s">
        <v>17</v>
      </c>
      <c r="C86" s="96" t="s">
        <v>345</v>
      </c>
      <c r="D86" s="96" t="s">
        <v>345</v>
      </c>
      <c r="E86" s="96" t="s">
        <v>345</v>
      </c>
      <c r="F86" s="96" t="s">
        <v>345</v>
      </c>
      <c r="G86" s="96" t="s">
        <v>345</v>
      </c>
      <c r="H86" s="96" t="s">
        <v>345</v>
      </c>
      <c r="I86" s="96" t="s">
        <v>345</v>
      </c>
      <c r="J86" s="96" t="s">
        <v>345</v>
      </c>
      <c r="K86" s="96" t="s">
        <v>345</v>
      </c>
      <c r="L86" s="96" t="s">
        <v>345</v>
      </c>
      <c r="M86" s="96" t="s">
        <v>345</v>
      </c>
      <c r="N86" s="96" t="s">
        <v>345</v>
      </c>
      <c r="O86" s="96" t="s">
        <v>345</v>
      </c>
      <c r="P86" s="96" t="s">
        <v>345</v>
      </c>
      <c r="Q86" s="96" t="s">
        <v>345</v>
      </c>
      <c r="R86" s="96" t="s">
        <v>345</v>
      </c>
    </row>
    <row r="87" spans="1:18" s="4" customFormat="1" x14ac:dyDescent="0.35">
      <c r="A87" s="322" t="s">
        <v>344</v>
      </c>
      <c r="B87" s="322"/>
      <c r="C87" s="322"/>
      <c r="D87" s="322"/>
      <c r="E87" s="322"/>
      <c r="F87" s="322"/>
      <c r="G87" s="322"/>
      <c r="H87" s="322"/>
      <c r="I87" s="322"/>
      <c r="J87" s="322"/>
      <c r="K87" s="322"/>
      <c r="L87" s="322"/>
      <c r="M87" s="322"/>
      <c r="N87" s="322"/>
      <c r="O87" s="322"/>
      <c r="P87" s="322"/>
      <c r="Q87" s="60" t="s">
        <v>50</v>
      </c>
      <c r="R87" s="13"/>
    </row>
    <row r="88" spans="1:18" s="4" customFormat="1" x14ac:dyDescent="0.35">
      <c r="A88" s="310" t="s">
        <v>116</v>
      </c>
      <c r="B88" s="310"/>
      <c r="C88" s="310"/>
      <c r="D88" s="310"/>
      <c r="E88" s="310"/>
      <c r="F88" s="310"/>
      <c r="G88" s="310"/>
      <c r="H88" s="310"/>
      <c r="I88" s="310"/>
      <c r="J88" s="310"/>
      <c r="K88" s="310"/>
      <c r="L88" s="310"/>
      <c r="M88" s="310"/>
      <c r="N88" s="310"/>
      <c r="O88" s="310"/>
      <c r="P88" s="310"/>
      <c r="Q88" s="6"/>
      <c r="R88" s="6"/>
    </row>
    <row r="89" spans="1:18" s="4" customForma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6" t="s">
        <v>3</v>
      </c>
      <c r="P89" s="224" t="s">
        <v>355</v>
      </c>
      <c r="R89" s="3"/>
    </row>
    <row r="90" spans="1:18" s="4" customForma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8" t="s">
        <v>4</v>
      </c>
      <c r="P90" s="225"/>
      <c r="R90" s="3"/>
    </row>
    <row r="91" spans="1:18" s="4" customForma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8" t="s">
        <v>5</v>
      </c>
      <c r="P91" s="310" t="s">
        <v>343</v>
      </c>
      <c r="Q91" s="310"/>
      <c r="R91" s="3"/>
    </row>
    <row r="92" spans="1:18" s="4" customFormat="1" x14ac:dyDescent="0.35">
      <c r="A92" s="9" t="s">
        <v>51</v>
      </c>
      <c r="B92" s="10"/>
      <c r="C92" s="10"/>
      <c r="D92" s="10"/>
      <c r="E92" s="10"/>
      <c r="F92" s="10"/>
      <c r="G92" s="10"/>
      <c r="H92" s="10"/>
      <c r="I92" s="10"/>
      <c r="J92" s="10"/>
      <c r="K92" s="10"/>
      <c r="N92" s="11"/>
      <c r="O92" s="12" t="s">
        <v>6</v>
      </c>
    </row>
    <row r="93" spans="1:18" s="4" customFormat="1" x14ac:dyDescent="0.35">
      <c r="A93" s="323" t="s">
        <v>52</v>
      </c>
      <c r="B93" s="323"/>
      <c r="C93" s="323"/>
      <c r="D93" s="323"/>
      <c r="F93" s="324"/>
      <c r="G93" s="324"/>
      <c r="H93" s="60"/>
      <c r="I93" s="13"/>
      <c r="J93" s="13"/>
      <c r="K93" s="13"/>
      <c r="N93" s="11"/>
      <c r="O93" s="12" t="s">
        <v>7</v>
      </c>
      <c r="Q93" s="10"/>
    </row>
    <row r="94" spans="1:18" s="4" customFormat="1" ht="23.25" customHeight="1" x14ac:dyDescent="0.35">
      <c r="A94" s="9" t="s">
        <v>340</v>
      </c>
      <c r="E94" s="6"/>
      <c r="F94" s="3"/>
      <c r="G94" s="6"/>
      <c r="H94" s="6"/>
      <c r="I94" s="6"/>
      <c r="J94" s="6"/>
      <c r="K94" s="13"/>
      <c r="N94" s="11"/>
      <c r="O94" s="12" t="s">
        <v>8</v>
      </c>
      <c r="P94" s="13" t="s">
        <v>9</v>
      </c>
    </row>
    <row r="95" spans="1:18" s="4" customFormat="1" x14ac:dyDescent="0.35">
      <c r="A95" s="323"/>
      <c r="B95" s="323"/>
      <c r="C95" s="323"/>
      <c r="D95" s="323"/>
      <c r="P95" s="62"/>
      <c r="Q95" s="62"/>
      <c r="R95" s="63" t="s">
        <v>54</v>
      </c>
    </row>
    <row r="96" spans="1:18" s="4" customFormat="1" x14ac:dyDescent="0.35">
      <c r="A96" s="64" t="s">
        <v>55</v>
      </c>
      <c r="B96" s="311" t="s">
        <v>56</v>
      </c>
      <c r="C96" s="311" t="s">
        <v>12</v>
      </c>
      <c r="D96" s="65" t="s">
        <v>57</v>
      </c>
      <c r="E96" s="325" t="s">
        <v>13</v>
      </c>
      <c r="F96" s="326"/>
      <c r="G96" s="326"/>
      <c r="H96" s="327"/>
      <c r="I96" s="65" t="s">
        <v>57</v>
      </c>
      <c r="J96" s="325" t="s">
        <v>14</v>
      </c>
      <c r="K96" s="326"/>
      <c r="L96" s="326"/>
      <c r="M96" s="327"/>
      <c r="N96" s="65" t="s">
        <v>57</v>
      </c>
      <c r="O96" s="325" t="s">
        <v>15</v>
      </c>
      <c r="P96" s="326"/>
      <c r="Q96" s="326"/>
      <c r="R96" s="327"/>
    </row>
    <row r="97" spans="1:18" s="4" customFormat="1" x14ac:dyDescent="0.35">
      <c r="A97" s="66" t="s">
        <v>61</v>
      </c>
      <c r="B97" s="311"/>
      <c r="C97" s="311"/>
      <c r="D97" s="67" t="s">
        <v>62</v>
      </c>
      <c r="E97" s="68" t="s">
        <v>63</v>
      </c>
      <c r="F97" s="68" t="s">
        <v>64</v>
      </c>
      <c r="G97" s="68" t="s">
        <v>65</v>
      </c>
      <c r="H97" s="68" t="s">
        <v>66</v>
      </c>
      <c r="I97" s="67" t="s">
        <v>67</v>
      </c>
      <c r="J97" s="68" t="s">
        <v>68</v>
      </c>
      <c r="K97" s="68" t="s">
        <v>69</v>
      </c>
      <c r="L97" s="68" t="s">
        <v>70</v>
      </c>
      <c r="M97" s="68" t="s">
        <v>71</v>
      </c>
      <c r="N97" s="67" t="s">
        <v>72</v>
      </c>
      <c r="O97" s="68" t="s">
        <v>73</v>
      </c>
      <c r="P97" s="68" t="s">
        <v>74</v>
      </c>
      <c r="Q97" s="68" t="s">
        <v>75</v>
      </c>
      <c r="R97" s="68" t="s">
        <v>76</v>
      </c>
    </row>
    <row r="98" spans="1:18" s="4" customFormat="1" ht="28.15" customHeight="1" x14ac:dyDescent="0.35">
      <c r="A98" s="72" t="s">
        <v>87</v>
      </c>
      <c r="B98" s="73" t="s">
        <v>16</v>
      </c>
      <c r="C98" s="86" t="s">
        <v>345</v>
      </c>
      <c r="D98" s="86" t="s">
        <v>345</v>
      </c>
      <c r="E98" s="86" t="s">
        <v>345</v>
      </c>
      <c r="F98" s="86" t="s">
        <v>345</v>
      </c>
      <c r="G98" s="86" t="s">
        <v>345</v>
      </c>
      <c r="H98" s="86" t="s">
        <v>345</v>
      </c>
      <c r="I98" s="86" t="s">
        <v>345</v>
      </c>
      <c r="J98" s="86" t="s">
        <v>345</v>
      </c>
      <c r="K98" s="86" t="s">
        <v>345</v>
      </c>
      <c r="L98" s="86" t="s">
        <v>345</v>
      </c>
      <c r="M98" s="86" t="s">
        <v>345</v>
      </c>
      <c r="N98" s="86" t="s">
        <v>345</v>
      </c>
      <c r="O98" s="86" t="s">
        <v>345</v>
      </c>
      <c r="P98" s="86" t="s">
        <v>345</v>
      </c>
      <c r="Q98" s="86" t="s">
        <v>345</v>
      </c>
      <c r="R98" s="86" t="s">
        <v>345</v>
      </c>
    </row>
    <row r="99" spans="1:18" s="4" customFormat="1" ht="20.45" customHeight="1" x14ac:dyDescent="0.35">
      <c r="A99" s="72"/>
      <c r="B99" s="73" t="s">
        <v>17</v>
      </c>
      <c r="C99" s="86" t="s">
        <v>345</v>
      </c>
      <c r="D99" s="86" t="s">
        <v>345</v>
      </c>
      <c r="E99" s="86" t="s">
        <v>345</v>
      </c>
      <c r="F99" s="86" t="s">
        <v>345</v>
      </c>
      <c r="G99" s="86" t="s">
        <v>345</v>
      </c>
      <c r="H99" s="86" t="s">
        <v>345</v>
      </c>
      <c r="I99" s="86" t="s">
        <v>345</v>
      </c>
      <c r="J99" s="86" t="s">
        <v>345</v>
      </c>
      <c r="K99" s="86" t="s">
        <v>345</v>
      </c>
      <c r="L99" s="86" t="s">
        <v>345</v>
      </c>
      <c r="M99" s="86" t="s">
        <v>345</v>
      </c>
      <c r="N99" s="86" t="s">
        <v>345</v>
      </c>
      <c r="O99" s="86" t="s">
        <v>345</v>
      </c>
      <c r="P99" s="86" t="s">
        <v>345</v>
      </c>
      <c r="Q99" s="86" t="s">
        <v>345</v>
      </c>
      <c r="R99" s="86" t="s">
        <v>345</v>
      </c>
    </row>
    <row r="100" spans="1:18" s="4" customFormat="1" x14ac:dyDescent="0.35">
      <c r="A100" s="107"/>
      <c r="B100" s="78" t="s">
        <v>16</v>
      </c>
      <c r="C100" s="96" t="s">
        <v>345</v>
      </c>
      <c r="D100" s="96" t="s">
        <v>345</v>
      </c>
      <c r="E100" s="96" t="s">
        <v>345</v>
      </c>
      <c r="F100" s="96" t="s">
        <v>345</v>
      </c>
      <c r="G100" s="96" t="s">
        <v>345</v>
      </c>
      <c r="H100" s="96" t="s">
        <v>345</v>
      </c>
      <c r="I100" s="96" t="s">
        <v>345</v>
      </c>
      <c r="J100" s="96" t="s">
        <v>345</v>
      </c>
      <c r="K100" s="96" t="s">
        <v>345</v>
      </c>
      <c r="L100" s="96" t="s">
        <v>345</v>
      </c>
      <c r="M100" s="96" t="s">
        <v>345</v>
      </c>
      <c r="N100" s="96" t="s">
        <v>345</v>
      </c>
      <c r="O100" s="96" t="s">
        <v>345</v>
      </c>
      <c r="P100" s="96" t="s">
        <v>345</v>
      </c>
      <c r="Q100" s="96" t="s">
        <v>345</v>
      </c>
      <c r="R100" s="96" t="s">
        <v>345</v>
      </c>
    </row>
    <row r="101" spans="1:18" s="4" customFormat="1" x14ac:dyDescent="0.35">
      <c r="A101" s="107"/>
      <c r="B101" s="78" t="s">
        <v>17</v>
      </c>
      <c r="C101" s="96" t="s">
        <v>345</v>
      </c>
      <c r="D101" s="96" t="s">
        <v>345</v>
      </c>
      <c r="E101" s="96" t="s">
        <v>345</v>
      </c>
      <c r="F101" s="96" t="s">
        <v>345</v>
      </c>
      <c r="G101" s="96" t="s">
        <v>345</v>
      </c>
      <c r="H101" s="96" t="s">
        <v>345</v>
      </c>
      <c r="I101" s="96" t="s">
        <v>345</v>
      </c>
      <c r="J101" s="96" t="s">
        <v>345</v>
      </c>
      <c r="K101" s="96" t="s">
        <v>345</v>
      </c>
      <c r="L101" s="96" t="s">
        <v>345</v>
      </c>
      <c r="M101" s="96" t="s">
        <v>345</v>
      </c>
      <c r="N101" s="96" t="s">
        <v>345</v>
      </c>
      <c r="O101" s="96" t="s">
        <v>345</v>
      </c>
      <c r="P101" s="96" t="s">
        <v>345</v>
      </c>
      <c r="Q101" s="96" t="s">
        <v>345</v>
      </c>
      <c r="R101" s="96" t="s">
        <v>345</v>
      </c>
    </row>
    <row r="102" spans="1:18" s="4" customFormat="1" ht="24.6" customHeight="1" x14ac:dyDescent="0.35">
      <c r="A102" s="81" t="s">
        <v>88</v>
      </c>
      <c r="B102" s="70" t="s">
        <v>16</v>
      </c>
      <c r="C102" s="116" t="s">
        <v>345</v>
      </c>
      <c r="D102" s="116" t="s">
        <v>345</v>
      </c>
      <c r="E102" s="116" t="s">
        <v>345</v>
      </c>
      <c r="F102" s="116" t="s">
        <v>345</v>
      </c>
      <c r="G102" s="116" t="s">
        <v>345</v>
      </c>
      <c r="H102" s="116" t="s">
        <v>345</v>
      </c>
      <c r="I102" s="116" t="s">
        <v>345</v>
      </c>
      <c r="J102" s="116" t="s">
        <v>345</v>
      </c>
      <c r="K102" s="116" t="s">
        <v>345</v>
      </c>
      <c r="L102" s="116" t="s">
        <v>345</v>
      </c>
      <c r="M102" s="116" t="s">
        <v>345</v>
      </c>
      <c r="N102" s="116" t="s">
        <v>345</v>
      </c>
      <c r="O102" s="116" t="s">
        <v>345</v>
      </c>
      <c r="P102" s="116" t="s">
        <v>345</v>
      </c>
      <c r="Q102" s="116" t="s">
        <v>345</v>
      </c>
      <c r="R102" s="116" t="s">
        <v>345</v>
      </c>
    </row>
    <row r="103" spans="1:18" s="4" customFormat="1" x14ac:dyDescent="0.35">
      <c r="A103" s="81"/>
      <c r="B103" s="70" t="s">
        <v>17</v>
      </c>
      <c r="C103" s="116" t="s">
        <v>345</v>
      </c>
      <c r="D103" s="116" t="s">
        <v>345</v>
      </c>
      <c r="E103" s="116" t="s">
        <v>345</v>
      </c>
      <c r="F103" s="116" t="s">
        <v>345</v>
      </c>
      <c r="G103" s="116" t="s">
        <v>345</v>
      </c>
      <c r="H103" s="116" t="s">
        <v>345</v>
      </c>
      <c r="I103" s="116" t="s">
        <v>345</v>
      </c>
      <c r="J103" s="116" t="s">
        <v>345</v>
      </c>
      <c r="K103" s="116" t="s">
        <v>345</v>
      </c>
      <c r="L103" s="116" t="s">
        <v>345</v>
      </c>
      <c r="M103" s="116" t="s">
        <v>345</v>
      </c>
      <c r="N103" s="116" t="s">
        <v>345</v>
      </c>
      <c r="O103" s="116" t="s">
        <v>345</v>
      </c>
      <c r="P103" s="116" t="s">
        <v>345</v>
      </c>
      <c r="Q103" s="116" t="s">
        <v>345</v>
      </c>
      <c r="R103" s="116" t="s">
        <v>345</v>
      </c>
    </row>
    <row r="104" spans="1:18" s="4" customFormat="1" ht="27.6" customHeight="1" x14ac:dyDescent="0.35">
      <c r="A104" s="72" t="s">
        <v>89</v>
      </c>
      <c r="B104" s="73" t="s">
        <v>16</v>
      </c>
      <c r="C104" s="86" t="s">
        <v>345</v>
      </c>
      <c r="D104" s="86" t="s">
        <v>345</v>
      </c>
      <c r="E104" s="86" t="s">
        <v>345</v>
      </c>
      <c r="F104" s="86" t="s">
        <v>345</v>
      </c>
      <c r="G104" s="86" t="s">
        <v>345</v>
      </c>
      <c r="H104" s="86" t="s">
        <v>345</v>
      </c>
      <c r="I104" s="86" t="s">
        <v>345</v>
      </c>
      <c r="J104" s="86" t="s">
        <v>345</v>
      </c>
      <c r="K104" s="86" t="s">
        <v>345</v>
      </c>
      <c r="L104" s="86" t="s">
        <v>345</v>
      </c>
      <c r="M104" s="86" t="s">
        <v>345</v>
      </c>
      <c r="N104" s="86" t="s">
        <v>345</v>
      </c>
      <c r="O104" s="86" t="s">
        <v>345</v>
      </c>
      <c r="P104" s="86" t="s">
        <v>345</v>
      </c>
      <c r="Q104" s="86" t="s">
        <v>345</v>
      </c>
      <c r="R104" s="86" t="s">
        <v>345</v>
      </c>
    </row>
    <row r="105" spans="1:18" s="4" customFormat="1" x14ac:dyDescent="0.35">
      <c r="A105" s="72"/>
      <c r="B105" s="73" t="s">
        <v>17</v>
      </c>
      <c r="C105" s="86" t="s">
        <v>345</v>
      </c>
      <c r="D105" s="86" t="s">
        <v>345</v>
      </c>
      <c r="E105" s="86" t="s">
        <v>345</v>
      </c>
      <c r="F105" s="86" t="s">
        <v>345</v>
      </c>
      <c r="G105" s="86" t="s">
        <v>345</v>
      </c>
      <c r="H105" s="86" t="s">
        <v>345</v>
      </c>
      <c r="I105" s="86" t="s">
        <v>345</v>
      </c>
      <c r="J105" s="86" t="s">
        <v>345</v>
      </c>
      <c r="K105" s="86" t="s">
        <v>345</v>
      </c>
      <c r="L105" s="86" t="s">
        <v>345</v>
      </c>
      <c r="M105" s="86" t="s">
        <v>345</v>
      </c>
      <c r="N105" s="86" t="s">
        <v>345</v>
      </c>
      <c r="O105" s="86" t="s">
        <v>345</v>
      </c>
      <c r="P105" s="86" t="s">
        <v>345</v>
      </c>
      <c r="Q105" s="86" t="s">
        <v>345</v>
      </c>
      <c r="R105" s="86" t="s">
        <v>345</v>
      </c>
    </row>
    <row r="106" spans="1:18" s="4" customFormat="1" x14ac:dyDescent="0.35">
      <c r="A106" s="107"/>
      <c r="B106" s="78" t="s">
        <v>16</v>
      </c>
      <c r="C106" s="96" t="s">
        <v>345</v>
      </c>
      <c r="D106" s="96" t="s">
        <v>345</v>
      </c>
      <c r="E106" s="96" t="s">
        <v>345</v>
      </c>
      <c r="F106" s="96" t="s">
        <v>345</v>
      </c>
      <c r="G106" s="96" t="s">
        <v>345</v>
      </c>
      <c r="H106" s="96" t="s">
        <v>345</v>
      </c>
      <c r="I106" s="96" t="s">
        <v>345</v>
      </c>
      <c r="J106" s="96" t="s">
        <v>345</v>
      </c>
      <c r="K106" s="96" t="s">
        <v>345</v>
      </c>
      <c r="L106" s="96" t="s">
        <v>345</v>
      </c>
      <c r="M106" s="96" t="s">
        <v>345</v>
      </c>
      <c r="N106" s="96" t="s">
        <v>345</v>
      </c>
      <c r="O106" s="96" t="s">
        <v>345</v>
      </c>
      <c r="P106" s="96" t="s">
        <v>345</v>
      </c>
      <c r="Q106" s="96" t="s">
        <v>345</v>
      </c>
      <c r="R106" s="96" t="s">
        <v>345</v>
      </c>
    </row>
    <row r="107" spans="1:18" s="4" customFormat="1" x14ac:dyDescent="0.35">
      <c r="A107" s="107"/>
      <c r="B107" s="78" t="s">
        <v>17</v>
      </c>
      <c r="C107" s="96" t="s">
        <v>345</v>
      </c>
      <c r="D107" s="96" t="s">
        <v>345</v>
      </c>
      <c r="E107" s="96" t="s">
        <v>345</v>
      </c>
      <c r="F107" s="96" t="s">
        <v>345</v>
      </c>
      <c r="G107" s="96" t="s">
        <v>345</v>
      </c>
      <c r="H107" s="96" t="s">
        <v>345</v>
      </c>
      <c r="I107" s="96" t="s">
        <v>345</v>
      </c>
      <c r="J107" s="96" t="s">
        <v>345</v>
      </c>
      <c r="K107" s="96" t="s">
        <v>345</v>
      </c>
      <c r="L107" s="96" t="s">
        <v>345</v>
      </c>
      <c r="M107" s="96" t="s">
        <v>345</v>
      </c>
      <c r="N107" s="96" t="s">
        <v>345</v>
      </c>
      <c r="O107" s="96" t="s">
        <v>345</v>
      </c>
      <c r="P107" s="96" t="s">
        <v>345</v>
      </c>
      <c r="Q107" s="96" t="s">
        <v>345</v>
      </c>
      <c r="R107" s="96" t="s">
        <v>345</v>
      </c>
    </row>
    <row r="108" spans="1:18" s="4" customFormat="1" x14ac:dyDescent="0.35">
      <c r="A108" s="72" t="s">
        <v>90</v>
      </c>
      <c r="B108" s="73" t="s">
        <v>16</v>
      </c>
      <c r="C108" s="86" t="s">
        <v>345</v>
      </c>
      <c r="D108" s="86" t="s">
        <v>345</v>
      </c>
      <c r="E108" s="86" t="s">
        <v>345</v>
      </c>
      <c r="F108" s="86" t="s">
        <v>345</v>
      </c>
      <c r="G108" s="86" t="s">
        <v>345</v>
      </c>
      <c r="H108" s="86" t="s">
        <v>345</v>
      </c>
      <c r="I108" s="86" t="s">
        <v>345</v>
      </c>
      <c r="J108" s="86" t="s">
        <v>345</v>
      </c>
      <c r="K108" s="86" t="s">
        <v>345</v>
      </c>
      <c r="L108" s="86" t="s">
        <v>345</v>
      </c>
      <c r="M108" s="86" t="s">
        <v>345</v>
      </c>
      <c r="N108" s="86" t="s">
        <v>345</v>
      </c>
      <c r="O108" s="86" t="s">
        <v>345</v>
      </c>
      <c r="P108" s="86" t="s">
        <v>345</v>
      </c>
      <c r="Q108" s="86" t="s">
        <v>345</v>
      </c>
      <c r="R108" s="86" t="s">
        <v>345</v>
      </c>
    </row>
    <row r="109" spans="1:18" s="4" customFormat="1" x14ac:dyDescent="0.35">
      <c r="A109" s="72"/>
      <c r="B109" s="73" t="s">
        <v>17</v>
      </c>
      <c r="C109" s="86" t="s">
        <v>345</v>
      </c>
      <c r="D109" s="86" t="s">
        <v>345</v>
      </c>
      <c r="E109" s="86" t="s">
        <v>345</v>
      </c>
      <c r="F109" s="86" t="s">
        <v>345</v>
      </c>
      <c r="G109" s="86" t="s">
        <v>345</v>
      </c>
      <c r="H109" s="86" t="s">
        <v>345</v>
      </c>
      <c r="I109" s="86" t="s">
        <v>345</v>
      </c>
      <c r="J109" s="86" t="s">
        <v>345</v>
      </c>
      <c r="K109" s="86" t="s">
        <v>345</v>
      </c>
      <c r="L109" s="86" t="s">
        <v>345</v>
      </c>
      <c r="M109" s="86" t="s">
        <v>345</v>
      </c>
      <c r="N109" s="86" t="s">
        <v>345</v>
      </c>
      <c r="O109" s="86" t="s">
        <v>345</v>
      </c>
      <c r="P109" s="86" t="s">
        <v>345</v>
      </c>
      <c r="Q109" s="86" t="s">
        <v>345</v>
      </c>
      <c r="R109" s="86" t="s">
        <v>345</v>
      </c>
    </row>
    <row r="110" spans="1:18" s="4" customFormat="1" x14ac:dyDescent="0.35">
      <c r="A110" s="77"/>
      <c r="B110" s="78" t="s">
        <v>16</v>
      </c>
      <c r="C110" s="96" t="s">
        <v>345</v>
      </c>
      <c r="D110" s="96" t="s">
        <v>345</v>
      </c>
      <c r="E110" s="96" t="s">
        <v>345</v>
      </c>
      <c r="F110" s="96" t="s">
        <v>345</v>
      </c>
      <c r="G110" s="96" t="s">
        <v>345</v>
      </c>
      <c r="H110" s="96" t="s">
        <v>345</v>
      </c>
      <c r="I110" s="96" t="s">
        <v>345</v>
      </c>
      <c r="J110" s="96" t="s">
        <v>345</v>
      </c>
      <c r="K110" s="96" t="s">
        <v>345</v>
      </c>
      <c r="L110" s="96" t="s">
        <v>345</v>
      </c>
      <c r="M110" s="96" t="s">
        <v>345</v>
      </c>
      <c r="N110" s="96" t="s">
        <v>345</v>
      </c>
      <c r="O110" s="96" t="s">
        <v>345</v>
      </c>
      <c r="P110" s="96" t="s">
        <v>345</v>
      </c>
      <c r="Q110" s="96" t="s">
        <v>345</v>
      </c>
      <c r="R110" s="96" t="s">
        <v>345</v>
      </c>
    </row>
    <row r="111" spans="1:18" s="4" customFormat="1" x14ac:dyDescent="0.35">
      <c r="A111" s="77"/>
      <c r="B111" s="78" t="s">
        <v>17</v>
      </c>
      <c r="C111" s="96" t="s">
        <v>345</v>
      </c>
      <c r="D111" s="96" t="s">
        <v>345</v>
      </c>
      <c r="E111" s="96" t="s">
        <v>345</v>
      </c>
      <c r="F111" s="96" t="s">
        <v>345</v>
      </c>
      <c r="G111" s="96" t="s">
        <v>345</v>
      </c>
      <c r="H111" s="96" t="s">
        <v>345</v>
      </c>
      <c r="I111" s="96" t="s">
        <v>345</v>
      </c>
      <c r="J111" s="96" t="s">
        <v>345</v>
      </c>
      <c r="K111" s="96" t="s">
        <v>345</v>
      </c>
      <c r="L111" s="96" t="s">
        <v>345</v>
      </c>
      <c r="M111" s="96" t="s">
        <v>345</v>
      </c>
      <c r="N111" s="96" t="s">
        <v>345</v>
      </c>
      <c r="O111" s="96" t="s">
        <v>345</v>
      </c>
      <c r="P111" s="96" t="s">
        <v>345</v>
      </c>
      <c r="Q111" s="96" t="s">
        <v>345</v>
      </c>
      <c r="R111" s="96" t="s">
        <v>345</v>
      </c>
    </row>
    <row r="112" spans="1:18" s="4" customFormat="1" x14ac:dyDescent="0.35">
      <c r="A112" s="81" t="s">
        <v>91</v>
      </c>
      <c r="B112" s="70" t="s">
        <v>16</v>
      </c>
      <c r="C112" s="116" t="s">
        <v>345</v>
      </c>
      <c r="D112" s="116" t="s">
        <v>345</v>
      </c>
      <c r="E112" s="116" t="s">
        <v>345</v>
      </c>
      <c r="F112" s="116" t="s">
        <v>345</v>
      </c>
      <c r="G112" s="116" t="s">
        <v>345</v>
      </c>
      <c r="H112" s="116" t="s">
        <v>345</v>
      </c>
      <c r="I112" s="116" t="s">
        <v>345</v>
      </c>
      <c r="J112" s="116" t="s">
        <v>345</v>
      </c>
      <c r="K112" s="116" t="s">
        <v>345</v>
      </c>
      <c r="L112" s="116" t="s">
        <v>345</v>
      </c>
      <c r="M112" s="116" t="s">
        <v>345</v>
      </c>
      <c r="N112" s="116" t="s">
        <v>345</v>
      </c>
      <c r="O112" s="116" t="s">
        <v>345</v>
      </c>
      <c r="P112" s="116" t="s">
        <v>345</v>
      </c>
      <c r="Q112" s="116" t="s">
        <v>345</v>
      </c>
      <c r="R112" s="116" t="s">
        <v>345</v>
      </c>
    </row>
    <row r="113" spans="1:18" s="4" customFormat="1" x14ac:dyDescent="0.35">
      <c r="A113" s="81"/>
      <c r="B113" s="70" t="s">
        <v>17</v>
      </c>
      <c r="C113" s="116" t="s">
        <v>345</v>
      </c>
      <c r="D113" s="116" t="s">
        <v>345</v>
      </c>
      <c r="E113" s="116" t="s">
        <v>345</v>
      </c>
      <c r="F113" s="116" t="s">
        <v>345</v>
      </c>
      <c r="G113" s="116" t="s">
        <v>345</v>
      </c>
      <c r="H113" s="116" t="s">
        <v>345</v>
      </c>
      <c r="I113" s="116" t="s">
        <v>345</v>
      </c>
      <c r="J113" s="116" t="s">
        <v>345</v>
      </c>
      <c r="K113" s="116" t="s">
        <v>345</v>
      </c>
      <c r="L113" s="116" t="s">
        <v>345</v>
      </c>
      <c r="M113" s="116" t="s">
        <v>345</v>
      </c>
      <c r="N113" s="116" t="s">
        <v>345</v>
      </c>
      <c r="O113" s="116" t="s">
        <v>345</v>
      </c>
      <c r="P113" s="116" t="s">
        <v>345</v>
      </c>
      <c r="Q113" s="116" t="s">
        <v>345</v>
      </c>
      <c r="R113" s="116" t="s">
        <v>345</v>
      </c>
    </row>
    <row r="114" spans="1:18" s="4" customFormat="1" x14ac:dyDescent="0.35">
      <c r="A114" s="77"/>
      <c r="B114" s="78" t="s">
        <v>16</v>
      </c>
      <c r="C114" s="96" t="s">
        <v>345</v>
      </c>
      <c r="D114" s="96" t="s">
        <v>345</v>
      </c>
      <c r="E114" s="96" t="s">
        <v>345</v>
      </c>
      <c r="F114" s="96" t="s">
        <v>345</v>
      </c>
      <c r="G114" s="96" t="s">
        <v>345</v>
      </c>
      <c r="H114" s="96" t="s">
        <v>345</v>
      </c>
      <c r="I114" s="96" t="s">
        <v>345</v>
      </c>
      <c r="J114" s="96" t="s">
        <v>345</v>
      </c>
      <c r="K114" s="96" t="s">
        <v>345</v>
      </c>
      <c r="L114" s="96" t="s">
        <v>345</v>
      </c>
      <c r="M114" s="96" t="s">
        <v>345</v>
      </c>
      <c r="N114" s="96" t="s">
        <v>345</v>
      </c>
      <c r="O114" s="96" t="s">
        <v>345</v>
      </c>
      <c r="P114" s="96" t="s">
        <v>345</v>
      </c>
      <c r="Q114" s="96" t="s">
        <v>345</v>
      </c>
      <c r="R114" s="96" t="s">
        <v>345</v>
      </c>
    </row>
    <row r="115" spans="1:18" s="4" customFormat="1" x14ac:dyDescent="0.35">
      <c r="A115" s="77"/>
      <c r="B115" s="78" t="s">
        <v>17</v>
      </c>
      <c r="C115" s="96" t="s">
        <v>345</v>
      </c>
      <c r="D115" s="96" t="s">
        <v>345</v>
      </c>
      <c r="E115" s="96" t="s">
        <v>345</v>
      </c>
      <c r="F115" s="96" t="s">
        <v>345</v>
      </c>
      <c r="G115" s="96" t="s">
        <v>345</v>
      </c>
      <c r="H115" s="96" t="s">
        <v>345</v>
      </c>
      <c r="I115" s="96" t="s">
        <v>345</v>
      </c>
      <c r="J115" s="96" t="s">
        <v>345</v>
      </c>
      <c r="K115" s="96" t="s">
        <v>345</v>
      </c>
      <c r="L115" s="96" t="s">
        <v>345</v>
      </c>
      <c r="M115" s="96" t="s">
        <v>345</v>
      </c>
      <c r="N115" s="96" t="s">
        <v>345</v>
      </c>
      <c r="O115" s="96" t="s">
        <v>345</v>
      </c>
      <c r="P115" s="96" t="s">
        <v>345</v>
      </c>
      <c r="Q115" s="96" t="s">
        <v>345</v>
      </c>
      <c r="R115" s="96" t="s">
        <v>345</v>
      </c>
    </row>
    <row r="116" spans="1:18" s="4" customFormat="1" x14ac:dyDescent="0.35">
      <c r="A116" s="81" t="s">
        <v>92</v>
      </c>
      <c r="B116" s="70" t="s">
        <v>16</v>
      </c>
      <c r="C116" s="116" t="s">
        <v>345</v>
      </c>
      <c r="D116" s="116" t="s">
        <v>345</v>
      </c>
      <c r="E116" s="116" t="s">
        <v>345</v>
      </c>
      <c r="F116" s="116" t="s">
        <v>345</v>
      </c>
      <c r="G116" s="116" t="s">
        <v>345</v>
      </c>
      <c r="H116" s="116" t="s">
        <v>345</v>
      </c>
      <c r="I116" s="116" t="s">
        <v>345</v>
      </c>
      <c r="J116" s="116" t="s">
        <v>345</v>
      </c>
      <c r="K116" s="116" t="s">
        <v>345</v>
      </c>
      <c r="L116" s="116" t="s">
        <v>345</v>
      </c>
      <c r="M116" s="116" t="s">
        <v>345</v>
      </c>
      <c r="N116" s="116" t="s">
        <v>345</v>
      </c>
      <c r="O116" s="116" t="s">
        <v>345</v>
      </c>
      <c r="P116" s="116" t="s">
        <v>345</v>
      </c>
      <c r="Q116" s="116" t="s">
        <v>345</v>
      </c>
      <c r="R116" s="116" t="s">
        <v>345</v>
      </c>
    </row>
    <row r="117" spans="1:18" s="4" customFormat="1" x14ac:dyDescent="0.35">
      <c r="A117" s="81"/>
      <c r="B117" s="70" t="s">
        <v>17</v>
      </c>
      <c r="C117" s="116" t="s">
        <v>345</v>
      </c>
      <c r="D117" s="116" t="s">
        <v>345</v>
      </c>
      <c r="E117" s="116" t="s">
        <v>345</v>
      </c>
      <c r="F117" s="116" t="s">
        <v>345</v>
      </c>
      <c r="G117" s="116" t="s">
        <v>345</v>
      </c>
      <c r="H117" s="116" t="s">
        <v>345</v>
      </c>
      <c r="I117" s="116" t="s">
        <v>345</v>
      </c>
      <c r="J117" s="116" t="s">
        <v>345</v>
      </c>
      <c r="K117" s="116" t="s">
        <v>345</v>
      </c>
      <c r="L117" s="116" t="s">
        <v>345</v>
      </c>
      <c r="M117" s="116" t="s">
        <v>345</v>
      </c>
      <c r="N117" s="116" t="s">
        <v>345</v>
      </c>
      <c r="O117" s="116" t="s">
        <v>345</v>
      </c>
      <c r="P117" s="116" t="s">
        <v>345</v>
      </c>
      <c r="Q117" s="116" t="s">
        <v>345</v>
      </c>
      <c r="R117" s="116" t="s">
        <v>345</v>
      </c>
    </row>
    <row r="118" spans="1:18" s="4" customFormat="1" x14ac:dyDescent="0.35">
      <c r="A118" s="107"/>
      <c r="B118" s="78" t="s">
        <v>16</v>
      </c>
      <c r="C118" s="96" t="s">
        <v>345</v>
      </c>
      <c r="D118" s="96" t="s">
        <v>345</v>
      </c>
      <c r="E118" s="96" t="s">
        <v>345</v>
      </c>
      <c r="F118" s="96" t="s">
        <v>345</v>
      </c>
      <c r="G118" s="96" t="s">
        <v>345</v>
      </c>
      <c r="H118" s="96" t="s">
        <v>345</v>
      </c>
      <c r="I118" s="96" t="s">
        <v>345</v>
      </c>
      <c r="J118" s="96" t="s">
        <v>345</v>
      </c>
      <c r="K118" s="96" t="s">
        <v>345</v>
      </c>
      <c r="L118" s="96" t="s">
        <v>345</v>
      </c>
      <c r="M118" s="96" t="s">
        <v>345</v>
      </c>
      <c r="N118" s="96" t="s">
        <v>345</v>
      </c>
      <c r="O118" s="96" t="s">
        <v>345</v>
      </c>
      <c r="P118" s="96" t="s">
        <v>345</v>
      </c>
      <c r="Q118" s="96" t="s">
        <v>345</v>
      </c>
      <c r="R118" s="96" t="s">
        <v>345</v>
      </c>
    </row>
    <row r="119" spans="1:18" s="4" customFormat="1" x14ac:dyDescent="0.35">
      <c r="A119" s="107"/>
      <c r="B119" s="78" t="s">
        <v>17</v>
      </c>
      <c r="C119" s="96" t="s">
        <v>345</v>
      </c>
      <c r="D119" s="96" t="s">
        <v>345</v>
      </c>
      <c r="E119" s="96" t="s">
        <v>345</v>
      </c>
      <c r="F119" s="96" t="s">
        <v>345</v>
      </c>
      <c r="G119" s="96" t="s">
        <v>345</v>
      </c>
      <c r="H119" s="96" t="s">
        <v>345</v>
      </c>
      <c r="I119" s="96" t="s">
        <v>345</v>
      </c>
      <c r="J119" s="96" t="s">
        <v>345</v>
      </c>
      <c r="K119" s="96" t="s">
        <v>345</v>
      </c>
      <c r="L119" s="96" t="s">
        <v>345</v>
      </c>
      <c r="M119" s="96" t="s">
        <v>345</v>
      </c>
      <c r="N119" s="96" t="s">
        <v>345</v>
      </c>
      <c r="O119" s="96" t="s">
        <v>345</v>
      </c>
      <c r="P119" s="96" t="s">
        <v>345</v>
      </c>
      <c r="Q119" s="96" t="s">
        <v>345</v>
      </c>
      <c r="R119" s="96" t="s">
        <v>345</v>
      </c>
    </row>
    <row r="120" spans="1:18" s="4" customFormat="1" x14ac:dyDescent="0.35">
      <c r="A120" s="107"/>
      <c r="B120" s="78" t="s">
        <v>16</v>
      </c>
      <c r="C120" s="96" t="s">
        <v>345</v>
      </c>
      <c r="D120" s="96" t="s">
        <v>345</v>
      </c>
      <c r="E120" s="96" t="s">
        <v>345</v>
      </c>
      <c r="F120" s="96" t="s">
        <v>345</v>
      </c>
      <c r="G120" s="96" t="s">
        <v>345</v>
      </c>
      <c r="H120" s="96" t="s">
        <v>345</v>
      </c>
      <c r="I120" s="96" t="s">
        <v>345</v>
      </c>
      <c r="J120" s="96" t="s">
        <v>345</v>
      </c>
      <c r="K120" s="96" t="s">
        <v>345</v>
      </c>
      <c r="L120" s="96" t="s">
        <v>345</v>
      </c>
      <c r="M120" s="96" t="s">
        <v>345</v>
      </c>
      <c r="N120" s="96" t="s">
        <v>345</v>
      </c>
      <c r="O120" s="96" t="s">
        <v>345</v>
      </c>
      <c r="P120" s="96" t="s">
        <v>345</v>
      </c>
      <c r="Q120" s="96" t="s">
        <v>345</v>
      </c>
      <c r="R120" s="96" t="s">
        <v>345</v>
      </c>
    </row>
    <row r="121" spans="1:18" s="4" customFormat="1" x14ac:dyDescent="0.35">
      <c r="A121" s="107"/>
      <c r="B121" s="78" t="s">
        <v>17</v>
      </c>
      <c r="C121" s="96" t="s">
        <v>345</v>
      </c>
      <c r="D121" s="96" t="s">
        <v>345</v>
      </c>
      <c r="E121" s="96" t="s">
        <v>345</v>
      </c>
      <c r="F121" s="96" t="s">
        <v>345</v>
      </c>
      <c r="G121" s="96" t="s">
        <v>345</v>
      </c>
      <c r="H121" s="96" t="s">
        <v>345</v>
      </c>
      <c r="I121" s="96" t="s">
        <v>345</v>
      </c>
      <c r="J121" s="96" t="s">
        <v>345</v>
      </c>
      <c r="K121" s="96" t="s">
        <v>345</v>
      </c>
      <c r="L121" s="96" t="s">
        <v>345</v>
      </c>
      <c r="M121" s="96" t="s">
        <v>345</v>
      </c>
      <c r="N121" s="96" t="s">
        <v>345</v>
      </c>
      <c r="O121" s="96" t="s">
        <v>345</v>
      </c>
      <c r="P121" s="96" t="s">
        <v>345</v>
      </c>
      <c r="Q121" s="96" t="s">
        <v>345</v>
      </c>
      <c r="R121" s="96" t="s">
        <v>345</v>
      </c>
    </row>
    <row r="122" spans="1:18" s="4" customFormat="1" ht="25.15" customHeight="1" x14ac:dyDescent="0.35">
      <c r="A122" s="85" t="s">
        <v>93</v>
      </c>
      <c r="B122" s="86" t="s">
        <v>16</v>
      </c>
      <c r="C122" s="118">
        <f t="shared" ref="C122:R122" si="13">+C12</f>
        <v>263237700</v>
      </c>
      <c r="D122" s="118">
        <f t="shared" si="13"/>
        <v>263237700</v>
      </c>
      <c r="E122" s="118">
        <f t="shared" si="13"/>
        <v>263237700</v>
      </c>
      <c r="F122" s="118" t="str">
        <f t="shared" si="13"/>
        <v>-</v>
      </c>
      <c r="G122" s="118" t="str">
        <f t="shared" si="13"/>
        <v>-</v>
      </c>
      <c r="H122" s="118" t="str">
        <f t="shared" si="13"/>
        <v>-</v>
      </c>
      <c r="I122" s="118" t="str">
        <f t="shared" si="13"/>
        <v>-</v>
      </c>
      <c r="J122" s="118" t="str">
        <f t="shared" si="13"/>
        <v>-</v>
      </c>
      <c r="K122" s="118" t="str">
        <f t="shared" si="13"/>
        <v>-</v>
      </c>
      <c r="L122" s="118" t="str">
        <f t="shared" si="13"/>
        <v>-</v>
      </c>
      <c r="M122" s="118" t="str">
        <f t="shared" si="13"/>
        <v>-</v>
      </c>
      <c r="N122" s="118" t="str">
        <f t="shared" si="13"/>
        <v>-</v>
      </c>
      <c r="O122" s="118" t="str">
        <f t="shared" si="13"/>
        <v>-</v>
      </c>
      <c r="P122" s="118" t="str">
        <f t="shared" si="13"/>
        <v>-</v>
      </c>
      <c r="Q122" s="118" t="str">
        <f t="shared" si="13"/>
        <v>-</v>
      </c>
      <c r="R122" s="118" t="str">
        <f t="shared" si="13"/>
        <v>-</v>
      </c>
    </row>
    <row r="123" spans="1:18" s="4" customFormat="1" x14ac:dyDescent="0.35">
      <c r="A123" s="85"/>
      <c r="B123" s="86" t="s">
        <v>17</v>
      </c>
      <c r="C123" s="86" t="s">
        <v>345</v>
      </c>
      <c r="D123" s="86" t="s">
        <v>345</v>
      </c>
      <c r="E123" s="86" t="s">
        <v>345</v>
      </c>
      <c r="F123" s="86" t="s">
        <v>345</v>
      </c>
      <c r="G123" s="86" t="s">
        <v>345</v>
      </c>
      <c r="H123" s="86" t="s">
        <v>345</v>
      </c>
      <c r="I123" s="86" t="s">
        <v>345</v>
      </c>
      <c r="J123" s="86" t="s">
        <v>345</v>
      </c>
      <c r="K123" s="86" t="s">
        <v>345</v>
      </c>
      <c r="L123" s="86" t="s">
        <v>345</v>
      </c>
      <c r="M123" s="86" t="s">
        <v>345</v>
      </c>
      <c r="N123" s="86" t="s">
        <v>345</v>
      </c>
      <c r="O123" s="86" t="s">
        <v>345</v>
      </c>
      <c r="P123" s="86" t="s">
        <v>345</v>
      </c>
      <c r="Q123" s="86" t="s">
        <v>345</v>
      </c>
      <c r="R123" s="86" t="s">
        <v>345</v>
      </c>
    </row>
    <row r="124" spans="1:18" s="4" customFormat="1" ht="75.599999999999994" customHeight="1" x14ac:dyDescent="0.35">
      <c r="A124" s="9" t="s">
        <v>94</v>
      </c>
      <c r="B124" s="55"/>
      <c r="C124" s="55"/>
      <c r="I124" s="13" t="s">
        <v>95</v>
      </c>
      <c r="K124" s="13"/>
    </row>
    <row r="125" spans="1:18" x14ac:dyDescent="0.3">
      <c r="A125" s="87" t="s">
        <v>96</v>
      </c>
      <c r="H125" s="89"/>
      <c r="K125" s="90" t="s">
        <v>97</v>
      </c>
    </row>
    <row r="126" spans="1:18" x14ac:dyDescent="0.3">
      <c r="A126" s="61" t="s">
        <v>98</v>
      </c>
      <c r="I126" s="6" t="s">
        <v>98</v>
      </c>
    </row>
    <row r="127" spans="1:18" x14ac:dyDescent="0.3">
      <c r="A127" s="61" t="s">
        <v>99</v>
      </c>
      <c r="I127" s="8" t="s">
        <v>99</v>
      </c>
    </row>
  </sheetData>
  <mergeCells count="35">
    <mergeCell ref="J96:M96"/>
    <mergeCell ref="O96:R96"/>
    <mergeCell ref="A93:D93"/>
    <mergeCell ref="F93:G93"/>
    <mergeCell ref="A95:D95"/>
    <mergeCell ref="B96:B97"/>
    <mergeCell ref="C96:C97"/>
    <mergeCell ref="E96:H96"/>
    <mergeCell ref="O55:R55"/>
    <mergeCell ref="A87:P87"/>
    <mergeCell ref="A88:P88"/>
    <mergeCell ref="P91:Q91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B10:B11"/>
    <mergeCell ref="C10:C11"/>
    <mergeCell ref="E10:H10"/>
    <mergeCell ref="J10:M10"/>
    <mergeCell ref="O10:R10"/>
    <mergeCell ref="A1:P1"/>
    <mergeCell ref="A2:P2"/>
    <mergeCell ref="A7:D7"/>
    <mergeCell ref="F7:G7"/>
    <mergeCell ref="A9:D9"/>
    <mergeCell ref="P4:Q4"/>
    <mergeCell ref="P5:Q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2" manualBreakCount="2">
    <brk id="45" max="17" man="1"/>
    <brk id="86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89E5-D0E3-46AA-9D1C-C2399AF4FE19}">
  <sheetPr>
    <tabColor rgb="FFFF0000"/>
    <pageSetUpPr fitToPage="1"/>
  </sheetPr>
  <dimension ref="A1:R133"/>
  <sheetViews>
    <sheetView tabSelected="1" view="pageBreakPreview" topLeftCell="A101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6.375" style="88" customWidth="1"/>
    <col min="5" max="5" width="13.125" style="88" customWidth="1"/>
    <col min="6" max="7" width="14.25" style="88" customWidth="1"/>
    <col min="8" max="8" width="12.75" style="88" customWidth="1"/>
    <col min="9" max="9" width="12.25" style="88" bestFit="1" customWidth="1"/>
    <col min="10" max="10" width="14" style="88" customWidth="1"/>
    <col min="11" max="11" width="12.125" style="88" customWidth="1"/>
    <col min="12" max="12" width="13" style="88" customWidth="1"/>
    <col min="13" max="13" width="12.75" style="88" customWidth="1"/>
    <col min="14" max="14" width="13.375" style="88" customWidth="1"/>
    <col min="15" max="15" width="12.875" style="88" customWidth="1"/>
    <col min="16" max="16" width="13.625" style="88" customWidth="1"/>
    <col min="17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/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354</v>
      </c>
      <c r="E8" s="6"/>
      <c r="F8" s="3"/>
      <c r="G8" s="6"/>
      <c r="H8" s="6"/>
      <c r="I8" s="6"/>
      <c r="J8" s="6"/>
      <c r="K8" s="13"/>
      <c r="N8" s="235" t="s">
        <v>408</v>
      </c>
      <c r="O8" s="12" t="s">
        <v>8</v>
      </c>
      <c r="P8" s="13" t="s">
        <v>409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93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x14ac:dyDescent="0.35">
      <c r="A30" s="81" t="s">
        <v>82</v>
      </c>
      <c r="B30" s="70" t="s">
        <v>16</v>
      </c>
      <c r="C30" s="99">
        <f>+C32+C85</f>
        <v>10013500</v>
      </c>
      <c r="D30" s="99">
        <f t="shared" ref="D30:E30" si="0">+D32+D85</f>
        <v>8931500</v>
      </c>
      <c r="E30" s="99">
        <f t="shared" si="0"/>
        <v>8467850</v>
      </c>
      <c r="F30" s="99">
        <f>+F32</f>
        <v>322150</v>
      </c>
      <c r="G30" s="99">
        <f t="shared" ref="G30:H30" si="1">+G32</f>
        <v>75750</v>
      </c>
      <c r="H30" s="99">
        <f t="shared" si="1"/>
        <v>65750</v>
      </c>
      <c r="I30" s="99">
        <f>+I32</f>
        <v>742600</v>
      </c>
      <c r="J30" s="99">
        <f>+J32</f>
        <v>73750</v>
      </c>
      <c r="K30" s="99">
        <f t="shared" ref="K30:R30" si="2">+K32</f>
        <v>537350</v>
      </c>
      <c r="L30" s="99">
        <f t="shared" si="2"/>
        <v>65750</v>
      </c>
      <c r="M30" s="99">
        <f t="shared" si="2"/>
        <v>65750</v>
      </c>
      <c r="N30" s="99">
        <f t="shared" si="2"/>
        <v>339400</v>
      </c>
      <c r="O30" s="99">
        <f t="shared" si="2"/>
        <v>141100</v>
      </c>
      <c r="P30" s="99">
        <f t="shared" si="2"/>
        <v>66100</v>
      </c>
      <c r="Q30" s="99">
        <f t="shared" si="2"/>
        <v>66100</v>
      </c>
      <c r="R30" s="99">
        <f t="shared" si="2"/>
        <v>66100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ht="25.9" customHeight="1" x14ac:dyDescent="0.35">
      <c r="A32" s="72" t="s">
        <v>83</v>
      </c>
      <c r="B32" s="73" t="s">
        <v>16</v>
      </c>
      <c r="C32" s="97">
        <f>+C34+C42+C67</f>
        <v>7059800</v>
      </c>
      <c r="D32" s="97">
        <f t="shared" ref="D32:O32" si="3">+D34+D42+D67</f>
        <v>5977800</v>
      </c>
      <c r="E32" s="97">
        <f t="shared" si="3"/>
        <v>5514150</v>
      </c>
      <c r="F32" s="97">
        <f t="shared" si="3"/>
        <v>322150</v>
      </c>
      <c r="G32" s="97">
        <f>+G34+G42</f>
        <v>75750</v>
      </c>
      <c r="H32" s="97">
        <f>+H34+H42</f>
        <v>65750</v>
      </c>
      <c r="I32" s="97">
        <f>+I34+I42+I67</f>
        <v>742600</v>
      </c>
      <c r="J32" s="97">
        <f t="shared" si="3"/>
        <v>73750</v>
      </c>
      <c r="K32" s="97">
        <f t="shared" si="3"/>
        <v>537350</v>
      </c>
      <c r="L32" s="97">
        <f>+L34+L42</f>
        <v>65750</v>
      </c>
      <c r="M32" s="97">
        <f>+M34+M42</f>
        <v>65750</v>
      </c>
      <c r="N32" s="97">
        <f t="shared" si="3"/>
        <v>339400</v>
      </c>
      <c r="O32" s="97">
        <f t="shared" si="3"/>
        <v>141100</v>
      </c>
      <c r="P32" s="97">
        <f>+P34+P42</f>
        <v>66100</v>
      </c>
      <c r="Q32" s="97">
        <f>+Q34+Q42</f>
        <v>66100</v>
      </c>
      <c r="R32" s="97">
        <f>+R34+R42</f>
        <v>66100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ht="30" customHeight="1" x14ac:dyDescent="0.35">
      <c r="A34" s="82" t="s">
        <v>84</v>
      </c>
      <c r="B34" s="73" t="s">
        <v>16</v>
      </c>
      <c r="C34" s="97">
        <f>SUM(C36:C40)</f>
        <v>790400</v>
      </c>
      <c r="D34" s="97">
        <f>SUM(D36:D40)</f>
        <v>263000</v>
      </c>
      <c r="E34" s="97">
        <f t="shared" ref="E34:H34" si="4">SUM(E36:E40)</f>
        <v>65750</v>
      </c>
      <c r="F34" s="97">
        <f t="shared" si="4"/>
        <v>65750</v>
      </c>
      <c r="G34" s="97">
        <f t="shared" si="4"/>
        <v>65750</v>
      </c>
      <c r="H34" s="97">
        <f t="shared" si="4"/>
        <v>65750</v>
      </c>
      <c r="I34" s="97">
        <f>SUM(I36:I40)</f>
        <v>263000</v>
      </c>
      <c r="J34" s="97">
        <f t="shared" ref="J34:R34" si="5">SUM(J36:J40)</f>
        <v>65750</v>
      </c>
      <c r="K34" s="97">
        <f t="shared" si="5"/>
        <v>65750</v>
      </c>
      <c r="L34" s="97">
        <f t="shared" si="5"/>
        <v>65750</v>
      </c>
      <c r="M34" s="97">
        <f t="shared" si="5"/>
        <v>65750</v>
      </c>
      <c r="N34" s="97">
        <f t="shared" si="5"/>
        <v>264400</v>
      </c>
      <c r="O34" s="97">
        <f t="shared" si="5"/>
        <v>66100</v>
      </c>
      <c r="P34" s="97">
        <f t="shared" si="5"/>
        <v>66100</v>
      </c>
      <c r="Q34" s="97">
        <f t="shared" si="5"/>
        <v>66100</v>
      </c>
      <c r="R34" s="97">
        <f t="shared" si="5"/>
        <v>66100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 t="s">
        <v>107</v>
      </c>
      <c r="B36" s="78" t="s">
        <v>16</v>
      </c>
      <c r="C36" s="98">
        <f>+D36+I36+N36</f>
        <v>384400</v>
      </c>
      <c r="D36" s="103">
        <f>SUM(E36:H36)</f>
        <v>128000</v>
      </c>
      <c r="E36" s="98">
        <v>32000</v>
      </c>
      <c r="F36" s="98">
        <v>32000</v>
      </c>
      <c r="G36" s="98">
        <v>32000</v>
      </c>
      <c r="H36" s="98">
        <v>32000</v>
      </c>
      <c r="I36" s="103">
        <f>SUM(J36:M36)</f>
        <v>128000</v>
      </c>
      <c r="J36" s="98">
        <v>32000</v>
      </c>
      <c r="K36" s="98">
        <v>32000</v>
      </c>
      <c r="L36" s="98">
        <v>32000</v>
      </c>
      <c r="M36" s="98">
        <v>32000</v>
      </c>
      <c r="N36" s="103">
        <f>SUM(O36:R36)</f>
        <v>128400</v>
      </c>
      <c r="O36" s="98">
        <v>32100</v>
      </c>
      <c r="P36" s="98">
        <v>32100</v>
      </c>
      <c r="Q36" s="98">
        <v>32100</v>
      </c>
      <c r="R36" s="98">
        <v>32100</v>
      </c>
    </row>
    <row r="37" spans="1:18" s="4" customFormat="1" x14ac:dyDescent="0.35">
      <c r="A37" s="107"/>
      <c r="B37" s="78" t="s">
        <v>17</v>
      </c>
      <c r="C37" s="96" t="s">
        <v>345</v>
      </c>
      <c r="D37" s="96" t="s">
        <v>345</v>
      </c>
      <c r="E37" s="96" t="s">
        <v>345</v>
      </c>
      <c r="F37" s="96" t="s">
        <v>345</v>
      </c>
      <c r="G37" s="96" t="s">
        <v>345</v>
      </c>
      <c r="H37" s="96" t="s">
        <v>345</v>
      </c>
      <c r="I37" s="96" t="s">
        <v>345</v>
      </c>
      <c r="J37" s="96" t="s">
        <v>345</v>
      </c>
      <c r="K37" s="96" t="s">
        <v>345</v>
      </c>
      <c r="L37" s="96" t="s">
        <v>345</v>
      </c>
      <c r="M37" s="96" t="s">
        <v>345</v>
      </c>
      <c r="N37" s="96" t="s">
        <v>345</v>
      </c>
      <c r="O37" s="96" t="s">
        <v>345</v>
      </c>
      <c r="P37" s="96" t="s">
        <v>345</v>
      </c>
      <c r="Q37" s="96" t="s">
        <v>345</v>
      </c>
      <c r="R37" s="96" t="s">
        <v>345</v>
      </c>
    </row>
    <row r="38" spans="1:18" s="92" customFormat="1" x14ac:dyDescent="0.35">
      <c r="A38" s="95" t="s">
        <v>117</v>
      </c>
      <c r="B38" s="78" t="s">
        <v>16</v>
      </c>
      <c r="C38" s="98">
        <f t="shared" ref="C38:C40" si="6">+D38+I38+N38</f>
        <v>114000</v>
      </c>
      <c r="D38" s="103">
        <f t="shared" ref="D38:D40" si="7">SUM(E38:H38)</f>
        <v>38000</v>
      </c>
      <c r="E38" s="98">
        <v>9500</v>
      </c>
      <c r="F38" s="98">
        <v>9500</v>
      </c>
      <c r="G38" s="98">
        <v>9500</v>
      </c>
      <c r="H38" s="98">
        <v>9500</v>
      </c>
      <c r="I38" s="103">
        <f t="shared" ref="I38:I40" si="8">SUM(J38:M38)</f>
        <v>38000</v>
      </c>
      <c r="J38" s="98">
        <v>9500</v>
      </c>
      <c r="K38" s="98">
        <v>9500</v>
      </c>
      <c r="L38" s="98">
        <v>9500</v>
      </c>
      <c r="M38" s="98">
        <v>9500</v>
      </c>
      <c r="N38" s="103">
        <f>SUM(O38:R38)</f>
        <v>38000</v>
      </c>
      <c r="O38" s="98">
        <v>9500</v>
      </c>
      <c r="P38" s="98">
        <v>9500</v>
      </c>
      <c r="Q38" s="98">
        <v>9500</v>
      </c>
      <c r="R38" s="98">
        <v>9500</v>
      </c>
    </row>
    <row r="39" spans="1:18" s="4" customFormat="1" x14ac:dyDescent="0.35">
      <c r="A39" s="107"/>
      <c r="B39" s="78" t="s">
        <v>17</v>
      </c>
      <c r="C39" s="96" t="s">
        <v>345</v>
      </c>
      <c r="D39" s="96" t="s">
        <v>345</v>
      </c>
      <c r="E39" s="96" t="s">
        <v>345</v>
      </c>
      <c r="F39" s="96" t="s">
        <v>345</v>
      </c>
      <c r="G39" s="96" t="s">
        <v>345</v>
      </c>
      <c r="H39" s="96" t="s">
        <v>345</v>
      </c>
      <c r="I39" s="96" t="s">
        <v>345</v>
      </c>
      <c r="J39" s="96" t="s">
        <v>345</v>
      </c>
      <c r="K39" s="96" t="s">
        <v>345</v>
      </c>
      <c r="L39" s="96" t="s">
        <v>345</v>
      </c>
      <c r="M39" s="96" t="s">
        <v>345</v>
      </c>
      <c r="N39" s="96" t="s">
        <v>345</v>
      </c>
      <c r="O39" s="96" t="s">
        <v>345</v>
      </c>
      <c r="P39" s="96" t="s">
        <v>345</v>
      </c>
      <c r="Q39" s="96" t="s">
        <v>345</v>
      </c>
      <c r="R39" s="96" t="s">
        <v>345</v>
      </c>
    </row>
    <row r="40" spans="1:18" s="4" customFormat="1" x14ac:dyDescent="0.35">
      <c r="A40" s="93" t="s">
        <v>118</v>
      </c>
      <c r="B40" s="78" t="s">
        <v>16</v>
      </c>
      <c r="C40" s="98">
        <f t="shared" si="6"/>
        <v>292000</v>
      </c>
      <c r="D40" s="103">
        <f t="shared" si="7"/>
        <v>97000</v>
      </c>
      <c r="E40" s="101">
        <v>24250</v>
      </c>
      <c r="F40" s="101">
        <v>24250</v>
      </c>
      <c r="G40" s="101">
        <v>24250</v>
      </c>
      <c r="H40" s="101">
        <v>24250</v>
      </c>
      <c r="I40" s="103">
        <f t="shared" si="8"/>
        <v>97000</v>
      </c>
      <c r="J40" s="101">
        <v>24250</v>
      </c>
      <c r="K40" s="101">
        <v>24250</v>
      </c>
      <c r="L40" s="101">
        <v>24250</v>
      </c>
      <c r="M40" s="101">
        <v>24250</v>
      </c>
      <c r="N40" s="103">
        <f>SUM(O40:R40)</f>
        <v>98000</v>
      </c>
      <c r="O40" s="101">
        <v>24500</v>
      </c>
      <c r="P40" s="101">
        <v>24500</v>
      </c>
      <c r="Q40" s="101">
        <v>24500</v>
      </c>
      <c r="R40" s="101">
        <v>24500</v>
      </c>
    </row>
    <row r="41" spans="1:18" s="4" customFormat="1" x14ac:dyDescent="0.35">
      <c r="A41" s="107"/>
      <c r="B41" s="78" t="s">
        <v>17</v>
      </c>
      <c r="C41" s="96" t="s">
        <v>345</v>
      </c>
      <c r="D41" s="96" t="s">
        <v>345</v>
      </c>
      <c r="E41" s="96" t="s">
        <v>345</v>
      </c>
      <c r="F41" s="96" t="s">
        <v>345</v>
      </c>
      <c r="G41" s="96" t="s">
        <v>345</v>
      </c>
      <c r="H41" s="96" t="s">
        <v>345</v>
      </c>
      <c r="I41" s="96" t="s">
        <v>345</v>
      </c>
      <c r="J41" s="96" t="s">
        <v>345</v>
      </c>
      <c r="K41" s="96" t="s">
        <v>345</v>
      </c>
      <c r="L41" s="96" t="s">
        <v>345</v>
      </c>
      <c r="M41" s="96" t="s">
        <v>345</v>
      </c>
      <c r="N41" s="96" t="s">
        <v>345</v>
      </c>
      <c r="O41" s="96" t="s">
        <v>345</v>
      </c>
      <c r="P41" s="96" t="s">
        <v>345</v>
      </c>
      <c r="Q41" s="96" t="s">
        <v>345</v>
      </c>
      <c r="R41" s="96" t="s">
        <v>345</v>
      </c>
    </row>
    <row r="42" spans="1:18" s="4" customFormat="1" x14ac:dyDescent="0.35">
      <c r="A42" s="82" t="s">
        <v>85</v>
      </c>
      <c r="B42" s="73" t="s">
        <v>16</v>
      </c>
      <c r="C42" s="97">
        <f>SUM(C44:C65)</f>
        <v>5569100</v>
      </c>
      <c r="D42" s="97">
        <f>SUM(D44:D65)</f>
        <v>5350400</v>
      </c>
      <c r="E42" s="97">
        <f t="shared" ref="E42:H42" si="9">SUM(E44:E65)</f>
        <v>5210400</v>
      </c>
      <c r="F42" s="97">
        <f t="shared" si="9"/>
        <v>130000</v>
      </c>
      <c r="G42" s="97">
        <f t="shared" si="9"/>
        <v>10000</v>
      </c>
      <c r="H42" s="97">
        <f t="shared" si="9"/>
        <v>0</v>
      </c>
      <c r="I42" s="97">
        <f>SUM(I44:I65)</f>
        <v>192400</v>
      </c>
      <c r="J42" s="97">
        <f t="shared" ref="J42:M42" si="10">SUM(J44:J65)</f>
        <v>0</v>
      </c>
      <c r="K42" s="97">
        <f t="shared" si="10"/>
        <v>192400</v>
      </c>
      <c r="L42" s="97">
        <f t="shared" si="10"/>
        <v>0</v>
      </c>
      <c r="M42" s="97">
        <f t="shared" si="10"/>
        <v>0</v>
      </c>
      <c r="N42" s="97">
        <f>SUM(N44:N65)</f>
        <v>26300</v>
      </c>
      <c r="O42" s="97">
        <f t="shared" ref="O42:R42" si="11">SUM(O44:O65)</f>
        <v>26300</v>
      </c>
      <c r="P42" s="97">
        <f t="shared" si="11"/>
        <v>0</v>
      </c>
      <c r="Q42" s="97">
        <f t="shared" si="11"/>
        <v>0</v>
      </c>
      <c r="R42" s="97">
        <f t="shared" si="11"/>
        <v>0</v>
      </c>
    </row>
    <row r="43" spans="1:18" s="4" customFormat="1" x14ac:dyDescent="0.35">
      <c r="A43" s="82"/>
      <c r="B43" s="73" t="s">
        <v>17</v>
      </c>
      <c r="C43" s="74"/>
      <c r="D43" s="75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5"/>
      <c r="Q43" s="74"/>
      <c r="R43" s="74"/>
    </row>
    <row r="44" spans="1:18" s="92" customFormat="1" x14ac:dyDescent="0.35">
      <c r="A44" s="95" t="s">
        <v>119</v>
      </c>
      <c r="B44" s="78" t="s">
        <v>16</v>
      </c>
      <c r="C44" s="98">
        <f>+D44+I44</f>
        <v>250400</v>
      </c>
      <c r="D44" s="103">
        <f t="shared" ref="D44:D63" si="12">SUM(E44:H44)</f>
        <v>100000</v>
      </c>
      <c r="E44" s="96" t="s">
        <v>345</v>
      </c>
      <c r="F44" s="98">
        <v>100000</v>
      </c>
      <c r="G44" s="96" t="s">
        <v>345</v>
      </c>
      <c r="H44" s="96" t="s">
        <v>345</v>
      </c>
      <c r="I44" s="103">
        <f>SUM(J44:M44)</f>
        <v>150400</v>
      </c>
      <c r="J44" s="96" t="s">
        <v>345</v>
      </c>
      <c r="K44" s="98">
        <v>150400</v>
      </c>
      <c r="L44" s="96" t="s">
        <v>345</v>
      </c>
      <c r="M44" s="96" t="s">
        <v>345</v>
      </c>
      <c r="N44" s="96" t="s">
        <v>345</v>
      </c>
      <c r="O44" s="96" t="s">
        <v>345</v>
      </c>
      <c r="P44" s="96" t="s">
        <v>345</v>
      </c>
      <c r="Q44" s="96" t="s">
        <v>345</v>
      </c>
      <c r="R44" s="96" t="s">
        <v>345</v>
      </c>
    </row>
    <row r="45" spans="1:18" s="4" customFormat="1" x14ac:dyDescent="0.35">
      <c r="A45" s="107"/>
      <c r="B45" s="78" t="s">
        <v>17</v>
      </c>
      <c r="C45" s="96" t="s">
        <v>345</v>
      </c>
      <c r="D45" s="96" t="s">
        <v>345</v>
      </c>
      <c r="E45" s="96" t="s">
        <v>345</v>
      </c>
      <c r="F45" s="96" t="s">
        <v>345</v>
      </c>
      <c r="G45" s="96" t="s">
        <v>345</v>
      </c>
      <c r="H45" s="96" t="s">
        <v>345</v>
      </c>
      <c r="I45" s="96" t="s">
        <v>345</v>
      </c>
      <c r="J45" s="96" t="s">
        <v>345</v>
      </c>
      <c r="K45" s="96" t="s">
        <v>345</v>
      </c>
      <c r="L45" s="96" t="s">
        <v>345</v>
      </c>
      <c r="M45" s="96" t="s">
        <v>345</v>
      </c>
      <c r="N45" s="96" t="s">
        <v>345</v>
      </c>
      <c r="O45" s="96" t="s">
        <v>345</v>
      </c>
      <c r="P45" s="96" t="s">
        <v>345</v>
      </c>
      <c r="Q45" s="96" t="s">
        <v>345</v>
      </c>
      <c r="R45" s="96" t="s">
        <v>345</v>
      </c>
    </row>
    <row r="46" spans="1:18" s="92" customFormat="1" x14ac:dyDescent="0.35">
      <c r="A46" s="95" t="s">
        <v>100</v>
      </c>
      <c r="B46" s="78" t="s">
        <v>16</v>
      </c>
      <c r="C46" s="98">
        <f t="shared" ref="C46:C61" si="13">+D46+I46+N46</f>
        <v>76300</v>
      </c>
      <c r="D46" s="103">
        <f t="shared" si="12"/>
        <v>30000</v>
      </c>
      <c r="E46" s="96" t="s">
        <v>345</v>
      </c>
      <c r="F46" s="98">
        <v>30000</v>
      </c>
      <c r="G46" s="96" t="s">
        <v>345</v>
      </c>
      <c r="H46" s="96" t="s">
        <v>345</v>
      </c>
      <c r="I46" s="103">
        <f>SUM(J46:M46)</f>
        <v>30000</v>
      </c>
      <c r="J46" s="96" t="s">
        <v>345</v>
      </c>
      <c r="K46" s="98">
        <v>30000</v>
      </c>
      <c r="L46" s="96" t="s">
        <v>345</v>
      </c>
      <c r="M46" s="96" t="s">
        <v>345</v>
      </c>
      <c r="N46" s="103">
        <f>SUM(O46:R46)</f>
        <v>16300</v>
      </c>
      <c r="O46" s="98">
        <v>16300</v>
      </c>
      <c r="P46" s="96" t="s">
        <v>345</v>
      </c>
      <c r="Q46" s="96" t="s">
        <v>345</v>
      </c>
      <c r="R46" s="96" t="s">
        <v>345</v>
      </c>
    </row>
    <row r="47" spans="1:18" s="4" customFormat="1" x14ac:dyDescent="0.35">
      <c r="A47" s="107"/>
      <c r="B47" s="78" t="s">
        <v>17</v>
      </c>
      <c r="C47" s="96" t="s">
        <v>345</v>
      </c>
      <c r="D47" s="96" t="s">
        <v>345</v>
      </c>
      <c r="E47" s="96" t="s">
        <v>345</v>
      </c>
      <c r="F47" s="96" t="s">
        <v>345</v>
      </c>
      <c r="G47" s="96" t="s">
        <v>345</v>
      </c>
      <c r="H47" s="96" t="s">
        <v>345</v>
      </c>
      <c r="I47" s="96" t="s">
        <v>345</v>
      </c>
      <c r="J47" s="96" t="s">
        <v>345</v>
      </c>
      <c r="K47" s="96" t="s">
        <v>345</v>
      </c>
      <c r="L47" s="96" t="s">
        <v>345</v>
      </c>
      <c r="M47" s="96" t="s">
        <v>345</v>
      </c>
      <c r="N47" s="96" t="s">
        <v>345</v>
      </c>
      <c r="O47" s="96" t="s">
        <v>345</v>
      </c>
      <c r="P47" s="96" t="s">
        <v>345</v>
      </c>
      <c r="Q47" s="96" t="s">
        <v>345</v>
      </c>
      <c r="R47" s="96" t="s">
        <v>345</v>
      </c>
    </row>
    <row r="48" spans="1:18" s="4" customFormat="1" x14ac:dyDescent="0.35">
      <c r="A48" s="322" t="s">
        <v>344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60" t="s">
        <v>50</v>
      </c>
      <c r="R48" s="13"/>
    </row>
    <row r="49" spans="1:18" s="4" customFormat="1" x14ac:dyDescent="0.35">
      <c r="A49" s="310" t="s">
        <v>116</v>
      </c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6"/>
      <c r="R49" s="6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6" t="s">
        <v>3</v>
      </c>
      <c r="P50" s="224" t="s">
        <v>356</v>
      </c>
      <c r="Q50" s="3"/>
      <c r="R50" s="3"/>
    </row>
    <row r="51" spans="1:18" s="4" customForma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8" t="s">
        <v>4</v>
      </c>
      <c r="P51" s="304"/>
      <c r="Q51" s="304"/>
      <c r="R51" s="3"/>
    </row>
    <row r="52" spans="1:18" s="4" customForma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8" t="s">
        <v>5</v>
      </c>
      <c r="P52" s="310" t="s">
        <v>343</v>
      </c>
      <c r="Q52" s="310"/>
      <c r="R52" s="3"/>
    </row>
    <row r="53" spans="1:18" s="4" customFormat="1" x14ac:dyDescent="0.35">
      <c r="A53" s="9" t="s">
        <v>353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N53" s="11"/>
      <c r="O53" s="12" t="s">
        <v>6</v>
      </c>
    </row>
    <row r="54" spans="1:18" s="4" customFormat="1" x14ac:dyDescent="0.35">
      <c r="A54" s="323" t="s">
        <v>52</v>
      </c>
      <c r="B54" s="323"/>
      <c r="C54" s="323"/>
      <c r="D54" s="323"/>
      <c r="F54" s="324"/>
      <c r="G54" s="324"/>
      <c r="H54" s="60"/>
      <c r="I54" s="13"/>
      <c r="J54" s="13"/>
      <c r="K54" s="13"/>
      <c r="N54" s="11"/>
      <c r="O54" s="12" t="s">
        <v>7</v>
      </c>
      <c r="Q54" s="10"/>
    </row>
    <row r="55" spans="1:18" s="4" customFormat="1" ht="23.25" customHeight="1" x14ac:dyDescent="0.35">
      <c r="A55" s="9" t="s">
        <v>354</v>
      </c>
      <c r="E55" s="6"/>
      <c r="F55" s="3"/>
      <c r="G55" s="6"/>
      <c r="H55" s="6"/>
      <c r="I55" s="6"/>
      <c r="J55" s="6"/>
      <c r="K55" s="13"/>
      <c r="N55" s="235" t="s">
        <v>408</v>
      </c>
      <c r="O55" s="12" t="s">
        <v>8</v>
      </c>
      <c r="P55" s="13" t="s">
        <v>409</v>
      </c>
    </row>
    <row r="56" spans="1:18" s="4" customFormat="1" x14ac:dyDescent="0.35">
      <c r="A56" s="323"/>
      <c r="B56" s="323"/>
      <c r="C56" s="323"/>
      <c r="D56" s="323"/>
      <c r="P56" s="62"/>
      <c r="Q56" s="62"/>
      <c r="R56" s="63" t="s">
        <v>54</v>
      </c>
    </row>
    <row r="57" spans="1:18" s="4" customFormat="1" x14ac:dyDescent="0.35">
      <c r="A57" s="64" t="s">
        <v>55</v>
      </c>
      <c r="B57" s="311" t="s">
        <v>56</v>
      </c>
      <c r="C57" s="311" t="s">
        <v>12</v>
      </c>
      <c r="D57" s="65" t="s">
        <v>57</v>
      </c>
      <c r="E57" s="325" t="s">
        <v>13</v>
      </c>
      <c r="F57" s="326"/>
      <c r="G57" s="326"/>
      <c r="H57" s="327"/>
      <c r="I57" s="65" t="s">
        <v>57</v>
      </c>
      <c r="J57" s="325" t="s">
        <v>14</v>
      </c>
      <c r="K57" s="326"/>
      <c r="L57" s="326"/>
      <c r="M57" s="327"/>
      <c r="N57" s="65" t="s">
        <v>57</v>
      </c>
      <c r="O57" s="325" t="s">
        <v>15</v>
      </c>
      <c r="P57" s="326"/>
      <c r="Q57" s="326"/>
      <c r="R57" s="327"/>
    </row>
    <row r="58" spans="1:18" s="4" customFormat="1" x14ac:dyDescent="0.35">
      <c r="A58" s="66" t="s">
        <v>61</v>
      </c>
      <c r="B58" s="311"/>
      <c r="C58" s="311"/>
      <c r="D58" s="67" t="s">
        <v>62</v>
      </c>
      <c r="E58" s="68" t="s">
        <v>63</v>
      </c>
      <c r="F58" s="68" t="s">
        <v>64</v>
      </c>
      <c r="G58" s="68" t="s">
        <v>65</v>
      </c>
      <c r="H58" s="68" t="s">
        <v>66</v>
      </c>
      <c r="I58" s="67" t="s">
        <v>67</v>
      </c>
      <c r="J58" s="68" t="s">
        <v>68</v>
      </c>
      <c r="K58" s="68" t="s">
        <v>69</v>
      </c>
      <c r="L58" s="68" t="s">
        <v>70</v>
      </c>
      <c r="M58" s="68" t="s">
        <v>71</v>
      </c>
      <c r="N58" s="67" t="s">
        <v>72</v>
      </c>
      <c r="O58" s="68" t="s">
        <v>73</v>
      </c>
      <c r="P58" s="68" t="s">
        <v>74</v>
      </c>
      <c r="Q58" s="68" t="s">
        <v>75</v>
      </c>
      <c r="R58" s="68" t="s">
        <v>76</v>
      </c>
    </row>
    <row r="59" spans="1:18" s="92" customFormat="1" x14ac:dyDescent="0.35">
      <c r="A59" s="95" t="s">
        <v>120</v>
      </c>
      <c r="B59" s="78" t="s">
        <v>16</v>
      </c>
      <c r="C59" s="98">
        <f>+D59</f>
        <v>4800</v>
      </c>
      <c r="D59" s="103">
        <f t="shared" si="12"/>
        <v>4800</v>
      </c>
      <c r="E59" s="98">
        <v>4800</v>
      </c>
      <c r="F59" s="96" t="s">
        <v>345</v>
      </c>
      <c r="G59" s="96" t="s">
        <v>345</v>
      </c>
      <c r="H59" s="96" t="s">
        <v>345</v>
      </c>
      <c r="I59" s="96" t="s">
        <v>345</v>
      </c>
      <c r="J59" s="96" t="s">
        <v>345</v>
      </c>
      <c r="K59" s="96" t="s">
        <v>345</v>
      </c>
      <c r="L59" s="96" t="s">
        <v>345</v>
      </c>
      <c r="M59" s="96" t="s">
        <v>345</v>
      </c>
      <c r="N59" s="96" t="s">
        <v>345</v>
      </c>
      <c r="O59" s="96" t="s">
        <v>345</v>
      </c>
      <c r="P59" s="96" t="s">
        <v>345</v>
      </c>
      <c r="Q59" s="96" t="s">
        <v>345</v>
      </c>
      <c r="R59" s="96" t="s">
        <v>345</v>
      </c>
    </row>
    <row r="60" spans="1:18" s="4" customFormat="1" x14ac:dyDescent="0.35">
      <c r="A60" s="107"/>
      <c r="B60" s="78" t="s">
        <v>17</v>
      </c>
      <c r="C60" s="96" t="s">
        <v>345</v>
      </c>
      <c r="D60" s="96" t="s">
        <v>345</v>
      </c>
      <c r="E60" s="96" t="s">
        <v>345</v>
      </c>
      <c r="F60" s="96" t="s">
        <v>345</v>
      </c>
      <c r="G60" s="96" t="s">
        <v>345</v>
      </c>
      <c r="H60" s="96" t="s">
        <v>345</v>
      </c>
      <c r="I60" s="96" t="s">
        <v>345</v>
      </c>
      <c r="J60" s="96" t="s">
        <v>345</v>
      </c>
      <c r="K60" s="96" t="s">
        <v>345</v>
      </c>
      <c r="L60" s="96" t="s">
        <v>345</v>
      </c>
      <c r="M60" s="96" t="s">
        <v>345</v>
      </c>
      <c r="N60" s="96" t="s">
        <v>345</v>
      </c>
      <c r="O60" s="96" t="s">
        <v>345</v>
      </c>
      <c r="P60" s="96" t="s">
        <v>345</v>
      </c>
      <c r="Q60" s="96" t="s">
        <v>345</v>
      </c>
      <c r="R60" s="96" t="s">
        <v>345</v>
      </c>
    </row>
    <row r="61" spans="1:18" s="92" customFormat="1" x14ac:dyDescent="0.35">
      <c r="A61" s="95" t="s">
        <v>101</v>
      </c>
      <c r="B61" s="78" t="s">
        <v>16</v>
      </c>
      <c r="C61" s="98">
        <f t="shared" si="13"/>
        <v>32000</v>
      </c>
      <c r="D61" s="103">
        <f t="shared" si="12"/>
        <v>10000</v>
      </c>
      <c r="E61" s="98"/>
      <c r="F61" s="98"/>
      <c r="G61" s="98">
        <v>10000</v>
      </c>
      <c r="H61" s="98"/>
      <c r="I61" s="103">
        <f>SUM(J61:M61)</f>
        <v>12000</v>
      </c>
      <c r="J61" s="98"/>
      <c r="K61" s="98">
        <v>12000</v>
      </c>
      <c r="L61" s="98"/>
      <c r="M61" s="98"/>
      <c r="N61" s="103">
        <f>SUM(O61:R61)</f>
        <v>10000</v>
      </c>
      <c r="O61" s="98">
        <v>10000</v>
      </c>
      <c r="P61" s="98"/>
      <c r="Q61" s="98"/>
      <c r="R61" s="98"/>
    </row>
    <row r="62" spans="1:18" s="4" customFormat="1" x14ac:dyDescent="0.35">
      <c r="A62" s="107"/>
      <c r="B62" s="78" t="s">
        <v>17</v>
      </c>
      <c r="C62" s="96" t="s">
        <v>345</v>
      </c>
      <c r="D62" s="96" t="s">
        <v>345</v>
      </c>
      <c r="E62" s="96" t="s">
        <v>345</v>
      </c>
      <c r="F62" s="96" t="s">
        <v>345</v>
      </c>
      <c r="G62" s="96" t="s">
        <v>345</v>
      </c>
      <c r="H62" s="96" t="s">
        <v>345</v>
      </c>
      <c r="I62" s="96" t="s">
        <v>345</v>
      </c>
      <c r="J62" s="96" t="s">
        <v>345</v>
      </c>
      <c r="K62" s="96" t="s">
        <v>345</v>
      </c>
      <c r="L62" s="96" t="s">
        <v>345</v>
      </c>
      <c r="M62" s="96" t="s">
        <v>345</v>
      </c>
      <c r="N62" s="96" t="s">
        <v>345</v>
      </c>
      <c r="O62" s="96" t="s">
        <v>345</v>
      </c>
      <c r="P62" s="96" t="s">
        <v>345</v>
      </c>
      <c r="Q62" s="96" t="s">
        <v>345</v>
      </c>
      <c r="R62" s="96" t="s">
        <v>345</v>
      </c>
    </row>
    <row r="63" spans="1:18" s="92" customFormat="1" x14ac:dyDescent="0.35">
      <c r="A63" s="95" t="s">
        <v>121</v>
      </c>
      <c r="B63" s="78" t="s">
        <v>16</v>
      </c>
      <c r="C63" s="98">
        <f>+D63</f>
        <v>4989600</v>
      </c>
      <c r="D63" s="103">
        <f t="shared" si="12"/>
        <v>4989600</v>
      </c>
      <c r="E63" s="98">
        <v>4989600</v>
      </c>
      <c r="F63" s="96" t="s">
        <v>345</v>
      </c>
      <c r="G63" s="96" t="s">
        <v>345</v>
      </c>
      <c r="H63" s="96" t="s">
        <v>345</v>
      </c>
      <c r="I63" s="96" t="s">
        <v>345</v>
      </c>
      <c r="J63" s="96" t="s">
        <v>345</v>
      </c>
      <c r="K63" s="96" t="s">
        <v>345</v>
      </c>
      <c r="L63" s="96" t="s">
        <v>345</v>
      </c>
      <c r="M63" s="96" t="s">
        <v>345</v>
      </c>
      <c r="N63" s="96" t="s">
        <v>345</v>
      </c>
      <c r="O63" s="96" t="s">
        <v>345</v>
      </c>
      <c r="P63" s="96" t="s">
        <v>345</v>
      </c>
      <c r="Q63" s="96" t="s">
        <v>345</v>
      </c>
      <c r="R63" s="96" t="s">
        <v>345</v>
      </c>
    </row>
    <row r="64" spans="1:18" s="4" customFormat="1" x14ac:dyDescent="0.35">
      <c r="A64" s="107"/>
      <c r="B64" s="78" t="s">
        <v>17</v>
      </c>
      <c r="C64" s="96" t="s">
        <v>345</v>
      </c>
      <c r="D64" s="96" t="s">
        <v>345</v>
      </c>
      <c r="E64" s="96" t="s">
        <v>345</v>
      </c>
      <c r="F64" s="96" t="s">
        <v>345</v>
      </c>
      <c r="G64" s="96" t="s">
        <v>345</v>
      </c>
      <c r="H64" s="96" t="s">
        <v>345</v>
      </c>
      <c r="I64" s="96" t="s">
        <v>345</v>
      </c>
      <c r="J64" s="96" t="s">
        <v>345</v>
      </c>
      <c r="K64" s="96" t="s">
        <v>345</v>
      </c>
      <c r="L64" s="96" t="s">
        <v>345</v>
      </c>
      <c r="M64" s="96" t="s">
        <v>345</v>
      </c>
      <c r="N64" s="96" t="s">
        <v>345</v>
      </c>
      <c r="O64" s="96" t="s">
        <v>345</v>
      </c>
      <c r="P64" s="96" t="s">
        <v>345</v>
      </c>
      <c r="Q64" s="96" t="s">
        <v>345</v>
      </c>
      <c r="R64" s="96" t="s">
        <v>345</v>
      </c>
    </row>
    <row r="65" spans="1:18" s="4" customFormat="1" x14ac:dyDescent="0.35">
      <c r="A65" s="94" t="s">
        <v>102</v>
      </c>
      <c r="B65" s="78" t="s">
        <v>16</v>
      </c>
      <c r="C65" s="98">
        <f>+D65</f>
        <v>216000</v>
      </c>
      <c r="D65" s="103">
        <f>SUM(E65:H65)</f>
        <v>216000</v>
      </c>
      <c r="E65" s="104">
        <v>216000</v>
      </c>
      <c r="F65" s="96" t="s">
        <v>345</v>
      </c>
      <c r="G65" s="96" t="s">
        <v>345</v>
      </c>
      <c r="H65" s="96" t="s">
        <v>345</v>
      </c>
      <c r="I65" s="96" t="s">
        <v>345</v>
      </c>
      <c r="J65" s="96" t="s">
        <v>345</v>
      </c>
      <c r="K65" s="96" t="s">
        <v>345</v>
      </c>
      <c r="L65" s="96" t="s">
        <v>345</v>
      </c>
      <c r="M65" s="96" t="s">
        <v>345</v>
      </c>
      <c r="N65" s="96" t="s">
        <v>345</v>
      </c>
      <c r="O65" s="96" t="s">
        <v>345</v>
      </c>
      <c r="P65" s="96" t="s">
        <v>345</v>
      </c>
      <c r="Q65" s="96" t="s">
        <v>345</v>
      </c>
      <c r="R65" s="96" t="s">
        <v>345</v>
      </c>
    </row>
    <row r="66" spans="1:18" s="4" customFormat="1" x14ac:dyDescent="0.35">
      <c r="A66" s="107"/>
      <c r="B66" s="78" t="s">
        <v>17</v>
      </c>
      <c r="C66" s="96" t="s">
        <v>345</v>
      </c>
      <c r="D66" s="96" t="s">
        <v>345</v>
      </c>
      <c r="E66" s="96" t="s">
        <v>345</v>
      </c>
      <c r="F66" s="96" t="s">
        <v>345</v>
      </c>
      <c r="G66" s="96" t="s">
        <v>345</v>
      </c>
      <c r="H66" s="96" t="s">
        <v>345</v>
      </c>
      <c r="I66" s="96" t="s">
        <v>345</v>
      </c>
      <c r="J66" s="96" t="s">
        <v>345</v>
      </c>
      <c r="K66" s="96" t="s">
        <v>345</v>
      </c>
      <c r="L66" s="96" t="s">
        <v>345</v>
      </c>
      <c r="M66" s="96" t="s">
        <v>345</v>
      </c>
      <c r="N66" s="96" t="s">
        <v>345</v>
      </c>
      <c r="O66" s="96" t="s">
        <v>345</v>
      </c>
      <c r="P66" s="96" t="s">
        <v>345</v>
      </c>
      <c r="Q66" s="96" t="s">
        <v>345</v>
      </c>
      <c r="R66" s="96" t="s">
        <v>345</v>
      </c>
    </row>
    <row r="67" spans="1:18" s="4" customFormat="1" ht="24.6" customHeight="1" x14ac:dyDescent="0.35">
      <c r="A67" s="82" t="s">
        <v>86</v>
      </c>
      <c r="B67" s="73" t="s">
        <v>16</v>
      </c>
      <c r="C67" s="97">
        <f>+C69+C71+C73+C75+C77+C79+C81+C83</f>
        <v>700300</v>
      </c>
      <c r="D67" s="97">
        <f>SUM(D69:D83)</f>
        <v>364400</v>
      </c>
      <c r="E67" s="97">
        <f t="shared" ref="E67:O67" si="14">SUM(E69:E83)</f>
        <v>238000</v>
      </c>
      <c r="F67" s="97">
        <f t="shared" si="14"/>
        <v>126400</v>
      </c>
      <c r="G67" s="73" t="s">
        <v>345</v>
      </c>
      <c r="H67" s="73" t="s">
        <v>345</v>
      </c>
      <c r="I67" s="97">
        <f t="shared" si="14"/>
        <v>287200</v>
      </c>
      <c r="J67" s="97">
        <f t="shared" si="14"/>
        <v>8000</v>
      </c>
      <c r="K67" s="97">
        <f t="shared" si="14"/>
        <v>279200</v>
      </c>
      <c r="L67" s="73" t="s">
        <v>345</v>
      </c>
      <c r="M67" s="73" t="s">
        <v>345</v>
      </c>
      <c r="N67" s="97">
        <f t="shared" si="14"/>
        <v>48700</v>
      </c>
      <c r="O67" s="97">
        <f t="shared" si="14"/>
        <v>48700</v>
      </c>
      <c r="P67" s="73" t="s">
        <v>345</v>
      </c>
      <c r="Q67" s="73" t="s">
        <v>345</v>
      </c>
      <c r="R67" s="73" t="s">
        <v>345</v>
      </c>
    </row>
    <row r="68" spans="1:18" s="4" customFormat="1" x14ac:dyDescent="0.35">
      <c r="A68" s="82"/>
      <c r="B68" s="73" t="s">
        <v>17</v>
      </c>
      <c r="C68" s="73" t="s">
        <v>345</v>
      </c>
      <c r="D68" s="73" t="s">
        <v>345</v>
      </c>
      <c r="E68" s="73" t="s">
        <v>345</v>
      </c>
      <c r="F68" s="73" t="s">
        <v>345</v>
      </c>
      <c r="G68" s="73" t="s">
        <v>345</v>
      </c>
      <c r="H68" s="73" t="s">
        <v>345</v>
      </c>
      <c r="I68" s="73" t="s">
        <v>345</v>
      </c>
      <c r="J68" s="73" t="s">
        <v>345</v>
      </c>
      <c r="K68" s="73" t="s">
        <v>345</v>
      </c>
      <c r="L68" s="73" t="s">
        <v>345</v>
      </c>
      <c r="M68" s="73" t="s">
        <v>345</v>
      </c>
      <c r="N68" s="73" t="s">
        <v>345</v>
      </c>
      <c r="O68" s="73" t="s">
        <v>345</v>
      </c>
      <c r="P68" s="73" t="s">
        <v>345</v>
      </c>
      <c r="Q68" s="73" t="s">
        <v>345</v>
      </c>
      <c r="R68" s="73" t="s">
        <v>345</v>
      </c>
    </row>
    <row r="69" spans="1:18" s="4" customFormat="1" x14ac:dyDescent="0.35">
      <c r="A69" s="95" t="s">
        <v>103</v>
      </c>
      <c r="B69" s="78" t="s">
        <v>16</v>
      </c>
      <c r="C69" s="98">
        <f>+D69+I69</f>
        <v>187000</v>
      </c>
      <c r="D69" s="103">
        <f>SUM(E69:H69)</f>
        <v>100000</v>
      </c>
      <c r="E69" s="96" t="s">
        <v>345</v>
      </c>
      <c r="F69" s="101">
        <v>100000</v>
      </c>
      <c r="G69" s="96" t="s">
        <v>345</v>
      </c>
      <c r="H69" s="96" t="s">
        <v>345</v>
      </c>
      <c r="I69" s="103">
        <f t="shared" ref="I69:I83" si="15">SUM(J69:M69)</f>
        <v>87000</v>
      </c>
      <c r="J69" s="96" t="s">
        <v>345</v>
      </c>
      <c r="K69" s="101">
        <v>87000</v>
      </c>
      <c r="L69" s="96" t="s">
        <v>345</v>
      </c>
      <c r="M69" s="96" t="s">
        <v>345</v>
      </c>
      <c r="N69" s="96" t="s">
        <v>345</v>
      </c>
      <c r="O69" s="96" t="s">
        <v>345</v>
      </c>
      <c r="P69" s="96" t="s">
        <v>345</v>
      </c>
      <c r="Q69" s="96" t="s">
        <v>345</v>
      </c>
      <c r="R69" s="96" t="s">
        <v>345</v>
      </c>
    </row>
    <row r="70" spans="1:18" s="4" customFormat="1" x14ac:dyDescent="0.35">
      <c r="A70" s="107"/>
      <c r="B70" s="78" t="s">
        <v>17</v>
      </c>
      <c r="C70" s="96" t="s">
        <v>345</v>
      </c>
      <c r="D70" s="96" t="s">
        <v>345</v>
      </c>
      <c r="E70" s="96" t="s">
        <v>345</v>
      </c>
      <c r="F70" s="96" t="s">
        <v>345</v>
      </c>
      <c r="G70" s="96" t="s">
        <v>345</v>
      </c>
      <c r="H70" s="96" t="s">
        <v>345</v>
      </c>
      <c r="I70" s="96" t="s">
        <v>345</v>
      </c>
      <c r="J70" s="96" t="s">
        <v>345</v>
      </c>
      <c r="K70" s="96" t="s">
        <v>345</v>
      </c>
      <c r="L70" s="96" t="s">
        <v>345</v>
      </c>
      <c r="M70" s="96" t="s">
        <v>345</v>
      </c>
      <c r="N70" s="96" t="s">
        <v>345</v>
      </c>
      <c r="O70" s="96" t="s">
        <v>345</v>
      </c>
      <c r="P70" s="96" t="s">
        <v>345</v>
      </c>
      <c r="Q70" s="96" t="s">
        <v>345</v>
      </c>
      <c r="R70" s="96" t="s">
        <v>345</v>
      </c>
    </row>
    <row r="71" spans="1:18" s="4" customFormat="1" x14ac:dyDescent="0.35">
      <c r="A71" s="95" t="s">
        <v>104</v>
      </c>
      <c r="B71" s="78" t="s">
        <v>16</v>
      </c>
      <c r="C71" s="98">
        <f>+D71+I71</f>
        <v>182300</v>
      </c>
      <c r="D71" s="103">
        <f t="shared" ref="D71:D83" si="16">SUM(E71:H71)</f>
        <v>100000</v>
      </c>
      <c r="E71" s="101">
        <v>100000</v>
      </c>
      <c r="F71" s="79">
        <v>0</v>
      </c>
      <c r="G71" s="79">
        <v>0</v>
      </c>
      <c r="H71" s="79">
        <v>0</v>
      </c>
      <c r="I71" s="103">
        <f t="shared" si="15"/>
        <v>82300</v>
      </c>
      <c r="J71" s="101"/>
      <c r="K71" s="101">
        <v>82300</v>
      </c>
      <c r="L71" s="101"/>
      <c r="M71" s="101"/>
      <c r="N71" s="102"/>
      <c r="O71" s="104"/>
      <c r="P71" s="104"/>
      <c r="Q71" s="104"/>
      <c r="R71" s="104"/>
    </row>
    <row r="72" spans="1:18" s="4" customFormat="1" x14ac:dyDescent="0.35">
      <c r="A72" s="107"/>
      <c r="B72" s="78" t="s">
        <v>17</v>
      </c>
      <c r="C72" s="96" t="s">
        <v>345</v>
      </c>
      <c r="D72" s="96" t="s">
        <v>345</v>
      </c>
      <c r="E72" s="96" t="s">
        <v>345</v>
      </c>
      <c r="F72" s="96" t="s">
        <v>345</v>
      </c>
      <c r="G72" s="96" t="s">
        <v>345</v>
      </c>
      <c r="H72" s="96" t="s">
        <v>345</v>
      </c>
      <c r="I72" s="96" t="s">
        <v>345</v>
      </c>
      <c r="J72" s="96" t="s">
        <v>345</v>
      </c>
      <c r="K72" s="96" t="s">
        <v>345</v>
      </c>
      <c r="L72" s="96" t="s">
        <v>345</v>
      </c>
      <c r="M72" s="96" t="s">
        <v>345</v>
      </c>
      <c r="N72" s="96" t="s">
        <v>345</v>
      </c>
      <c r="O72" s="96" t="s">
        <v>345</v>
      </c>
      <c r="P72" s="96" t="s">
        <v>345</v>
      </c>
      <c r="Q72" s="96" t="s">
        <v>345</v>
      </c>
      <c r="R72" s="96" t="s">
        <v>345</v>
      </c>
    </row>
    <row r="73" spans="1:18" s="4" customFormat="1" x14ac:dyDescent="0.35">
      <c r="A73" s="95" t="s">
        <v>105</v>
      </c>
      <c r="B73" s="78" t="s">
        <v>16</v>
      </c>
      <c r="C73" s="98">
        <f>+I73+N73</f>
        <v>50700</v>
      </c>
      <c r="D73" s="96" t="s">
        <v>345</v>
      </c>
      <c r="E73" s="96" t="s">
        <v>345</v>
      </c>
      <c r="F73" s="96" t="s">
        <v>345</v>
      </c>
      <c r="G73" s="96" t="s">
        <v>345</v>
      </c>
      <c r="H73" s="96" t="s">
        <v>345</v>
      </c>
      <c r="I73" s="103">
        <f>+K73</f>
        <v>30000</v>
      </c>
      <c r="J73" s="96" t="s">
        <v>345</v>
      </c>
      <c r="K73" s="101">
        <v>30000</v>
      </c>
      <c r="M73" s="96" t="s">
        <v>345</v>
      </c>
      <c r="N73" s="103">
        <f>+O73</f>
        <v>20700</v>
      </c>
      <c r="O73" s="101">
        <v>20700</v>
      </c>
      <c r="P73" s="96" t="s">
        <v>345</v>
      </c>
      <c r="Q73" s="96" t="s">
        <v>345</v>
      </c>
      <c r="R73" s="101"/>
    </row>
    <row r="74" spans="1:18" s="4" customFormat="1" x14ac:dyDescent="0.35">
      <c r="A74" s="107"/>
      <c r="B74" s="78" t="s">
        <v>17</v>
      </c>
      <c r="C74" s="96" t="s">
        <v>345</v>
      </c>
      <c r="D74" s="96" t="s">
        <v>345</v>
      </c>
      <c r="E74" s="96" t="s">
        <v>345</v>
      </c>
      <c r="F74" s="96" t="s">
        <v>345</v>
      </c>
      <c r="G74" s="96" t="s">
        <v>345</v>
      </c>
      <c r="H74" s="96" t="s">
        <v>345</v>
      </c>
      <c r="I74" s="96" t="s">
        <v>345</v>
      </c>
      <c r="J74" s="96" t="s">
        <v>345</v>
      </c>
      <c r="K74" s="96" t="s">
        <v>345</v>
      </c>
      <c r="L74" s="96" t="s">
        <v>345</v>
      </c>
      <c r="M74" s="96" t="s">
        <v>345</v>
      </c>
      <c r="N74" s="96" t="s">
        <v>345</v>
      </c>
      <c r="O74" s="96" t="s">
        <v>345</v>
      </c>
      <c r="P74" s="96" t="s">
        <v>345</v>
      </c>
      <c r="Q74" s="96" t="s">
        <v>345</v>
      </c>
      <c r="R74" s="96" t="s">
        <v>345</v>
      </c>
    </row>
    <row r="75" spans="1:18" s="4" customFormat="1" x14ac:dyDescent="0.35">
      <c r="A75" s="95" t="s">
        <v>106</v>
      </c>
      <c r="B75" s="78" t="s">
        <v>16</v>
      </c>
      <c r="C75" s="98">
        <f>+D75</f>
        <v>26400</v>
      </c>
      <c r="D75" s="103">
        <f t="shared" si="16"/>
        <v>26400</v>
      </c>
      <c r="E75" s="101"/>
      <c r="F75" s="101">
        <v>26400</v>
      </c>
      <c r="G75" s="96" t="s">
        <v>345</v>
      </c>
      <c r="H75" s="96" t="s">
        <v>345</v>
      </c>
      <c r="I75" s="96" t="s">
        <v>345</v>
      </c>
      <c r="J75" s="96" t="s">
        <v>345</v>
      </c>
      <c r="K75" s="96" t="s">
        <v>345</v>
      </c>
      <c r="L75" s="96" t="s">
        <v>345</v>
      </c>
      <c r="M75" s="96" t="s">
        <v>345</v>
      </c>
      <c r="N75" s="96" t="s">
        <v>345</v>
      </c>
      <c r="O75" s="96" t="s">
        <v>345</v>
      </c>
      <c r="P75" s="96" t="s">
        <v>345</v>
      </c>
      <c r="Q75" s="96" t="s">
        <v>345</v>
      </c>
      <c r="R75" s="96" t="s">
        <v>345</v>
      </c>
    </row>
    <row r="76" spans="1:18" s="4" customFormat="1" x14ac:dyDescent="0.35">
      <c r="A76" s="107"/>
      <c r="B76" s="78" t="s">
        <v>17</v>
      </c>
      <c r="C76" s="96" t="s">
        <v>345</v>
      </c>
      <c r="D76" s="96" t="s">
        <v>345</v>
      </c>
      <c r="E76" s="96" t="s">
        <v>345</v>
      </c>
      <c r="F76" s="96" t="s">
        <v>345</v>
      </c>
      <c r="G76" s="96" t="s">
        <v>345</v>
      </c>
      <c r="H76" s="96" t="s">
        <v>345</v>
      </c>
      <c r="I76" s="96" t="s">
        <v>345</v>
      </c>
      <c r="J76" s="96" t="s">
        <v>345</v>
      </c>
      <c r="K76" s="96" t="s">
        <v>345</v>
      </c>
      <c r="L76" s="96" t="s">
        <v>345</v>
      </c>
      <c r="M76" s="96" t="s">
        <v>345</v>
      </c>
      <c r="N76" s="96" t="s">
        <v>345</v>
      </c>
      <c r="O76" s="96" t="s">
        <v>345</v>
      </c>
      <c r="P76" s="96" t="s">
        <v>345</v>
      </c>
      <c r="Q76" s="96" t="s">
        <v>345</v>
      </c>
      <c r="R76" s="96" t="s">
        <v>345</v>
      </c>
    </row>
    <row r="77" spans="1:18" s="4" customFormat="1" x14ac:dyDescent="0.35">
      <c r="A77" s="95" t="s">
        <v>122</v>
      </c>
      <c r="B77" s="78" t="s">
        <v>16</v>
      </c>
      <c r="C77" s="98">
        <f>+D77+I77</f>
        <v>159900</v>
      </c>
      <c r="D77" s="103">
        <f t="shared" si="16"/>
        <v>100000</v>
      </c>
      <c r="E77" s="101">
        <v>100000</v>
      </c>
      <c r="F77" s="96" t="s">
        <v>345</v>
      </c>
      <c r="G77" s="96" t="s">
        <v>345</v>
      </c>
      <c r="H77" s="96" t="s">
        <v>345</v>
      </c>
      <c r="I77" s="103">
        <f t="shared" si="15"/>
        <v>59900</v>
      </c>
      <c r="J77" s="79">
        <v>0</v>
      </c>
      <c r="K77" s="101">
        <v>59900</v>
      </c>
      <c r="L77" s="96" t="s">
        <v>345</v>
      </c>
      <c r="M77" s="96" t="s">
        <v>345</v>
      </c>
      <c r="N77" s="96" t="s">
        <v>345</v>
      </c>
      <c r="O77" s="96" t="s">
        <v>345</v>
      </c>
      <c r="P77" s="96" t="s">
        <v>345</v>
      </c>
      <c r="Q77" s="96" t="s">
        <v>345</v>
      </c>
      <c r="R77" s="96" t="s">
        <v>345</v>
      </c>
    </row>
    <row r="78" spans="1:18" s="4" customFormat="1" x14ac:dyDescent="0.35">
      <c r="A78" s="107"/>
      <c r="B78" s="78" t="s">
        <v>17</v>
      </c>
      <c r="C78" s="96" t="s">
        <v>345</v>
      </c>
      <c r="D78" s="96" t="s">
        <v>345</v>
      </c>
      <c r="E78" s="96" t="s">
        <v>345</v>
      </c>
      <c r="F78" s="96" t="s">
        <v>345</v>
      </c>
      <c r="G78" s="96" t="s">
        <v>345</v>
      </c>
      <c r="H78" s="96" t="s">
        <v>345</v>
      </c>
      <c r="I78" s="96" t="s">
        <v>345</v>
      </c>
      <c r="J78" s="79">
        <v>0</v>
      </c>
      <c r="K78" s="96" t="s">
        <v>345</v>
      </c>
      <c r="L78" s="96" t="s">
        <v>345</v>
      </c>
      <c r="M78" s="96" t="s">
        <v>345</v>
      </c>
      <c r="N78" s="96" t="s">
        <v>345</v>
      </c>
      <c r="O78" s="96" t="s">
        <v>345</v>
      </c>
      <c r="P78" s="96" t="s">
        <v>345</v>
      </c>
      <c r="Q78" s="96" t="s">
        <v>345</v>
      </c>
      <c r="R78" s="96" t="s">
        <v>345</v>
      </c>
    </row>
    <row r="79" spans="1:18" s="4" customFormat="1" x14ac:dyDescent="0.35">
      <c r="A79" s="95" t="s">
        <v>123</v>
      </c>
      <c r="B79" s="78" t="s">
        <v>16</v>
      </c>
      <c r="C79" s="98">
        <f t="shared" ref="C79:C83" si="17">+D79+I79+N79</f>
        <v>24000</v>
      </c>
      <c r="D79" s="103">
        <f t="shared" si="16"/>
        <v>8000</v>
      </c>
      <c r="E79" s="101">
        <v>8000</v>
      </c>
      <c r="F79" s="96" t="s">
        <v>345</v>
      </c>
      <c r="G79" s="96" t="s">
        <v>345</v>
      </c>
      <c r="H79" s="96" t="s">
        <v>345</v>
      </c>
      <c r="I79" s="103">
        <f t="shared" si="15"/>
        <v>8000</v>
      </c>
      <c r="J79" s="101">
        <v>8000</v>
      </c>
      <c r="K79" s="96" t="s">
        <v>345</v>
      </c>
      <c r="L79" s="96" t="s">
        <v>345</v>
      </c>
      <c r="M79" s="96" t="s">
        <v>345</v>
      </c>
      <c r="N79" s="103">
        <f t="shared" ref="N79:N83" si="18">SUM(O79:R79)</f>
        <v>8000</v>
      </c>
      <c r="O79" s="101">
        <v>8000</v>
      </c>
      <c r="P79" s="96" t="s">
        <v>345</v>
      </c>
      <c r="Q79" s="96" t="s">
        <v>345</v>
      </c>
      <c r="R79" s="96" t="s">
        <v>345</v>
      </c>
    </row>
    <row r="80" spans="1:18" s="4" customFormat="1" x14ac:dyDescent="0.35">
      <c r="A80" s="107"/>
      <c r="B80" s="78" t="s">
        <v>17</v>
      </c>
      <c r="C80" s="96" t="s">
        <v>345</v>
      </c>
      <c r="D80" s="96" t="s">
        <v>345</v>
      </c>
      <c r="E80" s="96" t="s">
        <v>345</v>
      </c>
      <c r="F80" s="96" t="s">
        <v>345</v>
      </c>
      <c r="G80" s="96" t="s">
        <v>345</v>
      </c>
      <c r="H80" s="96" t="s">
        <v>345</v>
      </c>
      <c r="I80" s="96" t="s">
        <v>345</v>
      </c>
      <c r="J80" s="96" t="s">
        <v>345</v>
      </c>
      <c r="K80" s="96" t="s">
        <v>345</v>
      </c>
      <c r="L80" s="96" t="s">
        <v>345</v>
      </c>
      <c r="M80" s="96" t="s">
        <v>345</v>
      </c>
      <c r="N80" s="96" t="s">
        <v>345</v>
      </c>
      <c r="O80" s="96" t="s">
        <v>345</v>
      </c>
      <c r="P80" s="96" t="s">
        <v>345</v>
      </c>
      <c r="Q80" s="96" t="s">
        <v>345</v>
      </c>
      <c r="R80" s="96" t="s">
        <v>345</v>
      </c>
    </row>
    <row r="81" spans="1:18" s="4" customFormat="1" x14ac:dyDescent="0.35">
      <c r="A81" s="95" t="s">
        <v>124</v>
      </c>
      <c r="B81" s="78" t="s">
        <v>16</v>
      </c>
      <c r="C81" s="98">
        <f>+D81</f>
        <v>10000</v>
      </c>
      <c r="D81" s="103">
        <f t="shared" si="16"/>
        <v>10000</v>
      </c>
      <c r="E81" s="101">
        <v>10000</v>
      </c>
      <c r="F81" s="96" t="s">
        <v>345</v>
      </c>
      <c r="G81" s="96" t="s">
        <v>345</v>
      </c>
      <c r="H81" s="96" t="s">
        <v>345</v>
      </c>
      <c r="I81" s="96" t="s">
        <v>345</v>
      </c>
      <c r="J81" s="96" t="s">
        <v>345</v>
      </c>
      <c r="K81" s="96" t="s">
        <v>345</v>
      </c>
      <c r="L81" s="96" t="s">
        <v>345</v>
      </c>
      <c r="M81" s="96" t="s">
        <v>345</v>
      </c>
      <c r="N81" s="96" t="s">
        <v>345</v>
      </c>
      <c r="O81" s="96" t="s">
        <v>345</v>
      </c>
      <c r="P81" s="96" t="s">
        <v>345</v>
      </c>
      <c r="Q81" s="96" t="s">
        <v>345</v>
      </c>
      <c r="R81" s="96" t="s">
        <v>345</v>
      </c>
    </row>
    <row r="82" spans="1:18" s="4" customFormat="1" x14ac:dyDescent="0.35">
      <c r="A82" s="107"/>
      <c r="B82" s="78" t="s">
        <v>17</v>
      </c>
      <c r="C82" s="96" t="s">
        <v>345</v>
      </c>
      <c r="D82" s="96" t="s">
        <v>345</v>
      </c>
      <c r="E82" s="96" t="s">
        <v>345</v>
      </c>
      <c r="F82" s="96" t="s">
        <v>345</v>
      </c>
      <c r="G82" s="96" t="s">
        <v>345</v>
      </c>
      <c r="H82" s="96" t="s">
        <v>345</v>
      </c>
      <c r="I82" s="96" t="s">
        <v>345</v>
      </c>
      <c r="J82" s="96" t="s">
        <v>345</v>
      </c>
      <c r="K82" s="96" t="s">
        <v>345</v>
      </c>
      <c r="L82" s="96" t="s">
        <v>345</v>
      </c>
      <c r="M82" s="96" t="s">
        <v>345</v>
      </c>
      <c r="N82" s="96" t="s">
        <v>345</v>
      </c>
      <c r="O82" s="96" t="s">
        <v>345</v>
      </c>
      <c r="P82" s="96" t="s">
        <v>345</v>
      </c>
      <c r="Q82" s="96" t="s">
        <v>345</v>
      </c>
      <c r="R82" s="96" t="s">
        <v>345</v>
      </c>
    </row>
    <row r="83" spans="1:18" s="4" customFormat="1" x14ac:dyDescent="0.35">
      <c r="A83" s="95" t="s">
        <v>125</v>
      </c>
      <c r="B83" s="78" t="s">
        <v>16</v>
      </c>
      <c r="C83" s="98">
        <f t="shared" si="17"/>
        <v>60000</v>
      </c>
      <c r="D83" s="103">
        <f t="shared" si="16"/>
        <v>20000</v>
      </c>
      <c r="E83" s="101">
        <v>20000</v>
      </c>
      <c r="F83" s="96" t="s">
        <v>345</v>
      </c>
      <c r="G83" s="96" t="s">
        <v>345</v>
      </c>
      <c r="H83" s="96" t="s">
        <v>345</v>
      </c>
      <c r="I83" s="103">
        <f t="shared" si="15"/>
        <v>20000</v>
      </c>
      <c r="J83" s="96" t="s">
        <v>345</v>
      </c>
      <c r="K83" s="101">
        <v>20000</v>
      </c>
      <c r="L83" s="96" t="s">
        <v>345</v>
      </c>
      <c r="M83" s="96" t="s">
        <v>345</v>
      </c>
      <c r="N83" s="103">
        <f t="shared" si="18"/>
        <v>20000</v>
      </c>
      <c r="O83" s="101">
        <v>20000</v>
      </c>
      <c r="P83" s="96" t="s">
        <v>345</v>
      </c>
      <c r="Q83" s="96" t="s">
        <v>345</v>
      </c>
      <c r="R83" s="96" t="s">
        <v>345</v>
      </c>
    </row>
    <row r="84" spans="1:18" s="4" customFormat="1" x14ac:dyDescent="0.35">
      <c r="A84" s="107"/>
      <c r="B84" s="78" t="s">
        <v>17</v>
      </c>
      <c r="C84" s="96" t="s">
        <v>345</v>
      </c>
      <c r="D84" s="96" t="s">
        <v>345</v>
      </c>
      <c r="E84" s="96" t="s">
        <v>345</v>
      </c>
      <c r="F84" s="96" t="s">
        <v>345</v>
      </c>
      <c r="G84" s="96" t="s">
        <v>345</v>
      </c>
      <c r="H84" s="96" t="s">
        <v>345</v>
      </c>
      <c r="I84" s="96" t="s">
        <v>345</v>
      </c>
      <c r="J84" s="96" t="s">
        <v>345</v>
      </c>
      <c r="K84" s="79">
        <v>0</v>
      </c>
      <c r="L84" s="96" t="s">
        <v>345</v>
      </c>
      <c r="M84" s="96" t="s">
        <v>345</v>
      </c>
      <c r="N84" s="96" t="s">
        <v>345</v>
      </c>
      <c r="O84" s="96" t="s">
        <v>345</v>
      </c>
      <c r="P84" s="96" t="s">
        <v>345</v>
      </c>
      <c r="Q84" s="96" t="s">
        <v>345</v>
      </c>
      <c r="R84" s="96" t="s">
        <v>345</v>
      </c>
    </row>
    <row r="85" spans="1:18" s="4" customFormat="1" ht="21.6" customHeight="1" x14ac:dyDescent="0.35">
      <c r="A85" s="72" t="s">
        <v>87</v>
      </c>
      <c r="B85" s="73" t="s">
        <v>16</v>
      </c>
      <c r="C85" s="97">
        <f>SUM(C87:C91)</f>
        <v>2953700</v>
      </c>
      <c r="D85" s="97">
        <f t="shared" ref="D85:E85" si="19">SUM(D87:D91)</f>
        <v>2953700</v>
      </c>
      <c r="E85" s="97">
        <f t="shared" si="19"/>
        <v>2953700</v>
      </c>
      <c r="F85" s="73" t="s">
        <v>345</v>
      </c>
      <c r="G85" s="73" t="s">
        <v>345</v>
      </c>
      <c r="H85" s="73" t="s">
        <v>345</v>
      </c>
      <c r="I85" s="73" t="s">
        <v>345</v>
      </c>
      <c r="J85" s="73" t="s">
        <v>345</v>
      </c>
      <c r="K85" s="73" t="s">
        <v>345</v>
      </c>
      <c r="L85" s="73" t="s">
        <v>345</v>
      </c>
      <c r="M85" s="73" t="s">
        <v>345</v>
      </c>
      <c r="N85" s="73" t="s">
        <v>345</v>
      </c>
      <c r="O85" s="73" t="s">
        <v>345</v>
      </c>
      <c r="P85" s="73" t="s">
        <v>345</v>
      </c>
      <c r="Q85" s="73" t="s">
        <v>345</v>
      </c>
      <c r="R85" s="73" t="s">
        <v>345</v>
      </c>
    </row>
    <row r="86" spans="1:18" s="4" customFormat="1" ht="20.45" customHeight="1" x14ac:dyDescent="0.35">
      <c r="A86" s="72"/>
      <c r="B86" s="73" t="s">
        <v>17</v>
      </c>
      <c r="C86" s="73" t="s">
        <v>345</v>
      </c>
      <c r="D86" s="73" t="s">
        <v>345</v>
      </c>
      <c r="E86" s="73" t="s">
        <v>345</v>
      </c>
      <c r="F86" s="73" t="s">
        <v>345</v>
      </c>
      <c r="G86" s="73" t="s">
        <v>345</v>
      </c>
      <c r="H86" s="73" t="s">
        <v>345</v>
      </c>
      <c r="I86" s="73" t="s">
        <v>345</v>
      </c>
      <c r="J86" s="73" t="s">
        <v>345</v>
      </c>
      <c r="K86" s="73" t="s">
        <v>345</v>
      </c>
      <c r="L86" s="73" t="s">
        <v>345</v>
      </c>
      <c r="M86" s="73" t="s">
        <v>345</v>
      </c>
      <c r="N86" s="73" t="s">
        <v>345</v>
      </c>
      <c r="O86" s="73" t="s">
        <v>345</v>
      </c>
      <c r="P86" s="73" t="s">
        <v>345</v>
      </c>
      <c r="Q86" s="73" t="s">
        <v>345</v>
      </c>
      <c r="R86" s="73" t="s">
        <v>345</v>
      </c>
    </row>
    <row r="87" spans="1:18" s="4" customFormat="1" x14ac:dyDescent="0.35">
      <c r="A87" s="107" t="s">
        <v>126</v>
      </c>
      <c r="B87" s="78" t="s">
        <v>16</v>
      </c>
      <c r="C87" s="98">
        <f>+D87</f>
        <v>2799300</v>
      </c>
      <c r="D87" s="103">
        <f t="shared" ref="D87:D91" si="20">SUM(E87:H87)</f>
        <v>2799300</v>
      </c>
      <c r="E87" s="101">
        <v>2799300</v>
      </c>
      <c r="F87" s="96" t="s">
        <v>345</v>
      </c>
      <c r="G87" s="96" t="s">
        <v>345</v>
      </c>
      <c r="H87" s="96" t="s">
        <v>345</v>
      </c>
      <c r="I87" s="96" t="s">
        <v>345</v>
      </c>
      <c r="J87" s="96" t="s">
        <v>345</v>
      </c>
      <c r="K87" s="96" t="s">
        <v>345</v>
      </c>
      <c r="L87" s="96" t="s">
        <v>345</v>
      </c>
      <c r="M87" s="96" t="s">
        <v>345</v>
      </c>
      <c r="N87" s="96" t="s">
        <v>345</v>
      </c>
      <c r="O87" s="96" t="s">
        <v>345</v>
      </c>
      <c r="P87" s="96" t="s">
        <v>345</v>
      </c>
      <c r="Q87" s="96" t="s">
        <v>345</v>
      </c>
      <c r="R87" s="96" t="s">
        <v>345</v>
      </c>
    </row>
    <row r="88" spans="1:18" s="4" customFormat="1" x14ac:dyDescent="0.35">
      <c r="A88" s="107"/>
      <c r="B88" s="78" t="s">
        <v>17</v>
      </c>
      <c r="C88" s="96" t="s">
        <v>345</v>
      </c>
      <c r="D88" s="96" t="s">
        <v>345</v>
      </c>
      <c r="E88" s="96" t="s">
        <v>345</v>
      </c>
      <c r="F88" s="96" t="s">
        <v>345</v>
      </c>
      <c r="G88" s="96" t="s">
        <v>345</v>
      </c>
      <c r="H88" s="96" t="s">
        <v>345</v>
      </c>
      <c r="I88" s="96" t="s">
        <v>345</v>
      </c>
      <c r="J88" s="96" t="s">
        <v>345</v>
      </c>
      <c r="K88" s="96" t="s">
        <v>345</v>
      </c>
      <c r="L88" s="96" t="s">
        <v>345</v>
      </c>
      <c r="M88" s="96" t="s">
        <v>345</v>
      </c>
      <c r="N88" s="96" t="s">
        <v>345</v>
      </c>
      <c r="O88" s="96" t="s">
        <v>345</v>
      </c>
      <c r="P88" s="96" t="s">
        <v>345</v>
      </c>
      <c r="Q88" s="96" t="s">
        <v>345</v>
      </c>
      <c r="R88" s="96" t="s">
        <v>345</v>
      </c>
    </row>
    <row r="89" spans="1:18" s="4" customFormat="1" x14ac:dyDescent="0.35">
      <c r="A89" s="107" t="s">
        <v>127</v>
      </c>
      <c r="B89" s="78" t="s">
        <v>16</v>
      </c>
      <c r="C89" s="98">
        <f>+D89</f>
        <v>106400</v>
      </c>
      <c r="D89" s="103">
        <f t="shared" si="20"/>
        <v>106400</v>
      </c>
      <c r="E89" s="101">
        <v>106400</v>
      </c>
      <c r="F89" s="96" t="s">
        <v>345</v>
      </c>
      <c r="G89" s="96" t="s">
        <v>345</v>
      </c>
      <c r="H89" s="96" t="s">
        <v>345</v>
      </c>
      <c r="I89" s="96" t="s">
        <v>345</v>
      </c>
      <c r="J89" s="96" t="s">
        <v>345</v>
      </c>
      <c r="K89" s="96" t="s">
        <v>345</v>
      </c>
      <c r="L89" s="96" t="s">
        <v>345</v>
      </c>
      <c r="M89" s="96" t="s">
        <v>345</v>
      </c>
      <c r="N89" s="96" t="s">
        <v>345</v>
      </c>
      <c r="O89" s="96" t="s">
        <v>345</v>
      </c>
      <c r="P89" s="96" t="s">
        <v>345</v>
      </c>
      <c r="Q89" s="96" t="s">
        <v>345</v>
      </c>
      <c r="R89" s="96" t="s">
        <v>345</v>
      </c>
    </row>
    <row r="90" spans="1:18" s="4" customFormat="1" x14ac:dyDescent="0.35">
      <c r="A90" s="107"/>
      <c r="B90" s="78" t="s">
        <v>17</v>
      </c>
      <c r="C90" s="96" t="s">
        <v>345</v>
      </c>
      <c r="D90" s="96" t="s">
        <v>345</v>
      </c>
      <c r="E90" s="96" t="s">
        <v>345</v>
      </c>
      <c r="F90" s="96" t="s">
        <v>345</v>
      </c>
      <c r="G90" s="96" t="s">
        <v>345</v>
      </c>
      <c r="H90" s="96" t="s">
        <v>345</v>
      </c>
      <c r="I90" s="96" t="s">
        <v>345</v>
      </c>
      <c r="J90" s="96" t="s">
        <v>345</v>
      </c>
      <c r="K90" s="96" t="s">
        <v>345</v>
      </c>
      <c r="L90" s="96" t="s">
        <v>345</v>
      </c>
      <c r="M90" s="96" t="s">
        <v>345</v>
      </c>
      <c r="N90" s="96" t="s">
        <v>345</v>
      </c>
      <c r="O90" s="96" t="s">
        <v>345</v>
      </c>
      <c r="P90" s="96" t="s">
        <v>345</v>
      </c>
      <c r="Q90" s="96" t="s">
        <v>345</v>
      </c>
      <c r="R90" s="96" t="s">
        <v>345</v>
      </c>
    </row>
    <row r="91" spans="1:18" s="4" customFormat="1" x14ac:dyDescent="0.35">
      <c r="A91" s="107" t="s">
        <v>239</v>
      </c>
      <c r="B91" s="78" t="s">
        <v>16</v>
      </c>
      <c r="C91" s="98">
        <f>+D91</f>
        <v>48000</v>
      </c>
      <c r="D91" s="103">
        <f t="shared" si="20"/>
        <v>48000</v>
      </c>
      <c r="E91" s="101">
        <v>48000</v>
      </c>
      <c r="F91" s="96" t="s">
        <v>345</v>
      </c>
      <c r="G91" s="96" t="s">
        <v>345</v>
      </c>
      <c r="H91" s="96" t="s">
        <v>345</v>
      </c>
      <c r="I91" s="96" t="s">
        <v>345</v>
      </c>
      <c r="J91" s="96" t="s">
        <v>345</v>
      </c>
      <c r="K91" s="96" t="s">
        <v>345</v>
      </c>
      <c r="L91" s="96" t="s">
        <v>345</v>
      </c>
      <c r="M91" s="96" t="s">
        <v>345</v>
      </c>
      <c r="N91" s="96" t="s">
        <v>345</v>
      </c>
      <c r="O91" s="96" t="s">
        <v>345</v>
      </c>
      <c r="P91" s="96" t="s">
        <v>345</v>
      </c>
      <c r="Q91" s="96" t="s">
        <v>345</v>
      </c>
      <c r="R91" s="96" t="s">
        <v>345</v>
      </c>
    </row>
    <row r="92" spans="1:18" s="4" customFormat="1" x14ac:dyDescent="0.35">
      <c r="A92" s="107"/>
      <c r="B92" s="78" t="s">
        <v>17</v>
      </c>
      <c r="C92" s="96" t="s">
        <v>345</v>
      </c>
      <c r="D92" s="96" t="s">
        <v>345</v>
      </c>
      <c r="E92" s="96" t="s">
        <v>345</v>
      </c>
      <c r="F92" s="96" t="s">
        <v>345</v>
      </c>
      <c r="G92" s="96" t="s">
        <v>345</v>
      </c>
      <c r="H92" s="96" t="s">
        <v>345</v>
      </c>
      <c r="I92" s="96" t="s">
        <v>345</v>
      </c>
      <c r="J92" s="96" t="s">
        <v>345</v>
      </c>
      <c r="K92" s="96" t="s">
        <v>345</v>
      </c>
      <c r="L92" s="96" t="s">
        <v>345</v>
      </c>
      <c r="M92" s="96" t="s">
        <v>345</v>
      </c>
      <c r="N92" s="96" t="s">
        <v>345</v>
      </c>
      <c r="O92" s="96" t="s">
        <v>345</v>
      </c>
      <c r="P92" s="96" t="s">
        <v>345</v>
      </c>
      <c r="Q92" s="96" t="s">
        <v>345</v>
      </c>
      <c r="R92" s="96" t="s">
        <v>345</v>
      </c>
    </row>
    <row r="93" spans="1:18" s="4" customFormat="1" x14ac:dyDescent="0.35">
      <c r="A93" s="322" t="s">
        <v>344</v>
      </c>
      <c r="B93" s="322"/>
      <c r="C93" s="322"/>
      <c r="D93" s="322"/>
      <c r="E93" s="322"/>
      <c r="F93" s="322"/>
      <c r="G93" s="322"/>
      <c r="H93" s="322"/>
      <c r="I93" s="322"/>
      <c r="J93" s="322"/>
      <c r="K93" s="322"/>
      <c r="L93" s="322"/>
      <c r="M93" s="322"/>
      <c r="N93" s="322"/>
      <c r="O93" s="322"/>
      <c r="P93" s="322"/>
      <c r="Q93" s="60" t="s">
        <v>50</v>
      </c>
      <c r="R93" s="13"/>
    </row>
    <row r="94" spans="1:18" s="4" customFormat="1" x14ac:dyDescent="0.35">
      <c r="A94" s="310" t="s">
        <v>116</v>
      </c>
      <c r="B94" s="310"/>
      <c r="C94" s="310"/>
      <c r="D94" s="310"/>
      <c r="E94" s="310"/>
      <c r="F94" s="310"/>
      <c r="G94" s="310"/>
      <c r="H94" s="310"/>
      <c r="I94" s="310"/>
      <c r="J94" s="310"/>
      <c r="K94" s="310"/>
      <c r="L94" s="310"/>
      <c r="M94" s="310"/>
      <c r="N94" s="310"/>
      <c r="O94" s="310"/>
      <c r="P94" s="310"/>
      <c r="Q94" s="6"/>
      <c r="R94" s="6"/>
    </row>
    <row r="95" spans="1:18" s="4" customForma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6" t="s">
        <v>3</v>
      </c>
      <c r="P95" s="224" t="s">
        <v>355</v>
      </c>
      <c r="Q95" s="3"/>
      <c r="R95" s="3"/>
    </row>
    <row r="96" spans="1:18" s="4" customForma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8" t="s">
        <v>4</v>
      </c>
      <c r="P96" s="304"/>
      <c r="Q96" s="304"/>
      <c r="R96" s="3"/>
    </row>
    <row r="97" spans="1:18" s="4" customForma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8" t="s">
        <v>5</v>
      </c>
      <c r="P97" s="310" t="s">
        <v>343</v>
      </c>
      <c r="Q97" s="310"/>
      <c r="R97" s="3"/>
    </row>
    <row r="98" spans="1:18" s="4" customFormat="1" x14ac:dyDescent="0.35">
      <c r="A98" s="9" t="s">
        <v>353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N98" s="11"/>
      <c r="O98" s="12" t="s">
        <v>6</v>
      </c>
    </row>
    <row r="99" spans="1:18" s="4" customFormat="1" x14ac:dyDescent="0.35">
      <c r="A99" s="323" t="s">
        <v>52</v>
      </c>
      <c r="B99" s="323"/>
      <c r="C99" s="323"/>
      <c r="D99" s="323"/>
      <c r="F99" s="324"/>
      <c r="G99" s="324"/>
      <c r="H99" s="60"/>
      <c r="I99" s="13"/>
      <c r="J99" s="13"/>
      <c r="K99" s="13"/>
      <c r="N99" s="11"/>
      <c r="O99" s="12" t="s">
        <v>7</v>
      </c>
      <c r="Q99" s="10"/>
    </row>
    <row r="100" spans="1:18" s="4" customFormat="1" ht="23.25" customHeight="1" x14ac:dyDescent="0.35">
      <c r="A100" s="9" t="s">
        <v>354</v>
      </c>
      <c r="E100" s="6"/>
      <c r="F100" s="3"/>
      <c r="G100" s="6"/>
      <c r="H100" s="6"/>
      <c r="I100" s="6"/>
      <c r="J100" s="6"/>
      <c r="K100" s="13"/>
      <c r="N100" s="235" t="s">
        <v>408</v>
      </c>
      <c r="O100" s="12" t="s">
        <v>8</v>
      </c>
      <c r="P100" s="13" t="s">
        <v>409</v>
      </c>
    </row>
    <row r="101" spans="1:18" s="4" customFormat="1" x14ac:dyDescent="0.35">
      <c r="A101" s="323"/>
      <c r="B101" s="323"/>
      <c r="C101" s="323"/>
      <c r="D101" s="323"/>
      <c r="P101" s="62"/>
      <c r="Q101" s="62"/>
      <c r="R101" s="63" t="s">
        <v>54</v>
      </c>
    </row>
    <row r="102" spans="1:18" s="4" customFormat="1" x14ac:dyDescent="0.35">
      <c r="A102" s="64" t="s">
        <v>55</v>
      </c>
      <c r="B102" s="311" t="s">
        <v>56</v>
      </c>
      <c r="C102" s="311" t="s">
        <v>12</v>
      </c>
      <c r="D102" s="65" t="s">
        <v>57</v>
      </c>
      <c r="E102" s="325" t="s">
        <v>13</v>
      </c>
      <c r="F102" s="326"/>
      <c r="G102" s="326"/>
      <c r="H102" s="327"/>
      <c r="I102" s="65" t="s">
        <v>57</v>
      </c>
      <c r="J102" s="325" t="s">
        <v>14</v>
      </c>
      <c r="K102" s="326"/>
      <c r="L102" s="326"/>
      <c r="M102" s="327"/>
      <c r="N102" s="65" t="s">
        <v>57</v>
      </c>
      <c r="O102" s="325" t="s">
        <v>15</v>
      </c>
      <c r="P102" s="326"/>
      <c r="Q102" s="326"/>
      <c r="R102" s="327"/>
    </row>
    <row r="103" spans="1:18" s="4" customFormat="1" x14ac:dyDescent="0.35">
      <c r="A103" s="66" t="s">
        <v>61</v>
      </c>
      <c r="B103" s="311"/>
      <c r="C103" s="311"/>
      <c r="D103" s="67" t="s">
        <v>62</v>
      </c>
      <c r="E103" s="68" t="s">
        <v>63</v>
      </c>
      <c r="F103" s="68" t="s">
        <v>64</v>
      </c>
      <c r="G103" s="68" t="s">
        <v>65</v>
      </c>
      <c r="H103" s="68" t="s">
        <v>66</v>
      </c>
      <c r="I103" s="67" t="s">
        <v>67</v>
      </c>
      <c r="J103" s="68" t="s">
        <v>68</v>
      </c>
      <c r="K103" s="68" t="s">
        <v>69</v>
      </c>
      <c r="L103" s="68" t="s">
        <v>70</v>
      </c>
      <c r="M103" s="68" t="s">
        <v>71</v>
      </c>
      <c r="N103" s="67" t="s">
        <v>72</v>
      </c>
      <c r="O103" s="68" t="s">
        <v>73</v>
      </c>
      <c r="P103" s="68" t="s">
        <v>74</v>
      </c>
      <c r="Q103" s="68" t="s">
        <v>75</v>
      </c>
      <c r="R103" s="68" t="s">
        <v>76</v>
      </c>
    </row>
    <row r="104" spans="1:18" s="4" customFormat="1" ht="24.6" customHeight="1" x14ac:dyDescent="0.35">
      <c r="A104" s="81" t="s">
        <v>88</v>
      </c>
      <c r="B104" s="70" t="s">
        <v>16</v>
      </c>
      <c r="C104" s="99">
        <f>+C106</f>
        <v>1700000</v>
      </c>
      <c r="D104" s="99">
        <f>+D106</f>
        <v>1700000</v>
      </c>
      <c r="E104" s="116" t="s">
        <v>345</v>
      </c>
      <c r="F104" s="116" t="s">
        <v>345</v>
      </c>
      <c r="G104" s="99">
        <f>+G106</f>
        <v>1700000</v>
      </c>
      <c r="H104" s="116" t="s">
        <v>345</v>
      </c>
      <c r="I104" s="116" t="s">
        <v>345</v>
      </c>
      <c r="J104" s="116" t="s">
        <v>345</v>
      </c>
      <c r="K104" s="116" t="s">
        <v>345</v>
      </c>
      <c r="L104" s="116" t="s">
        <v>345</v>
      </c>
      <c r="M104" s="116" t="s">
        <v>345</v>
      </c>
      <c r="N104" s="116" t="s">
        <v>345</v>
      </c>
      <c r="O104" s="116" t="s">
        <v>345</v>
      </c>
      <c r="P104" s="116" t="s">
        <v>345</v>
      </c>
      <c r="Q104" s="116" t="s">
        <v>345</v>
      </c>
      <c r="R104" s="116" t="s">
        <v>345</v>
      </c>
    </row>
    <row r="105" spans="1:18" s="4" customFormat="1" x14ac:dyDescent="0.35">
      <c r="A105" s="81"/>
      <c r="B105" s="70" t="s">
        <v>17</v>
      </c>
      <c r="C105" s="116" t="s">
        <v>345</v>
      </c>
      <c r="D105" s="116" t="s">
        <v>345</v>
      </c>
      <c r="E105" s="116" t="s">
        <v>345</v>
      </c>
      <c r="F105" s="116" t="s">
        <v>345</v>
      </c>
      <c r="G105" s="116" t="s">
        <v>345</v>
      </c>
      <c r="H105" s="116" t="s">
        <v>345</v>
      </c>
      <c r="I105" s="116" t="s">
        <v>345</v>
      </c>
      <c r="J105" s="116" t="s">
        <v>345</v>
      </c>
      <c r="K105" s="116" t="s">
        <v>345</v>
      </c>
      <c r="L105" s="116" t="s">
        <v>345</v>
      </c>
      <c r="M105" s="116" t="s">
        <v>345</v>
      </c>
      <c r="N105" s="116" t="s">
        <v>345</v>
      </c>
      <c r="O105" s="116" t="s">
        <v>345</v>
      </c>
      <c r="P105" s="116" t="s">
        <v>345</v>
      </c>
      <c r="Q105" s="116" t="s">
        <v>345</v>
      </c>
      <c r="R105" s="116" t="s">
        <v>345</v>
      </c>
    </row>
    <row r="106" spans="1:18" s="4" customFormat="1" ht="25.15" customHeight="1" x14ac:dyDescent="0.35">
      <c r="A106" s="72" t="s">
        <v>89</v>
      </c>
      <c r="B106" s="73" t="s">
        <v>16</v>
      </c>
      <c r="C106" s="97">
        <f>+D106</f>
        <v>1700000</v>
      </c>
      <c r="D106" s="97">
        <f t="shared" ref="D106:G106" si="21">SUM(D108:D109)</f>
        <v>1700000</v>
      </c>
      <c r="E106" s="73" t="s">
        <v>345</v>
      </c>
      <c r="F106" s="73" t="s">
        <v>345</v>
      </c>
      <c r="G106" s="97">
        <f t="shared" si="21"/>
        <v>1700000</v>
      </c>
      <c r="H106" s="73" t="s">
        <v>345</v>
      </c>
      <c r="I106" s="73" t="s">
        <v>345</v>
      </c>
      <c r="J106" s="73" t="s">
        <v>345</v>
      </c>
      <c r="K106" s="73" t="s">
        <v>345</v>
      </c>
      <c r="L106" s="73" t="s">
        <v>345</v>
      </c>
      <c r="M106" s="73" t="s">
        <v>345</v>
      </c>
      <c r="N106" s="73" t="s">
        <v>345</v>
      </c>
      <c r="O106" s="73" t="s">
        <v>345</v>
      </c>
      <c r="P106" s="73" t="s">
        <v>345</v>
      </c>
      <c r="Q106" s="73" t="s">
        <v>345</v>
      </c>
      <c r="R106" s="73" t="s">
        <v>345</v>
      </c>
    </row>
    <row r="107" spans="1:18" s="4" customFormat="1" x14ac:dyDescent="0.35">
      <c r="A107" s="72"/>
      <c r="B107" s="73" t="s">
        <v>17</v>
      </c>
      <c r="C107" s="73" t="s">
        <v>345</v>
      </c>
      <c r="D107" s="73" t="s">
        <v>345</v>
      </c>
      <c r="E107" s="73" t="s">
        <v>345</v>
      </c>
      <c r="F107" s="73" t="s">
        <v>345</v>
      </c>
      <c r="G107" s="73" t="s">
        <v>345</v>
      </c>
      <c r="H107" s="73" t="s">
        <v>345</v>
      </c>
      <c r="I107" s="73" t="s">
        <v>345</v>
      </c>
      <c r="J107" s="73" t="s">
        <v>345</v>
      </c>
      <c r="K107" s="73" t="s">
        <v>345</v>
      </c>
      <c r="L107" s="73" t="s">
        <v>345</v>
      </c>
      <c r="M107" s="73" t="s">
        <v>345</v>
      </c>
      <c r="N107" s="73" t="s">
        <v>345</v>
      </c>
      <c r="O107" s="73" t="s">
        <v>345</v>
      </c>
      <c r="P107" s="73" t="s">
        <v>345</v>
      </c>
      <c r="Q107" s="73" t="s">
        <v>345</v>
      </c>
      <c r="R107" s="73" t="s">
        <v>345</v>
      </c>
    </row>
    <row r="108" spans="1:18" s="4" customFormat="1" ht="42" x14ac:dyDescent="0.35">
      <c r="A108" s="107" t="s">
        <v>128</v>
      </c>
      <c r="B108" s="78" t="s">
        <v>16</v>
      </c>
      <c r="C108" s="98">
        <f>+D108</f>
        <v>1700000</v>
      </c>
      <c r="D108" s="103">
        <f t="shared" ref="D108" si="22">SUM(E108:H108)</f>
        <v>1700000</v>
      </c>
      <c r="E108" s="96" t="s">
        <v>345</v>
      </c>
      <c r="F108" s="96" t="s">
        <v>345</v>
      </c>
      <c r="G108" s="101">
        <v>1700000</v>
      </c>
      <c r="H108" s="96" t="s">
        <v>345</v>
      </c>
      <c r="I108" s="96" t="s">
        <v>345</v>
      </c>
      <c r="J108" s="96" t="s">
        <v>345</v>
      </c>
      <c r="K108" s="96" t="s">
        <v>345</v>
      </c>
      <c r="L108" s="96" t="s">
        <v>345</v>
      </c>
      <c r="M108" s="96" t="s">
        <v>345</v>
      </c>
      <c r="N108" s="96" t="s">
        <v>345</v>
      </c>
      <c r="O108" s="96" t="s">
        <v>345</v>
      </c>
      <c r="P108" s="96" t="s">
        <v>345</v>
      </c>
      <c r="Q108" s="96" t="s">
        <v>345</v>
      </c>
      <c r="R108" s="96" t="s">
        <v>345</v>
      </c>
    </row>
    <row r="109" spans="1:18" s="4" customFormat="1" x14ac:dyDescent="0.35">
      <c r="A109" s="107"/>
      <c r="B109" s="78" t="s">
        <v>17</v>
      </c>
      <c r="C109" s="96" t="s">
        <v>345</v>
      </c>
      <c r="D109" s="96" t="s">
        <v>345</v>
      </c>
      <c r="E109" s="96" t="s">
        <v>345</v>
      </c>
      <c r="F109" s="96" t="s">
        <v>345</v>
      </c>
      <c r="G109" s="96" t="s">
        <v>345</v>
      </c>
      <c r="H109" s="96" t="s">
        <v>345</v>
      </c>
      <c r="I109" s="96" t="s">
        <v>345</v>
      </c>
      <c r="J109" s="96" t="s">
        <v>345</v>
      </c>
      <c r="K109" s="96" t="s">
        <v>345</v>
      </c>
      <c r="L109" s="96" t="s">
        <v>345</v>
      </c>
      <c r="M109" s="96" t="s">
        <v>345</v>
      </c>
      <c r="N109" s="96" t="s">
        <v>345</v>
      </c>
      <c r="O109" s="96" t="s">
        <v>345</v>
      </c>
      <c r="P109" s="96" t="s">
        <v>345</v>
      </c>
      <c r="Q109" s="96" t="s">
        <v>345</v>
      </c>
      <c r="R109" s="96" t="s">
        <v>345</v>
      </c>
    </row>
    <row r="110" spans="1:18" s="4" customFormat="1" x14ac:dyDescent="0.35">
      <c r="A110" s="72" t="s">
        <v>90</v>
      </c>
      <c r="B110" s="73" t="s">
        <v>16</v>
      </c>
      <c r="C110" s="73" t="s">
        <v>345</v>
      </c>
      <c r="D110" s="73" t="s">
        <v>345</v>
      </c>
      <c r="E110" s="73" t="s">
        <v>345</v>
      </c>
      <c r="F110" s="73" t="s">
        <v>345</v>
      </c>
      <c r="G110" s="73" t="s">
        <v>345</v>
      </c>
      <c r="H110" s="73" t="s">
        <v>345</v>
      </c>
      <c r="I110" s="73" t="s">
        <v>345</v>
      </c>
      <c r="J110" s="73" t="s">
        <v>345</v>
      </c>
      <c r="K110" s="73" t="s">
        <v>345</v>
      </c>
      <c r="L110" s="73" t="s">
        <v>345</v>
      </c>
      <c r="M110" s="73" t="s">
        <v>345</v>
      </c>
      <c r="N110" s="73" t="s">
        <v>345</v>
      </c>
      <c r="O110" s="73" t="s">
        <v>345</v>
      </c>
      <c r="P110" s="73" t="s">
        <v>345</v>
      </c>
      <c r="Q110" s="73" t="s">
        <v>345</v>
      </c>
      <c r="R110" s="73" t="s">
        <v>345</v>
      </c>
    </row>
    <row r="111" spans="1:18" s="4" customFormat="1" x14ac:dyDescent="0.35">
      <c r="A111" s="72"/>
      <c r="B111" s="73" t="s">
        <v>17</v>
      </c>
      <c r="C111" s="73" t="s">
        <v>345</v>
      </c>
      <c r="D111" s="73" t="s">
        <v>345</v>
      </c>
      <c r="E111" s="73" t="s">
        <v>345</v>
      </c>
      <c r="F111" s="73" t="s">
        <v>345</v>
      </c>
      <c r="G111" s="73" t="s">
        <v>345</v>
      </c>
      <c r="H111" s="73" t="s">
        <v>345</v>
      </c>
      <c r="I111" s="73" t="s">
        <v>345</v>
      </c>
      <c r="J111" s="73" t="s">
        <v>345</v>
      </c>
      <c r="K111" s="73" t="s">
        <v>345</v>
      </c>
      <c r="L111" s="73" t="s">
        <v>345</v>
      </c>
      <c r="M111" s="73" t="s">
        <v>345</v>
      </c>
      <c r="N111" s="73" t="s">
        <v>345</v>
      </c>
      <c r="O111" s="73" t="s">
        <v>345</v>
      </c>
      <c r="P111" s="73" t="s">
        <v>345</v>
      </c>
      <c r="Q111" s="73" t="s">
        <v>345</v>
      </c>
      <c r="R111" s="73" t="s">
        <v>345</v>
      </c>
    </row>
    <row r="112" spans="1:18" s="4" customFormat="1" x14ac:dyDescent="0.35">
      <c r="A112" s="77"/>
      <c r="B112" s="78" t="s">
        <v>16</v>
      </c>
      <c r="C112" s="96" t="s">
        <v>345</v>
      </c>
      <c r="D112" s="96" t="s">
        <v>345</v>
      </c>
      <c r="E112" s="96" t="s">
        <v>345</v>
      </c>
      <c r="F112" s="96" t="s">
        <v>345</v>
      </c>
      <c r="G112" s="96" t="s">
        <v>345</v>
      </c>
      <c r="H112" s="96" t="s">
        <v>345</v>
      </c>
      <c r="I112" s="96" t="s">
        <v>345</v>
      </c>
      <c r="J112" s="96" t="s">
        <v>345</v>
      </c>
      <c r="K112" s="96" t="s">
        <v>345</v>
      </c>
      <c r="L112" s="96" t="s">
        <v>345</v>
      </c>
      <c r="M112" s="96" t="s">
        <v>345</v>
      </c>
      <c r="N112" s="96" t="s">
        <v>345</v>
      </c>
      <c r="O112" s="96" t="s">
        <v>345</v>
      </c>
      <c r="P112" s="96" t="s">
        <v>345</v>
      </c>
      <c r="Q112" s="96" t="s">
        <v>345</v>
      </c>
      <c r="R112" s="96" t="s">
        <v>345</v>
      </c>
    </row>
    <row r="113" spans="1:18" s="4" customFormat="1" x14ac:dyDescent="0.35">
      <c r="A113" s="77"/>
      <c r="B113" s="78" t="s">
        <v>17</v>
      </c>
      <c r="C113" s="96" t="s">
        <v>345</v>
      </c>
      <c r="D113" s="96" t="s">
        <v>345</v>
      </c>
      <c r="E113" s="96" t="s">
        <v>345</v>
      </c>
      <c r="F113" s="96" t="s">
        <v>345</v>
      </c>
      <c r="G113" s="96" t="s">
        <v>345</v>
      </c>
      <c r="H113" s="96" t="s">
        <v>345</v>
      </c>
      <c r="I113" s="96" t="s">
        <v>345</v>
      </c>
      <c r="J113" s="96" t="s">
        <v>345</v>
      </c>
      <c r="K113" s="96" t="s">
        <v>345</v>
      </c>
      <c r="L113" s="96" t="s">
        <v>345</v>
      </c>
      <c r="M113" s="96" t="s">
        <v>345</v>
      </c>
      <c r="N113" s="96" t="s">
        <v>345</v>
      </c>
      <c r="O113" s="96" t="s">
        <v>345</v>
      </c>
      <c r="P113" s="96" t="s">
        <v>345</v>
      </c>
      <c r="Q113" s="96" t="s">
        <v>345</v>
      </c>
      <c r="R113" s="96" t="s">
        <v>345</v>
      </c>
    </row>
    <row r="114" spans="1:18" s="4" customFormat="1" x14ac:dyDescent="0.35">
      <c r="A114" s="81" t="s">
        <v>91</v>
      </c>
      <c r="B114" s="70" t="s">
        <v>16</v>
      </c>
      <c r="C114" s="116" t="s">
        <v>345</v>
      </c>
      <c r="D114" s="116" t="s">
        <v>345</v>
      </c>
      <c r="E114" s="116" t="s">
        <v>345</v>
      </c>
      <c r="F114" s="116" t="s">
        <v>345</v>
      </c>
      <c r="G114" s="116" t="s">
        <v>345</v>
      </c>
      <c r="H114" s="116" t="s">
        <v>345</v>
      </c>
      <c r="I114" s="116" t="s">
        <v>345</v>
      </c>
      <c r="J114" s="116" t="s">
        <v>345</v>
      </c>
      <c r="K114" s="116" t="s">
        <v>345</v>
      </c>
      <c r="L114" s="116" t="s">
        <v>345</v>
      </c>
      <c r="M114" s="116" t="s">
        <v>345</v>
      </c>
      <c r="N114" s="116" t="s">
        <v>345</v>
      </c>
      <c r="O114" s="116" t="s">
        <v>345</v>
      </c>
      <c r="P114" s="116" t="s">
        <v>345</v>
      </c>
      <c r="Q114" s="116" t="s">
        <v>345</v>
      </c>
      <c r="R114" s="116" t="s">
        <v>345</v>
      </c>
    </row>
    <row r="115" spans="1:18" s="4" customFormat="1" x14ac:dyDescent="0.35">
      <c r="A115" s="81"/>
      <c r="B115" s="70" t="s">
        <v>17</v>
      </c>
      <c r="C115" s="116" t="s">
        <v>345</v>
      </c>
      <c r="D115" s="116" t="s">
        <v>345</v>
      </c>
      <c r="E115" s="116" t="s">
        <v>345</v>
      </c>
      <c r="F115" s="116" t="s">
        <v>345</v>
      </c>
      <c r="G115" s="116" t="s">
        <v>345</v>
      </c>
      <c r="H115" s="116" t="s">
        <v>345</v>
      </c>
      <c r="I115" s="116" t="s">
        <v>345</v>
      </c>
      <c r="J115" s="116" t="s">
        <v>345</v>
      </c>
      <c r="K115" s="116" t="s">
        <v>345</v>
      </c>
      <c r="L115" s="116" t="s">
        <v>345</v>
      </c>
      <c r="M115" s="116" t="s">
        <v>345</v>
      </c>
      <c r="N115" s="116" t="s">
        <v>345</v>
      </c>
      <c r="O115" s="116" t="s">
        <v>345</v>
      </c>
      <c r="P115" s="116" t="s">
        <v>345</v>
      </c>
      <c r="Q115" s="116" t="s">
        <v>345</v>
      </c>
      <c r="R115" s="116" t="s">
        <v>345</v>
      </c>
    </row>
    <row r="116" spans="1:18" s="4" customFormat="1" x14ac:dyDescent="0.35">
      <c r="A116" s="77"/>
      <c r="B116" s="78" t="s">
        <v>16</v>
      </c>
      <c r="C116" s="96" t="s">
        <v>345</v>
      </c>
      <c r="D116" s="96" t="s">
        <v>345</v>
      </c>
      <c r="E116" s="96" t="s">
        <v>345</v>
      </c>
      <c r="F116" s="96" t="s">
        <v>345</v>
      </c>
      <c r="G116" s="96" t="s">
        <v>345</v>
      </c>
      <c r="H116" s="96" t="s">
        <v>345</v>
      </c>
      <c r="I116" s="96" t="s">
        <v>345</v>
      </c>
      <c r="J116" s="96" t="s">
        <v>345</v>
      </c>
      <c r="K116" s="96" t="s">
        <v>345</v>
      </c>
      <c r="L116" s="96" t="s">
        <v>345</v>
      </c>
      <c r="M116" s="96" t="s">
        <v>345</v>
      </c>
      <c r="N116" s="96" t="s">
        <v>345</v>
      </c>
      <c r="O116" s="96" t="s">
        <v>345</v>
      </c>
      <c r="P116" s="96" t="s">
        <v>345</v>
      </c>
      <c r="Q116" s="96" t="s">
        <v>345</v>
      </c>
      <c r="R116" s="96" t="s">
        <v>345</v>
      </c>
    </row>
    <row r="117" spans="1:18" s="4" customFormat="1" x14ac:dyDescent="0.35">
      <c r="A117" s="77"/>
      <c r="B117" s="78" t="s">
        <v>17</v>
      </c>
      <c r="C117" s="96" t="s">
        <v>345</v>
      </c>
      <c r="D117" s="96" t="s">
        <v>345</v>
      </c>
      <c r="E117" s="96" t="s">
        <v>345</v>
      </c>
      <c r="F117" s="96" t="s">
        <v>345</v>
      </c>
      <c r="G117" s="96" t="s">
        <v>345</v>
      </c>
      <c r="H117" s="96" t="s">
        <v>345</v>
      </c>
      <c r="I117" s="96" t="s">
        <v>345</v>
      </c>
      <c r="J117" s="96" t="s">
        <v>345</v>
      </c>
      <c r="K117" s="96" t="s">
        <v>345</v>
      </c>
      <c r="L117" s="96" t="s">
        <v>345</v>
      </c>
      <c r="M117" s="96" t="s">
        <v>345</v>
      </c>
      <c r="N117" s="96" t="s">
        <v>345</v>
      </c>
      <c r="O117" s="96" t="s">
        <v>345</v>
      </c>
      <c r="P117" s="96" t="s">
        <v>345</v>
      </c>
      <c r="Q117" s="96" t="s">
        <v>345</v>
      </c>
      <c r="R117" s="96" t="s">
        <v>345</v>
      </c>
    </row>
    <row r="118" spans="1:18" s="4" customFormat="1" x14ac:dyDescent="0.35">
      <c r="A118" s="81" t="s">
        <v>92</v>
      </c>
      <c r="B118" s="70" t="s">
        <v>16</v>
      </c>
      <c r="C118" s="99">
        <f>+C120+C122+C124+C126</f>
        <v>1208950</v>
      </c>
      <c r="D118" s="99">
        <f>SUM(D120:D126)</f>
        <v>1208950</v>
      </c>
      <c r="E118" s="99">
        <f>SUM(E120:E126)</f>
        <v>64100</v>
      </c>
      <c r="F118" s="99">
        <f>SUM(F120:F126)</f>
        <v>769600</v>
      </c>
      <c r="G118" s="99">
        <f t="shared" ref="G118" si="23">SUM(G120:G126)</f>
        <v>375250</v>
      </c>
      <c r="H118" s="116" t="s">
        <v>345</v>
      </c>
      <c r="I118" s="116" t="s">
        <v>345</v>
      </c>
      <c r="J118" s="116" t="s">
        <v>345</v>
      </c>
      <c r="K118" s="116" t="s">
        <v>345</v>
      </c>
      <c r="L118" s="116" t="s">
        <v>345</v>
      </c>
      <c r="M118" s="116" t="s">
        <v>345</v>
      </c>
      <c r="N118" s="99">
        <f>SUM(N120:N126)</f>
        <v>0</v>
      </c>
      <c r="O118" s="116" t="s">
        <v>345</v>
      </c>
      <c r="P118" s="116" t="s">
        <v>345</v>
      </c>
      <c r="Q118" s="116" t="s">
        <v>345</v>
      </c>
      <c r="R118" s="116" t="s">
        <v>345</v>
      </c>
    </row>
    <row r="119" spans="1:18" s="4" customFormat="1" x14ac:dyDescent="0.35">
      <c r="A119" s="81"/>
      <c r="B119" s="70" t="s">
        <v>17</v>
      </c>
      <c r="C119" s="116" t="s">
        <v>345</v>
      </c>
      <c r="D119" s="116" t="s">
        <v>345</v>
      </c>
      <c r="E119" s="116" t="s">
        <v>345</v>
      </c>
      <c r="F119" s="116" t="s">
        <v>345</v>
      </c>
      <c r="G119" s="116" t="s">
        <v>345</v>
      </c>
      <c r="H119" s="116" t="s">
        <v>345</v>
      </c>
      <c r="I119" s="116" t="s">
        <v>345</v>
      </c>
      <c r="J119" s="116" t="s">
        <v>345</v>
      </c>
      <c r="K119" s="116" t="s">
        <v>345</v>
      </c>
      <c r="L119" s="116" t="s">
        <v>345</v>
      </c>
      <c r="M119" s="116" t="s">
        <v>345</v>
      </c>
      <c r="N119" s="116" t="s">
        <v>345</v>
      </c>
      <c r="O119" s="116" t="s">
        <v>345</v>
      </c>
      <c r="P119" s="116" t="s">
        <v>345</v>
      </c>
      <c r="Q119" s="116" t="s">
        <v>345</v>
      </c>
      <c r="R119" s="116" t="s">
        <v>345</v>
      </c>
    </row>
    <row r="120" spans="1:18" s="4" customFormat="1" ht="42" x14ac:dyDescent="0.35">
      <c r="A120" s="107" t="s">
        <v>129</v>
      </c>
      <c r="B120" s="78" t="s">
        <v>16</v>
      </c>
      <c r="C120" s="98">
        <f>+D120</f>
        <v>375250</v>
      </c>
      <c r="D120" s="103">
        <f t="shared" ref="D120" si="24">SUM(E120:H120)</f>
        <v>375250</v>
      </c>
      <c r="E120" s="96" t="s">
        <v>345</v>
      </c>
      <c r="F120" s="232" t="s">
        <v>345</v>
      </c>
      <c r="G120" s="232">
        <v>375250</v>
      </c>
      <c r="H120" s="96" t="s">
        <v>345</v>
      </c>
      <c r="I120" s="96" t="s">
        <v>345</v>
      </c>
      <c r="J120" s="96" t="s">
        <v>345</v>
      </c>
      <c r="K120" s="96" t="s">
        <v>345</v>
      </c>
      <c r="L120" s="96" t="s">
        <v>345</v>
      </c>
      <c r="M120" s="96" t="s">
        <v>345</v>
      </c>
      <c r="N120" s="96" t="s">
        <v>345</v>
      </c>
      <c r="O120" s="96" t="s">
        <v>345</v>
      </c>
      <c r="P120" s="96" t="s">
        <v>345</v>
      </c>
      <c r="Q120" s="96" t="s">
        <v>345</v>
      </c>
      <c r="R120" s="96" t="s">
        <v>345</v>
      </c>
    </row>
    <row r="121" spans="1:18" s="4" customFormat="1" x14ac:dyDescent="0.35">
      <c r="A121" s="77"/>
      <c r="B121" s="78" t="s">
        <v>17</v>
      </c>
      <c r="C121" s="96" t="s">
        <v>345</v>
      </c>
      <c r="D121" s="96" t="s">
        <v>345</v>
      </c>
      <c r="E121" s="96" t="s">
        <v>345</v>
      </c>
      <c r="F121" s="232" t="s">
        <v>345</v>
      </c>
      <c r="G121" s="232" t="s">
        <v>345</v>
      </c>
      <c r="H121" s="96" t="s">
        <v>345</v>
      </c>
      <c r="I121" s="96" t="s">
        <v>345</v>
      </c>
      <c r="J121" s="96" t="s">
        <v>345</v>
      </c>
      <c r="K121" s="96" t="s">
        <v>345</v>
      </c>
      <c r="L121" s="96" t="s">
        <v>345</v>
      </c>
      <c r="M121" s="96" t="s">
        <v>345</v>
      </c>
      <c r="N121" s="96" t="s">
        <v>345</v>
      </c>
      <c r="O121" s="96" t="s">
        <v>345</v>
      </c>
      <c r="P121" s="96" t="s">
        <v>345</v>
      </c>
      <c r="Q121" s="96" t="s">
        <v>345</v>
      </c>
      <c r="R121" s="96" t="s">
        <v>345</v>
      </c>
    </row>
    <row r="122" spans="1:18" s="4" customFormat="1" ht="42" x14ac:dyDescent="0.35">
      <c r="A122" s="107" t="s">
        <v>130</v>
      </c>
      <c r="B122" s="78" t="s">
        <v>16</v>
      </c>
      <c r="C122" s="98">
        <f>+D122</f>
        <v>706200</v>
      </c>
      <c r="D122" s="103">
        <f t="shared" ref="D122:D124" si="25">SUM(E122:H122)</f>
        <v>706200</v>
      </c>
      <c r="E122" s="96" t="s">
        <v>345</v>
      </c>
      <c r="F122" s="232">
        <v>706200</v>
      </c>
      <c r="G122" s="232" t="s">
        <v>345</v>
      </c>
      <c r="H122" s="96" t="s">
        <v>345</v>
      </c>
      <c r="I122" s="96" t="s">
        <v>345</v>
      </c>
      <c r="J122" s="96" t="s">
        <v>345</v>
      </c>
      <c r="K122" s="96" t="s">
        <v>345</v>
      </c>
      <c r="L122" s="96" t="s">
        <v>345</v>
      </c>
      <c r="M122" s="96" t="s">
        <v>345</v>
      </c>
      <c r="N122" s="96" t="s">
        <v>345</v>
      </c>
      <c r="O122" s="96" t="s">
        <v>345</v>
      </c>
      <c r="P122" s="96" t="s">
        <v>345</v>
      </c>
      <c r="Q122" s="96" t="s">
        <v>345</v>
      </c>
      <c r="R122" s="96" t="s">
        <v>345</v>
      </c>
    </row>
    <row r="123" spans="1:18" s="4" customFormat="1" x14ac:dyDescent="0.35">
      <c r="A123" s="77"/>
      <c r="B123" s="78" t="s">
        <v>17</v>
      </c>
      <c r="C123" s="96" t="s">
        <v>345</v>
      </c>
      <c r="D123" s="96" t="s">
        <v>345</v>
      </c>
      <c r="E123" s="96" t="s">
        <v>345</v>
      </c>
      <c r="F123" s="232" t="s">
        <v>345</v>
      </c>
      <c r="G123" s="232" t="s">
        <v>345</v>
      </c>
      <c r="H123" s="96" t="s">
        <v>345</v>
      </c>
      <c r="I123" s="96" t="s">
        <v>345</v>
      </c>
      <c r="J123" s="96" t="s">
        <v>345</v>
      </c>
      <c r="K123" s="96" t="s">
        <v>345</v>
      </c>
      <c r="L123" s="96" t="s">
        <v>345</v>
      </c>
      <c r="M123" s="96" t="s">
        <v>345</v>
      </c>
      <c r="N123" s="96" t="s">
        <v>345</v>
      </c>
      <c r="O123" s="96" t="s">
        <v>345</v>
      </c>
      <c r="P123" s="96" t="s">
        <v>345</v>
      </c>
      <c r="Q123" s="96" t="s">
        <v>345</v>
      </c>
      <c r="R123" s="96" t="s">
        <v>345</v>
      </c>
    </row>
    <row r="124" spans="1:18" s="4" customFormat="1" ht="42" x14ac:dyDescent="0.35">
      <c r="A124" s="107" t="s">
        <v>131</v>
      </c>
      <c r="B124" s="78" t="s">
        <v>16</v>
      </c>
      <c r="C124" s="98">
        <f>+D124</f>
        <v>64100</v>
      </c>
      <c r="D124" s="103">
        <f t="shared" si="25"/>
        <v>64100</v>
      </c>
      <c r="E124" s="101">
        <v>64100</v>
      </c>
      <c r="F124" s="232" t="s">
        <v>345</v>
      </c>
      <c r="G124" s="232" t="s">
        <v>345</v>
      </c>
      <c r="H124" s="96" t="s">
        <v>345</v>
      </c>
      <c r="I124" s="96" t="s">
        <v>345</v>
      </c>
      <c r="J124" s="96" t="s">
        <v>345</v>
      </c>
      <c r="K124" s="96" t="s">
        <v>345</v>
      </c>
      <c r="L124" s="96" t="s">
        <v>345</v>
      </c>
      <c r="M124" s="96" t="s">
        <v>345</v>
      </c>
      <c r="N124" s="96" t="s">
        <v>345</v>
      </c>
      <c r="O124" s="96" t="s">
        <v>345</v>
      </c>
      <c r="P124" s="96" t="s">
        <v>345</v>
      </c>
      <c r="Q124" s="96" t="s">
        <v>345</v>
      </c>
      <c r="R124" s="96" t="s">
        <v>345</v>
      </c>
    </row>
    <row r="125" spans="1:18" s="4" customFormat="1" x14ac:dyDescent="0.35">
      <c r="A125" s="77"/>
      <c r="B125" s="78" t="s">
        <v>17</v>
      </c>
      <c r="C125" s="96" t="s">
        <v>345</v>
      </c>
      <c r="D125" s="96" t="s">
        <v>345</v>
      </c>
      <c r="E125" s="96" t="s">
        <v>345</v>
      </c>
      <c r="F125" s="232" t="s">
        <v>345</v>
      </c>
      <c r="G125" s="232" t="s">
        <v>345</v>
      </c>
      <c r="H125" s="96" t="s">
        <v>345</v>
      </c>
      <c r="I125" s="96" t="s">
        <v>345</v>
      </c>
      <c r="J125" s="96" t="s">
        <v>345</v>
      </c>
      <c r="K125" s="96" t="s">
        <v>345</v>
      </c>
      <c r="L125" s="96" t="s">
        <v>345</v>
      </c>
      <c r="M125" s="96" t="s">
        <v>345</v>
      </c>
      <c r="N125" s="96" t="s">
        <v>345</v>
      </c>
      <c r="O125" s="96" t="s">
        <v>345</v>
      </c>
      <c r="P125" s="96" t="s">
        <v>345</v>
      </c>
      <c r="Q125" s="96" t="s">
        <v>345</v>
      </c>
      <c r="R125" s="96" t="s">
        <v>345</v>
      </c>
    </row>
    <row r="126" spans="1:18" s="4" customFormat="1" ht="42" x14ac:dyDescent="0.35">
      <c r="A126" s="107" t="s">
        <v>132</v>
      </c>
      <c r="B126" s="78" t="s">
        <v>16</v>
      </c>
      <c r="C126" s="98">
        <f>+D126</f>
        <v>63400</v>
      </c>
      <c r="D126" s="96">
        <f>+F126</f>
        <v>63400</v>
      </c>
      <c r="E126" s="96" t="s">
        <v>345</v>
      </c>
      <c r="F126" s="96">
        <v>63400</v>
      </c>
      <c r="G126" s="232" t="s">
        <v>345</v>
      </c>
      <c r="H126" s="96" t="s">
        <v>345</v>
      </c>
      <c r="I126" s="96" t="s">
        <v>345</v>
      </c>
      <c r="J126" s="96" t="s">
        <v>345</v>
      </c>
      <c r="K126" s="96" t="s">
        <v>345</v>
      </c>
      <c r="L126" s="96" t="s">
        <v>345</v>
      </c>
      <c r="M126" s="96" t="s">
        <v>345</v>
      </c>
      <c r="N126" s="103">
        <f t="shared" ref="N126" si="26">SUM(O126:R126)</f>
        <v>0</v>
      </c>
      <c r="O126" s="96" t="s">
        <v>345</v>
      </c>
      <c r="P126" s="96"/>
      <c r="Q126" s="96" t="s">
        <v>345</v>
      </c>
      <c r="R126" s="96" t="s">
        <v>345</v>
      </c>
    </row>
    <row r="127" spans="1:18" s="4" customFormat="1" x14ac:dyDescent="0.35">
      <c r="A127" s="77"/>
      <c r="B127" s="78" t="s">
        <v>17</v>
      </c>
      <c r="C127" s="96" t="s">
        <v>345</v>
      </c>
      <c r="D127" s="96" t="s">
        <v>345</v>
      </c>
      <c r="E127" s="96" t="s">
        <v>345</v>
      </c>
      <c r="F127" s="96" t="s">
        <v>345</v>
      </c>
      <c r="G127" s="96" t="s">
        <v>345</v>
      </c>
      <c r="H127" s="96" t="s">
        <v>345</v>
      </c>
      <c r="I127" s="96" t="s">
        <v>345</v>
      </c>
      <c r="J127" s="96" t="s">
        <v>345</v>
      </c>
      <c r="K127" s="96" t="s">
        <v>345</v>
      </c>
      <c r="L127" s="96" t="s">
        <v>345</v>
      </c>
      <c r="M127" s="96" t="s">
        <v>345</v>
      </c>
      <c r="N127" s="96" t="s">
        <v>345</v>
      </c>
      <c r="O127" s="96" t="s">
        <v>345</v>
      </c>
      <c r="P127" s="96" t="s">
        <v>345</v>
      </c>
      <c r="Q127" s="96" t="s">
        <v>345</v>
      </c>
      <c r="R127" s="96" t="s">
        <v>345</v>
      </c>
    </row>
    <row r="128" spans="1:18" s="4" customFormat="1" ht="28.15" customHeight="1" x14ac:dyDescent="0.35">
      <c r="A128" s="85" t="s">
        <v>93</v>
      </c>
      <c r="B128" s="86" t="s">
        <v>16</v>
      </c>
      <c r="C128" s="100">
        <f>+C118+C104+C30</f>
        <v>12922450</v>
      </c>
      <c r="D128" s="100">
        <f>+D118+D104+D30</f>
        <v>11840450</v>
      </c>
      <c r="E128" s="100">
        <f>+E118+E30</f>
        <v>8531950</v>
      </c>
      <c r="F128" s="100">
        <f>+F30</f>
        <v>322150</v>
      </c>
      <c r="G128" s="100">
        <f>+G104+G30</f>
        <v>1775750</v>
      </c>
      <c r="H128" s="100">
        <f t="shared" ref="H128:R128" si="27">+H30</f>
        <v>65750</v>
      </c>
      <c r="I128" s="100">
        <f t="shared" si="27"/>
        <v>742600</v>
      </c>
      <c r="J128" s="100">
        <f t="shared" si="27"/>
        <v>73750</v>
      </c>
      <c r="K128" s="100">
        <f t="shared" si="27"/>
        <v>537350</v>
      </c>
      <c r="L128" s="100">
        <f t="shared" si="27"/>
        <v>65750</v>
      </c>
      <c r="M128" s="100">
        <f t="shared" si="27"/>
        <v>65750</v>
      </c>
      <c r="N128" s="100">
        <f t="shared" si="27"/>
        <v>339400</v>
      </c>
      <c r="O128" s="100">
        <f t="shared" si="27"/>
        <v>141100</v>
      </c>
      <c r="P128" s="100">
        <f t="shared" si="27"/>
        <v>66100</v>
      </c>
      <c r="Q128" s="100">
        <f t="shared" si="27"/>
        <v>66100</v>
      </c>
      <c r="R128" s="100">
        <f t="shared" si="27"/>
        <v>66100</v>
      </c>
    </row>
    <row r="129" spans="1:18" s="4" customFormat="1" x14ac:dyDescent="0.35">
      <c r="A129" s="85"/>
      <c r="B129" s="86" t="s">
        <v>17</v>
      </c>
      <c r="C129" s="86" t="s">
        <v>345</v>
      </c>
      <c r="D129" s="86" t="s">
        <v>345</v>
      </c>
      <c r="E129" s="86" t="s">
        <v>345</v>
      </c>
      <c r="F129" s="86" t="s">
        <v>345</v>
      </c>
      <c r="G129" s="86" t="s">
        <v>345</v>
      </c>
      <c r="H129" s="86" t="s">
        <v>345</v>
      </c>
      <c r="I129" s="86" t="s">
        <v>345</v>
      </c>
      <c r="J129" s="86" t="s">
        <v>345</v>
      </c>
      <c r="K129" s="86" t="s">
        <v>345</v>
      </c>
      <c r="L129" s="86" t="s">
        <v>345</v>
      </c>
      <c r="M129" s="86" t="s">
        <v>345</v>
      </c>
      <c r="N129" s="86" t="s">
        <v>345</v>
      </c>
      <c r="O129" s="86" t="s">
        <v>345</v>
      </c>
      <c r="P129" s="86" t="s">
        <v>345</v>
      </c>
      <c r="Q129" s="86" t="s">
        <v>345</v>
      </c>
      <c r="R129" s="86" t="s">
        <v>345</v>
      </c>
    </row>
    <row r="130" spans="1:18" s="4" customFormat="1" ht="64.900000000000006" customHeight="1" x14ac:dyDescent="0.35">
      <c r="A130" s="9" t="s">
        <v>94</v>
      </c>
      <c r="B130" s="55"/>
      <c r="C130" s="55"/>
      <c r="I130" s="13" t="s">
        <v>95</v>
      </c>
      <c r="K130" s="13"/>
    </row>
    <row r="131" spans="1:18" x14ac:dyDescent="0.3">
      <c r="A131" s="87" t="s">
        <v>96</v>
      </c>
      <c r="H131" s="89"/>
      <c r="K131" s="90" t="s">
        <v>97</v>
      </c>
    </row>
    <row r="132" spans="1:18" x14ac:dyDescent="0.3">
      <c r="A132" s="61" t="s">
        <v>98</v>
      </c>
      <c r="I132" s="6" t="s">
        <v>98</v>
      </c>
    </row>
    <row r="133" spans="1:18" x14ac:dyDescent="0.3">
      <c r="A133" s="61" t="s">
        <v>99</v>
      </c>
      <c r="I133" s="8" t="s">
        <v>99</v>
      </c>
    </row>
  </sheetData>
  <mergeCells count="36">
    <mergeCell ref="J102:M102"/>
    <mergeCell ref="O102:R102"/>
    <mergeCell ref="A99:D99"/>
    <mergeCell ref="F99:G99"/>
    <mergeCell ref="A101:D101"/>
    <mergeCell ref="B102:B103"/>
    <mergeCell ref="C102:C103"/>
    <mergeCell ref="E102:H102"/>
    <mergeCell ref="O57:R57"/>
    <mergeCell ref="A93:P93"/>
    <mergeCell ref="A94:P94"/>
    <mergeCell ref="P96:Q96"/>
    <mergeCell ref="P97:Q97"/>
    <mergeCell ref="A56:D56"/>
    <mergeCell ref="B57:B58"/>
    <mergeCell ref="C57:C58"/>
    <mergeCell ref="E57:H57"/>
    <mergeCell ref="J57:M57"/>
    <mergeCell ref="A48:P48"/>
    <mergeCell ref="A49:P49"/>
    <mergeCell ref="P51:Q51"/>
    <mergeCell ref="P52:Q52"/>
    <mergeCell ref="A54:D54"/>
    <mergeCell ref="F54:G54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48" fitToHeight="0" orientation="landscape" r:id="rId1"/>
  <rowBreaks count="2" manualBreakCount="2">
    <brk id="47" max="17" man="1"/>
    <brk id="92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9D7A-6C62-4474-A71C-E2FD01AF757C}">
  <sheetPr>
    <tabColor rgb="FFFF0000"/>
    <pageSetUpPr fitToPage="1"/>
  </sheetPr>
  <dimension ref="A1:R105"/>
  <sheetViews>
    <sheetView tabSelected="1" view="pageBreakPreview" topLeftCell="A64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1.375" style="88" customWidth="1"/>
    <col min="7" max="7" width="12.125" style="88" customWidth="1"/>
    <col min="8" max="8" width="12.75" style="88" customWidth="1"/>
    <col min="9" max="9" width="12.25" style="88" bestFit="1" customWidth="1"/>
    <col min="10" max="10" width="12.25" style="88" customWidth="1"/>
    <col min="11" max="15" width="12.5" style="88" customWidth="1"/>
    <col min="16" max="18" width="11.125" style="88" bestFit="1" customWidth="1"/>
    <col min="19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364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365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93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15" customHeight="1" x14ac:dyDescent="0.35">
      <c r="A30" s="81" t="s">
        <v>82</v>
      </c>
      <c r="B30" s="70" t="s">
        <v>16</v>
      </c>
      <c r="C30" s="99">
        <f>+C32</f>
        <v>1106300</v>
      </c>
      <c r="D30" s="99">
        <f>+D32</f>
        <v>544600</v>
      </c>
      <c r="E30" s="99">
        <f t="shared" ref="E30:R30" si="0">+E32</f>
        <v>428440</v>
      </c>
      <c r="F30" s="99">
        <f t="shared" si="0"/>
        <v>39000</v>
      </c>
      <c r="G30" s="99">
        <f t="shared" si="0"/>
        <v>37320</v>
      </c>
      <c r="H30" s="99">
        <f t="shared" si="0"/>
        <v>39840</v>
      </c>
      <c r="I30" s="99">
        <f t="shared" si="0"/>
        <v>338400</v>
      </c>
      <c r="J30" s="99">
        <f t="shared" si="0"/>
        <v>224700</v>
      </c>
      <c r="K30" s="99">
        <f t="shared" si="0"/>
        <v>37380</v>
      </c>
      <c r="L30" s="99">
        <f t="shared" si="0"/>
        <v>36420</v>
      </c>
      <c r="M30" s="99">
        <f t="shared" si="0"/>
        <v>39900</v>
      </c>
      <c r="N30" s="99">
        <f t="shared" si="0"/>
        <v>223300</v>
      </c>
      <c r="O30" s="99">
        <f t="shared" si="0"/>
        <v>109540</v>
      </c>
      <c r="P30" s="99">
        <f t="shared" si="0"/>
        <v>37320</v>
      </c>
      <c r="Q30" s="99">
        <f t="shared" si="0"/>
        <v>39840</v>
      </c>
      <c r="R30" s="99">
        <f t="shared" si="0"/>
        <v>36600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x14ac:dyDescent="0.35">
      <c r="A32" s="72" t="s">
        <v>83</v>
      </c>
      <c r="B32" s="73" t="s">
        <v>16</v>
      </c>
      <c r="C32" s="97">
        <f>+C34+C38+C57</f>
        <v>1106300</v>
      </c>
      <c r="D32" s="97">
        <f>+D34+D38+D57</f>
        <v>544600</v>
      </c>
      <c r="E32" s="97">
        <f>+E34+E38+E57</f>
        <v>428440</v>
      </c>
      <c r="F32" s="97">
        <f>+F34</f>
        <v>39000</v>
      </c>
      <c r="G32" s="97">
        <f t="shared" ref="G32:H32" si="1">+G34</f>
        <v>37320</v>
      </c>
      <c r="H32" s="97">
        <f t="shared" si="1"/>
        <v>39840</v>
      </c>
      <c r="I32" s="97">
        <f>+I34+I38+I57</f>
        <v>338400</v>
      </c>
      <c r="J32" s="97">
        <f>+J34+J38+J57</f>
        <v>224700</v>
      </c>
      <c r="K32" s="97">
        <f>+K34</f>
        <v>37380</v>
      </c>
      <c r="L32" s="97">
        <f t="shared" ref="L32:R32" si="2">+L34</f>
        <v>36420</v>
      </c>
      <c r="M32" s="97">
        <f t="shared" si="2"/>
        <v>39900</v>
      </c>
      <c r="N32" s="97">
        <f>+N34+N57</f>
        <v>223300</v>
      </c>
      <c r="O32" s="97">
        <f>+O34+O57</f>
        <v>109540</v>
      </c>
      <c r="P32" s="97">
        <f t="shared" si="2"/>
        <v>37320</v>
      </c>
      <c r="Q32" s="97">
        <f t="shared" si="2"/>
        <v>39840</v>
      </c>
      <c r="R32" s="97">
        <f t="shared" si="2"/>
        <v>36600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x14ac:dyDescent="0.35">
      <c r="A34" s="82" t="s">
        <v>84</v>
      </c>
      <c r="B34" s="73" t="s">
        <v>16</v>
      </c>
      <c r="C34" s="97">
        <f>SUM(C36:C37)</f>
        <v>452400</v>
      </c>
      <c r="D34" s="97">
        <f t="shared" ref="D34:R34" si="3">SUM(D36:D37)</f>
        <v>153600</v>
      </c>
      <c r="E34" s="97">
        <f t="shared" si="3"/>
        <v>37440</v>
      </c>
      <c r="F34" s="97">
        <f t="shared" si="3"/>
        <v>39000</v>
      </c>
      <c r="G34" s="97">
        <f t="shared" si="3"/>
        <v>37320</v>
      </c>
      <c r="H34" s="97">
        <f t="shared" si="3"/>
        <v>39840</v>
      </c>
      <c r="I34" s="97">
        <f t="shared" si="3"/>
        <v>148500</v>
      </c>
      <c r="J34" s="97">
        <f t="shared" si="3"/>
        <v>34800</v>
      </c>
      <c r="K34" s="97">
        <f t="shared" si="3"/>
        <v>37380</v>
      </c>
      <c r="L34" s="97">
        <f t="shared" si="3"/>
        <v>36420</v>
      </c>
      <c r="M34" s="97">
        <f t="shared" si="3"/>
        <v>39900</v>
      </c>
      <c r="N34" s="97">
        <f t="shared" si="3"/>
        <v>150300</v>
      </c>
      <c r="O34" s="97">
        <f t="shared" si="3"/>
        <v>36540</v>
      </c>
      <c r="P34" s="97">
        <f t="shared" si="3"/>
        <v>37320</v>
      </c>
      <c r="Q34" s="97">
        <f t="shared" si="3"/>
        <v>39840</v>
      </c>
      <c r="R34" s="97">
        <f t="shared" si="3"/>
        <v>36600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 t="s">
        <v>107</v>
      </c>
      <c r="B36" s="78" t="s">
        <v>16</v>
      </c>
      <c r="C36" s="98">
        <f>+D36+I36+N36</f>
        <v>452400</v>
      </c>
      <c r="D36" s="103">
        <f>SUM(E36:H36)</f>
        <v>153600</v>
      </c>
      <c r="E36" s="98">
        <v>37440</v>
      </c>
      <c r="F36" s="98">
        <v>39000</v>
      </c>
      <c r="G36" s="98">
        <v>37320</v>
      </c>
      <c r="H36" s="98">
        <v>39840</v>
      </c>
      <c r="I36" s="103">
        <f>SUM(J36:M36)</f>
        <v>148500</v>
      </c>
      <c r="J36" s="98">
        <v>34800</v>
      </c>
      <c r="K36" s="98">
        <v>37380</v>
      </c>
      <c r="L36" s="98">
        <v>36420</v>
      </c>
      <c r="M36" s="98">
        <v>39900</v>
      </c>
      <c r="N36" s="103">
        <f>SUM(O36:R36)</f>
        <v>150300</v>
      </c>
      <c r="O36" s="98">
        <v>36540</v>
      </c>
      <c r="P36" s="98">
        <v>37320</v>
      </c>
      <c r="Q36" s="98">
        <v>39840</v>
      </c>
      <c r="R36" s="98">
        <v>36600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x14ac:dyDescent="0.35">
      <c r="A38" s="82" t="s">
        <v>85</v>
      </c>
      <c r="B38" s="73" t="s">
        <v>16</v>
      </c>
      <c r="C38" s="97">
        <f>SUM(C40:C44)</f>
        <v>418900</v>
      </c>
      <c r="D38" s="97">
        <f>SUM(D40:D44)</f>
        <v>388800</v>
      </c>
      <c r="E38" s="97">
        <f>SUM(E40:E44)</f>
        <v>388800</v>
      </c>
      <c r="F38" s="117" t="s">
        <v>345</v>
      </c>
      <c r="G38" s="117" t="s">
        <v>345</v>
      </c>
      <c r="H38" s="117" t="s">
        <v>345</v>
      </c>
      <c r="I38" s="97">
        <f>SUM(I40:I44)</f>
        <v>30100</v>
      </c>
      <c r="J38" s="97">
        <f>SUM(J40:J44)</f>
        <v>30100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100</v>
      </c>
      <c r="B40" s="78" t="s">
        <v>16</v>
      </c>
      <c r="C40" s="96">
        <f>+I40</f>
        <v>18100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3">
        <f>SUM(J40:M40)</f>
        <v>18100</v>
      </c>
      <c r="J40" s="98">
        <v>18100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7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101</v>
      </c>
      <c r="B42" s="78" t="s">
        <v>16</v>
      </c>
      <c r="C42" s="106">
        <f>+I42</f>
        <v>12000</v>
      </c>
      <c r="D42" s="106" t="s">
        <v>345</v>
      </c>
      <c r="E42" s="106" t="s">
        <v>345</v>
      </c>
      <c r="F42" s="106" t="s">
        <v>345</v>
      </c>
      <c r="G42" s="106" t="s">
        <v>345</v>
      </c>
      <c r="H42" s="106" t="s">
        <v>345</v>
      </c>
      <c r="I42" s="103">
        <f>SUM(J42:M42)</f>
        <v>12000</v>
      </c>
      <c r="J42" s="98">
        <v>12000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7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94" t="s">
        <v>102</v>
      </c>
      <c r="B44" s="78" t="s">
        <v>16</v>
      </c>
      <c r="C44" s="96">
        <f>+D44</f>
        <v>388800</v>
      </c>
      <c r="D44" s="103">
        <f>SUM(E44:H44)</f>
        <v>388800</v>
      </c>
      <c r="E44" s="104">
        <v>388800</v>
      </c>
      <c r="F44" s="106" t="s">
        <v>345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7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356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364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365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ht="22.9" customHeigh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x14ac:dyDescent="0.35">
      <c r="A57" s="82" t="s">
        <v>86</v>
      </c>
      <c r="B57" s="73" t="s">
        <v>16</v>
      </c>
      <c r="C57" s="97">
        <f>SUM(C59:C65)</f>
        <v>235000</v>
      </c>
      <c r="D57" s="97">
        <f t="shared" ref="D57:O57" si="4">SUM(D59:D65)</f>
        <v>2200</v>
      </c>
      <c r="E57" s="97">
        <f t="shared" si="4"/>
        <v>2200</v>
      </c>
      <c r="F57" s="117" t="s">
        <v>345</v>
      </c>
      <c r="G57" s="117" t="s">
        <v>345</v>
      </c>
      <c r="H57" s="117" t="s">
        <v>345</v>
      </c>
      <c r="I57" s="97">
        <f t="shared" si="4"/>
        <v>159800</v>
      </c>
      <c r="J57" s="97">
        <f t="shared" si="4"/>
        <v>159800</v>
      </c>
      <c r="K57" s="117" t="s">
        <v>345</v>
      </c>
      <c r="L57" s="117" t="s">
        <v>345</v>
      </c>
      <c r="M57" s="117" t="s">
        <v>345</v>
      </c>
      <c r="N57" s="97">
        <f t="shared" si="4"/>
        <v>73000</v>
      </c>
      <c r="O57" s="97">
        <f t="shared" si="4"/>
        <v>73000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103</v>
      </c>
      <c r="B59" s="78" t="s">
        <v>16</v>
      </c>
      <c r="C59" s="96">
        <f>+I59</f>
        <v>147800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2">
        <f>SUM(J59:M59)</f>
        <v>147800</v>
      </c>
      <c r="J59" s="101">
        <v>147800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7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104</v>
      </c>
      <c r="B61" s="78" t="s">
        <v>16</v>
      </c>
      <c r="C61" s="96">
        <f>+N61</f>
        <v>73000</v>
      </c>
      <c r="D61" s="106" t="s">
        <v>345</v>
      </c>
      <c r="E61" s="106" t="s">
        <v>345</v>
      </c>
      <c r="F61" s="106" t="s">
        <v>345</v>
      </c>
      <c r="G61" s="106" t="s">
        <v>345</v>
      </c>
      <c r="H61" s="106" t="s">
        <v>345</v>
      </c>
      <c r="I61" s="106" t="s">
        <v>345</v>
      </c>
      <c r="J61" s="106" t="s">
        <v>345</v>
      </c>
      <c r="K61" s="106" t="s">
        <v>345</v>
      </c>
      <c r="L61" s="106" t="s">
        <v>345</v>
      </c>
      <c r="M61" s="106" t="s">
        <v>345</v>
      </c>
      <c r="N61" s="102">
        <f>SUM(O61:R61)</f>
        <v>73000</v>
      </c>
      <c r="O61" s="104">
        <v>73000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7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105</v>
      </c>
      <c r="B63" s="78" t="s">
        <v>16</v>
      </c>
      <c r="C63" s="96">
        <f>+I63</f>
        <v>12000</v>
      </c>
      <c r="D63" s="106" t="s">
        <v>345</v>
      </c>
      <c r="E63" s="106" t="s">
        <v>345</v>
      </c>
      <c r="F63" s="106" t="s">
        <v>345</v>
      </c>
      <c r="G63" s="106" t="s">
        <v>345</v>
      </c>
      <c r="H63" s="106" t="s">
        <v>345</v>
      </c>
      <c r="I63" s="102">
        <f>SUM(J63:M63)</f>
        <v>12000</v>
      </c>
      <c r="J63" s="101">
        <v>12000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7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95" t="s">
        <v>106</v>
      </c>
      <c r="B65" s="78" t="s">
        <v>16</v>
      </c>
      <c r="C65" s="96">
        <f>+D65</f>
        <v>2200</v>
      </c>
      <c r="D65" s="102">
        <f>SUM(E65:H65)</f>
        <v>2200</v>
      </c>
      <c r="E65" s="101">
        <v>2200</v>
      </c>
      <c r="F65" s="106" t="s">
        <v>345</v>
      </c>
      <c r="G65" s="106" t="s">
        <v>345</v>
      </c>
      <c r="H65" s="106" t="s">
        <v>345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72" t="s">
        <v>87</v>
      </c>
      <c r="B67" s="73" t="s">
        <v>16</v>
      </c>
      <c r="C67" s="117" t="s">
        <v>345</v>
      </c>
      <c r="D67" s="117" t="s">
        <v>345</v>
      </c>
      <c r="E67" s="117" t="s">
        <v>345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x14ac:dyDescent="0.35">
      <c r="A68" s="72"/>
      <c r="B68" s="73" t="s">
        <v>17</v>
      </c>
      <c r="C68" s="117" t="s">
        <v>345</v>
      </c>
      <c r="D68" s="117" t="s">
        <v>345</v>
      </c>
      <c r="E68" s="117" t="s">
        <v>345</v>
      </c>
      <c r="F68" s="117" t="s">
        <v>345</v>
      </c>
      <c r="G68" s="117" t="s">
        <v>345</v>
      </c>
      <c r="H68" s="117" t="s">
        <v>345</v>
      </c>
      <c r="I68" s="117" t="s">
        <v>345</v>
      </c>
      <c r="J68" s="117" t="s">
        <v>345</v>
      </c>
      <c r="K68" s="117" t="s">
        <v>345</v>
      </c>
      <c r="L68" s="117" t="s">
        <v>345</v>
      </c>
      <c r="M68" s="117" t="s">
        <v>345</v>
      </c>
      <c r="N68" s="117" t="s">
        <v>345</v>
      </c>
      <c r="O68" s="117" t="s">
        <v>345</v>
      </c>
      <c r="P68" s="117" t="s">
        <v>345</v>
      </c>
      <c r="Q68" s="117" t="s">
        <v>345</v>
      </c>
      <c r="R68" s="117" t="s">
        <v>345</v>
      </c>
    </row>
    <row r="69" spans="1:18" s="4" customFormat="1" x14ac:dyDescent="0.35">
      <c r="A69" s="107"/>
      <c r="B69" s="78" t="s">
        <v>16</v>
      </c>
      <c r="C69" s="106" t="s">
        <v>345</v>
      </c>
      <c r="D69" s="106" t="s">
        <v>345</v>
      </c>
      <c r="E69" s="106" t="s">
        <v>345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81" t="s">
        <v>88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72" t="s">
        <v>89</v>
      </c>
      <c r="B73" s="73" t="s">
        <v>16</v>
      </c>
      <c r="C73" s="117" t="s">
        <v>345</v>
      </c>
      <c r="D73" s="117" t="s">
        <v>345</v>
      </c>
      <c r="E73" s="117" t="s">
        <v>345</v>
      </c>
      <c r="F73" s="117" t="s">
        <v>345</v>
      </c>
      <c r="G73" s="117" t="s">
        <v>345</v>
      </c>
      <c r="H73" s="117" t="s">
        <v>345</v>
      </c>
      <c r="I73" s="117" t="s">
        <v>345</v>
      </c>
      <c r="J73" s="117" t="s">
        <v>345</v>
      </c>
      <c r="K73" s="117" t="s">
        <v>345</v>
      </c>
      <c r="L73" s="117" t="s">
        <v>345</v>
      </c>
      <c r="M73" s="117" t="s">
        <v>345</v>
      </c>
      <c r="N73" s="117" t="s">
        <v>345</v>
      </c>
      <c r="O73" s="117" t="s">
        <v>345</v>
      </c>
      <c r="P73" s="117" t="s">
        <v>345</v>
      </c>
      <c r="Q73" s="117" t="s">
        <v>345</v>
      </c>
      <c r="R73" s="117" t="s">
        <v>345</v>
      </c>
    </row>
    <row r="74" spans="1:18" s="4" customFormat="1" x14ac:dyDescent="0.35">
      <c r="A74" s="72"/>
      <c r="B74" s="73" t="s">
        <v>17</v>
      </c>
      <c r="C74" s="117" t="s">
        <v>345</v>
      </c>
      <c r="D74" s="117" t="s">
        <v>345</v>
      </c>
      <c r="E74" s="117" t="s">
        <v>345</v>
      </c>
      <c r="F74" s="117" t="s">
        <v>345</v>
      </c>
      <c r="G74" s="117" t="s">
        <v>345</v>
      </c>
      <c r="H74" s="117" t="s">
        <v>345</v>
      </c>
      <c r="I74" s="117" t="s">
        <v>345</v>
      </c>
      <c r="J74" s="117" t="s">
        <v>345</v>
      </c>
      <c r="K74" s="117" t="s">
        <v>345</v>
      </c>
      <c r="L74" s="117" t="s">
        <v>345</v>
      </c>
      <c r="M74" s="117" t="s">
        <v>345</v>
      </c>
      <c r="N74" s="117" t="s">
        <v>345</v>
      </c>
      <c r="O74" s="117" t="s">
        <v>345</v>
      </c>
      <c r="P74" s="117" t="s">
        <v>345</v>
      </c>
      <c r="Q74" s="117" t="s">
        <v>345</v>
      </c>
      <c r="R74" s="117" t="s">
        <v>345</v>
      </c>
    </row>
    <row r="75" spans="1:18" s="4" customFormat="1" x14ac:dyDescent="0.35">
      <c r="A75" s="107"/>
      <c r="B75" s="78" t="s">
        <v>16</v>
      </c>
      <c r="C75" s="106" t="s">
        <v>345</v>
      </c>
      <c r="D75" s="106" t="s">
        <v>345</v>
      </c>
      <c r="E75" s="106" t="s">
        <v>345</v>
      </c>
      <c r="F75" s="106" t="s">
        <v>345</v>
      </c>
      <c r="G75" s="106" t="s">
        <v>345</v>
      </c>
      <c r="H75" s="106" t="s">
        <v>345</v>
      </c>
      <c r="I75" s="106" t="s">
        <v>345</v>
      </c>
      <c r="J75" s="106" t="s">
        <v>345</v>
      </c>
      <c r="K75" s="106" t="s">
        <v>345</v>
      </c>
      <c r="L75" s="106" t="s">
        <v>345</v>
      </c>
      <c r="M75" s="106" t="s">
        <v>345</v>
      </c>
      <c r="N75" s="106" t="s">
        <v>345</v>
      </c>
      <c r="O75" s="106" t="s">
        <v>345</v>
      </c>
      <c r="P75" s="106" t="s">
        <v>345</v>
      </c>
      <c r="Q75" s="106" t="s">
        <v>345</v>
      </c>
      <c r="R75" s="106" t="s">
        <v>345</v>
      </c>
    </row>
    <row r="76" spans="1:18" s="4" customFormat="1" x14ac:dyDescent="0.35">
      <c r="A76" s="107"/>
      <c r="B76" s="78" t="s">
        <v>17</v>
      </c>
      <c r="C76" s="106" t="s">
        <v>345</v>
      </c>
      <c r="D76" s="106" t="s">
        <v>345</v>
      </c>
      <c r="E76" s="106" t="s">
        <v>345</v>
      </c>
      <c r="F76" s="106" t="s">
        <v>345</v>
      </c>
      <c r="G76" s="106" t="s">
        <v>345</v>
      </c>
      <c r="H76" s="106" t="s">
        <v>345</v>
      </c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72" t="s">
        <v>90</v>
      </c>
      <c r="B77" s="73" t="s">
        <v>16</v>
      </c>
      <c r="C77" s="117" t="s">
        <v>345</v>
      </c>
      <c r="D77" s="117" t="s">
        <v>345</v>
      </c>
      <c r="E77" s="117" t="s">
        <v>345</v>
      </c>
      <c r="F77" s="117" t="s">
        <v>345</v>
      </c>
      <c r="G77" s="117" t="s">
        <v>345</v>
      </c>
      <c r="H77" s="117" t="s">
        <v>345</v>
      </c>
      <c r="I77" s="117" t="s">
        <v>345</v>
      </c>
      <c r="J77" s="117" t="s">
        <v>345</v>
      </c>
      <c r="K77" s="117" t="s">
        <v>345</v>
      </c>
      <c r="L77" s="117" t="s">
        <v>345</v>
      </c>
      <c r="M77" s="117" t="s">
        <v>345</v>
      </c>
      <c r="N77" s="117" t="s">
        <v>345</v>
      </c>
      <c r="O77" s="117" t="s">
        <v>345</v>
      </c>
      <c r="P77" s="117" t="s">
        <v>345</v>
      </c>
      <c r="Q77" s="117" t="s">
        <v>345</v>
      </c>
      <c r="R77" s="117" t="s">
        <v>345</v>
      </c>
    </row>
    <row r="78" spans="1:18" s="4" customFormat="1" x14ac:dyDescent="0.35">
      <c r="A78" s="72"/>
      <c r="B78" s="73" t="s">
        <v>17</v>
      </c>
      <c r="C78" s="117" t="s">
        <v>345</v>
      </c>
      <c r="D78" s="117" t="s">
        <v>345</v>
      </c>
      <c r="E78" s="117" t="s">
        <v>345</v>
      </c>
      <c r="F78" s="117" t="s">
        <v>345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8" s="4" customFormat="1" x14ac:dyDescent="0.35">
      <c r="A79" s="77"/>
      <c r="B79" s="78" t="s">
        <v>16</v>
      </c>
      <c r="C79" s="106" t="s">
        <v>345</v>
      </c>
      <c r="D79" s="106" t="s">
        <v>345</v>
      </c>
      <c r="E79" s="106" t="s">
        <v>345</v>
      </c>
      <c r="F79" s="106" t="s">
        <v>345</v>
      </c>
      <c r="G79" s="106" t="s">
        <v>345</v>
      </c>
      <c r="H79" s="106" t="s">
        <v>345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7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x14ac:dyDescent="0.35">
      <c r="A81" s="81" t="s">
        <v>91</v>
      </c>
      <c r="B81" s="70" t="s">
        <v>16</v>
      </c>
      <c r="C81" s="70" t="s">
        <v>345</v>
      </c>
      <c r="D81" s="70" t="s">
        <v>345</v>
      </c>
      <c r="E81" s="70" t="s">
        <v>345</v>
      </c>
      <c r="F81" s="70" t="s">
        <v>345</v>
      </c>
      <c r="G81" s="70" t="s">
        <v>345</v>
      </c>
      <c r="H81" s="70" t="s">
        <v>345</v>
      </c>
      <c r="I81" s="70" t="s">
        <v>345</v>
      </c>
      <c r="J81" s="70" t="s">
        <v>345</v>
      </c>
      <c r="K81" s="70" t="s">
        <v>345</v>
      </c>
      <c r="L81" s="70" t="s">
        <v>345</v>
      </c>
      <c r="M81" s="70" t="s">
        <v>345</v>
      </c>
      <c r="N81" s="70" t="s">
        <v>345</v>
      </c>
      <c r="O81" s="70" t="s">
        <v>345</v>
      </c>
      <c r="P81" s="70" t="s">
        <v>345</v>
      </c>
      <c r="Q81" s="70" t="s">
        <v>345</v>
      </c>
      <c r="R81" s="70" t="s">
        <v>345</v>
      </c>
    </row>
    <row r="82" spans="1:18" s="4" customFormat="1" x14ac:dyDescent="0.35">
      <c r="A82" s="81"/>
      <c r="B82" s="70" t="s">
        <v>17</v>
      </c>
      <c r="C82" s="70" t="s">
        <v>345</v>
      </c>
      <c r="D82" s="70" t="s">
        <v>345</v>
      </c>
      <c r="E82" s="70" t="s">
        <v>345</v>
      </c>
      <c r="F82" s="70" t="s">
        <v>345</v>
      </c>
      <c r="G82" s="70" t="s">
        <v>345</v>
      </c>
      <c r="H82" s="70" t="s">
        <v>345</v>
      </c>
      <c r="I82" s="70" t="s">
        <v>345</v>
      </c>
      <c r="J82" s="70" t="s">
        <v>345</v>
      </c>
      <c r="K82" s="70" t="s">
        <v>345</v>
      </c>
      <c r="L82" s="70" t="s">
        <v>345</v>
      </c>
      <c r="M82" s="70" t="s">
        <v>345</v>
      </c>
      <c r="N82" s="70" t="s">
        <v>345</v>
      </c>
      <c r="O82" s="70" t="s">
        <v>345</v>
      </c>
      <c r="P82" s="70" t="s">
        <v>345</v>
      </c>
      <c r="Q82" s="70" t="s">
        <v>345</v>
      </c>
      <c r="R82" s="70" t="s">
        <v>345</v>
      </c>
    </row>
    <row r="83" spans="1:18" s="4" customFormat="1" x14ac:dyDescent="0.35">
      <c r="A83" s="77"/>
      <c r="B83" s="78" t="s">
        <v>16</v>
      </c>
      <c r="C83" s="106" t="s">
        <v>345</v>
      </c>
      <c r="D83" s="106" t="s">
        <v>345</v>
      </c>
      <c r="E83" s="106" t="s">
        <v>345</v>
      </c>
      <c r="F83" s="106" t="s">
        <v>345</v>
      </c>
      <c r="G83" s="106" t="s">
        <v>345</v>
      </c>
      <c r="H83" s="106" t="s">
        <v>345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77"/>
      <c r="B84" s="78" t="s">
        <v>17</v>
      </c>
      <c r="C84" s="106" t="s">
        <v>345</v>
      </c>
      <c r="D84" s="106" t="s">
        <v>345</v>
      </c>
      <c r="E84" s="106" t="s">
        <v>345</v>
      </c>
      <c r="F84" s="106" t="s">
        <v>345</v>
      </c>
      <c r="G84" s="106" t="s">
        <v>345</v>
      </c>
      <c r="H84" s="106" t="s">
        <v>345</v>
      </c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322" t="s">
        <v>344</v>
      </c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60" t="s">
        <v>50</v>
      </c>
      <c r="R85" s="13"/>
    </row>
    <row r="86" spans="1:18" s="4" customFormat="1" x14ac:dyDescent="0.35">
      <c r="A86" s="310" t="s">
        <v>116</v>
      </c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6"/>
      <c r="R86" s="6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6" t="s">
        <v>3</v>
      </c>
      <c r="P87" s="224" t="s">
        <v>355</v>
      </c>
      <c r="Q87" s="3"/>
      <c r="R87" s="3"/>
    </row>
    <row r="88" spans="1:18" s="4" customForma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8" t="s">
        <v>4</v>
      </c>
      <c r="P88" s="304">
        <v>45915</v>
      </c>
      <c r="Q88" s="304"/>
      <c r="R88" s="3"/>
    </row>
    <row r="89" spans="1:18" s="4" customForma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8" t="s">
        <v>5</v>
      </c>
      <c r="P89" s="310" t="s">
        <v>343</v>
      </c>
      <c r="Q89" s="310"/>
      <c r="R89" s="3"/>
    </row>
    <row r="90" spans="1:18" s="4" customFormat="1" x14ac:dyDescent="0.35">
      <c r="A90" s="9" t="s">
        <v>364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N90" s="11"/>
      <c r="O90" s="12" t="s">
        <v>6</v>
      </c>
    </row>
    <row r="91" spans="1:18" s="4" customFormat="1" x14ac:dyDescent="0.35">
      <c r="A91" s="323" t="s">
        <v>52</v>
      </c>
      <c r="B91" s="323"/>
      <c r="C91" s="323"/>
      <c r="D91" s="323"/>
      <c r="F91" s="324"/>
      <c r="G91" s="324"/>
      <c r="H91" s="60"/>
      <c r="I91" s="13"/>
      <c r="J91" s="13"/>
      <c r="K91" s="13"/>
      <c r="N91" s="11"/>
      <c r="O91" s="12" t="s">
        <v>7</v>
      </c>
      <c r="Q91" s="10"/>
    </row>
    <row r="92" spans="1:18" s="4" customFormat="1" ht="23.25" customHeight="1" x14ac:dyDescent="0.35">
      <c r="A92" s="9" t="s">
        <v>365</v>
      </c>
      <c r="E92" s="6"/>
      <c r="F92" s="3"/>
      <c r="G92" s="6"/>
      <c r="H92" s="6"/>
      <c r="I92" s="6"/>
      <c r="J92" s="6"/>
      <c r="K92" s="13"/>
      <c r="N92" s="11"/>
      <c r="O92" s="12" t="s">
        <v>8</v>
      </c>
      <c r="P92" s="13" t="s">
        <v>9</v>
      </c>
    </row>
    <row r="93" spans="1:18" s="4" customFormat="1" x14ac:dyDescent="0.35">
      <c r="A93" s="323"/>
      <c r="B93" s="323"/>
      <c r="C93" s="323"/>
      <c r="D93" s="323"/>
      <c r="P93" s="62"/>
      <c r="Q93" s="62"/>
      <c r="R93" s="63" t="s">
        <v>54</v>
      </c>
    </row>
    <row r="94" spans="1:18" s="4" customFormat="1" x14ac:dyDescent="0.35">
      <c r="A94" s="64" t="s">
        <v>55</v>
      </c>
      <c r="B94" s="311" t="s">
        <v>56</v>
      </c>
      <c r="C94" s="311" t="s">
        <v>12</v>
      </c>
      <c r="D94" s="65" t="s">
        <v>57</v>
      </c>
      <c r="E94" s="325" t="s">
        <v>13</v>
      </c>
      <c r="F94" s="326"/>
      <c r="G94" s="326"/>
      <c r="H94" s="327"/>
      <c r="I94" s="65" t="s">
        <v>57</v>
      </c>
      <c r="J94" s="325" t="s">
        <v>14</v>
      </c>
      <c r="K94" s="326"/>
      <c r="L94" s="326"/>
      <c r="M94" s="327"/>
      <c r="N94" s="65" t="s">
        <v>57</v>
      </c>
      <c r="O94" s="325" t="s">
        <v>15</v>
      </c>
      <c r="P94" s="326"/>
      <c r="Q94" s="326"/>
      <c r="R94" s="327"/>
    </row>
    <row r="95" spans="1:18" s="4" customFormat="1" ht="22.9" customHeight="1" x14ac:dyDescent="0.35">
      <c r="A95" s="66" t="s">
        <v>61</v>
      </c>
      <c r="B95" s="311"/>
      <c r="C95" s="311"/>
      <c r="D95" s="67" t="s">
        <v>62</v>
      </c>
      <c r="E95" s="68" t="s">
        <v>63</v>
      </c>
      <c r="F95" s="68" t="s">
        <v>64</v>
      </c>
      <c r="G95" s="68" t="s">
        <v>65</v>
      </c>
      <c r="H95" s="68" t="s">
        <v>66</v>
      </c>
      <c r="I95" s="67" t="s">
        <v>67</v>
      </c>
      <c r="J95" s="68" t="s">
        <v>68</v>
      </c>
      <c r="K95" s="68" t="s">
        <v>69</v>
      </c>
      <c r="L95" s="68" t="s">
        <v>70</v>
      </c>
      <c r="M95" s="68" t="s">
        <v>71</v>
      </c>
      <c r="N95" s="67" t="s">
        <v>72</v>
      </c>
      <c r="O95" s="68" t="s">
        <v>73</v>
      </c>
      <c r="P95" s="68" t="s">
        <v>74</v>
      </c>
      <c r="Q95" s="68" t="s">
        <v>75</v>
      </c>
      <c r="R95" s="68" t="s">
        <v>76</v>
      </c>
    </row>
    <row r="96" spans="1:18" s="4" customFormat="1" x14ac:dyDescent="0.35">
      <c r="A96" s="81" t="s">
        <v>92</v>
      </c>
      <c r="B96" s="70" t="s">
        <v>16</v>
      </c>
      <c r="C96" s="70" t="s">
        <v>345</v>
      </c>
      <c r="D96" s="70" t="s">
        <v>345</v>
      </c>
      <c r="E96" s="70" t="s">
        <v>345</v>
      </c>
      <c r="F96" s="70" t="s">
        <v>345</v>
      </c>
      <c r="G96" s="70" t="s">
        <v>345</v>
      </c>
      <c r="H96" s="70" t="s">
        <v>345</v>
      </c>
      <c r="I96" s="70" t="s">
        <v>345</v>
      </c>
      <c r="J96" s="70" t="s">
        <v>345</v>
      </c>
      <c r="K96" s="70" t="s">
        <v>345</v>
      </c>
      <c r="L96" s="70" t="s">
        <v>345</v>
      </c>
      <c r="M96" s="70" t="s">
        <v>345</v>
      </c>
      <c r="N96" s="70" t="s">
        <v>345</v>
      </c>
      <c r="O96" s="70" t="s">
        <v>345</v>
      </c>
      <c r="P96" s="70" t="s">
        <v>345</v>
      </c>
      <c r="Q96" s="70" t="s">
        <v>345</v>
      </c>
      <c r="R96" s="70" t="s">
        <v>345</v>
      </c>
    </row>
    <row r="97" spans="1:18" s="4" customFormat="1" x14ac:dyDescent="0.35">
      <c r="A97" s="81"/>
      <c r="B97" s="70" t="s">
        <v>17</v>
      </c>
      <c r="C97" s="70" t="s">
        <v>345</v>
      </c>
      <c r="D97" s="70" t="s">
        <v>345</v>
      </c>
      <c r="E97" s="70" t="s">
        <v>345</v>
      </c>
      <c r="F97" s="70" t="s">
        <v>345</v>
      </c>
      <c r="G97" s="70" t="s">
        <v>345</v>
      </c>
      <c r="H97" s="70" t="s">
        <v>345</v>
      </c>
      <c r="I97" s="70" t="s">
        <v>345</v>
      </c>
      <c r="J97" s="70" t="s">
        <v>345</v>
      </c>
      <c r="K97" s="70" t="s">
        <v>345</v>
      </c>
      <c r="L97" s="70" t="s">
        <v>345</v>
      </c>
      <c r="M97" s="70" t="s">
        <v>345</v>
      </c>
      <c r="N97" s="70" t="s">
        <v>345</v>
      </c>
      <c r="O97" s="70" t="s">
        <v>345</v>
      </c>
      <c r="P97" s="70" t="s">
        <v>345</v>
      </c>
      <c r="Q97" s="70" t="s">
        <v>345</v>
      </c>
      <c r="R97" s="70" t="s">
        <v>345</v>
      </c>
    </row>
    <row r="98" spans="1:18" s="4" customFormat="1" x14ac:dyDescent="0.35">
      <c r="A98" s="77"/>
      <c r="B98" s="78" t="s">
        <v>16</v>
      </c>
      <c r="C98" s="106" t="s">
        <v>345</v>
      </c>
      <c r="D98" s="106" t="s">
        <v>345</v>
      </c>
      <c r="E98" s="106" t="s">
        <v>345</v>
      </c>
      <c r="F98" s="106" t="s">
        <v>345</v>
      </c>
      <c r="G98" s="106" t="s">
        <v>345</v>
      </c>
      <c r="H98" s="106" t="s">
        <v>345</v>
      </c>
      <c r="I98" s="106" t="s">
        <v>345</v>
      </c>
      <c r="J98" s="106" t="s">
        <v>345</v>
      </c>
      <c r="K98" s="106" t="s">
        <v>345</v>
      </c>
      <c r="L98" s="106" t="s">
        <v>345</v>
      </c>
      <c r="M98" s="106" t="s">
        <v>345</v>
      </c>
      <c r="N98" s="106" t="s">
        <v>345</v>
      </c>
      <c r="O98" s="106" t="s">
        <v>345</v>
      </c>
      <c r="P98" s="106" t="s">
        <v>345</v>
      </c>
      <c r="Q98" s="106" t="s">
        <v>345</v>
      </c>
      <c r="R98" s="106" t="s">
        <v>345</v>
      </c>
    </row>
    <row r="99" spans="1:18" s="4" customFormat="1" x14ac:dyDescent="0.35">
      <c r="A99" s="84"/>
      <c r="B99" s="78" t="s">
        <v>17</v>
      </c>
      <c r="C99" s="106" t="s">
        <v>345</v>
      </c>
      <c r="D99" s="106" t="s">
        <v>345</v>
      </c>
      <c r="E99" s="106" t="s">
        <v>345</v>
      </c>
      <c r="F99" s="106" t="s">
        <v>345</v>
      </c>
      <c r="G99" s="106" t="s">
        <v>345</v>
      </c>
      <c r="H99" s="106" t="s">
        <v>345</v>
      </c>
      <c r="I99" s="106" t="s">
        <v>345</v>
      </c>
      <c r="J99" s="106" t="s">
        <v>345</v>
      </c>
      <c r="K99" s="106" t="s">
        <v>345</v>
      </c>
      <c r="L99" s="106" t="s">
        <v>345</v>
      </c>
      <c r="M99" s="106" t="s">
        <v>345</v>
      </c>
      <c r="N99" s="106" t="s">
        <v>345</v>
      </c>
      <c r="O99" s="106" t="s">
        <v>345</v>
      </c>
      <c r="P99" s="106" t="s">
        <v>345</v>
      </c>
      <c r="Q99" s="106" t="s">
        <v>345</v>
      </c>
      <c r="R99" s="106" t="s">
        <v>345</v>
      </c>
    </row>
    <row r="100" spans="1:18" s="4" customFormat="1" ht="24" customHeight="1" x14ac:dyDescent="0.35">
      <c r="A100" s="85" t="s">
        <v>93</v>
      </c>
      <c r="B100" s="86" t="s">
        <v>16</v>
      </c>
      <c r="C100" s="100">
        <f>+C30</f>
        <v>1106300</v>
      </c>
      <c r="D100" s="100">
        <f t="shared" ref="D100:R100" si="5">+D30</f>
        <v>544600</v>
      </c>
      <c r="E100" s="100">
        <f t="shared" si="5"/>
        <v>428440</v>
      </c>
      <c r="F100" s="100">
        <f t="shared" si="5"/>
        <v>39000</v>
      </c>
      <c r="G100" s="100">
        <f t="shared" si="5"/>
        <v>37320</v>
      </c>
      <c r="H100" s="100">
        <f t="shared" si="5"/>
        <v>39840</v>
      </c>
      <c r="I100" s="100">
        <f t="shared" si="5"/>
        <v>338400</v>
      </c>
      <c r="J100" s="100">
        <f t="shared" si="5"/>
        <v>224700</v>
      </c>
      <c r="K100" s="100">
        <f t="shared" si="5"/>
        <v>37380</v>
      </c>
      <c r="L100" s="100">
        <f t="shared" si="5"/>
        <v>36420</v>
      </c>
      <c r="M100" s="100">
        <f t="shared" si="5"/>
        <v>39900</v>
      </c>
      <c r="N100" s="100">
        <f t="shared" si="5"/>
        <v>223300</v>
      </c>
      <c r="O100" s="100">
        <f t="shared" si="5"/>
        <v>109540</v>
      </c>
      <c r="P100" s="100">
        <f t="shared" si="5"/>
        <v>37320</v>
      </c>
      <c r="Q100" s="100">
        <f t="shared" si="5"/>
        <v>39840</v>
      </c>
      <c r="R100" s="100">
        <f t="shared" si="5"/>
        <v>36600</v>
      </c>
    </row>
    <row r="101" spans="1:18" s="4" customFormat="1" x14ac:dyDescent="0.35">
      <c r="A101" s="85"/>
      <c r="B101" s="86" t="s">
        <v>17</v>
      </c>
      <c r="C101" s="86" t="s">
        <v>345</v>
      </c>
      <c r="D101" s="86" t="s">
        <v>345</v>
      </c>
      <c r="E101" s="86" t="s">
        <v>345</v>
      </c>
      <c r="F101" s="86" t="s">
        <v>345</v>
      </c>
      <c r="G101" s="86" t="s">
        <v>345</v>
      </c>
      <c r="H101" s="86" t="s">
        <v>345</v>
      </c>
      <c r="I101" s="86" t="s">
        <v>345</v>
      </c>
      <c r="J101" s="86" t="s">
        <v>345</v>
      </c>
      <c r="K101" s="86" t="s">
        <v>345</v>
      </c>
      <c r="L101" s="86" t="s">
        <v>345</v>
      </c>
      <c r="M101" s="86" t="s">
        <v>345</v>
      </c>
      <c r="N101" s="86" t="s">
        <v>345</v>
      </c>
      <c r="O101" s="86" t="s">
        <v>345</v>
      </c>
      <c r="P101" s="86" t="s">
        <v>345</v>
      </c>
      <c r="Q101" s="86" t="s">
        <v>345</v>
      </c>
      <c r="R101" s="86" t="s">
        <v>345</v>
      </c>
    </row>
    <row r="102" spans="1:18" s="4" customFormat="1" ht="63" customHeight="1" x14ac:dyDescent="0.35">
      <c r="A102" s="9" t="s">
        <v>94</v>
      </c>
      <c r="B102" s="55"/>
      <c r="C102" s="55"/>
      <c r="I102" s="13" t="s">
        <v>95</v>
      </c>
      <c r="K102" s="13"/>
    </row>
    <row r="103" spans="1:18" x14ac:dyDescent="0.3">
      <c r="A103" s="87" t="s">
        <v>96</v>
      </c>
      <c r="H103" s="89"/>
      <c r="K103" s="90" t="s">
        <v>97</v>
      </c>
    </row>
    <row r="104" spans="1:18" x14ac:dyDescent="0.3">
      <c r="A104" s="61" t="s">
        <v>98</v>
      </c>
      <c r="I104" s="6" t="s">
        <v>98</v>
      </c>
    </row>
    <row r="105" spans="1:18" x14ac:dyDescent="0.3">
      <c r="A105" s="61" t="s">
        <v>99</v>
      </c>
      <c r="I105" s="8" t="s">
        <v>99</v>
      </c>
    </row>
  </sheetData>
  <mergeCells count="36">
    <mergeCell ref="J94:M94"/>
    <mergeCell ref="O94:R94"/>
    <mergeCell ref="A91:D91"/>
    <mergeCell ref="F91:G91"/>
    <mergeCell ref="A93:D93"/>
    <mergeCell ref="B94:B95"/>
    <mergeCell ref="C94:C95"/>
    <mergeCell ref="E94:H94"/>
    <mergeCell ref="O55:R55"/>
    <mergeCell ref="A85:P85"/>
    <mergeCell ref="A86:P86"/>
    <mergeCell ref="P88:Q88"/>
    <mergeCell ref="P89:Q89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2" manualBreakCount="2">
    <brk id="45" max="17" man="1"/>
    <brk id="84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A0AD-3DCC-4F82-B9B8-51B2400C7D19}">
  <sheetPr>
    <tabColor rgb="FFFF0000"/>
    <pageSetUpPr fitToPage="1"/>
  </sheetPr>
  <dimension ref="A1:S115"/>
  <sheetViews>
    <sheetView tabSelected="1" view="pageBreakPreview" topLeftCell="A97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6" width="11.875" style="88" customWidth="1"/>
    <col min="7" max="7" width="12.25" style="88" customWidth="1"/>
    <col min="8" max="8" width="12.75" style="88" customWidth="1"/>
    <col min="9" max="9" width="12.25" style="88" bestFit="1" customWidth="1"/>
    <col min="10" max="10" width="12.125" style="88" customWidth="1"/>
    <col min="11" max="11" width="11.75" style="88" customWidth="1"/>
    <col min="12" max="13" width="11.875" style="88" customWidth="1"/>
    <col min="14" max="14" width="11.25" style="88" bestFit="1" customWidth="1"/>
    <col min="15" max="18" width="11.125" style="88" bestFit="1" customWidth="1"/>
    <col min="19" max="19" width="11" style="88" bestFit="1" customWidth="1"/>
    <col min="20" max="20" width="8.75" style="88"/>
    <col min="21" max="21" width="7.875" style="88" customWidth="1"/>
    <col min="22" max="244" width="8.75" style="88"/>
    <col min="245" max="245" width="47.25" style="88" customWidth="1"/>
    <col min="246" max="255" width="10.5" style="88" customWidth="1"/>
    <col min="256" max="256" width="0" style="88" hidden="1" customWidth="1"/>
    <col min="257" max="257" width="8.75" style="88"/>
    <col min="258" max="259" width="0" style="88" hidden="1" customWidth="1"/>
    <col min="260" max="500" width="8.75" style="88"/>
    <col min="501" max="501" width="47.25" style="88" customWidth="1"/>
    <col min="502" max="511" width="10.5" style="88" customWidth="1"/>
    <col min="512" max="512" width="0" style="88" hidden="1" customWidth="1"/>
    <col min="513" max="513" width="8.75" style="88"/>
    <col min="514" max="515" width="0" style="88" hidden="1" customWidth="1"/>
    <col min="516" max="756" width="8.75" style="88"/>
    <col min="757" max="757" width="47.25" style="88" customWidth="1"/>
    <col min="758" max="767" width="10.5" style="88" customWidth="1"/>
    <col min="768" max="768" width="0" style="88" hidden="1" customWidth="1"/>
    <col min="769" max="769" width="8.75" style="88"/>
    <col min="770" max="771" width="0" style="88" hidden="1" customWidth="1"/>
    <col min="772" max="1012" width="8.75" style="88"/>
    <col min="1013" max="1013" width="47.25" style="88" customWidth="1"/>
    <col min="1014" max="1023" width="10.5" style="88" customWidth="1"/>
    <col min="1024" max="1024" width="0" style="88" hidden="1" customWidth="1"/>
    <col min="1025" max="1025" width="8.75" style="88"/>
    <col min="1026" max="1027" width="0" style="88" hidden="1" customWidth="1"/>
    <col min="1028" max="1268" width="8.75" style="88"/>
    <col min="1269" max="1269" width="47.25" style="88" customWidth="1"/>
    <col min="1270" max="1279" width="10.5" style="88" customWidth="1"/>
    <col min="1280" max="1280" width="0" style="88" hidden="1" customWidth="1"/>
    <col min="1281" max="1281" width="8.75" style="88"/>
    <col min="1282" max="1283" width="0" style="88" hidden="1" customWidth="1"/>
    <col min="1284" max="1524" width="8.75" style="88"/>
    <col min="1525" max="1525" width="47.25" style="88" customWidth="1"/>
    <col min="1526" max="1535" width="10.5" style="88" customWidth="1"/>
    <col min="1536" max="1536" width="0" style="88" hidden="1" customWidth="1"/>
    <col min="1537" max="1537" width="8.75" style="88"/>
    <col min="1538" max="1539" width="0" style="88" hidden="1" customWidth="1"/>
    <col min="1540" max="1780" width="8.75" style="88"/>
    <col min="1781" max="1781" width="47.25" style="88" customWidth="1"/>
    <col min="1782" max="1791" width="10.5" style="88" customWidth="1"/>
    <col min="1792" max="1792" width="0" style="88" hidden="1" customWidth="1"/>
    <col min="1793" max="1793" width="8.75" style="88"/>
    <col min="1794" max="1795" width="0" style="88" hidden="1" customWidth="1"/>
    <col min="1796" max="2036" width="8.75" style="88"/>
    <col min="2037" max="2037" width="47.25" style="88" customWidth="1"/>
    <col min="2038" max="2047" width="10.5" style="88" customWidth="1"/>
    <col min="2048" max="2048" width="0" style="88" hidden="1" customWidth="1"/>
    <col min="2049" max="2049" width="8.75" style="88"/>
    <col min="2050" max="2051" width="0" style="88" hidden="1" customWidth="1"/>
    <col min="2052" max="2292" width="8.75" style="88"/>
    <col min="2293" max="2293" width="47.25" style="88" customWidth="1"/>
    <col min="2294" max="2303" width="10.5" style="88" customWidth="1"/>
    <col min="2304" max="2304" width="0" style="88" hidden="1" customWidth="1"/>
    <col min="2305" max="2305" width="8.75" style="88"/>
    <col min="2306" max="2307" width="0" style="88" hidden="1" customWidth="1"/>
    <col min="2308" max="2548" width="8.75" style="88"/>
    <col min="2549" max="2549" width="47.25" style="88" customWidth="1"/>
    <col min="2550" max="2559" width="10.5" style="88" customWidth="1"/>
    <col min="2560" max="2560" width="0" style="88" hidden="1" customWidth="1"/>
    <col min="2561" max="2561" width="8.75" style="88"/>
    <col min="2562" max="2563" width="0" style="88" hidden="1" customWidth="1"/>
    <col min="2564" max="2804" width="8.75" style="88"/>
    <col min="2805" max="2805" width="47.25" style="88" customWidth="1"/>
    <col min="2806" max="2815" width="10.5" style="88" customWidth="1"/>
    <col min="2816" max="2816" width="0" style="88" hidden="1" customWidth="1"/>
    <col min="2817" max="2817" width="8.75" style="88"/>
    <col min="2818" max="2819" width="0" style="88" hidden="1" customWidth="1"/>
    <col min="2820" max="3060" width="8.75" style="88"/>
    <col min="3061" max="3061" width="47.25" style="88" customWidth="1"/>
    <col min="3062" max="3071" width="10.5" style="88" customWidth="1"/>
    <col min="3072" max="3072" width="0" style="88" hidden="1" customWidth="1"/>
    <col min="3073" max="3073" width="8.75" style="88"/>
    <col min="3074" max="3075" width="0" style="88" hidden="1" customWidth="1"/>
    <col min="3076" max="3316" width="8.75" style="88"/>
    <col min="3317" max="3317" width="47.25" style="88" customWidth="1"/>
    <col min="3318" max="3327" width="10.5" style="88" customWidth="1"/>
    <col min="3328" max="3328" width="0" style="88" hidden="1" customWidth="1"/>
    <col min="3329" max="3329" width="8.75" style="88"/>
    <col min="3330" max="3331" width="0" style="88" hidden="1" customWidth="1"/>
    <col min="3332" max="3572" width="8.75" style="88"/>
    <col min="3573" max="3573" width="47.25" style="88" customWidth="1"/>
    <col min="3574" max="3583" width="10.5" style="88" customWidth="1"/>
    <col min="3584" max="3584" width="0" style="88" hidden="1" customWidth="1"/>
    <col min="3585" max="3585" width="8.75" style="88"/>
    <col min="3586" max="3587" width="0" style="88" hidden="1" customWidth="1"/>
    <col min="3588" max="3828" width="8.75" style="88"/>
    <col min="3829" max="3829" width="47.25" style="88" customWidth="1"/>
    <col min="3830" max="3839" width="10.5" style="88" customWidth="1"/>
    <col min="3840" max="3840" width="0" style="88" hidden="1" customWidth="1"/>
    <col min="3841" max="3841" width="8.75" style="88"/>
    <col min="3842" max="3843" width="0" style="88" hidden="1" customWidth="1"/>
    <col min="3844" max="4084" width="8.75" style="88"/>
    <col min="4085" max="4085" width="47.25" style="88" customWidth="1"/>
    <col min="4086" max="4095" width="10.5" style="88" customWidth="1"/>
    <col min="4096" max="4096" width="0" style="88" hidden="1" customWidth="1"/>
    <col min="4097" max="4097" width="8.75" style="88"/>
    <col min="4098" max="4099" width="0" style="88" hidden="1" customWidth="1"/>
    <col min="4100" max="4340" width="8.75" style="88"/>
    <col min="4341" max="4341" width="47.25" style="88" customWidth="1"/>
    <col min="4342" max="4351" width="10.5" style="88" customWidth="1"/>
    <col min="4352" max="4352" width="0" style="88" hidden="1" customWidth="1"/>
    <col min="4353" max="4353" width="8.75" style="88"/>
    <col min="4354" max="4355" width="0" style="88" hidden="1" customWidth="1"/>
    <col min="4356" max="4596" width="8.75" style="88"/>
    <col min="4597" max="4597" width="47.25" style="88" customWidth="1"/>
    <col min="4598" max="4607" width="10.5" style="88" customWidth="1"/>
    <col min="4608" max="4608" width="0" style="88" hidden="1" customWidth="1"/>
    <col min="4609" max="4609" width="8.75" style="88"/>
    <col min="4610" max="4611" width="0" style="88" hidden="1" customWidth="1"/>
    <col min="4612" max="4852" width="8.75" style="88"/>
    <col min="4853" max="4853" width="47.25" style="88" customWidth="1"/>
    <col min="4854" max="4863" width="10.5" style="88" customWidth="1"/>
    <col min="4864" max="4864" width="0" style="88" hidden="1" customWidth="1"/>
    <col min="4865" max="4865" width="8.75" style="88"/>
    <col min="4866" max="4867" width="0" style="88" hidden="1" customWidth="1"/>
    <col min="4868" max="5108" width="8.75" style="88"/>
    <col min="5109" max="5109" width="47.25" style="88" customWidth="1"/>
    <col min="5110" max="5119" width="10.5" style="88" customWidth="1"/>
    <col min="5120" max="5120" width="0" style="88" hidden="1" customWidth="1"/>
    <col min="5121" max="5121" width="8.75" style="88"/>
    <col min="5122" max="5123" width="0" style="88" hidden="1" customWidth="1"/>
    <col min="5124" max="5364" width="8.75" style="88"/>
    <col min="5365" max="5365" width="47.25" style="88" customWidth="1"/>
    <col min="5366" max="5375" width="10.5" style="88" customWidth="1"/>
    <col min="5376" max="5376" width="0" style="88" hidden="1" customWidth="1"/>
    <col min="5377" max="5377" width="8.75" style="88"/>
    <col min="5378" max="5379" width="0" style="88" hidden="1" customWidth="1"/>
    <col min="5380" max="5620" width="8.75" style="88"/>
    <col min="5621" max="5621" width="47.25" style="88" customWidth="1"/>
    <col min="5622" max="5631" width="10.5" style="88" customWidth="1"/>
    <col min="5632" max="5632" width="0" style="88" hidden="1" customWidth="1"/>
    <col min="5633" max="5633" width="8.75" style="88"/>
    <col min="5634" max="5635" width="0" style="88" hidden="1" customWidth="1"/>
    <col min="5636" max="5876" width="8.75" style="88"/>
    <col min="5877" max="5877" width="47.25" style="88" customWidth="1"/>
    <col min="5878" max="5887" width="10.5" style="88" customWidth="1"/>
    <col min="5888" max="5888" width="0" style="88" hidden="1" customWidth="1"/>
    <col min="5889" max="5889" width="8.75" style="88"/>
    <col min="5890" max="5891" width="0" style="88" hidden="1" customWidth="1"/>
    <col min="5892" max="6132" width="8.75" style="88"/>
    <col min="6133" max="6133" width="47.25" style="88" customWidth="1"/>
    <col min="6134" max="6143" width="10.5" style="88" customWidth="1"/>
    <col min="6144" max="6144" width="0" style="88" hidden="1" customWidth="1"/>
    <col min="6145" max="6145" width="8.75" style="88"/>
    <col min="6146" max="6147" width="0" style="88" hidden="1" customWidth="1"/>
    <col min="6148" max="6388" width="8.75" style="88"/>
    <col min="6389" max="6389" width="47.25" style="88" customWidth="1"/>
    <col min="6390" max="6399" width="10.5" style="88" customWidth="1"/>
    <col min="6400" max="6400" width="0" style="88" hidden="1" customWidth="1"/>
    <col min="6401" max="6401" width="8.75" style="88"/>
    <col min="6402" max="6403" width="0" style="88" hidden="1" customWidth="1"/>
    <col min="6404" max="6644" width="8.75" style="88"/>
    <col min="6645" max="6645" width="47.25" style="88" customWidth="1"/>
    <col min="6646" max="6655" width="10.5" style="88" customWidth="1"/>
    <col min="6656" max="6656" width="0" style="88" hidden="1" customWidth="1"/>
    <col min="6657" max="6657" width="8.75" style="88"/>
    <col min="6658" max="6659" width="0" style="88" hidden="1" customWidth="1"/>
    <col min="6660" max="6900" width="8.75" style="88"/>
    <col min="6901" max="6901" width="47.25" style="88" customWidth="1"/>
    <col min="6902" max="6911" width="10.5" style="88" customWidth="1"/>
    <col min="6912" max="6912" width="0" style="88" hidden="1" customWidth="1"/>
    <col min="6913" max="6913" width="8.75" style="88"/>
    <col min="6914" max="6915" width="0" style="88" hidden="1" customWidth="1"/>
    <col min="6916" max="7156" width="8.75" style="88"/>
    <col min="7157" max="7157" width="47.25" style="88" customWidth="1"/>
    <col min="7158" max="7167" width="10.5" style="88" customWidth="1"/>
    <col min="7168" max="7168" width="0" style="88" hidden="1" customWidth="1"/>
    <col min="7169" max="7169" width="8.75" style="88"/>
    <col min="7170" max="7171" width="0" style="88" hidden="1" customWidth="1"/>
    <col min="7172" max="7412" width="8.75" style="88"/>
    <col min="7413" max="7413" width="47.25" style="88" customWidth="1"/>
    <col min="7414" max="7423" width="10.5" style="88" customWidth="1"/>
    <col min="7424" max="7424" width="0" style="88" hidden="1" customWidth="1"/>
    <col min="7425" max="7425" width="8.75" style="88"/>
    <col min="7426" max="7427" width="0" style="88" hidden="1" customWidth="1"/>
    <col min="7428" max="7668" width="8.75" style="88"/>
    <col min="7669" max="7669" width="47.25" style="88" customWidth="1"/>
    <col min="7670" max="7679" width="10.5" style="88" customWidth="1"/>
    <col min="7680" max="7680" width="0" style="88" hidden="1" customWidth="1"/>
    <col min="7681" max="7681" width="8.75" style="88"/>
    <col min="7682" max="7683" width="0" style="88" hidden="1" customWidth="1"/>
    <col min="7684" max="7924" width="8.75" style="88"/>
    <col min="7925" max="7925" width="47.25" style="88" customWidth="1"/>
    <col min="7926" max="7935" width="10.5" style="88" customWidth="1"/>
    <col min="7936" max="7936" width="0" style="88" hidden="1" customWidth="1"/>
    <col min="7937" max="7937" width="8.75" style="88"/>
    <col min="7938" max="7939" width="0" style="88" hidden="1" customWidth="1"/>
    <col min="7940" max="8180" width="8.75" style="88"/>
    <col min="8181" max="8181" width="47.25" style="88" customWidth="1"/>
    <col min="8182" max="8191" width="10.5" style="88" customWidth="1"/>
    <col min="8192" max="8192" width="0" style="88" hidden="1" customWidth="1"/>
    <col min="8193" max="8193" width="8.75" style="88"/>
    <col min="8194" max="8195" width="0" style="88" hidden="1" customWidth="1"/>
    <col min="8196" max="8436" width="8.75" style="88"/>
    <col min="8437" max="8437" width="47.25" style="88" customWidth="1"/>
    <col min="8438" max="8447" width="10.5" style="88" customWidth="1"/>
    <col min="8448" max="8448" width="0" style="88" hidden="1" customWidth="1"/>
    <col min="8449" max="8449" width="8.75" style="88"/>
    <col min="8450" max="8451" width="0" style="88" hidden="1" customWidth="1"/>
    <col min="8452" max="8692" width="8.75" style="88"/>
    <col min="8693" max="8693" width="47.25" style="88" customWidth="1"/>
    <col min="8694" max="8703" width="10.5" style="88" customWidth="1"/>
    <col min="8704" max="8704" width="0" style="88" hidden="1" customWidth="1"/>
    <col min="8705" max="8705" width="8.75" style="88"/>
    <col min="8706" max="8707" width="0" style="88" hidden="1" customWidth="1"/>
    <col min="8708" max="8948" width="8.75" style="88"/>
    <col min="8949" max="8949" width="47.25" style="88" customWidth="1"/>
    <col min="8950" max="8959" width="10.5" style="88" customWidth="1"/>
    <col min="8960" max="8960" width="0" style="88" hidden="1" customWidth="1"/>
    <col min="8961" max="8961" width="8.75" style="88"/>
    <col min="8962" max="8963" width="0" style="88" hidden="1" customWidth="1"/>
    <col min="8964" max="9204" width="8.75" style="88"/>
    <col min="9205" max="9205" width="47.25" style="88" customWidth="1"/>
    <col min="9206" max="9215" width="10.5" style="88" customWidth="1"/>
    <col min="9216" max="9216" width="0" style="88" hidden="1" customWidth="1"/>
    <col min="9217" max="9217" width="8.75" style="88"/>
    <col min="9218" max="9219" width="0" style="88" hidden="1" customWidth="1"/>
    <col min="9220" max="9460" width="8.75" style="88"/>
    <col min="9461" max="9461" width="47.25" style="88" customWidth="1"/>
    <col min="9462" max="9471" width="10.5" style="88" customWidth="1"/>
    <col min="9472" max="9472" width="0" style="88" hidden="1" customWidth="1"/>
    <col min="9473" max="9473" width="8.75" style="88"/>
    <col min="9474" max="9475" width="0" style="88" hidden="1" customWidth="1"/>
    <col min="9476" max="9716" width="8.75" style="88"/>
    <col min="9717" max="9717" width="47.25" style="88" customWidth="1"/>
    <col min="9718" max="9727" width="10.5" style="88" customWidth="1"/>
    <col min="9728" max="9728" width="0" style="88" hidden="1" customWidth="1"/>
    <col min="9729" max="9729" width="8.75" style="88"/>
    <col min="9730" max="9731" width="0" style="88" hidden="1" customWidth="1"/>
    <col min="9732" max="9972" width="8.75" style="88"/>
    <col min="9973" max="9973" width="47.25" style="88" customWidth="1"/>
    <col min="9974" max="9983" width="10.5" style="88" customWidth="1"/>
    <col min="9984" max="9984" width="0" style="88" hidden="1" customWidth="1"/>
    <col min="9985" max="9985" width="8.75" style="88"/>
    <col min="9986" max="9987" width="0" style="88" hidden="1" customWidth="1"/>
    <col min="9988" max="10228" width="8.75" style="88"/>
    <col min="10229" max="10229" width="47.25" style="88" customWidth="1"/>
    <col min="10230" max="10239" width="10.5" style="88" customWidth="1"/>
    <col min="10240" max="10240" width="0" style="88" hidden="1" customWidth="1"/>
    <col min="10241" max="10241" width="8.75" style="88"/>
    <col min="10242" max="10243" width="0" style="88" hidden="1" customWidth="1"/>
    <col min="10244" max="10484" width="8.75" style="88"/>
    <col min="10485" max="10485" width="47.25" style="88" customWidth="1"/>
    <col min="10486" max="10495" width="10.5" style="88" customWidth="1"/>
    <col min="10496" max="10496" width="0" style="88" hidden="1" customWidth="1"/>
    <col min="10497" max="10497" width="8.75" style="88"/>
    <col min="10498" max="10499" width="0" style="88" hidden="1" customWidth="1"/>
    <col min="10500" max="10740" width="8.75" style="88"/>
    <col min="10741" max="10741" width="47.25" style="88" customWidth="1"/>
    <col min="10742" max="10751" width="10.5" style="88" customWidth="1"/>
    <col min="10752" max="10752" width="0" style="88" hidden="1" customWidth="1"/>
    <col min="10753" max="10753" width="8.75" style="88"/>
    <col min="10754" max="10755" width="0" style="88" hidden="1" customWidth="1"/>
    <col min="10756" max="10996" width="8.75" style="88"/>
    <col min="10997" max="10997" width="47.25" style="88" customWidth="1"/>
    <col min="10998" max="11007" width="10.5" style="88" customWidth="1"/>
    <col min="11008" max="11008" width="0" style="88" hidden="1" customWidth="1"/>
    <col min="11009" max="11009" width="8.75" style="88"/>
    <col min="11010" max="11011" width="0" style="88" hidden="1" customWidth="1"/>
    <col min="11012" max="11252" width="8.75" style="88"/>
    <col min="11253" max="11253" width="47.25" style="88" customWidth="1"/>
    <col min="11254" max="11263" width="10.5" style="88" customWidth="1"/>
    <col min="11264" max="11264" width="0" style="88" hidden="1" customWidth="1"/>
    <col min="11265" max="11265" width="8.75" style="88"/>
    <col min="11266" max="11267" width="0" style="88" hidden="1" customWidth="1"/>
    <col min="11268" max="11508" width="8.75" style="88"/>
    <col min="11509" max="11509" width="47.25" style="88" customWidth="1"/>
    <col min="11510" max="11519" width="10.5" style="88" customWidth="1"/>
    <col min="11520" max="11520" width="0" style="88" hidden="1" customWidth="1"/>
    <col min="11521" max="11521" width="8.75" style="88"/>
    <col min="11522" max="11523" width="0" style="88" hidden="1" customWidth="1"/>
    <col min="11524" max="11764" width="8.75" style="88"/>
    <col min="11765" max="11765" width="47.25" style="88" customWidth="1"/>
    <col min="11766" max="11775" width="10.5" style="88" customWidth="1"/>
    <col min="11776" max="11776" width="0" style="88" hidden="1" customWidth="1"/>
    <col min="11777" max="11777" width="8.75" style="88"/>
    <col min="11778" max="11779" width="0" style="88" hidden="1" customWidth="1"/>
    <col min="11780" max="12020" width="8.75" style="88"/>
    <col min="12021" max="12021" width="47.25" style="88" customWidth="1"/>
    <col min="12022" max="12031" width="10.5" style="88" customWidth="1"/>
    <col min="12032" max="12032" width="0" style="88" hidden="1" customWidth="1"/>
    <col min="12033" max="12033" width="8.75" style="88"/>
    <col min="12034" max="12035" width="0" style="88" hidden="1" customWidth="1"/>
    <col min="12036" max="12276" width="8.75" style="88"/>
    <col min="12277" max="12277" width="47.25" style="88" customWidth="1"/>
    <col min="12278" max="12287" width="10.5" style="88" customWidth="1"/>
    <col min="12288" max="12288" width="0" style="88" hidden="1" customWidth="1"/>
    <col min="12289" max="12289" width="8.75" style="88"/>
    <col min="12290" max="12291" width="0" style="88" hidden="1" customWidth="1"/>
    <col min="12292" max="12532" width="8.75" style="88"/>
    <col min="12533" max="12533" width="47.25" style="88" customWidth="1"/>
    <col min="12534" max="12543" width="10.5" style="88" customWidth="1"/>
    <col min="12544" max="12544" width="0" style="88" hidden="1" customWidth="1"/>
    <col min="12545" max="12545" width="8.75" style="88"/>
    <col min="12546" max="12547" width="0" style="88" hidden="1" customWidth="1"/>
    <col min="12548" max="12788" width="8.75" style="88"/>
    <col min="12789" max="12789" width="47.25" style="88" customWidth="1"/>
    <col min="12790" max="12799" width="10.5" style="88" customWidth="1"/>
    <col min="12800" max="12800" width="0" style="88" hidden="1" customWidth="1"/>
    <col min="12801" max="12801" width="8.75" style="88"/>
    <col min="12802" max="12803" width="0" style="88" hidden="1" customWidth="1"/>
    <col min="12804" max="13044" width="8.75" style="88"/>
    <col min="13045" max="13045" width="47.25" style="88" customWidth="1"/>
    <col min="13046" max="13055" width="10.5" style="88" customWidth="1"/>
    <col min="13056" max="13056" width="0" style="88" hidden="1" customWidth="1"/>
    <col min="13057" max="13057" width="8.75" style="88"/>
    <col min="13058" max="13059" width="0" style="88" hidden="1" customWidth="1"/>
    <col min="13060" max="13300" width="8.75" style="88"/>
    <col min="13301" max="13301" width="47.25" style="88" customWidth="1"/>
    <col min="13302" max="13311" width="10.5" style="88" customWidth="1"/>
    <col min="13312" max="13312" width="0" style="88" hidden="1" customWidth="1"/>
    <col min="13313" max="13313" width="8.75" style="88"/>
    <col min="13314" max="13315" width="0" style="88" hidden="1" customWidth="1"/>
    <col min="13316" max="13556" width="8.75" style="88"/>
    <col min="13557" max="13557" width="47.25" style="88" customWidth="1"/>
    <col min="13558" max="13567" width="10.5" style="88" customWidth="1"/>
    <col min="13568" max="13568" width="0" style="88" hidden="1" customWidth="1"/>
    <col min="13569" max="13569" width="8.75" style="88"/>
    <col min="13570" max="13571" width="0" style="88" hidden="1" customWidth="1"/>
    <col min="13572" max="13812" width="8.75" style="88"/>
    <col min="13813" max="13813" width="47.25" style="88" customWidth="1"/>
    <col min="13814" max="13823" width="10.5" style="88" customWidth="1"/>
    <col min="13824" max="13824" width="0" style="88" hidden="1" customWidth="1"/>
    <col min="13825" max="13825" width="8.75" style="88"/>
    <col min="13826" max="13827" width="0" style="88" hidden="1" customWidth="1"/>
    <col min="13828" max="14068" width="8.75" style="88"/>
    <col min="14069" max="14069" width="47.25" style="88" customWidth="1"/>
    <col min="14070" max="14079" width="10.5" style="88" customWidth="1"/>
    <col min="14080" max="14080" width="0" style="88" hidden="1" customWidth="1"/>
    <col min="14081" max="14081" width="8.75" style="88"/>
    <col min="14082" max="14083" width="0" style="88" hidden="1" customWidth="1"/>
    <col min="14084" max="14324" width="8.75" style="88"/>
    <col min="14325" max="14325" width="47.25" style="88" customWidth="1"/>
    <col min="14326" max="14335" width="10.5" style="88" customWidth="1"/>
    <col min="14336" max="14336" width="0" style="88" hidden="1" customWidth="1"/>
    <col min="14337" max="14337" width="8.75" style="88"/>
    <col min="14338" max="14339" width="0" style="88" hidden="1" customWidth="1"/>
    <col min="14340" max="14580" width="8.75" style="88"/>
    <col min="14581" max="14581" width="47.25" style="88" customWidth="1"/>
    <col min="14582" max="14591" width="10.5" style="88" customWidth="1"/>
    <col min="14592" max="14592" width="0" style="88" hidden="1" customWidth="1"/>
    <col min="14593" max="14593" width="8.75" style="88"/>
    <col min="14594" max="14595" width="0" style="88" hidden="1" customWidth="1"/>
    <col min="14596" max="14836" width="8.75" style="88"/>
    <col min="14837" max="14837" width="47.25" style="88" customWidth="1"/>
    <col min="14838" max="14847" width="10.5" style="88" customWidth="1"/>
    <col min="14848" max="14848" width="0" style="88" hidden="1" customWidth="1"/>
    <col min="14849" max="14849" width="8.75" style="88"/>
    <col min="14850" max="14851" width="0" style="88" hidden="1" customWidth="1"/>
    <col min="14852" max="15092" width="8.75" style="88"/>
    <col min="15093" max="15093" width="47.25" style="88" customWidth="1"/>
    <col min="15094" max="15103" width="10.5" style="88" customWidth="1"/>
    <col min="15104" max="15104" width="0" style="88" hidden="1" customWidth="1"/>
    <col min="15105" max="15105" width="8.75" style="88"/>
    <col min="15106" max="15107" width="0" style="88" hidden="1" customWidth="1"/>
    <col min="15108" max="15348" width="8.75" style="88"/>
    <col min="15349" max="15349" width="47.25" style="88" customWidth="1"/>
    <col min="15350" max="15359" width="10.5" style="88" customWidth="1"/>
    <col min="15360" max="15360" width="0" style="88" hidden="1" customWidth="1"/>
    <col min="15361" max="15361" width="8.75" style="88"/>
    <col min="15362" max="15363" width="0" style="88" hidden="1" customWidth="1"/>
    <col min="15364" max="15604" width="8.75" style="88"/>
    <col min="15605" max="15605" width="47.25" style="88" customWidth="1"/>
    <col min="15606" max="15615" width="10.5" style="88" customWidth="1"/>
    <col min="15616" max="15616" width="0" style="88" hidden="1" customWidth="1"/>
    <col min="15617" max="15617" width="8.75" style="88"/>
    <col min="15618" max="15619" width="0" style="88" hidden="1" customWidth="1"/>
    <col min="15620" max="15860" width="8.75" style="88"/>
    <col min="15861" max="15861" width="47.25" style="88" customWidth="1"/>
    <col min="15862" max="15871" width="10.5" style="88" customWidth="1"/>
    <col min="15872" max="15872" width="0" style="88" hidden="1" customWidth="1"/>
    <col min="15873" max="15873" width="8.75" style="88"/>
    <col min="15874" max="15875" width="0" style="88" hidden="1" customWidth="1"/>
    <col min="15876" max="16116" width="8.75" style="88"/>
    <col min="16117" max="16117" width="47.25" style="88" customWidth="1"/>
    <col min="16118" max="16127" width="10.5" style="88" customWidth="1"/>
    <col min="16128" max="16128" width="0" style="88" hidden="1" customWidth="1"/>
    <col min="16129" max="16129" width="8.75" style="88"/>
    <col min="16130" max="16131" width="0" style="88" hidden="1" customWidth="1"/>
    <col min="16132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3" t="s">
        <v>357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ht="22.9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351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9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9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9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9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9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9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9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9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9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9" s="4" customFormat="1" ht="26.45" customHeight="1" x14ac:dyDescent="0.35">
      <c r="A26" s="72" t="s">
        <v>81</v>
      </c>
      <c r="B26" s="73" t="s">
        <v>16</v>
      </c>
      <c r="C26" s="117">
        <f>+C30</f>
        <v>0</v>
      </c>
      <c r="D26" s="117">
        <f>+D30</f>
        <v>0</v>
      </c>
      <c r="E26" s="117" t="s">
        <v>345</v>
      </c>
      <c r="F26" s="117" t="s">
        <v>345</v>
      </c>
      <c r="G26" s="117" t="s">
        <v>345</v>
      </c>
      <c r="H26" s="117">
        <f>+H30</f>
        <v>0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9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9" s="4" customFormat="1" x14ac:dyDescent="0.35">
      <c r="A28" s="93"/>
      <c r="B28" s="78" t="s">
        <v>16</v>
      </c>
      <c r="C28" s="106" t="str">
        <f>+D28</f>
        <v>-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9" s="4" customFormat="1" x14ac:dyDescent="0.35">
      <c r="A29" s="7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9" s="4" customFormat="1" x14ac:dyDescent="0.35">
      <c r="A30" s="107"/>
      <c r="B30" s="78" t="s">
        <v>16</v>
      </c>
      <c r="C30" s="106">
        <f>+D30</f>
        <v>0</v>
      </c>
      <c r="D30" s="115">
        <f>SUM(E30:H30)</f>
        <v>0</v>
      </c>
      <c r="E30" s="106" t="s">
        <v>345</v>
      </c>
      <c r="F30" s="106" t="s">
        <v>345</v>
      </c>
      <c r="G30" s="106" t="s">
        <v>345</v>
      </c>
      <c r="H30" s="106"/>
      <c r="I30" s="106" t="s">
        <v>345</v>
      </c>
      <c r="J30" s="106" t="s">
        <v>345</v>
      </c>
      <c r="K30" s="106" t="s">
        <v>345</v>
      </c>
      <c r="L30" s="106" t="s">
        <v>345</v>
      </c>
      <c r="M30" s="106" t="s">
        <v>345</v>
      </c>
      <c r="N30" s="106" t="s">
        <v>345</v>
      </c>
      <c r="O30" s="106" t="s">
        <v>345</v>
      </c>
      <c r="P30" s="106" t="s">
        <v>345</v>
      </c>
      <c r="Q30" s="106" t="s">
        <v>345</v>
      </c>
      <c r="R30" s="106" t="s">
        <v>345</v>
      </c>
    </row>
    <row r="31" spans="1:19" s="4" customFormat="1" x14ac:dyDescent="0.35">
      <c r="A31" s="77"/>
      <c r="B31" s="78" t="s">
        <v>17</v>
      </c>
      <c r="C31" s="106" t="s">
        <v>345</v>
      </c>
      <c r="D31" s="106" t="s">
        <v>345</v>
      </c>
      <c r="E31" s="106" t="s">
        <v>345</v>
      </c>
      <c r="F31" s="106" t="s">
        <v>345</v>
      </c>
      <c r="G31" s="106" t="s">
        <v>345</v>
      </c>
      <c r="H31" s="106" t="s">
        <v>345</v>
      </c>
      <c r="I31" s="106" t="s">
        <v>345</v>
      </c>
      <c r="J31" s="106" t="s">
        <v>345</v>
      </c>
      <c r="K31" s="106" t="s">
        <v>345</v>
      </c>
      <c r="L31" s="106" t="s">
        <v>345</v>
      </c>
      <c r="M31" s="106" t="s">
        <v>345</v>
      </c>
      <c r="N31" s="106" t="s">
        <v>345</v>
      </c>
      <c r="O31" s="106" t="s">
        <v>345</v>
      </c>
      <c r="P31" s="106" t="s">
        <v>345</v>
      </c>
      <c r="Q31" s="106" t="s">
        <v>345</v>
      </c>
      <c r="R31" s="106" t="s">
        <v>345</v>
      </c>
    </row>
    <row r="32" spans="1:19" s="4" customFormat="1" ht="24.6" customHeight="1" x14ac:dyDescent="0.35">
      <c r="A32" s="81" t="s">
        <v>82</v>
      </c>
      <c r="B32" s="70" t="s">
        <v>16</v>
      </c>
      <c r="C32" s="116">
        <f>+C34+C69</f>
        <v>894600</v>
      </c>
      <c r="D32" s="116">
        <f>+D34+D69</f>
        <v>708900</v>
      </c>
      <c r="E32" s="116">
        <f>+E34+E69</f>
        <v>366900</v>
      </c>
      <c r="F32" s="116">
        <f>+F34</f>
        <v>37500</v>
      </c>
      <c r="G32" s="116">
        <f>+G34</f>
        <v>187000</v>
      </c>
      <c r="H32" s="116">
        <f>+H34+H75</f>
        <v>231800</v>
      </c>
      <c r="I32" s="116">
        <f>+I34</f>
        <v>118900</v>
      </c>
      <c r="J32" s="116">
        <f t="shared" ref="J32:R32" si="0">+J34</f>
        <v>33900</v>
      </c>
      <c r="K32" s="116">
        <f t="shared" si="0"/>
        <v>35000</v>
      </c>
      <c r="L32" s="116">
        <f t="shared" si="0"/>
        <v>25000</v>
      </c>
      <c r="M32" s="116">
        <f t="shared" si="0"/>
        <v>25000</v>
      </c>
      <c r="N32" s="116">
        <f t="shared" si="0"/>
        <v>66800</v>
      </c>
      <c r="O32" s="116">
        <f t="shared" si="0"/>
        <v>14475</v>
      </c>
      <c r="P32" s="116">
        <f t="shared" si="0"/>
        <v>69290</v>
      </c>
      <c r="Q32" s="116">
        <f t="shared" si="0"/>
        <v>14475</v>
      </c>
      <c r="R32" s="116">
        <f t="shared" si="0"/>
        <v>14475</v>
      </c>
      <c r="S32" s="137">
        <f>+N32+I32+D32</f>
        <v>894600</v>
      </c>
    </row>
    <row r="33" spans="1:18" s="4" customFormat="1" x14ac:dyDescent="0.35">
      <c r="A33" s="81"/>
      <c r="B33" s="70" t="s">
        <v>17</v>
      </c>
      <c r="C33" s="116" t="s">
        <v>345</v>
      </c>
      <c r="D33" s="116" t="s">
        <v>345</v>
      </c>
      <c r="E33" s="116" t="s">
        <v>345</v>
      </c>
      <c r="F33" s="116" t="s">
        <v>345</v>
      </c>
      <c r="G33" s="116" t="s">
        <v>345</v>
      </c>
      <c r="H33" s="116" t="s">
        <v>345</v>
      </c>
      <c r="I33" s="116" t="s">
        <v>345</v>
      </c>
      <c r="J33" s="116" t="s">
        <v>345</v>
      </c>
      <c r="K33" s="116" t="s">
        <v>345</v>
      </c>
      <c r="L33" s="116" t="s">
        <v>345</v>
      </c>
      <c r="M33" s="116" t="s">
        <v>345</v>
      </c>
      <c r="N33" s="116" t="s">
        <v>345</v>
      </c>
      <c r="O33" s="116" t="s">
        <v>345</v>
      </c>
      <c r="P33" s="116" t="s">
        <v>345</v>
      </c>
      <c r="Q33" s="116" t="s">
        <v>345</v>
      </c>
      <c r="R33" s="116" t="s">
        <v>345</v>
      </c>
    </row>
    <row r="34" spans="1:18" s="4" customFormat="1" x14ac:dyDescent="0.35">
      <c r="A34" s="72" t="s">
        <v>83</v>
      </c>
      <c r="B34" s="73" t="s">
        <v>16</v>
      </c>
      <c r="C34" s="117">
        <f>+D34+I34+N34</f>
        <v>759600</v>
      </c>
      <c r="D34" s="117">
        <f>+D36+D40+D59</f>
        <v>573900</v>
      </c>
      <c r="E34" s="117">
        <f>+E36+E40</f>
        <v>231900</v>
      </c>
      <c r="F34" s="117">
        <f>+F36</f>
        <v>37500</v>
      </c>
      <c r="G34" s="117">
        <f>+G36+G40+G59</f>
        <v>187000</v>
      </c>
      <c r="H34" s="117">
        <f>+H36+H40+H59</f>
        <v>117500</v>
      </c>
      <c r="I34" s="117">
        <f>+I36+I40+I59</f>
        <v>118900</v>
      </c>
      <c r="J34" s="117">
        <f>+J36+J40+J59</f>
        <v>33900</v>
      </c>
      <c r="K34" s="117">
        <f>+K36+K40+K59</f>
        <v>35000</v>
      </c>
      <c r="L34" s="117">
        <f>+L36+L59</f>
        <v>25000</v>
      </c>
      <c r="M34" s="117">
        <f>+M36</f>
        <v>25000</v>
      </c>
      <c r="N34" s="117">
        <f>+N40+N36+N59</f>
        <v>66800</v>
      </c>
      <c r="O34" s="117">
        <f>+O36+O59</f>
        <v>14475</v>
      </c>
      <c r="P34" s="117">
        <f>+P36+P40</f>
        <v>69290</v>
      </c>
      <c r="Q34" s="117">
        <f>+Q36</f>
        <v>14475</v>
      </c>
      <c r="R34" s="117">
        <f>+R36</f>
        <v>14475</v>
      </c>
    </row>
    <row r="35" spans="1:18" s="4" customFormat="1" x14ac:dyDescent="0.35">
      <c r="A35" s="72"/>
      <c r="B35" s="73" t="s">
        <v>17</v>
      </c>
      <c r="C35" s="73" t="s">
        <v>345</v>
      </c>
      <c r="D35" s="73" t="s">
        <v>345</v>
      </c>
      <c r="E35" s="73" t="s">
        <v>345</v>
      </c>
      <c r="F35" s="73" t="s">
        <v>345</v>
      </c>
      <c r="G35" s="73" t="s">
        <v>345</v>
      </c>
      <c r="H35" s="73" t="s">
        <v>345</v>
      </c>
      <c r="I35" s="73" t="s">
        <v>345</v>
      </c>
      <c r="J35" s="73" t="s">
        <v>345</v>
      </c>
      <c r="K35" s="73" t="s">
        <v>345</v>
      </c>
      <c r="L35" s="73" t="s">
        <v>345</v>
      </c>
      <c r="M35" s="73" t="s">
        <v>345</v>
      </c>
      <c r="N35" s="73" t="s">
        <v>345</v>
      </c>
      <c r="O35" s="73" t="s">
        <v>345</v>
      </c>
      <c r="P35" s="73" t="s">
        <v>345</v>
      </c>
      <c r="Q35" s="73" t="s">
        <v>345</v>
      </c>
      <c r="R35" s="73" t="s">
        <v>345</v>
      </c>
    </row>
    <row r="36" spans="1:18" s="4" customFormat="1" x14ac:dyDescent="0.35">
      <c r="A36" s="82" t="s">
        <v>84</v>
      </c>
      <c r="B36" s="73" t="s">
        <v>16</v>
      </c>
      <c r="C36" s="117">
        <f t="shared" ref="C36:R36" si="1">SUM(C38:C38)</f>
        <v>307900</v>
      </c>
      <c r="D36" s="117">
        <f t="shared" si="1"/>
        <v>150000</v>
      </c>
      <c r="E36" s="117">
        <f t="shared" si="1"/>
        <v>37500</v>
      </c>
      <c r="F36" s="117">
        <f t="shared" si="1"/>
        <v>37500</v>
      </c>
      <c r="G36" s="117">
        <f t="shared" si="1"/>
        <v>37500</v>
      </c>
      <c r="H36" s="117">
        <f t="shared" si="1"/>
        <v>37500</v>
      </c>
      <c r="I36" s="117">
        <f t="shared" si="1"/>
        <v>100000</v>
      </c>
      <c r="J36" s="117">
        <f t="shared" si="1"/>
        <v>25000</v>
      </c>
      <c r="K36" s="117">
        <f t="shared" si="1"/>
        <v>25000</v>
      </c>
      <c r="L36" s="117">
        <f t="shared" si="1"/>
        <v>25000</v>
      </c>
      <c r="M36" s="117">
        <f t="shared" si="1"/>
        <v>25000</v>
      </c>
      <c r="N36" s="117">
        <f t="shared" si="1"/>
        <v>57900</v>
      </c>
      <c r="O36" s="117">
        <f t="shared" si="1"/>
        <v>14475</v>
      </c>
      <c r="P36" s="117">
        <f t="shared" si="1"/>
        <v>14475</v>
      </c>
      <c r="Q36" s="117">
        <f t="shared" si="1"/>
        <v>14475</v>
      </c>
      <c r="R36" s="117">
        <f t="shared" si="1"/>
        <v>14475</v>
      </c>
    </row>
    <row r="37" spans="1:18" s="4" customFormat="1" x14ac:dyDescent="0.35">
      <c r="A37" s="82"/>
      <c r="B37" s="73" t="s">
        <v>17</v>
      </c>
      <c r="C37" s="73" t="s">
        <v>345</v>
      </c>
      <c r="D37" s="73" t="s">
        <v>345</v>
      </c>
      <c r="E37" s="73" t="s">
        <v>345</v>
      </c>
      <c r="F37" s="73" t="s">
        <v>345</v>
      </c>
      <c r="G37" s="73" t="s">
        <v>345</v>
      </c>
      <c r="H37" s="73" t="s">
        <v>345</v>
      </c>
      <c r="I37" s="73" t="s">
        <v>345</v>
      </c>
      <c r="J37" s="73" t="s">
        <v>345</v>
      </c>
      <c r="K37" s="73" t="s">
        <v>345</v>
      </c>
      <c r="L37" s="73" t="s">
        <v>345</v>
      </c>
      <c r="M37" s="73" t="s">
        <v>345</v>
      </c>
      <c r="N37" s="73" t="s">
        <v>345</v>
      </c>
      <c r="O37" s="73" t="s">
        <v>345</v>
      </c>
      <c r="P37" s="73" t="s">
        <v>345</v>
      </c>
      <c r="Q37" s="73" t="s">
        <v>345</v>
      </c>
      <c r="R37" s="73" t="s">
        <v>345</v>
      </c>
    </row>
    <row r="38" spans="1:18" s="92" customFormat="1" x14ac:dyDescent="0.35">
      <c r="A38" s="93" t="s">
        <v>107</v>
      </c>
      <c r="B38" s="78" t="s">
        <v>16</v>
      </c>
      <c r="C38" s="119">
        <f>+D38+I38+N38</f>
        <v>307900</v>
      </c>
      <c r="D38" s="105">
        <f>SUM(E38:H38)</f>
        <v>150000</v>
      </c>
      <c r="E38" s="119">
        <v>37500</v>
      </c>
      <c r="F38" s="119">
        <v>37500</v>
      </c>
      <c r="G38" s="119">
        <v>37500</v>
      </c>
      <c r="H38" s="119">
        <v>37500</v>
      </c>
      <c r="I38" s="105">
        <f>SUM(J38:M38)</f>
        <v>100000</v>
      </c>
      <c r="J38" s="119">
        <v>25000</v>
      </c>
      <c r="K38" s="119">
        <v>25000</v>
      </c>
      <c r="L38" s="119">
        <v>25000</v>
      </c>
      <c r="M38" s="119">
        <v>25000</v>
      </c>
      <c r="N38" s="115">
        <f>SUM(O38:R38)</f>
        <v>57900</v>
      </c>
      <c r="O38" s="119">
        <v>14475</v>
      </c>
      <c r="P38" s="119">
        <v>14475</v>
      </c>
      <c r="Q38" s="119">
        <v>14475</v>
      </c>
      <c r="R38" s="119">
        <v>14475</v>
      </c>
    </row>
    <row r="39" spans="1:18" s="4" customFormat="1" x14ac:dyDescent="0.35">
      <c r="A39" s="77"/>
      <c r="B39" s="78" t="s">
        <v>17</v>
      </c>
      <c r="C39" s="106" t="s">
        <v>345</v>
      </c>
      <c r="D39" s="106" t="s">
        <v>345</v>
      </c>
      <c r="E39" s="106" t="s">
        <v>345</v>
      </c>
      <c r="F39" s="106" t="s">
        <v>345</v>
      </c>
      <c r="G39" s="106" t="s">
        <v>345</v>
      </c>
      <c r="H39" s="106" t="s">
        <v>345</v>
      </c>
      <c r="I39" s="106" t="s">
        <v>345</v>
      </c>
      <c r="J39" s="106" t="s">
        <v>345</v>
      </c>
      <c r="K39" s="106" t="s">
        <v>345</v>
      </c>
      <c r="L39" s="106" t="s">
        <v>345</v>
      </c>
      <c r="M39" s="106" t="s">
        <v>345</v>
      </c>
      <c r="N39" s="106" t="s">
        <v>345</v>
      </c>
      <c r="O39" s="106" t="s">
        <v>345</v>
      </c>
      <c r="P39" s="106" t="s">
        <v>345</v>
      </c>
      <c r="Q39" s="106" t="s">
        <v>345</v>
      </c>
      <c r="R39" s="106" t="s">
        <v>345</v>
      </c>
    </row>
    <row r="40" spans="1:18" s="4" customFormat="1" x14ac:dyDescent="0.35">
      <c r="A40" s="82" t="s">
        <v>85</v>
      </c>
      <c r="B40" s="73" t="s">
        <v>16</v>
      </c>
      <c r="C40" s="117">
        <f>+C42+C55+C57</f>
        <v>220300</v>
      </c>
      <c r="D40" s="117">
        <f>+D42+D55+D57</f>
        <v>202900</v>
      </c>
      <c r="E40" s="117">
        <f>SUM(E42:E57)</f>
        <v>194400</v>
      </c>
      <c r="F40" s="73" t="s">
        <v>345</v>
      </c>
      <c r="G40" s="117">
        <f>SUM(G42:G57)</f>
        <v>4500</v>
      </c>
      <c r="H40" s="117">
        <f>SUM(H42:H57)</f>
        <v>4000</v>
      </c>
      <c r="I40" s="117">
        <f>SUM(I42:I57)</f>
        <v>8500</v>
      </c>
      <c r="J40" s="117">
        <f>SUM(J42:J57)</f>
        <v>4500</v>
      </c>
      <c r="K40" s="117">
        <f>SUM(K42:K57)</f>
        <v>4000</v>
      </c>
      <c r="L40" s="73" t="s">
        <v>345</v>
      </c>
      <c r="M40" s="73" t="s">
        <v>345</v>
      </c>
      <c r="N40" s="117">
        <f>SUM(N42:N57)</f>
        <v>8900</v>
      </c>
      <c r="O40" s="73" t="s">
        <v>345</v>
      </c>
      <c r="P40" s="117">
        <f>SUM(P42:P57)</f>
        <v>54815</v>
      </c>
      <c r="Q40" s="73" t="s">
        <v>345</v>
      </c>
      <c r="R40" s="73" t="s">
        <v>345</v>
      </c>
    </row>
    <row r="41" spans="1:18" s="4" customFormat="1" x14ac:dyDescent="0.35">
      <c r="A41" s="82"/>
      <c r="B41" s="73" t="s">
        <v>17</v>
      </c>
      <c r="C41" s="73" t="s">
        <v>345</v>
      </c>
      <c r="D41" s="73" t="s">
        <v>345</v>
      </c>
      <c r="E41" s="73" t="s">
        <v>345</v>
      </c>
      <c r="F41" s="73" t="s">
        <v>345</v>
      </c>
      <c r="G41" s="73" t="s">
        <v>345</v>
      </c>
      <c r="H41" s="73" t="s">
        <v>345</v>
      </c>
      <c r="I41" s="73" t="s">
        <v>345</v>
      </c>
      <c r="J41" s="73" t="s">
        <v>345</v>
      </c>
      <c r="K41" s="73" t="s">
        <v>345</v>
      </c>
      <c r="L41" s="73" t="s">
        <v>345</v>
      </c>
      <c r="M41" s="73" t="s">
        <v>345</v>
      </c>
      <c r="N41" s="73" t="s">
        <v>345</v>
      </c>
      <c r="O41" s="73" t="s">
        <v>345</v>
      </c>
      <c r="P41" s="73" t="s">
        <v>345</v>
      </c>
      <c r="Q41" s="73" t="s">
        <v>345</v>
      </c>
      <c r="R41" s="73" t="s">
        <v>345</v>
      </c>
    </row>
    <row r="42" spans="1:18" s="92" customFormat="1" x14ac:dyDescent="0.35">
      <c r="A42" s="95" t="s">
        <v>100</v>
      </c>
      <c r="B42" s="91"/>
      <c r="C42" s="96">
        <f>+D42+I42+N42</f>
        <v>13100</v>
      </c>
      <c r="D42" s="105">
        <f>SUM(E42:H42)</f>
        <v>4500</v>
      </c>
      <c r="E42" s="106" t="s">
        <v>345</v>
      </c>
      <c r="F42" s="106" t="s">
        <v>345</v>
      </c>
      <c r="G42" s="119">
        <v>4500</v>
      </c>
      <c r="H42" s="106" t="s">
        <v>345</v>
      </c>
      <c r="I42" s="105">
        <f>SUM(J42:M42)</f>
        <v>4500</v>
      </c>
      <c r="J42" s="119">
        <v>4500</v>
      </c>
      <c r="K42" s="106" t="s">
        <v>345</v>
      </c>
      <c r="L42" s="106" t="s">
        <v>345</v>
      </c>
      <c r="M42" s="106" t="s">
        <v>345</v>
      </c>
      <c r="N42" s="105">
        <f>SUM(O42:R42)</f>
        <v>4100</v>
      </c>
      <c r="O42" s="106" t="s">
        <v>345</v>
      </c>
      <c r="P42" s="119">
        <v>4100</v>
      </c>
      <c r="Q42" s="106" t="s">
        <v>345</v>
      </c>
      <c r="R42" s="106" t="s">
        <v>345</v>
      </c>
    </row>
    <row r="43" spans="1:18" s="4" customFormat="1" x14ac:dyDescent="0.35">
      <c r="A43" s="7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322" t="s">
        <v>344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60" t="s">
        <v>50</v>
      </c>
      <c r="R44" s="13"/>
    </row>
    <row r="45" spans="1:18" s="4" customFormat="1" x14ac:dyDescent="0.35">
      <c r="A45" s="310" t="s">
        <v>116</v>
      </c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6"/>
      <c r="R45" s="6"/>
    </row>
    <row r="46" spans="1:18" s="4" customForma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6" t="s">
        <v>3</v>
      </c>
      <c r="P46" s="223" t="s">
        <v>356</v>
      </c>
      <c r="Q46" s="3"/>
      <c r="R46" s="3"/>
    </row>
    <row r="47" spans="1:18" s="4" customForma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8" t="s">
        <v>4</v>
      </c>
      <c r="P47" s="304">
        <v>45915</v>
      </c>
      <c r="Q47" s="304"/>
      <c r="R47" s="3"/>
    </row>
    <row r="48" spans="1:18" s="4" customFormat="1" ht="22.9" customHeigh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8" t="s">
        <v>5</v>
      </c>
      <c r="P48" s="310" t="s">
        <v>343</v>
      </c>
      <c r="Q48" s="310"/>
      <c r="R48" s="3"/>
    </row>
    <row r="49" spans="1:18" s="4" customFormat="1" x14ac:dyDescent="0.35">
      <c r="A49" s="9" t="s">
        <v>352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N49" s="11"/>
      <c r="O49" s="12" t="s">
        <v>6</v>
      </c>
    </row>
    <row r="50" spans="1:18" s="4" customFormat="1" x14ac:dyDescent="0.35">
      <c r="A50" s="323" t="s">
        <v>52</v>
      </c>
      <c r="B50" s="323"/>
      <c r="C50" s="323"/>
      <c r="D50" s="323"/>
      <c r="F50" s="324"/>
      <c r="G50" s="324"/>
      <c r="H50" s="60"/>
      <c r="I50" s="13"/>
      <c r="J50" s="13"/>
      <c r="K50" s="13"/>
      <c r="N50" s="11"/>
      <c r="O50" s="12" t="s">
        <v>7</v>
      </c>
      <c r="Q50" s="10"/>
    </row>
    <row r="51" spans="1:18" s="4" customFormat="1" ht="23.25" customHeight="1" x14ac:dyDescent="0.35">
      <c r="A51" s="9" t="s">
        <v>351</v>
      </c>
      <c r="E51" s="6"/>
      <c r="F51" s="3"/>
      <c r="G51" s="6"/>
      <c r="H51" s="6"/>
      <c r="I51" s="6"/>
      <c r="J51" s="6"/>
      <c r="K51" s="13"/>
      <c r="N51" s="11"/>
      <c r="O51" s="12" t="s">
        <v>8</v>
      </c>
      <c r="P51" s="13" t="s">
        <v>9</v>
      </c>
    </row>
    <row r="52" spans="1:18" s="4" customFormat="1" x14ac:dyDescent="0.35">
      <c r="A52" s="323"/>
      <c r="B52" s="323"/>
      <c r="C52" s="323"/>
      <c r="D52" s="323"/>
      <c r="P52" s="62"/>
      <c r="Q52" s="62"/>
      <c r="R52" s="63" t="s">
        <v>54</v>
      </c>
    </row>
    <row r="53" spans="1:18" s="4" customFormat="1" x14ac:dyDescent="0.35">
      <c r="A53" s="64" t="s">
        <v>55</v>
      </c>
      <c r="B53" s="311" t="s">
        <v>56</v>
      </c>
      <c r="C53" s="311" t="s">
        <v>12</v>
      </c>
      <c r="D53" s="65" t="s">
        <v>57</v>
      </c>
      <c r="E53" s="325" t="s">
        <v>13</v>
      </c>
      <c r="F53" s="326"/>
      <c r="G53" s="326"/>
      <c r="H53" s="327"/>
      <c r="I53" s="65" t="s">
        <v>57</v>
      </c>
      <c r="J53" s="325" t="s">
        <v>14</v>
      </c>
      <c r="K53" s="326"/>
      <c r="L53" s="326"/>
      <c r="M53" s="327"/>
      <c r="N53" s="65" t="s">
        <v>57</v>
      </c>
      <c r="O53" s="325" t="s">
        <v>15</v>
      </c>
      <c r="P53" s="326"/>
      <c r="Q53" s="326"/>
      <c r="R53" s="327"/>
    </row>
    <row r="54" spans="1:18" s="4" customFormat="1" x14ac:dyDescent="0.35">
      <c r="A54" s="66" t="s">
        <v>61</v>
      </c>
      <c r="B54" s="311"/>
      <c r="C54" s="311"/>
      <c r="D54" s="67" t="s">
        <v>62</v>
      </c>
      <c r="E54" s="68" t="s">
        <v>63</v>
      </c>
      <c r="F54" s="68" t="s">
        <v>64</v>
      </c>
      <c r="G54" s="68" t="s">
        <v>65</v>
      </c>
      <c r="H54" s="68" t="s">
        <v>66</v>
      </c>
      <c r="I54" s="67" t="s">
        <v>67</v>
      </c>
      <c r="J54" s="68" t="s">
        <v>68</v>
      </c>
      <c r="K54" s="68" t="s">
        <v>69</v>
      </c>
      <c r="L54" s="68" t="s">
        <v>70</v>
      </c>
      <c r="M54" s="68" t="s">
        <v>71</v>
      </c>
      <c r="N54" s="67" t="s">
        <v>72</v>
      </c>
      <c r="O54" s="68" t="s">
        <v>73</v>
      </c>
      <c r="P54" s="68" t="s">
        <v>74</v>
      </c>
      <c r="Q54" s="68" t="s">
        <v>75</v>
      </c>
      <c r="R54" s="68" t="s">
        <v>76</v>
      </c>
    </row>
    <row r="55" spans="1:18" s="92" customFormat="1" x14ac:dyDescent="0.35">
      <c r="A55" s="95" t="s">
        <v>101</v>
      </c>
      <c r="B55" s="91"/>
      <c r="C55" s="96">
        <f>+D55+I55+N55</f>
        <v>12800</v>
      </c>
      <c r="D55" s="105">
        <f>SUM(E55:H55)</f>
        <v>4000</v>
      </c>
      <c r="E55" s="106">
        <v>0</v>
      </c>
      <c r="F55" s="106" t="s">
        <v>345</v>
      </c>
      <c r="G55" s="106" t="s">
        <v>345</v>
      </c>
      <c r="H55" s="119">
        <v>4000</v>
      </c>
      <c r="I55" s="105">
        <f>SUM(J55:M55)</f>
        <v>4000</v>
      </c>
      <c r="J55" s="106" t="s">
        <v>345</v>
      </c>
      <c r="K55" s="119">
        <v>4000</v>
      </c>
      <c r="L55" s="106" t="s">
        <v>345</v>
      </c>
      <c r="M55" s="106" t="s">
        <v>345</v>
      </c>
      <c r="N55" s="105">
        <f>SUM(O55:R55)</f>
        <v>4800</v>
      </c>
      <c r="O55" s="106" t="s">
        <v>345</v>
      </c>
      <c r="P55" s="119">
        <v>4800</v>
      </c>
      <c r="Q55" s="106" t="s">
        <v>345</v>
      </c>
      <c r="R55" s="106" t="s">
        <v>345</v>
      </c>
    </row>
    <row r="56" spans="1:18" s="4" customFormat="1" x14ac:dyDescent="0.35">
      <c r="A56" s="77"/>
      <c r="B56" s="78" t="s">
        <v>17</v>
      </c>
      <c r="C56" s="106" t="s">
        <v>345</v>
      </c>
      <c r="D56" s="106" t="s">
        <v>345</v>
      </c>
      <c r="E56" s="106" t="s">
        <v>345</v>
      </c>
      <c r="F56" s="106" t="s">
        <v>345</v>
      </c>
      <c r="G56" s="106" t="s">
        <v>345</v>
      </c>
      <c r="H56" s="106" t="s">
        <v>345</v>
      </c>
      <c r="I56" s="106" t="s">
        <v>345</v>
      </c>
      <c r="J56" s="106" t="s">
        <v>345</v>
      </c>
      <c r="K56" s="106" t="s">
        <v>345</v>
      </c>
      <c r="L56" s="106" t="s">
        <v>345</v>
      </c>
      <c r="M56" s="106" t="s">
        <v>345</v>
      </c>
      <c r="N56" s="106" t="s">
        <v>345</v>
      </c>
      <c r="O56" s="106" t="s">
        <v>345</v>
      </c>
      <c r="P56" s="106" t="s">
        <v>345</v>
      </c>
      <c r="Q56" s="106" t="s">
        <v>345</v>
      </c>
      <c r="R56" s="106" t="s">
        <v>345</v>
      </c>
    </row>
    <row r="57" spans="1:18" s="4" customFormat="1" x14ac:dyDescent="0.35">
      <c r="A57" s="94" t="s">
        <v>102</v>
      </c>
      <c r="B57" s="78" t="s">
        <v>16</v>
      </c>
      <c r="C57" s="96">
        <f>+D57</f>
        <v>194400</v>
      </c>
      <c r="D57" s="105">
        <f>SUM(E57:H57)</f>
        <v>194400</v>
      </c>
      <c r="E57" s="120">
        <v>194400</v>
      </c>
      <c r="F57" s="106" t="s">
        <v>345</v>
      </c>
      <c r="G57" s="106" t="s">
        <v>345</v>
      </c>
      <c r="H57" s="106" t="s">
        <v>345</v>
      </c>
      <c r="I57" s="106" t="s">
        <v>345</v>
      </c>
      <c r="J57" s="106" t="s">
        <v>345</v>
      </c>
      <c r="K57" s="106" t="s">
        <v>345</v>
      </c>
      <c r="L57" s="106" t="s">
        <v>345</v>
      </c>
      <c r="M57" s="106" t="s">
        <v>345</v>
      </c>
      <c r="N57" s="106" t="s">
        <v>345</v>
      </c>
      <c r="O57" s="106" t="s">
        <v>345</v>
      </c>
      <c r="P57" s="106" t="s">
        <v>345</v>
      </c>
      <c r="Q57" s="106" t="s">
        <v>345</v>
      </c>
      <c r="R57" s="106" t="s">
        <v>345</v>
      </c>
    </row>
    <row r="58" spans="1:18" s="4" customFormat="1" x14ac:dyDescent="0.35">
      <c r="A58" s="77"/>
      <c r="B58" s="78" t="s">
        <v>17</v>
      </c>
      <c r="C58" s="106" t="s">
        <v>345</v>
      </c>
      <c r="D58" s="106" t="s">
        <v>345</v>
      </c>
      <c r="E58" s="106" t="s">
        <v>345</v>
      </c>
      <c r="F58" s="106" t="s">
        <v>345</v>
      </c>
      <c r="G58" s="106" t="s">
        <v>345</v>
      </c>
      <c r="H58" s="106" t="s">
        <v>345</v>
      </c>
      <c r="I58" s="106" t="s">
        <v>345</v>
      </c>
      <c r="J58" s="106" t="s">
        <v>345</v>
      </c>
      <c r="K58" s="106" t="s">
        <v>345</v>
      </c>
      <c r="L58" s="106" t="s">
        <v>345</v>
      </c>
      <c r="M58" s="106" t="s">
        <v>345</v>
      </c>
      <c r="N58" s="106" t="s">
        <v>345</v>
      </c>
      <c r="O58" s="106" t="s">
        <v>345</v>
      </c>
      <c r="P58" s="106" t="s">
        <v>345</v>
      </c>
      <c r="Q58" s="106" t="s">
        <v>345</v>
      </c>
      <c r="R58" s="106" t="s">
        <v>345</v>
      </c>
    </row>
    <row r="59" spans="1:18" s="4" customFormat="1" x14ac:dyDescent="0.35">
      <c r="A59" s="82" t="s">
        <v>86</v>
      </c>
      <c r="B59" s="73" t="s">
        <v>16</v>
      </c>
      <c r="C59" s="117">
        <f>+C61+C63+C65+C67</f>
        <v>231400</v>
      </c>
      <c r="D59" s="117">
        <f>+D61+D63+D65</f>
        <v>221000</v>
      </c>
      <c r="E59" s="73" t="s">
        <v>345</v>
      </c>
      <c r="F59" s="73" t="s">
        <v>345</v>
      </c>
      <c r="G59" s="117">
        <f t="shared" ref="G59:O59" si="2">SUM(G61:G67)</f>
        <v>145000</v>
      </c>
      <c r="H59" s="117">
        <f t="shared" si="2"/>
        <v>76000</v>
      </c>
      <c r="I59" s="117">
        <f t="shared" si="2"/>
        <v>10400</v>
      </c>
      <c r="J59" s="117">
        <f t="shared" si="2"/>
        <v>4400</v>
      </c>
      <c r="K59" s="117">
        <f t="shared" si="2"/>
        <v>6000</v>
      </c>
      <c r="L59" s="117">
        <f t="shared" si="2"/>
        <v>0</v>
      </c>
      <c r="M59" s="73" t="s">
        <v>345</v>
      </c>
      <c r="N59" s="117">
        <f t="shared" si="2"/>
        <v>0</v>
      </c>
      <c r="O59" s="117">
        <f t="shared" si="2"/>
        <v>0</v>
      </c>
      <c r="P59" s="73" t="s">
        <v>345</v>
      </c>
      <c r="Q59" s="73" t="s">
        <v>345</v>
      </c>
      <c r="R59" s="73" t="s">
        <v>345</v>
      </c>
    </row>
    <row r="60" spans="1:18" s="4" customFormat="1" x14ac:dyDescent="0.35">
      <c r="A60" s="82"/>
      <c r="B60" s="73" t="s">
        <v>17</v>
      </c>
      <c r="C60" s="73" t="s">
        <v>345</v>
      </c>
      <c r="D60" s="73" t="s">
        <v>345</v>
      </c>
      <c r="E60" s="73" t="s">
        <v>345</v>
      </c>
      <c r="F60" s="73" t="s">
        <v>345</v>
      </c>
      <c r="G60" s="73" t="s">
        <v>345</v>
      </c>
      <c r="H60" s="73" t="s">
        <v>345</v>
      </c>
      <c r="I60" s="73" t="s">
        <v>345</v>
      </c>
      <c r="J60" s="73" t="s">
        <v>345</v>
      </c>
      <c r="K60" s="73" t="s">
        <v>345</v>
      </c>
      <c r="L60" s="73" t="s">
        <v>345</v>
      </c>
      <c r="M60" s="73" t="s">
        <v>345</v>
      </c>
      <c r="N60" s="73" t="s">
        <v>345</v>
      </c>
      <c r="O60" s="73" t="s">
        <v>345</v>
      </c>
      <c r="P60" s="73" t="s">
        <v>345</v>
      </c>
      <c r="Q60" s="73" t="s">
        <v>345</v>
      </c>
      <c r="R60" s="73" t="s">
        <v>345</v>
      </c>
    </row>
    <row r="61" spans="1:18" s="4" customFormat="1" x14ac:dyDescent="0.35">
      <c r="A61" s="95" t="s">
        <v>103</v>
      </c>
      <c r="B61" s="78" t="s">
        <v>16</v>
      </c>
      <c r="C61" s="96">
        <f>+D61+I61</f>
        <v>70000</v>
      </c>
      <c r="D61" s="115">
        <f>SUM(E61:H61)</f>
        <v>70000</v>
      </c>
      <c r="E61" s="106" t="s">
        <v>345</v>
      </c>
      <c r="F61" s="106" t="s">
        <v>345</v>
      </c>
      <c r="G61" s="106" t="s">
        <v>345</v>
      </c>
      <c r="H61" s="106">
        <v>70000</v>
      </c>
      <c r="I61" s="115">
        <f>SUM(J61:M61)</f>
        <v>0</v>
      </c>
      <c r="J61" s="106" t="s">
        <v>345</v>
      </c>
      <c r="K61" s="106">
        <v>0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7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104</v>
      </c>
      <c r="B63" s="78" t="s">
        <v>16</v>
      </c>
      <c r="C63" s="96">
        <f>+D63</f>
        <v>145000</v>
      </c>
      <c r="D63" s="115">
        <f>SUM(E63:H63)</f>
        <v>145000</v>
      </c>
      <c r="E63" s="106" t="s">
        <v>345</v>
      </c>
      <c r="F63" s="106" t="s">
        <v>345</v>
      </c>
      <c r="G63" s="106">
        <v>145000</v>
      </c>
      <c r="H63" s="106" t="s">
        <v>345</v>
      </c>
      <c r="I63" s="115">
        <f>SUM(J63:M63)</f>
        <v>0</v>
      </c>
      <c r="J63" s="106" t="s">
        <v>345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7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>
        <v>0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95" t="s">
        <v>105</v>
      </c>
      <c r="B65" s="78" t="s">
        <v>16</v>
      </c>
      <c r="C65" s="96">
        <v>12000</v>
      </c>
      <c r="D65" s="115">
        <f>SUM(E65:H65)</f>
        <v>6000</v>
      </c>
      <c r="E65" s="106" t="s">
        <v>345</v>
      </c>
      <c r="F65" s="106" t="s">
        <v>345</v>
      </c>
      <c r="G65" s="106">
        <v>0</v>
      </c>
      <c r="H65" s="106">
        <v>6000</v>
      </c>
      <c r="I65" s="115">
        <f>SUM(J65:M65)</f>
        <v>6000</v>
      </c>
      <c r="J65" s="106" t="s">
        <v>345</v>
      </c>
      <c r="K65" s="106">
        <v>6000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7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>
        <v>0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x14ac:dyDescent="0.35">
      <c r="A67" s="95" t="s">
        <v>106</v>
      </c>
      <c r="B67" s="78" t="s">
        <v>16</v>
      </c>
      <c r="C67" s="96">
        <v>4400</v>
      </c>
      <c r="D67" s="106" t="s">
        <v>345</v>
      </c>
      <c r="E67" s="106" t="s">
        <v>345</v>
      </c>
      <c r="F67" s="106" t="s">
        <v>345</v>
      </c>
      <c r="G67" s="106">
        <v>0</v>
      </c>
      <c r="H67" s="106" t="s">
        <v>345</v>
      </c>
      <c r="I67" s="115">
        <f>SUM(J67:M67)</f>
        <v>4400</v>
      </c>
      <c r="J67" s="106">
        <v>4400</v>
      </c>
      <c r="K67" s="106" t="s">
        <v>345</v>
      </c>
      <c r="L67" s="106" t="s">
        <v>345</v>
      </c>
      <c r="M67" s="106" t="s">
        <v>345</v>
      </c>
      <c r="N67" s="106" t="s">
        <v>345</v>
      </c>
      <c r="O67" s="106" t="s">
        <v>345</v>
      </c>
      <c r="P67" s="106" t="s">
        <v>345</v>
      </c>
      <c r="Q67" s="106" t="s">
        <v>345</v>
      </c>
      <c r="R67" s="106" t="s">
        <v>345</v>
      </c>
    </row>
    <row r="68" spans="1:18" s="4" customFormat="1" x14ac:dyDescent="0.35">
      <c r="A68" s="77"/>
      <c r="B68" s="78" t="s">
        <v>17</v>
      </c>
      <c r="C68" s="106" t="s">
        <v>345</v>
      </c>
      <c r="D68" s="106" t="s">
        <v>345</v>
      </c>
      <c r="E68" s="106" t="s">
        <v>345</v>
      </c>
      <c r="F68" s="106" t="s">
        <v>345</v>
      </c>
      <c r="G68" s="106">
        <v>0</v>
      </c>
      <c r="H68" s="106" t="s">
        <v>345</v>
      </c>
      <c r="I68" s="106" t="s">
        <v>345</v>
      </c>
      <c r="J68" s="106"/>
      <c r="K68" s="106" t="s">
        <v>345</v>
      </c>
      <c r="L68" s="106" t="s">
        <v>345</v>
      </c>
      <c r="M68" s="106" t="s">
        <v>345</v>
      </c>
      <c r="N68" s="106" t="s">
        <v>345</v>
      </c>
      <c r="O68" s="106" t="s">
        <v>345</v>
      </c>
      <c r="P68" s="106" t="s">
        <v>345</v>
      </c>
      <c r="Q68" s="106" t="s">
        <v>345</v>
      </c>
      <c r="R68" s="106" t="s">
        <v>345</v>
      </c>
    </row>
    <row r="69" spans="1:18" s="4" customFormat="1" x14ac:dyDescent="0.35">
      <c r="A69" s="72" t="s">
        <v>87</v>
      </c>
      <c r="B69" s="73" t="s">
        <v>16</v>
      </c>
      <c r="C69" s="117">
        <f>SUM(C71:C73)</f>
        <v>135000</v>
      </c>
      <c r="D69" s="117">
        <f>+D71+D73</f>
        <v>135000</v>
      </c>
      <c r="E69" s="117">
        <f t="shared" ref="E69" si="3">SUM(E71:E73)</f>
        <v>135000</v>
      </c>
      <c r="F69" s="73" t="s">
        <v>345</v>
      </c>
      <c r="G69" s="73" t="s">
        <v>345</v>
      </c>
      <c r="H69" s="73" t="s">
        <v>345</v>
      </c>
      <c r="I69" s="73" t="s">
        <v>345</v>
      </c>
      <c r="J69" s="73" t="s">
        <v>345</v>
      </c>
      <c r="K69" s="73" t="s">
        <v>345</v>
      </c>
      <c r="L69" s="73" t="s">
        <v>345</v>
      </c>
      <c r="M69" s="73" t="s">
        <v>345</v>
      </c>
      <c r="N69" s="73" t="s">
        <v>345</v>
      </c>
      <c r="O69" s="73" t="s">
        <v>345</v>
      </c>
      <c r="P69" s="73" t="s">
        <v>345</v>
      </c>
      <c r="Q69" s="73" t="s">
        <v>345</v>
      </c>
      <c r="R69" s="73" t="s">
        <v>345</v>
      </c>
    </row>
    <row r="70" spans="1:18" s="4" customFormat="1" x14ac:dyDescent="0.35">
      <c r="A70" s="72"/>
      <c r="B70" s="73" t="s">
        <v>17</v>
      </c>
      <c r="C70" s="73" t="s">
        <v>345</v>
      </c>
      <c r="D70" s="73" t="s">
        <v>345</v>
      </c>
      <c r="E70" s="73" t="s">
        <v>345</v>
      </c>
      <c r="F70" s="73" t="s">
        <v>345</v>
      </c>
      <c r="G70" s="73" t="s">
        <v>345</v>
      </c>
      <c r="H70" s="73" t="s">
        <v>345</v>
      </c>
      <c r="I70" s="73" t="s">
        <v>345</v>
      </c>
      <c r="J70" s="73" t="s">
        <v>345</v>
      </c>
      <c r="K70" s="73" t="s">
        <v>345</v>
      </c>
      <c r="L70" s="73" t="s">
        <v>345</v>
      </c>
      <c r="M70" s="73" t="s">
        <v>345</v>
      </c>
      <c r="N70" s="73" t="s">
        <v>345</v>
      </c>
      <c r="O70" s="73" t="s">
        <v>345</v>
      </c>
      <c r="P70" s="73" t="s">
        <v>345</v>
      </c>
      <c r="Q70" s="73" t="s">
        <v>345</v>
      </c>
      <c r="R70" s="73" t="s">
        <v>345</v>
      </c>
    </row>
    <row r="71" spans="1:18" s="4" customFormat="1" x14ac:dyDescent="0.35">
      <c r="A71" s="107" t="s">
        <v>108</v>
      </c>
      <c r="B71" s="78" t="s">
        <v>16</v>
      </c>
      <c r="C71" s="96">
        <f>+D71</f>
        <v>50000</v>
      </c>
      <c r="D71" s="115">
        <f t="shared" ref="D71:D73" si="4">SUM(E71:H71)</f>
        <v>50000</v>
      </c>
      <c r="E71" s="106">
        <v>50000</v>
      </c>
      <c r="F71" s="106" t="s">
        <v>345</v>
      </c>
      <c r="G71" s="106" t="s">
        <v>345</v>
      </c>
      <c r="H71" s="106" t="s">
        <v>345</v>
      </c>
      <c r="I71" s="106" t="s">
        <v>345</v>
      </c>
      <c r="J71" s="106" t="s">
        <v>345</v>
      </c>
      <c r="K71" s="106" t="s">
        <v>345</v>
      </c>
      <c r="L71" s="106" t="s">
        <v>345</v>
      </c>
      <c r="M71" s="106" t="s">
        <v>345</v>
      </c>
      <c r="N71" s="106" t="s">
        <v>345</v>
      </c>
      <c r="O71" s="106" t="s">
        <v>345</v>
      </c>
      <c r="P71" s="106" t="s">
        <v>345</v>
      </c>
      <c r="Q71" s="106" t="s">
        <v>345</v>
      </c>
      <c r="R71" s="106" t="s">
        <v>345</v>
      </c>
    </row>
    <row r="72" spans="1:18" s="4" customFormat="1" x14ac:dyDescent="0.35">
      <c r="A72" s="77"/>
      <c r="B72" s="78" t="s">
        <v>17</v>
      </c>
      <c r="C72" s="106" t="s">
        <v>345</v>
      </c>
      <c r="D72" s="106" t="s">
        <v>345</v>
      </c>
      <c r="E72" s="106" t="s">
        <v>345</v>
      </c>
      <c r="F72" s="106" t="s">
        <v>345</v>
      </c>
      <c r="G72" s="106" t="s">
        <v>345</v>
      </c>
      <c r="H72" s="106" t="s">
        <v>345</v>
      </c>
      <c r="I72" s="106" t="s">
        <v>345</v>
      </c>
      <c r="J72" s="106" t="s">
        <v>345</v>
      </c>
      <c r="K72" s="106" t="s">
        <v>345</v>
      </c>
      <c r="L72" s="106" t="s">
        <v>345</v>
      </c>
      <c r="M72" s="106" t="s">
        <v>345</v>
      </c>
      <c r="N72" s="106" t="s">
        <v>345</v>
      </c>
      <c r="O72" s="106" t="s">
        <v>345</v>
      </c>
      <c r="P72" s="106" t="s">
        <v>345</v>
      </c>
      <c r="Q72" s="106" t="s">
        <v>345</v>
      </c>
      <c r="R72" s="106" t="s">
        <v>345</v>
      </c>
    </row>
    <row r="73" spans="1:18" s="4" customFormat="1" x14ac:dyDescent="0.35">
      <c r="A73" s="107" t="s">
        <v>109</v>
      </c>
      <c r="B73" s="78" t="s">
        <v>16</v>
      </c>
      <c r="C73" s="96">
        <f>+D73</f>
        <v>85000</v>
      </c>
      <c r="D73" s="115">
        <f t="shared" si="4"/>
        <v>85000</v>
      </c>
      <c r="E73" s="106">
        <v>85000</v>
      </c>
      <c r="F73" s="106" t="s">
        <v>345</v>
      </c>
      <c r="G73" s="106" t="s">
        <v>345</v>
      </c>
      <c r="H73" s="106" t="s">
        <v>345</v>
      </c>
      <c r="I73" s="106" t="s">
        <v>345</v>
      </c>
      <c r="J73" s="106" t="s">
        <v>345</v>
      </c>
      <c r="K73" s="106" t="s">
        <v>345</v>
      </c>
      <c r="L73" s="106" t="s">
        <v>345</v>
      </c>
      <c r="M73" s="106" t="s">
        <v>345</v>
      </c>
      <c r="N73" s="106" t="s">
        <v>345</v>
      </c>
      <c r="O73" s="106" t="s">
        <v>345</v>
      </c>
      <c r="P73" s="106" t="s">
        <v>345</v>
      </c>
      <c r="Q73" s="106" t="s">
        <v>345</v>
      </c>
      <c r="R73" s="106" t="s">
        <v>345</v>
      </c>
    </row>
    <row r="74" spans="1:18" s="4" customFormat="1" x14ac:dyDescent="0.35">
      <c r="A74" s="77"/>
      <c r="B74" s="78" t="s">
        <v>17</v>
      </c>
      <c r="C74" s="106" t="s">
        <v>345</v>
      </c>
      <c r="D74" s="106" t="s">
        <v>345</v>
      </c>
      <c r="E74" s="106" t="s">
        <v>345</v>
      </c>
      <c r="F74" s="106" t="s">
        <v>345</v>
      </c>
      <c r="G74" s="106" t="s">
        <v>345</v>
      </c>
      <c r="H74" s="106" t="s">
        <v>345</v>
      </c>
      <c r="I74" s="106" t="s">
        <v>345</v>
      </c>
      <c r="J74" s="106" t="s">
        <v>345</v>
      </c>
      <c r="K74" s="106" t="s">
        <v>345</v>
      </c>
      <c r="L74" s="106" t="s">
        <v>345</v>
      </c>
      <c r="M74" s="106" t="s">
        <v>345</v>
      </c>
      <c r="N74" s="106" t="s">
        <v>345</v>
      </c>
      <c r="O74" s="106" t="s">
        <v>345</v>
      </c>
      <c r="P74" s="106" t="s">
        <v>345</v>
      </c>
      <c r="Q74" s="106" t="s">
        <v>345</v>
      </c>
      <c r="R74" s="106" t="s">
        <v>345</v>
      </c>
    </row>
    <row r="75" spans="1:18" s="4" customFormat="1" x14ac:dyDescent="0.35">
      <c r="A75" s="81" t="s">
        <v>88</v>
      </c>
      <c r="B75" s="70" t="s">
        <v>16</v>
      </c>
      <c r="C75" s="116">
        <f>+C77</f>
        <v>114300</v>
      </c>
      <c r="D75" s="116">
        <f>+D77</f>
        <v>114300</v>
      </c>
      <c r="E75" s="116" t="s">
        <v>345</v>
      </c>
      <c r="F75" s="116" t="s">
        <v>345</v>
      </c>
      <c r="G75" s="116" t="s">
        <v>345</v>
      </c>
      <c r="H75" s="116">
        <f>+H77</f>
        <v>114300</v>
      </c>
      <c r="I75" s="116" t="s">
        <v>345</v>
      </c>
      <c r="J75" s="116" t="s">
        <v>345</v>
      </c>
      <c r="K75" s="116" t="s">
        <v>345</v>
      </c>
      <c r="L75" s="116" t="s">
        <v>345</v>
      </c>
      <c r="M75" s="116" t="s">
        <v>345</v>
      </c>
      <c r="N75" s="116" t="s">
        <v>345</v>
      </c>
      <c r="O75" s="116" t="s">
        <v>345</v>
      </c>
      <c r="P75" s="116" t="s">
        <v>345</v>
      </c>
      <c r="Q75" s="116" t="s">
        <v>345</v>
      </c>
      <c r="R75" s="116" t="s">
        <v>345</v>
      </c>
    </row>
    <row r="76" spans="1:18" s="4" customFormat="1" x14ac:dyDescent="0.35">
      <c r="A76" s="81"/>
      <c r="B76" s="70" t="s">
        <v>17</v>
      </c>
      <c r="C76" s="116">
        <v>0</v>
      </c>
      <c r="D76" s="116">
        <v>0</v>
      </c>
      <c r="E76" s="116" t="s">
        <v>345</v>
      </c>
      <c r="F76" s="116" t="s">
        <v>345</v>
      </c>
      <c r="G76" s="116" t="s">
        <v>345</v>
      </c>
      <c r="H76" s="116">
        <v>0</v>
      </c>
      <c r="I76" s="116" t="s">
        <v>345</v>
      </c>
      <c r="J76" s="116" t="s">
        <v>345</v>
      </c>
      <c r="K76" s="116" t="s">
        <v>345</v>
      </c>
      <c r="L76" s="116" t="s">
        <v>345</v>
      </c>
      <c r="M76" s="116" t="s">
        <v>345</v>
      </c>
      <c r="N76" s="116" t="s">
        <v>345</v>
      </c>
      <c r="O76" s="116" t="s">
        <v>345</v>
      </c>
      <c r="P76" s="116" t="s">
        <v>345</v>
      </c>
      <c r="Q76" s="116" t="s">
        <v>345</v>
      </c>
      <c r="R76" s="116" t="s">
        <v>345</v>
      </c>
    </row>
    <row r="77" spans="1:18" s="4" customFormat="1" x14ac:dyDescent="0.35">
      <c r="A77" s="72" t="s">
        <v>89</v>
      </c>
      <c r="B77" s="73" t="s">
        <v>16</v>
      </c>
      <c r="C77" s="117">
        <f>+D77</f>
        <v>114300</v>
      </c>
      <c r="D77" s="117">
        <f>+D79+D81+D83+D96</f>
        <v>114300</v>
      </c>
      <c r="E77" s="73" t="s">
        <v>345</v>
      </c>
      <c r="F77" s="73" t="s">
        <v>345</v>
      </c>
      <c r="G77" s="73" t="s">
        <v>345</v>
      </c>
      <c r="H77" s="117">
        <f t="shared" ref="H77" si="5">SUM(H79:H96)</f>
        <v>114300</v>
      </c>
      <c r="I77" s="73" t="s">
        <v>345</v>
      </c>
      <c r="J77" s="73" t="s">
        <v>345</v>
      </c>
      <c r="K77" s="73" t="s">
        <v>345</v>
      </c>
      <c r="L77" s="73" t="s">
        <v>345</v>
      </c>
      <c r="M77" s="73" t="s">
        <v>345</v>
      </c>
      <c r="N77" s="73" t="s">
        <v>345</v>
      </c>
      <c r="O77" s="73" t="s">
        <v>345</v>
      </c>
      <c r="P77" s="73" t="s">
        <v>345</v>
      </c>
      <c r="Q77" s="73" t="s">
        <v>345</v>
      </c>
      <c r="R77" s="73" t="s">
        <v>345</v>
      </c>
    </row>
    <row r="78" spans="1:18" s="4" customFormat="1" x14ac:dyDescent="0.35">
      <c r="A78" s="72"/>
      <c r="B78" s="73" t="s">
        <v>17</v>
      </c>
      <c r="C78" s="73" t="s">
        <v>345</v>
      </c>
      <c r="D78" s="73" t="s">
        <v>345</v>
      </c>
      <c r="E78" s="73" t="s">
        <v>345</v>
      </c>
      <c r="F78" s="73" t="s">
        <v>345</v>
      </c>
      <c r="G78" s="73" t="s">
        <v>345</v>
      </c>
      <c r="H78" s="73" t="s">
        <v>345</v>
      </c>
      <c r="I78" s="73" t="s">
        <v>345</v>
      </c>
      <c r="J78" s="73" t="s">
        <v>345</v>
      </c>
      <c r="K78" s="73" t="s">
        <v>345</v>
      </c>
      <c r="L78" s="73" t="s">
        <v>345</v>
      </c>
      <c r="M78" s="73" t="s">
        <v>345</v>
      </c>
      <c r="N78" s="73" t="s">
        <v>345</v>
      </c>
      <c r="O78" s="73" t="s">
        <v>345</v>
      </c>
      <c r="P78" s="73" t="s">
        <v>345</v>
      </c>
      <c r="Q78" s="73" t="s">
        <v>345</v>
      </c>
      <c r="R78" s="73" t="s">
        <v>345</v>
      </c>
    </row>
    <row r="79" spans="1:18" s="4" customFormat="1" ht="63" x14ac:dyDescent="0.35">
      <c r="A79" s="107" t="s">
        <v>110</v>
      </c>
      <c r="B79" s="78" t="s">
        <v>16</v>
      </c>
      <c r="C79" s="96">
        <f>+D79</f>
        <v>50200</v>
      </c>
      <c r="D79" s="115">
        <f t="shared" ref="D79:D96" si="6">SUM(E79:H79)</f>
        <v>50200</v>
      </c>
      <c r="E79" s="106" t="s">
        <v>345</v>
      </c>
      <c r="F79" s="106" t="s">
        <v>345</v>
      </c>
      <c r="G79" s="106" t="s">
        <v>345</v>
      </c>
      <c r="H79" s="106">
        <v>50200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7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ht="42" x14ac:dyDescent="0.35">
      <c r="A81" s="107" t="s">
        <v>111</v>
      </c>
      <c r="B81" s="78" t="s">
        <v>16</v>
      </c>
      <c r="C81" s="96">
        <f t="shared" ref="C81" si="7">+D81+I81+N81</f>
        <v>9000</v>
      </c>
      <c r="D81" s="115">
        <f t="shared" si="6"/>
        <v>9000</v>
      </c>
      <c r="E81" s="106" t="s">
        <v>345</v>
      </c>
      <c r="F81" s="106" t="s">
        <v>345</v>
      </c>
      <c r="G81" s="106" t="s">
        <v>345</v>
      </c>
      <c r="H81" s="106">
        <v>9000</v>
      </c>
      <c r="I81" s="106">
        <v>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0</v>
      </c>
      <c r="Q81" s="106">
        <v>0</v>
      </c>
      <c r="R81" s="106">
        <v>0</v>
      </c>
    </row>
    <row r="82" spans="1:18" s="4" customFormat="1" x14ac:dyDescent="0.35">
      <c r="A82" s="77"/>
      <c r="B82" s="78" t="s">
        <v>17</v>
      </c>
      <c r="C82" s="106">
        <v>0</v>
      </c>
      <c r="D82" s="106">
        <v>0</v>
      </c>
      <c r="E82" s="106" t="s">
        <v>345</v>
      </c>
      <c r="F82" s="106" t="s">
        <v>345</v>
      </c>
      <c r="G82" s="106" t="s">
        <v>345</v>
      </c>
      <c r="H82" s="106"/>
      <c r="I82" s="106" t="s">
        <v>345</v>
      </c>
      <c r="J82" s="106" t="s">
        <v>345</v>
      </c>
      <c r="K82" s="106" t="s">
        <v>345</v>
      </c>
      <c r="L82" s="106" t="s">
        <v>345</v>
      </c>
      <c r="M82" s="106" t="s">
        <v>345</v>
      </c>
      <c r="N82" s="106" t="s">
        <v>345</v>
      </c>
      <c r="O82" s="106" t="s">
        <v>345</v>
      </c>
      <c r="P82" s="106" t="s">
        <v>345</v>
      </c>
      <c r="Q82" s="106" t="s">
        <v>345</v>
      </c>
      <c r="R82" s="106" t="s">
        <v>345</v>
      </c>
    </row>
    <row r="83" spans="1:18" s="4" customFormat="1" x14ac:dyDescent="0.35">
      <c r="A83" s="107" t="s">
        <v>112</v>
      </c>
      <c r="B83" s="78" t="s">
        <v>16</v>
      </c>
      <c r="C83" s="96">
        <f>+D83</f>
        <v>39100</v>
      </c>
      <c r="D83" s="115">
        <f t="shared" si="6"/>
        <v>39100</v>
      </c>
      <c r="E83" s="106" t="s">
        <v>345</v>
      </c>
      <c r="F83" s="106" t="s">
        <v>345</v>
      </c>
      <c r="G83" s="106" t="s">
        <v>345</v>
      </c>
      <c r="H83" s="106">
        <v>39100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77"/>
      <c r="B84" s="78" t="s">
        <v>17</v>
      </c>
      <c r="C84" s="106"/>
      <c r="D84" s="115"/>
      <c r="E84" s="106" t="s">
        <v>345</v>
      </c>
      <c r="F84" s="106" t="s">
        <v>345</v>
      </c>
      <c r="G84" s="106" t="s">
        <v>345</v>
      </c>
      <c r="H84" s="106"/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322" t="s">
        <v>344</v>
      </c>
      <c r="B85" s="322"/>
      <c r="C85" s="322"/>
      <c r="D85" s="322"/>
      <c r="E85" s="322"/>
      <c r="F85" s="322"/>
      <c r="G85" s="322"/>
      <c r="H85" s="322"/>
      <c r="I85" s="322"/>
      <c r="J85" s="322"/>
      <c r="K85" s="322"/>
      <c r="L85" s="322"/>
      <c r="M85" s="322"/>
      <c r="N85" s="322"/>
      <c r="O85" s="322"/>
      <c r="P85" s="322"/>
      <c r="Q85" s="60" t="s">
        <v>50</v>
      </c>
      <c r="R85" s="13"/>
    </row>
    <row r="86" spans="1:18" s="4" customFormat="1" x14ac:dyDescent="0.35">
      <c r="A86" s="310" t="s">
        <v>116</v>
      </c>
      <c r="B86" s="310"/>
      <c r="C86" s="310"/>
      <c r="D86" s="310"/>
      <c r="E86" s="310"/>
      <c r="F86" s="310"/>
      <c r="G86" s="310"/>
      <c r="H86" s="310"/>
      <c r="I86" s="310"/>
      <c r="J86" s="310"/>
      <c r="K86" s="310"/>
      <c r="L86" s="310"/>
      <c r="M86" s="310"/>
      <c r="N86" s="310"/>
      <c r="O86" s="310"/>
      <c r="P86" s="310"/>
      <c r="Q86" s="6"/>
      <c r="R86" s="6"/>
    </row>
    <row r="87" spans="1:18" s="4" customForma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6" t="s">
        <v>3</v>
      </c>
      <c r="P87" s="223" t="s">
        <v>355</v>
      </c>
      <c r="Q87" s="3"/>
      <c r="R87" s="3"/>
    </row>
    <row r="88" spans="1:18" s="4" customForma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8" t="s">
        <v>4</v>
      </c>
      <c r="P88" s="304">
        <v>45915</v>
      </c>
      <c r="Q88" s="304"/>
      <c r="R88" s="3"/>
    </row>
    <row r="89" spans="1:18" s="4" customFormat="1" ht="22.9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8" t="s">
        <v>5</v>
      </c>
      <c r="P89" s="310" t="s">
        <v>343</v>
      </c>
      <c r="Q89" s="310"/>
      <c r="R89" s="3"/>
    </row>
    <row r="90" spans="1:18" s="4" customFormat="1" x14ac:dyDescent="0.35">
      <c r="A90" s="9" t="s">
        <v>352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N90" s="11"/>
      <c r="O90" s="12" t="s">
        <v>6</v>
      </c>
    </row>
    <row r="91" spans="1:18" s="4" customFormat="1" x14ac:dyDescent="0.35">
      <c r="A91" s="323" t="s">
        <v>52</v>
      </c>
      <c r="B91" s="323"/>
      <c r="C91" s="323"/>
      <c r="D91" s="323"/>
      <c r="F91" s="324"/>
      <c r="G91" s="324"/>
      <c r="H91" s="60"/>
      <c r="I91" s="13"/>
      <c r="J91" s="13"/>
      <c r="K91" s="13"/>
      <c r="N91" s="11"/>
      <c r="O91" s="12" t="s">
        <v>7</v>
      </c>
      <c r="Q91" s="10"/>
    </row>
    <row r="92" spans="1:18" s="4" customFormat="1" ht="23.25" customHeight="1" x14ac:dyDescent="0.35">
      <c r="A92" s="9" t="s">
        <v>351</v>
      </c>
      <c r="E92" s="6"/>
      <c r="F92" s="3"/>
      <c r="G92" s="6"/>
      <c r="H92" s="6"/>
      <c r="I92" s="6"/>
      <c r="J92" s="6"/>
      <c r="K92" s="13"/>
      <c r="N92" s="11"/>
      <c r="O92" s="12" t="s">
        <v>8</v>
      </c>
      <c r="P92" s="13" t="s">
        <v>9</v>
      </c>
    </row>
    <row r="93" spans="1:18" s="4" customFormat="1" x14ac:dyDescent="0.35">
      <c r="A93" s="323"/>
      <c r="B93" s="323"/>
      <c r="C93" s="323"/>
      <c r="D93" s="323"/>
      <c r="P93" s="62"/>
      <c r="Q93" s="62"/>
      <c r="R93" s="63" t="s">
        <v>54</v>
      </c>
    </row>
    <row r="94" spans="1:18" s="4" customFormat="1" x14ac:dyDescent="0.35">
      <c r="A94" s="64" t="s">
        <v>55</v>
      </c>
      <c r="B94" s="311" t="s">
        <v>56</v>
      </c>
      <c r="C94" s="311" t="s">
        <v>12</v>
      </c>
      <c r="D94" s="65" t="s">
        <v>57</v>
      </c>
      <c r="E94" s="325" t="s">
        <v>13</v>
      </c>
      <c r="F94" s="326"/>
      <c r="G94" s="326"/>
      <c r="H94" s="327"/>
      <c r="I94" s="65" t="s">
        <v>57</v>
      </c>
      <c r="J94" s="325" t="s">
        <v>14</v>
      </c>
      <c r="K94" s="326"/>
      <c r="L94" s="326"/>
      <c r="M94" s="327"/>
      <c r="N94" s="65" t="s">
        <v>57</v>
      </c>
      <c r="O94" s="325" t="s">
        <v>15</v>
      </c>
      <c r="P94" s="326"/>
      <c r="Q94" s="326"/>
      <c r="R94" s="327"/>
    </row>
    <row r="95" spans="1:18" s="4" customFormat="1" x14ac:dyDescent="0.35">
      <c r="A95" s="66" t="s">
        <v>61</v>
      </c>
      <c r="B95" s="311"/>
      <c r="C95" s="311"/>
      <c r="D95" s="67" t="s">
        <v>62</v>
      </c>
      <c r="E95" s="68" t="s">
        <v>63</v>
      </c>
      <c r="F95" s="68" t="s">
        <v>64</v>
      </c>
      <c r="G95" s="68" t="s">
        <v>65</v>
      </c>
      <c r="H95" s="68" t="s">
        <v>66</v>
      </c>
      <c r="I95" s="67" t="s">
        <v>67</v>
      </c>
      <c r="J95" s="68" t="s">
        <v>68</v>
      </c>
      <c r="K95" s="68" t="s">
        <v>69</v>
      </c>
      <c r="L95" s="68" t="s">
        <v>70</v>
      </c>
      <c r="M95" s="68" t="s">
        <v>71</v>
      </c>
      <c r="N95" s="67" t="s">
        <v>72</v>
      </c>
      <c r="O95" s="68" t="s">
        <v>73</v>
      </c>
      <c r="P95" s="68" t="s">
        <v>74</v>
      </c>
      <c r="Q95" s="68" t="s">
        <v>75</v>
      </c>
      <c r="R95" s="68" t="s">
        <v>76</v>
      </c>
    </row>
    <row r="96" spans="1:18" s="4" customFormat="1" ht="42" x14ac:dyDescent="0.35">
      <c r="A96" s="107" t="s">
        <v>113</v>
      </c>
      <c r="B96" s="78" t="s">
        <v>16</v>
      </c>
      <c r="C96" s="96">
        <f>+D96</f>
        <v>16000</v>
      </c>
      <c r="D96" s="115">
        <f t="shared" si="6"/>
        <v>16000</v>
      </c>
      <c r="E96" s="106" t="s">
        <v>345</v>
      </c>
      <c r="F96" s="106" t="s">
        <v>345</v>
      </c>
      <c r="G96" s="106" t="s">
        <v>345</v>
      </c>
      <c r="H96" s="106">
        <v>16000</v>
      </c>
      <c r="I96" s="106" t="s">
        <v>345</v>
      </c>
      <c r="J96" s="106" t="s">
        <v>345</v>
      </c>
      <c r="K96" s="106" t="s">
        <v>345</v>
      </c>
      <c r="L96" s="106" t="s">
        <v>345</v>
      </c>
      <c r="M96" s="106" t="s">
        <v>345</v>
      </c>
      <c r="N96" s="106" t="s">
        <v>345</v>
      </c>
      <c r="O96" s="106" t="s">
        <v>345</v>
      </c>
      <c r="P96" s="106" t="s">
        <v>345</v>
      </c>
      <c r="Q96" s="106" t="s">
        <v>345</v>
      </c>
      <c r="R96" s="106" t="s">
        <v>345</v>
      </c>
    </row>
    <row r="97" spans="1:18" s="4" customFormat="1" x14ac:dyDescent="0.35">
      <c r="A97" s="77"/>
      <c r="B97" s="78" t="s">
        <v>17</v>
      </c>
      <c r="C97" s="106" t="s">
        <v>345</v>
      </c>
      <c r="D97" s="106" t="s">
        <v>345</v>
      </c>
      <c r="E97" s="106" t="s">
        <v>345</v>
      </c>
      <c r="F97" s="106" t="s">
        <v>345</v>
      </c>
      <c r="G97" s="106" t="s">
        <v>345</v>
      </c>
      <c r="H97" s="106">
        <v>0</v>
      </c>
      <c r="I97" s="106" t="s">
        <v>345</v>
      </c>
      <c r="J97" s="106" t="s">
        <v>345</v>
      </c>
      <c r="K97" s="106" t="s">
        <v>345</v>
      </c>
      <c r="L97" s="106" t="s">
        <v>345</v>
      </c>
      <c r="M97" s="106" t="s">
        <v>345</v>
      </c>
      <c r="N97" s="106" t="s">
        <v>345</v>
      </c>
      <c r="O97" s="106" t="s">
        <v>345</v>
      </c>
      <c r="P97" s="106" t="s">
        <v>345</v>
      </c>
      <c r="Q97" s="106" t="s">
        <v>345</v>
      </c>
      <c r="R97" s="106" t="s">
        <v>345</v>
      </c>
    </row>
    <row r="98" spans="1:18" s="4" customFormat="1" x14ac:dyDescent="0.35">
      <c r="A98" s="72" t="s">
        <v>90</v>
      </c>
      <c r="B98" s="73" t="s">
        <v>16</v>
      </c>
      <c r="C98" s="73" t="s">
        <v>345</v>
      </c>
      <c r="D98" s="73" t="s">
        <v>345</v>
      </c>
      <c r="E98" s="73" t="s">
        <v>345</v>
      </c>
      <c r="F98" s="73" t="s">
        <v>345</v>
      </c>
      <c r="G98" s="73" t="s">
        <v>345</v>
      </c>
      <c r="H98" s="73" t="s">
        <v>345</v>
      </c>
      <c r="I98" s="73" t="s">
        <v>345</v>
      </c>
      <c r="J98" s="73" t="s">
        <v>345</v>
      </c>
      <c r="K98" s="73" t="s">
        <v>345</v>
      </c>
      <c r="L98" s="73" t="s">
        <v>345</v>
      </c>
      <c r="M98" s="73" t="s">
        <v>345</v>
      </c>
      <c r="N98" s="73" t="s">
        <v>345</v>
      </c>
      <c r="O98" s="73" t="s">
        <v>345</v>
      </c>
      <c r="P98" s="73" t="s">
        <v>345</v>
      </c>
      <c r="Q98" s="73" t="s">
        <v>345</v>
      </c>
      <c r="R98" s="73" t="s">
        <v>345</v>
      </c>
    </row>
    <row r="99" spans="1:18" s="4" customFormat="1" x14ac:dyDescent="0.35">
      <c r="A99" s="72"/>
      <c r="B99" s="73" t="s">
        <v>17</v>
      </c>
      <c r="C99" s="73" t="s">
        <v>345</v>
      </c>
      <c r="D99" s="73" t="s">
        <v>345</v>
      </c>
      <c r="E99" s="73" t="s">
        <v>345</v>
      </c>
      <c r="F99" s="73" t="s">
        <v>345</v>
      </c>
      <c r="G99" s="73" t="s">
        <v>345</v>
      </c>
      <c r="H99" s="73" t="s">
        <v>345</v>
      </c>
      <c r="I99" s="73" t="s">
        <v>345</v>
      </c>
      <c r="J99" s="73" t="s">
        <v>345</v>
      </c>
      <c r="K99" s="73" t="s">
        <v>345</v>
      </c>
      <c r="L99" s="73" t="s">
        <v>345</v>
      </c>
      <c r="M99" s="73" t="s">
        <v>345</v>
      </c>
      <c r="N99" s="73" t="s">
        <v>345</v>
      </c>
      <c r="O99" s="73" t="s">
        <v>345</v>
      </c>
      <c r="P99" s="73" t="s">
        <v>345</v>
      </c>
      <c r="Q99" s="73" t="s">
        <v>345</v>
      </c>
      <c r="R99" s="73" t="s">
        <v>345</v>
      </c>
    </row>
    <row r="100" spans="1:18" s="4" customFormat="1" x14ac:dyDescent="0.35">
      <c r="A100" s="77"/>
      <c r="B100" s="78" t="s">
        <v>16</v>
      </c>
      <c r="C100" s="106" t="s">
        <v>345</v>
      </c>
      <c r="D100" s="106" t="s">
        <v>345</v>
      </c>
      <c r="E100" s="106" t="s">
        <v>345</v>
      </c>
      <c r="F100" s="106" t="s">
        <v>345</v>
      </c>
      <c r="G100" s="106" t="s">
        <v>345</v>
      </c>
      <c r="H100" s="106" t="s">
        <v>345</v>
      </c>
      <c r="I100" s="106" t="s">
        <v>345</v>
      </c>
      <c r="J100" s="106" t="s">
        <v>345</v>
      </c>
      <c r="K100" s="106" t="s">
        <v>345</v>
      </c>
      <c r="L100" s="106" t="s">
        <v>345</v>
      </c>
      <c r="M100" s="106" t="s">
        <v>345</v>
      </c>
      <c r="N100" s="106" t="s">
        <v>345</v>
      </c>
      <c r="O100" s="106" t="s">
        <v>345</v>
      </c>
      <c r="P100" s="106" t="s">
        <v>345</v>
      </c>
      <c r="Q100" s="106" t="s">
        <v>345</v>
      </c>
      <c r="R100" s="106" t="s">
        <v>345</v>
      </c>
    </row>
    <row r="101" spans="1:18" s="4" customFormat="1" x14ac:dyDescent="0.35">
      <c r="A101" s="77"/>
      <c r="B101" s="78" t="s">
        <v>17</v>
      </c>
      <c r="C101" s="106" t="s">
        <v>345</v>
      </c>
      <c r="D101" s="106" t="s">
        <v>345</v>
      </c>
      <c r="E101" s="106" t="s">
        <v>345</v>
      </c>
      <c r="F101" s="106" t="s">
        <v>345</v>
      </c>
      <c r="G101" s="106" t="s">
        <v>345</v>
      </c>
      <c r="H101" s="106" t="s">
        <v>345</v>
      </c>
      <c r="I101" s="106" t="s">
        <v>345</v>
      </c>
      <c r="J101" s="106" t="s">
        <v>345</v>
      </c>
      <c r="K101" s="106" t="s">
        <v>345</v>
      </c>
      <c r="L101" s="106" t="s">
        <v>345</v>
      </c>
      <c r="M101" s="106" t="s">
        <v>345</v>
      </c>
      <c r="N101" s="106" t="s">
        <v>345</v>
      </c>
      <c r="O101" s="106" t="s">
        <v>345</v>
      </c>
      <c r="P101" s="106" t="s">
        <v>345</v>
      </c>
      <c r="Q101" s="106" t="s">
        <v>345</v>
      </c>
      <c r="R101" s="106" t="s">
        <v>345</v>
      </c>
    </row>
    <row r="102" spans="1:18" s="4" customFormat="1" x14ac:dyDescent="0.35">
      <c r="A102" s="81" t="s">
        <v>91</v>
      </c>
      <c r="B102" s="70" t="s">
        <v>16</v>
      </c>
      <c r="C102" s="70" t="s">
        <v>345</v>
      </c>
      <c r="D102" s="70" t="s">
        <v>345</v>
      </c>
      <c r="E102" s="70" t="s">
        <v>345</v>
      </c>
      <c r="F102" s="70" t="s">
        <v>345</v>
      </c>
      <c r="G102" s="70" t="s">
        <v>345</v>
      </c>
      <c r="H102" s="70" t="s">
        <v>345</v>
      </c>
      <c r="I102" s="70" t="s">
        <v>345</v>
      </c>
      <c r="J102" s="70" t="s">
        <v>345</v>
      </c>
      <c r="K102" s="70" t="s">
        <v>345</v>
      </c>
      <c r="L102" s="70" t="s">
        <v>345</v>
      </c>
      <c r="M102" s="70" t="s">
        <v>345</v>
      </c>
      <c r="N102" s="70" t="s">
        <v>345</v>
      </c>
      <c r="O102" s="70" t="s">
        <v>345</v>
      </c>
      <c r="P102" s="70" t="s">
        <v>345</v>
      </c>
      <c r="Q102" s="70" t="s">
        <v>345</v>
      </c>
      <c r="R102" s="70" t="s">
        <v>345</v>
      </c>
    </row>
    <row r="103" spans="1:18" s="4" customFormat="1" x14ac:dyDescent="0.35">
      <c r="A103" s="81"/>
      <c r="B103" s="70" t="s">
        <v>17</v>
      </c>
      <c r="C103" s="70" t="s">
        <v>345</v>
      </c>
      <c r="D103" s="70" t="s">
        <v>345</v>
      </c>
      <c r="E103" s="70" t="s">
        <v>345</v>
      </c>
      <c r="F103" s="70" t="s">
        <v>345</v>
      </c>
      <c r="G103" s="70" t="s">
        <v>345</v>
      </c>
      <c r="H103" s="70" t="s">
        <v>345</v>
      </c>
      <c r="I103" s="70" t="s">
        <v>345</v>
      </c>
      <c r="J103" s="70" t="s">
        <v>345</v>
      </c>
      <c r="K103" s="70" t="s">
        <v>345</v>
      </c>
      <c r="L103" s="70" t="s">
        <v>345</v>
      </c>
      <c r="M103" s="70" t="s">
        <v>345</v>
      </c>
      <c r="N103" s="70" t="s">
        <v>345</v>
      </c>
      <c r="O103" s="70" t="s">
        <v>345</v>
      </c>
      <c r="P103" s="70" t="s">
        <v>345</v>
      </c>
      <c r="Q103" s="70" t="s">
        <v>345</v>
      </c>
      <c r="R103" s="70" t="s">
        <v>345</v>
      </c>
    </row>
    <row r="104" spans="1:18" s="4" customFormat="1" x14ac:dyDescent="0.35">
      <c r="A104" s="77"/>
      <c r="B104" s="78" t="s">
        <v>16</v>
      </c>
      <c r="C104" s="106" t="s">
        <v>345</v>
      </c>
      <c r="D104" s="106" t="s">
        <v>345</v>
      </c>
      <c r="E104" s="106" t="s">
        <v>345</v>
      </c>
      <c r="F104" s="106" t="s">
        <v>345</v>
      </c>
      <c r="G104" s="106" t="s">
        <v>345</v>
      </c>
      <c r="H104" s="106" t="s">
        <v>345</v>
      </c>
      <c r="I104" s="106" t="s">
        <v>345</v>
      </c>
      <c r="J104" s="106" t="s">
        <v>345</v>
      </c>
      <c r="K104" s="106" t="s">
        <v>345</v>
      </c>
      <c r="L104" s="106" t="s">
        <v>345</v>
      </c>
      <c r="M104" s="106" t="s">
        <v>345</v>
      </c>
      <c r="N104" s="106" t="s">
        <v>345</v>
      </c>
      <c r="O104" s="106" t="s">
        <v>345</v>
      </c>
      <c r="P104" s="106" t="s">
        <v>345</v>
      </c>
      <c r="Q104" s="106" t="s">
        <v>345</v>
      </c>
      <c r="R104" s="106" t="s">
        <v>345</v>
      </c>
    </row>
    <row r="105" spans="1:18" s="4" customFormat="1" x14ac:dyDescent="0.35">
      <c r="A105" s="77"/>
      <c r="B105" s="78" t="s">
        <v>17</v>
      </c>
      <c r="C105" s="106" t="s">
        <v>345</v>
      </c>
      <c r="D105" s="106" t="s">
        <v>345</v>
      </c>
      <c r="E105" s="106" t="s">
        <v>345</v>
      </c>
      <c r="F105" s="106" t="s">
        <v>345</v>
      </c>
      <c r="G105" s="106" t="s">
        <v>345</v>
      </c>
      <c r="H105" s="106" t="s">
        <v>345</v>
      </c>
      <c r="I105" s="106" t="s">
        <v>345</v>
      </c>
      <c r="J105" s="106" t="s">
        <v>345</v>
      </c>
      <c r="K105" s="106" t="s">
        <v>345</v>
      </c>
      <c r="L105" s="106" t="s">
        <v>345</v>
      </c>
      <c r="M105" s="106" t="s">
        <v>345</v>
      </c>
      <c r="N105" s="106" t="s">
        <v>345</v>
      </c>
      <c r="O105" s="106" t="s">
        <v>345</v>
      </c>
      <c r="P105" s="106" t="s">
        <v>345</v>
      </c>
      <c r="Q105" s="106" t="s">
        <v>345</v>
      </c>
      <c r="R105" s="106" t="s">
        <v>345</v>
      </c>
    </row>
    <row r="106" spans="1:18" s="4" customFormat="1" x14ac:dyDescent="0.35">
      <c r="A106" s="81" t="s">
        <v>92</v>
      </c>
      <c r="B106" s="70" t="s">
        <v>16</v>
      </c>
      <c r="C106" s="70" t="s">
        <v>345</v>
      </c>
      <c r="D106" s="70" t="s">
        <v>345</v>
      </c>
      <c r="E106" s="70" t="s">
        <v>345</v>
      </c>
      <c r="F106" s="70" t="s">
        <v>345</v>
      </c>
      <c r="G106" s="70" t="s">
        <v>345</v>
      </c>
      <c r="H106" s="70" t="s">
        <v>345</v>
      </c>
      <c r="I106" s="70" t="s">
        <v>345</v>
      </c>
      <c r="J106" s="70" t="s">
        <v>345</v>
      </c>
      <c r="K106" s="70" t="s">
        <v>345</v>
      </c>
      <c r="L106" s="70" t="s">
        <v>345</v>
      </c>
      <c r="M106" s="70" t="s">
        <v>345</v>
      </c>
      <c r="N106" s="70" t="s">
        <v>345</v>
      </c>
      <c r="O106" s="70" t="s">
        <v>345</v>
      </c>
      <c r="P106" s="70" t="s">
        <v>345</v>
      </c>
      <c r="Q106" s="70" t="s">
        <v>345</v>
      </c>
      <c r="R106" s="70" t="s">
        <v>345</v>
      </c>
    </row>
    <row r="107" spans="1:18" s="4" customFormat="1" x14ac:dyDescent="0.35">
      <c r="A107" s="81"/>
      <c r="B107" s="70" t="s">
        <v>17</v>
      </c>
      <c r="C107" s="70" t="s">
        <v>345</v>
      </c>
      <c r="D107" s="70" t="s">
        <v>345</v>
      </c>
      <c r="E107" s="70" t="s">
        <v>345</v>
      </c>
      <c r="F107" s="70" t="s">
        <v>345</v>
      </c>
      <c r="G107" s="70" t="s">
        <v>345</v>
      </c>
      <c r="H107" s="70" t="s">
        <v>345</v>
      </c>
      <c r="I107" s="70" t="s">
        <v>345</v>
      </c>
      <c r="J107" s="70" t="s">
        <v>345</v>
      </c>
      <c r="K107" s="70" t="s">
        <v>345</v>
      </c>
      <c r="L107" s="70" t="s">
        <v>345</v>
      </c>
      <c r="M107" s="70" t="s">
        <v>345</v>
      </c>
      <c r="N107" s="70" t="s">
        <v>345</v>
      </c>
      <c r="O107" s="70" t="s">
        <v>345</v>
      </c>
      <c r="P107" s="70" t="s">
        <v>345</v>
      </c>
      <c r="Q107" s="70" t="s">
        <v>345</v>
      </c>
      <c r="R107" s="70" t="s">
        <v>345</v>
      </c>
    </row>
    <row r="108" spans="1:18" s="4" customFormat="1" x14ac:dyDescent="0.35">
      <c r="A108" s="77"/>
      <c r="B108" s="78" t="s">
        <v>16</v>
      </c>
      <c r="C108" s="106" t="s">
        <v>345</v>
      </c>
      <c r="D108" s="106" t="s">
        <v>345</v>
      </c>
      <c r="E108" s="106" t="s">
        <v>345</v>
      </c>
      <c r="F108" s="106" t="s">
        <v>345</v>
      </c>
      <c r="G108" s="106" t="s">
        <v>345</v>
      </c>
      <c r="H108" s="106" t="s">
        <v>345</v>
      </c>
      <c r="I108" s="106" t="s">
        <v>345</v>
      </c>
      <c r="J108" s="106" t="s">
        <v>345</v>
      </c>
      <c r="K108" s="106" t="s">
        <v>345</v>
      </c>
      <c r="L108" s="106" t="s">
        <v>345</v>
      </c>
      <c r="M108" s="106" t="s">
        <v>345</v>
      </c>
      <c r="N108" s="106" t="s">
        <v>345</v>
      </c>
      <c r="O108" s="106" t="s">
        <v>345</v>
      </c>
      <c r="P108" s="106" t="s">
        <v>345</v>
      </c>
      <c r="Q108" s="106" t="s">
        <v>345</v>
      </c>
      <c r="R108" s="106" t="s">
        <v>345</v>
      </c>
    </row>
    <row r="109" spans="1:18" s="4" customFormat="1" x14ac:dyDescent="0.35">
      <c r="A109" s="84"/>
      <c r="B109" s="78" t="s">
        <v>17</v>
      </c>
      <c r="C109" s="106" t="s">
        <v>345</v>
      </c>
      <c r="D109" s="106" t="s">
        <v>345</v>
      </c>
      <c r="E109" s="106" t="s">
        <v>345</v>
      </c>
      <c r="F109" s="106" t="s">
        <v>345</v>
      </c>
      <c r="G109" s="106" t="s">
        <v>345</v>
      </c>
      <c r="H109" s="106" t="s">
        <v>345</v>
      </c>
      <c r="I109" s="106" t="s">
        <v>345</v>
      </c>
      <c r="J109" s="106" t="s">
        <v>345</v>
      </c>
      <c r="K109" s="106" t="s">
        <v>345</v>
      </c>
      <c r="L109" s="106" t="s">
        <v>345</v>
      </c>
      <c r="M109" s="106" t="s">
        <v>345</v>
      </c>
      <c r="N109" s="106" t="s">
        <v>345</v>
      </c>
      <c r="O109" s="106" t="s">
        <v>345</v>
      </c>
      <c r="P109" s="106" t="s">
        <v>345</v>
      </c>
      <c r="Q109" s="106" t="s">
        <v>345</v>
      </c>
      <c r="R109" s="106" t="s">
        <v>345</v>
      </c>
    </row>
    <row r="110" spans="1:18" s="4" customFormat="1" x14ac:dyDescent="0.35">
      <c r="A110" s="85" t="s">
        <v>93</v>
      </c>
      <c r="B110" s="86" t="s">
        <v>16</v>
      </c>
      <c r="C110" s="118">
        <f>+C75+C32</f>
        <v>1008900</v>
      </c>
      <c r="D110" s="118">
        <f>+D75+D32</f>
        <v>823200</v>
      </c>
      <c r="E110" s="118">
        <f>+E32</f>
        <v>366900</v>
      </c>
      <c r="F110" s="118">
        <f t="shared" ref="F110:R110" si="8">+F32</f>
        <v>37500</v>
      </c>
      <c r="G110" s="118">
        <f t="shared" si="8"/>
        <v>187000</v>
      </c>
      <c r="H110" s="118">
        <f>+H75+H32</f>
        <v>346100</v>
      </c>
      <c r="I110" s="118">
        <f t="shared" si="8"/>
        <v>118900</v>
      </c>
      <c r="J110" s="118">
        <f t="shared" si="8"/>
        <v>33900</v>
      </c>
      <c r="K110" s="118">
        <f t="shared" si="8"/>
        <v>35000</v>
      </c>
      <c r="L110" s="118">
        <f t="shared" si="8"/>
        <v>25000</v>
      </c>
      <c r="M110" s="118">
        <f t="shared" si="8"/>
        <v>25000</v>
      </c>
      <c r="N110" s="118">
        <f t="shared" si="8"/>
        <v>66800</v>
      </c>
      <c r="O110" s="118">
        <f t="shared" si="8"/>
        <v>14475</v>
      </c>
      <c r="P110" s="118">
        <f t="shared" si="8"/>
        <v>69290</v>
      </c>
      <c r="Q110" s="118">
        <f t="shared" si="8"/>
        <v>14475</v>
      </c>
      <c r="R110" s="118">
        <f t="shared" si="8"/>
        <v>14475</v>
      </c>
    </row>
    <row r="111" spans="1:18" s="4" customFormat="1" x14ac:dyDescent="0.35">
      <c r="A111" s="85"/>
      <c r="B111" s="86" t="s">
        <v>17</v>
      </c>
      <c r="C111" s="86" t="s">
        <v>345</v>
      </c>
      <c r="D111" s="86" t="s">
        <v>345</v>
      </c>
      <c r="E111" s="86" t="s">
        <v>345</v>
      </c>
      <c r="F111" s="86" t="s">
        <v>345</v>
      </c>
      <c r="G111" s="86" t="s">
        <v>345</v>
      </c>
      <c r="H111" s="86" t="s">
        <v>345</v>
      </c>
      <c r="I111" s="86" t="s">
        <v>345</v>
      </c>
      <c r="J111" s="86" t="s">
        <v>345</v>
      </c>
      <c r="K111" s="86" t="s">
        <v>345</v>
      </c>
      <c r="L111" s="86" t="s">
        <v>345</v>
      </c>
      <c r="M111" s="86" t="s">
        <v>345</v>
      </c>
      <c r="N111" s="86" t="s">
        <v>345</v>
      </c>
      <c r="O111" s="86" t="s">
        <v>345</v>
      </c>
      <c r="P111" s="86" t="s">
        <v>345</v>
      </c>
      <c r="Q111" s="86" t="s">
        <v>345</v>
      </c>
      <c r="R111" s="86" t="s">
        <v>345</v>
      </c>
    </row>
    <row r="112" spans="1:18" s="4" customFormat="1" ht="67.150000000000006" customHeight="1" x14ac:dyDescent="0.35">
      <c r="A112" s="9" t="s">
        <v>94</v>
      </c>
      <c r="B112" s="55"/>
      <c r="C112" s="55"/>
      <c r="I112" s="13" t="s">
        <v>95</v>
      </c>
      <c r="K112" s="13"/>
    </row>
    <row r="113" spans="1:11" x14ac:dyDescent="0.3">
      <c r="A113" s="87" t="s">
        <v>96</v>
      </c>
      <c r="H113" s="89"/>
      <c r="K113" s="90" t="s">
        <v>97</v>
      </c>
    </row>
    <row r="114" spans="1:11" x14ac:dyDescent="0.3">
      <c r="A114" s="61" t="s">
        <v>98</v>
      </c>
      <c r="I114" s="6" t="s">
        <v>98</v>
      </c>
    </row>
    <row r="115" spans="1:11" x14ac:dyDescent="0.3">
      <c r="A115" s="61" t="s">
        <v>99</v>
      </c>
      <c r="I115" s="8" t="s">
        <v>99</v>
      </c>
    </row>
  </sheetData>
  <mergeCells count="36">
    <mergeCell ref="O94:R94"/>
    <mergeCell ref="A85:P85"/>
    <mergeCell ref="A86:P86"/>
    <mergeCell ref="P88:Q88"/>
    <mergeCell ref="P89:Q89"/>
    <mergeCell ref="A91:D91"/>
    <mergeCell ref="F91:G91"/>
    <mergeCell ref="A93:D93"/>
    <mergeCell ref="B94:B95"/>
    <mergeCell ref="C94:C95"/>
    <mergeCell ref="E94:H94"/>
    <mergeCell ref="J94:M94"/>
    <mergeCell ref="O53:R53"/>
    <mergeCell ref="A52:D52"/>
    <mergeCell ref="B53:B54"/>
    <mergeCell ref="C53:C54"/>
    <mergeCell ref="E53:H53"/>
    <mergeCell ref="J53:M53"/>
    <mergeCell ref="A44:P44"/>
    <mergeCell ref="A45:P45"/>
    <mergeCell ref="P47:Q47"/>
    <mergeCell ref="P48:Q48"/>
    <mergeCell ref="A50:D50"/>
    <mergeCell ref="F50:G50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1" fitToHeight="0" orientation="landscape" r:id="rId1"/>
  <rowBreaks count="2" manualBreakCount="2">
    <brk id="43" max="17" man="1"/>
    <brk id="84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6E0A9-02FA-4666-A77A-6BBC7A1FD343}">
  <sheetPr>
    <tabColor rgb="FFFF0000"/>
    <pageSetUpPr fitToPage="1"/>
  </sheetPr>
  <dimension ref="A1:R94"/>
  <sheetViews>
    <sheetView tabSelected="1" view="pageBreakPreview" topLeftCell="A73" zoomScale="70" zoomScaleNormal="70" zoomScaleSheetLayoutView="70" workbookViewId="0">
      <selection activeCell="A24" sqref="A24"/>
    </sheetView>
  </sheetViews>
  <sheetFormatPr defaultRowHeight="21" x14ac:dyDescent="0.3"/>
  <cols>
    <col min="1" max="1" width="48.625" style="88" customWidth="1"/>
    <col min="2" max="2" width="7.625" style="88" bestFit="1" customWidth="1"/>
    <col min="3" max="3" width="16.25" style="88" customWidth="1"/>
    <col min="4" max="4" width="13.25" style="88" bestFit="1" customWidth="1"/>
    <col min="5" max="5" width="13.125" style="88" customWidth="1"/>
    <col min="6" max="7" width="11.125" style="88" customWidth="1"/>
    <col min="8" max="8" width="12.75" style="88" customWidth="1"/>
    <col min="9" max="9" width="12.25" style="88" bestFit="1" customWidth="1"/>
    <col min="10" max="10" width="14" style="88" customWidth="1"/>
    <col min="11" max="13" width="12.125" style="88" customWidth="1"/>
    <col min="14" max="14" width="11.25" style="88" bestFit="1" customWidth="1"/>
    <col min="15" max="18" width="11.125" style="88" bestFit="1" customWidth="1"/>
    <col min="19" max="19" width="8.75" style="88"/>
    <col min="20" max="20" width="7.875" style="88" customWidth="1"/>
    <col min="21" max="243" width="8.75" style="88"/>
    <col min="244" max="244" width="47.25" style="88" customWidth="1"/>
    <col min="245" max="254" width="10.5" style="88" customWidth="1"/>
    <col min="255" max="255" width="0" style="88" hidden="1" customWidth="1"/>
    <col min="256" max="256" width="8.75" style="88"/>
    <col min="257" max="258" width="0" style="88" hidden="1" customWidth="1"/>
    <col min="259" max="499" width="8.75" style="88"/>
    <col min="500" max="500" width="47.25" style="88" customWidth="1"/>
    <col min="501" max="510" width="10.5" style="88" customWidth="1"/>
    <col min="511" max="511" width="0" style="88" hidden="1" customWidth="1"/>
    <col min="512" max="512" width="8.75" style="88"/>
    <col min="513" max="514" width="0" style="88" hidden="1" customWidth="1"/>
    <col min="515" max="755" width="8.75" style="88"/>
    <col min="756" max="756" width="47.25" style="88" customWidth="1"/>
    <col min="757" max="766" width="10.5" style="88" customWidth="1"/>
    <col min="767" max="767" width="0" style="88" hidden="1" customWidth="1"/>
    <col min="768" max="768" width="8.75" style="88"/>
    <col min="769" max="770" width="0" style="88" hidden="1" customWidth="1"/>
    <col min="771" max="1011" width="8.75" style="88"/>
    <col min="1012" max="1012" width="47.25" style="88" customWidth="1"/>
    <col min="1013" max="1022" width="10.5" style="88" customWidth="1"/>
    <col min="1023" max="1023" width="0" style="88" hidden="1" customWidth="1"/>
    <col min="1024" max="1024" width="8.75" style="88"/>
    <col min="1025" max="1026" width="0" style="88" hidden="1" customWidth="1"/>
    <col min="1027" max="1267" width="8.75" style="88"/>
    <col min="1268" max="1268" width="47.25" style="88" customWidth="1"/>
    <col min="1269" max="1278" width="10.5" style="88" customWidth="1"/>
    <col min="1279" max="1279" width="0" style="88" hidden="1" customWidth="1"/>
    <col min="1280" max="1280" width="8.75" style="88"/>
    <col min="1281" max="1282" width="0" style="88" hidden="1" customWidth="1"/>
    <col min="1283" max="1523" width="8.75" style="88"/>
    <col min="1524" max="1524" width="47.25" style="88" customWidth="1"/>
    <col min="1525" max="1534" width="10.5" style="88" customWidth="1"/>
    <col min="1535" max="1535" width="0" style="88" hidden="1" customWidth="1"/>
    <col min="1536" max="1536" width="8.75" style="88"/>
    <col min="1537" max="1538" width="0" style="88" hidden="1" customWidth="1"/>
    <col min="1539" max="1779" width="8.75" style="88"/>
    <col min="1780" max="1780" width="47.25" style="88" customWidth="1"/>
    <col min="1781" max="1790" width="10.5" style="88" customWidth="1"/>
    <col min="1791" max="1791" width="0" style="88" hidden="1" customWidth="1"/>
    <col min="1792" max="1792" width="8.75" style="88"/>
    <col min="1793" max="1794" width="0" style="88" hidden="1" customWidth="1"/>
    <col min="1795" max="2035" width="8.75" style="88"/>
    <col min="2036" max="2036" width="47.25" style="88" customWidth="1"/>
    <col min="2037" max="2046" width="10.5" style="88" customWidth="1"/>
    <col min="2047" max="2047" width="0" style="88" hidden="1" customWidth="1"/>
    <col min="2048" max="2048" width="8.75" style="88"/>
    <col min="2049" max="2050" width="0" style="88" hidden="1" customWidth="1"/>
    <col min="2051" max="2291" width="8.75" style="88"/>
    <col min="2292" max="2292" width="47.25" style="88" customWidth="1"/>
    <col min="2293" max="2302" width="10.5" style="88" customWidth="1"/>
    <col min="2303" max="2303" width="0" style="88" hidden="1" customWidth="1"/>
    <col min="2304" max="2304" width="8.75" style="88"/>
    <col min="2305" max="2306" width="0" style="88" hidden="1" customWidth="1"/>
    <col min="2307" max="2547" width="8.75" style="88"/>
    <col min="2548" max="2548" width="47.25" style="88" customWidth="1"/>
    <col min="2549" max="2558" width="10.5" style="88" customWidth="1"/>
    <col min="2559" max="2559" width="0" style="88" hidden="1" customWidth="1"/>
    <col min="2560" max="2560" width="8.75" style="88"/>
    <col min="2561" max="2562" width="0" style="88" hidden="1" customWidth="1"/>
    <col min="2563" max="2803" width="8.75" style="88"/>
    <col min="2804" max="2804" width="47.25" style="88" customWidth="1"/>
    <col min="2805" max="2814" width="10.5" style="88" customWidth="1"/>
    <col min="2815" max="2815" width="0" style="88" hidden="1" customWidth="1"/>
    <col min="2816" max="2816" width="8.75" style="88"/>
    <col min="2817" max="2818" width="0" style="88" hidden="1" customWidth="1"/>
    <col min="2819" max="3059" width="8.75" style="88"/>
    <col min="3060" max="3060" width="47.25" style="88" customWidth="1"/>
    <col min="3061" max="3070" width="10.5" style="88" customWidth="1"/>
    <col min="3071" max="3071" width="0" style="88" hidden="1" customWidth="1"/>
    <col min="3072" max="3072" width="8.75" style="88"/>
    <col min="3073" max="3074" width="0" style="88" hidden="1" customWidth="1"/>
    <col min="3075" max="3315" width="8.75" style="88"/>
    <col min="3316" max="3316" width="47.25" style="88" customWidth="1"/>
    <col min="3317" max="3326" width="10.5" style="88" customWidth="1"/>
    <col min="3327" max="3327" width="0" style="88" hidden="1" customWidth="1"/>
    <col min="3328" max="3328" width="8.75" style="88"/>
    <col min="3329" max="3330" width="0" style="88" hidden="1" customWidth="1"/>
    <col min="3331" max="3571" width="8.75" style="88"/>
    <col min="3572" max="3572" width="47.25" style="88" customWidth="1"/>
    <col min="3573" max="3582" width="10.5" style="88" customWidth="1"/>
    <col min="3583" max="3583" width="0" style="88" hidden="1" customWidth="1"/>
    <col min="3584" max="3584" width="8.75" style="88"/>
    <col min="3585" max="3586" width="0" style="88" hidden="1" customWidth="1"/>
    <col min="3587" max="3827" width="8.75" style="88"/>
    <col min="3828" max="3828" width="47.25" style="88" customWidth="1"/>
    <col min="3829" max="3838" width="10.5" style="88" customWidth="1"/>
    <col min="3839" max="3839" width="0" style="88" hidden="1" customWidth="1"/>
    <col min="3840" max="3840" width="8.75" style="88"/>
    <col min="3841" max="3842" width="0" style="88" hidden="1" customWidth="1"/>
    <col min="3843" max="4083" width="8.75" style="88"/>
    <col min="4084" max="4084" width="47.25" style="88" customWidth="1"/>
    <col min="4085" max="4094" width="10.5" style="88" customWidth="1"/>
    <col min="4095" max="4095" width="0" style="88" hidden="1" customWidth="1"/>
    <col min="4096" max="4096" width="8.75" style="88"/>
    <col min="4097" max="4098" width="0" style="88" hidden="1" customWidth="1"/>
    <col min="4099" max="4339" width="8.75" style="88"/>
    <col min="4340" max="4340" width="47.25" style="88" customWidth="1"/>
    <col min="4341" max="4350" width="10.5" style="88" customWidth="1"/>
    <col min="4351" max="4351" width="0" style="88" hidden="1" customWidth="1"/>
    <col min="4352" max="4352" width="8.75" style="88"/>
    <col min="4353" max="4354" width="0" style="88" hidden="1" customWidth="1"/>
    <col min="4355" max="4595" width="8.75" style="88"/>
    <col min="4596" max="4596" width="47.25" style="88" customWidth="1"/>
    <col min="4597" max="4606" width="10.5" style="88" customWidth="1"/>
    <col min="4607" max="4607" width="0" style="88" hidden="1" customWidth="1"/>
    <col min="4608" max="4608" width="8.75" style="88"/>
    <col min="4609" max="4610" width="0" style="88" hidden="1" customWidth="1"/>
    <col min="4611" max="4851" width="8.75" style="88"/>
    <col min="4852" max="4852" width="47.25" style="88" customWidth="1"/>
    <col min="4853" max="4862" width="10.5" style="88" customWidth="1"/>
    <col min="4863" max="4863" width="0" style="88" hidden="1" customWidth="1"/>
    <col min="4864" max="4864" width="8.75" style="88"/>
    <col min="4865" max="4866" width="0" style="88" hidden="1" customWidth="1"/>
    <col min="4867" max="5107" width="8.75" style="88"/>
    <col min="5108" max="5108" width="47.25" style="88" customWidth="1"/>
    <col min="5109" max="5118" width="10.5" style="88" customWidth="1"/>
    <col min="5119" max="5119" width="0" style="88" hidden="1" customWidth="1"/>
    <col min="5120" max="5120" width="8.75" style="88"/>
    <col min="5121" max="5122" width="0" style="88" hidden="1" customWidth="1"/>
    <col min="5123" max="5363" width="8.75" style="88"/>
    <col min="5364" max="5364" width="47.25" style="88" customWidth="1"/>
    <col min="5365" max="5374" width="10.5" style="88" customWidth="1"/>
    <col min="5375" max="5375" width="0" style="88" hidden="1" customWidth="1"/>
    <col min="5376" max="5376" width="8.75" style="88"/>
    <col min="5377" max="5378" width="0" style="88" hidden="1" customWidth="1"/>
    <col min="5379" max="5619" width="8.75" style="88"/>
    <col min="5620" max="5620" width="47.25" style="88" customWidth="1"/>
    <col min="5621" max="5630" width="10.5" style="88" customWidth="1"/>
    <col min="5631" max="5631" width="0" style="88" hidden="1" customWidth="1"/>
    <col min="5632" max="5632" width="8.75" style="88"/>
    <col min="5633" max="5634" width="0" style="88" hidden="1" customWidth="1"/>
    <col min="5635" max="5875" width="8.75" style="88"/>
    <col min="5876" max="5876" width="47.25" style="88" customWidth="1"/>
    <col min="5877" max="5886" width="10.5" style="88" customWidth="1"/>
    <col min="5887" max="5887" width="0" style="88" hidden="1" customWidth="1"/>
    <col min="5888" max="5888" width="8.75" style="88"/>
    <col min="5889" max="5890" width="0" style="88" hidden="1" customWidth="1"/>
    <col min="5891" max="6131" width="8.75" style="88"/>
    <col min="6132" max="6132" width="47.25" style="88" customWidth="1"/>
    <col min="6133" max="6142" width="10.5" style="88" customWidth="1"/>
    <col min="6143" max="6143" width="0" style="88" hidden="1" customWidth="1"/>
    <col min="6144" max="6144" width="8.75" style="88"/>
    <col min="6145" max="6146" width="0" style="88" hidden="1" customWidth="1"/>
    <col min="6147" max="6387" width="8.75" style="88"/>
    <col min="6388" max="6388" width="47.25" style="88" customWidth="1"/>
    <col min="6389" max="6398" width="10.5" style="88" customWidth="1"/>
    <col min="6399" max="6399" width="0" style="88" hidden="1" customWidth="1"/>
    <col min="6400" max="6400" width="8.75" style="88"/>
    <col min="6401" max="6402" width="0" style="88" hidden="1" customWidth="1"/>
    <col min="6403" max="6643" width="8.75" style="88"/>
    <col min="6644" max="6644" width="47.25" style="88" customWidth="1"/>
    <col min="6645" max="6654" width="10.5" style="88" customWidth="1"/>
    <col min="6655" max="6655" width="0" style="88" hidden="1" customWidth="1"/>
    <col min="6656" max="6656" width="8.75" style="88"/>
    <col min="6657" max="6658" width="0" style="88" hidden="1" customWidth="1"/>
    <col min="6659" max="6899" width="8.75" style="88"/>
    <col min="6900" max="6900" width="47.25" style="88" customWidth="1"/>
    <col min="6901" max="6910" width="10.5" style="88" customWidth="1"/>
    <col min="6911" max="6911" width="0" style="88" hidden="1" customWidth="1"/>
    <col min="6912" max="6912" width="8.75" style="88"/>
    <col min="6913" max="6914" width="0" style="88" hidden="1" customWidth="1"/>
    <col min="6915" max="7155" width="8.75" style="88"/>
    <col min="7156" max="7156" width="47.25" style="88" customWidth="1"/>
    <col min="7157" max="7166" width="10.5" style="88" customWidth="1"/>
    <col min="7167" max="7167" width="0" style="88" hidden="1" customWidth="1"/>
    <col min="7168" max="7168" width="8.75" style="88"/>
    <col min="7169" max="7170" width="0" style="88" hidden="1" customWidth="1"/>
    <col min="7171" max="7411" width="8.75" style="88"/>
    <col min="7412" max="7412" width="47.25" style="88" customWidth="1"/>
    <col min="7413" max="7422" width="10.5" style="88" customWidth="1"/>
    <col min="7423" max="7423" width="0" style="88" hidden="1" customWidth="1"/>
    <col min="7424" max="7424" width="8.75" style="88"/>
    <col min="7425" max="7426" width="0" style="88" hidden="1" customWidth="1"/>
    <col min="7427" max="7667" width="8.75" style="88"/>
    <col min="7668" max="7668" width="47.25" style="88" customWidth="1"/>
    <col min="7669" max="7678" width="10.5" style="88" customWidth="1"/>
    <col min="7679" max="7679" width="0" style="88" hidden="1" customWidth="1"/>
    <col min="7680" max="7680" width="8.75" style="88"/>
    <col min="7681" max="7682" width="0" style="88" hidden="1" customWidth="1"/>
    <col min="7683" max="7923" width="8.75" style="88"/>
    <col min="7924" max="7924" width="47.25" style="88" customWidth="1"/>
    <col min="7925" max="7934" width="10.5" style="88" customWidth="1"/>
    <col min="7935" max="7935" width="0" style="88" hidden="1" customWidth="1"/>
    <col min="7936" max="7936" width="8.75" style="88"/>
    <col min="7937" max="7938" width="0" style="88" hidden="1" customWidth="1"/>
    <col min="7939" max="8179" width="8.75" style="88"/>
    <col min="8180" max="8180" width="47.25" style="88" customWidth="1"/>
    <col min="8181" max="8190" width="10.5" style="88" customWidth="1"/>
    <col min="8191" max="8191" width="0" style="88" hidden="1" customWidth="1"/>
    <col min="8192" max="8192" width="8.75" style="88"/>
    <col min="8193" max="8194" width="0" style="88" hidden="1" customWidth="1"/>
    <col min="8195" max="8435" width="8.75" style="88"/>
    <col min="8436" max="8436" width="47.25" style="88" customWidth="1"/>
    <col min="8437" max="8446" width="10.5" style="88" customWidth="1"/>
    <col min="8447" max="8447" width="0" style="88" hidden="1" customWidth="1"/>
    <col min="8448" max="8448" width="8.75" style="88"/>
    <col min="8449" max="8450" width="0" style="88" hidden="1" customWidth="1"/>
    <col min="8451" max="8691" width="8.75" style="88"/>
    <col min="8692" max="8692" width="47.25" style="88" customWidth="1"/>
    <col min="8693" max="8702" width="10.5" style="88" customWidth="1"/>
    <col min="8703" max="8703" width="0" style="88" hidden="1" customWidth="1"/>
    <col min="8704" max="8704" width="8.75" style="88"/>
    <col min="8705" max="8706" width="0" style="88" hidden="1" customWidth="1"/>
    <col min="8707" max="8947" width="8.75" style="88"/>
    <col min="8948" max="8948" width="47.25" style="88" customWidth="1"/>
    <col min="8949" max="8958" width="10.5" style="88" customWidth="1"/>
    <col min="8959" max="8959" width="0" style="88" hidden="1" customWidth="1"/>
    <col min="8960" max="8960" width="8.75" style="88"/>
    <col min="8961" max="8962" width="0" style="88" hidden="1" customWidth="1"/>
    <col min="8963" max="9203" width="8.75" style="88"/>
    <col min="9204" max="9204" width="47.25" style="88" customWidth="1"/>
    <col min="9205" max="9214" width="10.5" style="88" customWidth="1"/>
    <col min="9215" max="9215" width="0" style="88" hidden="1" customWidth="1"/>
    <col min="9216" max="9216" width="8.75" style="88"/>
    <col min="9217" max="9218" width="0" style="88" hidden="1" customWidth="1"/>
    <col min="9219" max="9459" width="8.75" style="88"/>
    <col min="9460" max="9460" width="47.25" style="88" customWidth="1"/>
    <col min="9461" max="9470" width="10.5" style="88" customWidth="1"/>
    <col min="9471" max="9471" width="0" style="88" hidden="1" customWidth="1"/>
    <col min="9472" max="9472" width="8.75" style="88"/>
    <col min="9473" max="9474" width="0" style="88" hidden="1" customWidth="1"/>
    <col min="9475" max="9715" width="8.75" style="88"/>
    <col min="9716" max="9716" width="47.25" style="88" customWidth="1"/>
    <col min="9717" max="9726" width="10.5" style="88" customWidth="1"/>
    <col min="9727" max="9727" width="0" style="88" hidden="1" customWidth="1"/>
    <col min="9728" max="9728" width="8.75" style="88"/>
    <col min="9729" max="9730" width="0" style="88" hidden="1" customWidth="1"/>
    <col min="9731" max="9971" width="8.75" style="88"/>
    <col min="9972" max="9972" width="47.25" style="88" customWidth="1"/>
    <col min="9973" max="9982" width="10.5" style="88" customWidth="1"/>
    <col min="9983" max="9983" width="0" style="88" hidden="1" customWidth="1"/>
    <col min="9984" max="9984" width="8.75" style="88"/>
    <col min="9985" max="9986" width="0" style="88" hidden="1" customWidth="1"/>
    <col min="9987" max="10227" width="8.75" style="88"/>
    <col min="10228" max="10228" width="47.25" style="88" customWidth="1"/>
    <col min="10229" max="10238" width="10.5" style="88" customWidth="1"/>
    <col min="10239" max="10239" width="0" style="88" hidden="1" customWidth="1"/>
    <col min="10240" max="10240" width="8.75" style="88"/>
    <col min="10241" max="10242" width="0" style="88" hidden="1" customWidth="1"/>
    <col min="10243" max="10483" width="8.75" style="88"/>
    <col min="10484" max="10484" width="47.25" style="88" customWidth="1"/>
    <col min="10485" max="10494" width="10.5" style="88" customWidth="1"/>
    <col min="10495" max="10495" width="0" style="88" hidden="1" customWidth="1"/>
    <col min="10496" max="10496" width="8.75" style="88"/>
    <col min="10497" max="10498" width="0" style="88" hidden="1" customWidth="1"/>
    <col min="10499" max="10739" width="8.75" style="88"/>
    <col min="10740" max="10740" width="47.25" style="88" customWidth="1"/>
    <col min="10741" max="10750" width="10.5" style="88" customWidth="1"/>
    <col min="10751" max="10751" width="0" style="88" hidden="1" customWidth="1"/>
    <col min="10752" max="10752" width="8.75" style="88"/>
    <col min="10753" max="10754" width="0" style="88" hidden="1" customWidth="1"/>
    <col min="10755" max="10995" width="8.75" style="88"/>
    <col min="10996" max="10996" width="47.25" style="88" customWidth="1"/>
    <col min="10997" max="11006" width="10.5" style="88" customWidth="1"/>
    <col min="11007" max="11007" width="0" style="88" hidden="1" customWidth="1"/>
    <col min="11008" max="11008" width="8.75" style="88"/>
    <col min="11009" max="11010" width="0" style="88" hidden="1" customWidth="1"/>
    <col min="11011" max="11251" width="8.75" style="88"/>
    <col min="11252" max="11252" width="47.25" style="88" customWidth="1"/>
    <col min="11253" max="11262" width="10.5" style="88" customWidth="1"/>
    <col min="11263" max="11263" width="0" style="88" hidden="1" customWidth="1"/>
    <col min="11264" max="11264" width="8.75" style="88"/>
    <col min="11265" max="11266" width="0" style="88" hidden="1" customWidth="1"/>
    <col min="11267" max="11507" width="8.75" style="88"/>
    <col min="11508" max="11508" width="47.25" style="88" customWidth="1"/>
    <col min="11509" max="11518" width="10.5" style="88" customWidth="1"/>
    <col min="11519" max="11519" width="0" style="88" hidden="1" customWidth="1"/>
    <col min="11520" max="11520" width="8.75" style="88"/>
    <col min="11521" max="11522" width="0" style="88" hidden="1" customWidth="1"/>
    <col min="11523" max="11763" width="8.75" style="88"/>
    <col min="11764" max="11764" width="47.25" style="88" customWidth="1"/>
    <col min="11765" max="11774" width="10.5" style="88" customWidth="1"/>
    <col min="11775" max="11775" width="0" style="88" hidden="1" customWidth="1"/>
    <col min="11776" max="11776" width="8.75" style="88"/>
    <col min="11777" max="11778" width="0" style="88" hidden="1" customWidth="1"/>
    <col min="11779" max="12019" width="8.75" style="88"/>
    <col min="12020" max="12020" width="47.25" style="88" customWidth="1"/>
    <col min="12021" max="12030" width="10.5" style="88" customWidth="1"/>
    <col min="12031" max="12031" width="0" style="88" hidden="1" customWidth="1"/>
    <col min="12032" max="12032" width="8.75" style="88"/>
    <col min="12033" max="12034" width="0" style="88" hidden="1" customWidth="1"/>
    <col min="12035" max="12275" width="8.75" style="88"/>
    <col min="12276" max="12276" width="47.25" style="88" customWidth="1"/>
    <col min="12277" max="12286" width="10.5" style="88" customWidth="1"/>
    <col min="12287" max="12287" width="0" style="88" hidden="1" customWidth="1"/>
    <col min="12288" max="12288" width="8.75" style="88"/>
    <col min="12289" max="12290" width="0" style="88" hidden="1" customWidth="1"/>
    <col min="12291" max="12531" width="8.75" style="88"/>
    <col min="12532" max="12532" width="47.25" style="88" customWidth="1"/>
    <col min="12533" max="12542" width="10.5" style="88" customWidth="1"/>
    <col min="12543" max="12543" width="0" style="88" hidden="1" customWidth="1"/>
    <col min="12544" max="12544" width="8.75" style="88"/>
    <col min="12545" max="12546" width="0" style="88" hidden="1" customWidth="1"/>
    <col min="12547" max="12787" width="8.75" style="88"/>
    <col min="12788" max="12788" width="47.25" style="88" customWidth="1"/>
    <col min="12789" max="12798" width="10.5" style="88" customWidth="1"/>
    <col min="12799" max="12799" width="0" style="88" hidden="1" customWidth="1"/>
    <col min="12800" max="12800" width="8.75" style="88"/>
    <col min="12801" max="12802" width="0" style="88" hidden="1" customWidth="1"/>
    <col min="12803" max="13043" width="8.75" style="88"/>
    <col min="13044" max="13044" width="47.25" style="88" customWidth="1"/>
    <col min="13045" max="13054" width="10.5" style="88" customWidth="1"/>
    <col min="13055" max="13055" width="0" style="88" hidden="1" customWidth="1"/>
    <col min="13056" max="13056" width="8.75" style="88"/>
    <col min="13057" max="13058" width="0" style="88" hidden="1" customWidth="1"/>
    <col min="13059" max="13299" width="8.75" style="88"/>
    <col min="13300" max="13300" width="47.25" style="88" customWidth="1"/>
    <col min="13301" max="13310" width="10.5" style="88" customWidth="1"/>
    <col min="13311" max="13311" width="0" style="88" hidden="1" customWidth="1"/>
    <col min="13312" max="13312" width="8.75" style="88"/>
    <col min="13313" max="13314" width="0" style="88" hidden="1" customWidth="1"/>
    <col min="13315" max="13555" width="8.75" style="88"/>
    <col min="13556" max="13556" width="47.25" style="88" customWidth="1"/>
    <col min="13557" max="13566" width="10.5" style="88" customWidth="1"/>
    <col min="13567" max="13567" width="0" style="88" hidden="1" customWidth="1"/>
    <col min="13568" max="13568" width="8.75" style="88"/>
    <col min="13569" max="13570" width="0" style="88" hidden="1" customWidth="1"/>
    <col min="13571" max="13811" width="8.75" style="88"/>
    <col min="13812" max="13812" width="47.25" style="88" customWidth="1"/>
    <col min="13813" max="13822" width="10.5" style="88" customWidth="1"/>
    <col min="13823" max="13823" width="0" style="88" hidden="1" customWidth="1"/>
    <col min="13824" max="13824" width="8.75" style="88"/>
    <col min="13825" max="13826" width="0" style="88" hidden="1" customWidth="1"/>
    <col min="13827" max="14067" width="8.75" style="88"/>
    <col min="14068" max="14068" width="47.25" style="88" customWidth="1"/>
    <col min="14069" max="14078" width="10.5" style="88" customWidth="1"/>
    <col min="14079" max="14079" width="0" style="88" hidden="1" customWidth="1"/>
    <col min="14080" max="14080" width="8.75" style="88"/>
    <col min="14081" max="14082" width="0" style="88" hidden="1" customWidth="1"/>
    <col min="14083" max="14323" width="8.75" style="88"/>
    <col min="14324" max="14324" width="47.25" style="88" customWidth="1"/>
    <col min="14325" max="14334" width="10.5" style="88" customWidth="1"/>
    <col min="14335" max="14335" width="0" style="88" hidden="1" customWidth="1"/>
    <col min="14336" max="14336" width="8.75" style="88"/>
    <col min="14337" max="14338" width="0" style="88" hidden="1" customWidth="1"/>
    <col min="14339" max="14579" width="8.75" style="88"/>
    <col min="14580" max="14580" width="47.25" style="88" customWidth="1"/>
    <col min="14581" max="14590" width="10.5" style="88" customWidth="1"/>
    <col min="14591" max="14591" width="0" style="88" hidden="1" customWidth="1"/>
    <col min="14592" max="14592" width="8.75" style="88"/>
    <col min="14593" max="14594" width="0" style="88" hidden="1" customWidth="1"/>
    <col min="14595" max="14835" width="8.75" style="88"/>
    <col min="14836" max="14836" width="47.25" style="88" customWidth="1"/>
    <col min="14837" max="14846" width="10.5" style="88" customWidth="1"/>
    <col min="14847" max="14847" width="0" style="88" hidden="1" customWidth="1"/>
    <col min="14848" max="14848" width="8.75" style="88"/>
    <col min="14849" max="14850" width="0" style="88" hidden="1" customWidth="1"/>
    <col min="14851" max="15091" width="8.75" style="88"/>
    <col min="15092" max="15092" width="47.25" style="88" customWidth="1"/>
    <col min="15093" max="15102" width="10.5" style="88" customWidth="1"/>
    <col min="15103" max="15103" width="0" style="88" hidden="1" customWidth="1"/>
    <col min="15104" max="15104" width="8.75" style="88"/>
    <col min="15105" max="15106" width="0" style="88" hidden="1" customWidth="1"/>
    <col min="15107" max="15347" width="8.75" style="88"/>
    <col min="15348" max="15348" width="47.25" style="88" customWidth="1"/>
    <col min="15349" max="15358" width="10.5" style="88" customWidth="1"/>
    <col min="15359" max="15359" width="0" style="88" hidden="1" customWidth="1"/>
    <col min="15360" max="15360" width="8.75" style="88"/>
    <col min="15361" max="15362" width="0" style="88" hidden="1" customWidth="1"/>
    <col min="15363" max="15603" width="8.75" style="88"/>
    <col min="15604" max="15604" width="47.25" style="88" customWidth="1"/>
    <col min="15605" max="15614" width="10.5" style="88" customWidth="1"/>
    <col min="15615" max="15615" width="0" style="88" hidden="1" customWidth="1"/>
    <col min="15616" max="15616" width="8.75" style="88"/>
    <col min="15617" max="15618" width="0" style="88" hidden="1" customWidth="1"/>
    <col min="15619" max="15859" width="8.75" style="88"/>
    <col min="15860" max="15860" width="47.25" style="88" customWidth="1"/>
    <col min="15861" max="15870" width="10.5" style="88" customWidth="1"/>
    <col min="15871" max="15871" width="0" style="88" hidden="1" customWidth="1"/>
    <col min="15872" max="15872" width="8.75" style="88"/>
    <col min="15873" max="15874" width="0" style="88" hidden="1" customWidth="1"/>
    <col min="15875" max="16115" width="8.75" style="88"/>
    <col min="16116" max="16116" width="47.25" style="88" customWidth="1"/>
    <col min="16117" max="16126" width="10.5" style="88" customWidth="1"/>
    <col min="16127" max="16127" width="0" style="88" hidden="1" customWidth="1"/>
    <col min="16128" max="16128" width="8.75" style="88"/>
    <col min="16129" max="16130" width="0" style="88" hidden="1" customWidth="1"/>
    <col min="16131" max="16384" width="8.75" style="88"/>
  </cols>
  <sheetData>
    <row r="1" spans="1:18" s="4" customFormat="1" x14ac:dyDescent="0.35">
      <c r="A1" s="322" t="s">
        <v>344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60" t="s">
        <v>50</v>
      </c>
      <c r="R1" s="13"/>
    </row>
    <row r="2" spans="1:18" s="4" customFormat="1" x14ac:dyDescent="0.35">
      <c r="A2" s="310" t="s">
        <v>116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6"/>
      <c r="R2" s="6"/>
    </row>
    <row r="3" spans="1:18" s="4" customFormat="1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6" t="s">
        <v>3</v>
      </c>
      <c r="P3" s="224" t="s">
        <v>376</v>
      </c>
      <c r="Q3" s="3"/>
      <c r="R3" s="3"/>
    </row>
    <row r="4" spans="1:18" s="4" customForma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8" t="s">
        <v>4</v>
      </c>
      <c r="P4" s="304">
        <v>45915</v>
      </c>
      <c r="Q4" s="304"/>
      <c r="R4" s="3"/>
    </row>
    <row r="5" spans="1:18" s="4" customForma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" t="s">
        <v>5</v>
      </c>
      <c r="P5" s="310" t="s">
        <v>343</v>
      </c>
      <c r="Q5" s="310"/>
      <c r="R5" s="3"/>
    </row>
    <row r="6" spans="1:18" s="4" customFormat="1" x14ac:dyDescent="0.35">
      <c r="A6" s="9" t="s">
        <v>377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N6" s="11"/>
      <c r="O6" s="12" t="s">
        <v>6</v>
      </c>
    </row>
    <row r="7" spans="1:18" s="4" customFormat="1" x14ac:dyDescent="0.35">
      <c r="A7" s="323" t="s">
        <v>52</v>
      </c>
      <c r="B7" s="323"/>
      <c r="C7" s="323"/>
      <c r="D7" s="323"/>
      <c r="F7" s="324"/>
      <c r="G7" s="324"/>
      <c r="H7" s="60"/>
      <c r="I7" s="13"/>
      <c r="J7" s="13"/>
      <c r="K7" s="13"/>
      <c r="N7" s="11"/>
      <c r="O7" s="12" t="s">
        <v>7</v>
      </c>
      <c r="Q7" s="10"/>
    </row>
    <row r="8" spans="1:18" s="4" customFormat="1" ht="23.25" customHeight="1" x14ac:dyDescent="0.35">
      <c r="A8" s="9" t="s">
        <v>378</v>
      </c>
      <c r="E8" s="6"/>
      <c r="F8" s="3"/>
      <c r="G8" s="6"/>
      <c r="H8" s="6"/>
      <c r="I8" s="6"/>
      <c r="J8" s="6"/>
      <c r="K8" s="13"/>
      <c r="N8" s="11"/>
      <c r="O8" s="12" t="s">
        <v>8</v>
      </c>
      <c r="P8" s="13" t="s">
        <v>9</v>
      </c>
    </row>
    <row r="9" spans="1:18" s="4" customFormat="1" x14ac:dyDescent="0.35">
      <c r="A9" s="323"/>
      <c r="B9" s="323"/>
      <c r="C9" s="323"/>
      <c r="D9" s="323"/>
      <c r="P9" s="62"/>
      <c r="Q9" s="62"/>
      <c r="R9" s="63" t="s">
        <v>54</v>
      </c>
    </row>
    <row r="10" spans="1:18" s="4" customFormat="1" x14ac:dyDescent="0.35">
      <c r="A10" s="64" t="s">
        <v>55</v>
      </c>
      <c r="B10" s="311" t="s">
        <v>56</v>
      </c>
      <c r="C10" s="311" t="s">
        <v>12</v>
      </c>
      <c r="D10" s="65" t="s">
        <v>57</v>
      </c>
      <c r="E10" s="325" t="s">
        <v>13</v>
      </c>
      <c r="F10" s="326"/>
      <c r="G10" s="326"/>
      <c r="H10" s="327"/>
      <c r="I10" s="65" t="s">
        <v>57</v>
      </c>
      <c r="J10" s="325" t="s">
        <v>14</v>
      </c>
      <c r="K10" s="326"/>
      <c r="L10" s="326"/>
      <c r="M10" s="327"/>
      <c r="N10" s="65" t="s">
        <v>57</v>
      </c>
      <c r="O10" s="325" t="s">
        <v>15</v>
      </c>
      <c r="P10" s="326"/>
      <c r="Q10" s="326"/>
      <c r="R10" s="327"/>
    </row>
    <row r="11" spans="1:18" s="4" customFormat="1" x14ac:dyDescent="0.35">
      <c r="A11" s="66" t="s">
        <v>61</v>
      </c>
      <c r="B11" s="311"/>
      <c r="C11" s="311"/>
      <c r="D11" s="67" t="s">
        <v>62</v>
      </c>
      <c r="E11" s="68" t="s">
        <v>63</v>
      </c>
      <c r="F11" s="68" t="s">
        <v>64</v>
      </c>
      <c r="G11" s="68" t="s">
        <v>65</v>
      </c>
      <c r="H11" s="68" t="s">
        <v>66</v>
      </c>
      <c r="I11" s="67" t="s">
        <v>67</v>
      </c>
      <c r="J11" s="68" t="s">
        <v>68</v>
      </c>
      <c r="K11" s="68" t="s">
        <v>69</v>
      </c>
      <c r="L11" s="68" t="s">
        <v>70</v>
      </c>
      <c r="M11" s="68" t="s">
        <v>71</v>
      </c>
      <c r="N11" s="67" t="s">
        <v>72</v>
      </c>
      <c r="O11" s="68" t="s">
        <v>73</v>
      </c>
      <c r="P11" s="68" t="s">
        <v>74</v>
      </c>
      <c r="Q11" s="68" t="s">
        <v>75</v>
      </c>
      <c r="R11" s="68" t="s">
        <v>76</v>
      </c>
    </row>
    <row r="12" spans="1:18" s="4" customFormat="1" x14ac:dyDescent="0.35">
      <c r="A12" s="69" t="s">
        <v>77</v>
      </c>
      <c r="B12" s="70" t="s">
        <v>16</v>
      </c>
      <c r="C12" s="116" t="s">
        <v>345</v>
      </c>
      <c r="D12" s="116" t="s">
        <v>345</v>
      </c>
      <c r="E12" s="116" t="s">
        <v>345</v>
      </c>
      <c r="F12" s="116" t="s">
        <v>345</v>
      </c>
      <c r="G12" s="116" t="s">
        <v>345</v>
      </c>
      <c r="H12" s="116" t="s">
        <v>345</v>
      </c>
      <c r="I12" s="116" t="s">
        <v>345</v>
      </c>
      <c r="J12" s="116" t="s">
        <v>345</v>
      </c>
      <c r="K12" s="116" t="s">
        <v>345</v>
      </c>
      <c r="L12" s="116" t="s">
        <v>345</v>
      </c>
      <c r="M12" s="116" t="s">
        <v>345</v>
      </c>
      <c r="N12" s="116" t="s">
        <v>345</v>
      </c>
      <c r="O12" s="116" t="s">
        <v>345</v>
      </c>
      <c r="P12" s="116" t="s">
        <v>345</v>
      </c>
      <c r="Q12" s="116" t="s">
        <v>345</v>
      </c>
      <c r="R12" s="116" t="s">
        <v>345</v>
      </c>
    </row>
    <row r="13" spans="1:18" s="4" customFormat="1" x14ac:dyDescent="0.35">
      <c r="A13" s="69"/>
      <c r="B13" s="70" t="s">
        <v>17</v>
      </c>
      <c r="C13" s="116" t="s">
        <v>345</v>
      </c>
      <c r="D13" s="116" t="s">
        <v>345</v>
      </c>
      <c r="E13" s="116" t="s">
        <v>345</v>
      </c>
      <c r="F13" s="116" t="s">
        <v>345</v>
      </c>
      <c r="G13" s="116" t="s">
        <v>345</v>
      </c>
      <c r="H13" s="116" t="s">
        <v>345</v>
      </c>
      <c r="I13" s="116" t="s">
        <v>345</v>
      </c>
      <c r="J13" s="116" t="s">
        <v>345</v>
      </c>
      <c r="K13" s="116" t="s">
        <v>345</v>
      </c>
      <c r="L13" s="116" t="s">
        <v>345</v>
      </c>
      <c r="M13" s="116" t="s">
        <v>345</v>
      </c>
      <c r="N13" s="116" t="s">
        <v>345</v>
      </c>
      <c r="O13" s="116" t="s">
        <v>345</v>
      </c>
      <c r="P13" s="116" t="s">
        <v>345</v>
      </c>
      <c r="Q13" s="116" t="s">
        <v>345</v>
      </c>
      <c r="R13" s="116" t="s">
        <v>345</v>
      </c>
    </row>
    <row r="14" spans="1:18" s="4" customFormat="1" x14ac:dyDescent="0.35">
      <c r="A14" s="72" t="s">
        <v>78</v>
      </c>
      <c r="B14" s="73" t="s">
        <v>16</v>
      </c>
      <c r="C14" s="117" t="s">
        <v>345</v>
      </c>
      <c r="D14" s="117" t="s">
        <v>345</v>
      </c>
      <c r="E14" s="117" t="s">
        <v>345</v>
      </c>
      <c r="F14" s="117" t="s">
        <v>345</v>
      </c>
      <c r="G14" s="117" t="s">
        <v>345</v>
      </c>
      <c r="H14" s="117" t="s">
        <v>345</v>
      </c>
      <c r="I14" s="117" t="s">
        <v>345</v>
      </c>
      <c r="J14" s="117" t="s">
        <v>345</v>
      </c>
      <c r="K14" s="117" t="s">
        <v>345</v>
      </c>
      <c r="L14" s="117" t="s">
        <v>345</v>
      </c>
      <c r="M14" s="117" t="s">
        <v>345</v>
      </c>
      <c r="N14" s="117" t="s">
        <v>345</v>
      </c>
      <c r="O14" s="117" t="s">
        <v>345</v>
      </c>
      <c r="P14" s="117" t="s">
        <v>345</v>
      </c>
      <c r="Q14" s="117" t="s">
        <v>345</v>
      </c>
      <c r="R14" s="117" t="s">
        <v>345</v>
      </c>
    </row>
    <row r="15" spans="1:18" s="4" customFormat="1" x14ac:dyDescent="0.35">
      <c r="A15" s="76"/>
      <c r="B15" s="73" t="s">
        <v>17</v>
      </c>
      <c r="C15" s="116" t="s">
        <v>345</v>
      </c>
      <c r="D15" s="116" t="s">
        <v>345</v>
      </c>
      <c r="E15" s="116" t="s">
        <v>345</v>
      </c>
      <c r="F15" s="116" t="s">
        <v>345</v>
      </c>
      <c r="G15" s="116" t="s">
        <v>345</v>
      </c>
      <c r="H15" s="116" t="s">
        <v>345</v>
      </c>
      <c r="I15" s="116" t="s">
        <v>345</v>
      </c>
      <c r="J15" s="116" t="s">
        <v>345</v>
      </c>
      <c r="K15" s="116" t="s">
        <v>345</v>
      </c>
      <c r="L15" s="116" t="s">
        <v>345</v>
      </c>
      <c r="M15" s="116" t="s">
        <v>345</v>
      </c>
      <c r="N15" s="116" t="s">
        <v>345</v>
      </c>
      <c r="O15" s="116" t="s">
        <v>345</v>
      </c>
      <c r="P15" s="116" t="s">
        <v>345</v>
      </c>
      <c r="Q15" s="116" t="s">
        <v>345</v>
      </c>
      <c r="R15" s="116" t="s">
        <v>345</v>
      </c>
    </row>
    <row r="16" spans="1:18" s="4" customFormat="1" x14ac:dyDescent="0.35">
      <c r="A16" s="77"/>
      <c r="B16" s="78" t="s">
        <v>16</v>
      </c>
      <c r="C16" s="106" t="s">
        <v>345</v>
      </c>
      <c r="D16" s="106" t="s">
        <v>345</v>
      </c>
      <c r="E16" s="106" t="s">
        <v>345</v>
      </c>
      <c r="F16" s="106" t="s">
        <v>345</v>
      </c>
      <c r="G16" s="106" t="s">
        <v>345</v>
      </c>
      <c r="H16" s="106" t="s">
        <v>345</v>
      </c>
      <c r="I16" s="106" t="s">
        <v>345</v>
      </c>
      <c r="J16" s="106" t="s">
        <v>345</v>
      </c>
      <c r="K16" s="106" t="s">
        <v>345</v>
      </c>
      <c r="L16" s="106" t="s">
        <v>345</v>
      </c>
      <c r="M16" s="106" t="s">
        <v>345</v>
      </c>
      <c r="N16" s="106" t="s">
        <v>345</v>
      </c>
      <c r="O16" s="106" t="s">
        <v>345</v>
      </c>
      <c r="P16" s="106" t="s">
        <v>345</v>
      </c>
      <c r="Q16" s="106" t="s">
        <v>345</v>
      </c>
      <c r="R16" s="106" t="s">
        <v>345</v>
      </c>
    </row>
    <row r="17" spans="1:18" s="4" customFormat="1" x14ac:dyDescent="0.35">
      <c r="A17" s="77"/>
      <c r="B17" s="78" t="s">
        <v>17</v>
      </c>
      <c r="C17" s="106" t="s">
        <v>345</v>
      </c>
      <c r="D17" s="106" t="s">
        <v>345</v>
      </c>
      <c r="E17" s="106" t="s">
        <v>345</v>
      </c>
      <c r="F17" s="106" t="s">
        <v>345</v>
      </c>
      <c r="G17" s="106" t="s">
        <v>345</v>
      </c>
      <c r="H17" s="106" t="s">
        <v>345</v>
      </c>
      <c r="I17" s="106" t="s">
        <v>345</v>
      </c>
      <c r="J17" s="106" t="s">
        <v>345</v>
      </c>
      <c r="K17" s="106" t="s">
        <v>345</v>
      </c>
      <c r="L17" s="106" t="s">
        <v>345</v>
      </c>
      <c r="M17" s="106" t="s">
        <v>345</v>
      </c>
      <c r="N17" s="106" t="s">
        <v>345</v>
      </c>
      <c r="O17" s="106" t="s">
        <v>345</v>
      </c>
      <c r="P17" s="106" t="s">
        <v>345</v>
      </c>
      <c r="Q17" s="106" t="s">
        <v>345</v>
      </c>
      <c r="R17" s="106" t="s">
        <v>345</v>
      </c>
    </row>
    <row r="18" spans="1:18" s="4" customFormat="1" x14ac:dyDescent="0.35">
      <c r="A18" s="72" t="s">
        <v>79</v>
      </c>
      <c r="B18" s="73" t="s">
        <v>16</v>
      </c>
      <c r="C18" s="117" t="s">
        <v>345</v>
      </c>
      <c r="D18" s="117" t="s">
        <v>345</v>
      </c>
      <c r="E18" s="117" t="s">
        <v>345</v>
      </c>
      <c r="F18" s="117" t="s">
        <v>345</v>
      </c>
      <c r="G18" s="117" t="s">
        <v>345</v>
      </c>
      <c r="H18" s="117" t="s">
        <v>345</v>
      </c>
      <c r="I18" s="117" t="s">
        <v>345</v>
      </c>
      <c r="J18" s="117" t="s">
        <v>345</v>
      </c>
      <c r="K18" s="117" t="s">
        <v>345</v>
      </c>
      <c r="L18" s="117" t="s">
        <v>345</v>
      </c>
      <c r="M18" s="117" t="s">
        <v>345</v>
      </c>
      <c r="N18" s="117" t="s">
        <v>345</v>
      </c>
      <c r="O18" s="117" t="s">
        <v>345</v>
      </c>
      <c r="P18" s="117" t="s">
        <v>345</v>
      </c>
      <c r="Q18" s="117" t="s">
        <v>345</v>
      </c>
      <c r="R18" s="117" t="s">
        <v>345</v>
      </c>
    </row>
    <row r="19" spans="1:18" s="4" customFormat="1" x14ac:dyDescent="0.35">
      <c r="A19" s="76"/>
      <c r="B19" s="73" t="s">
        <v>17</v>
      </c>
      <c r="C19" s="116" t="s">
        <v>345</v>
      </c>
      <c r="D19" s="116" t="s">
        <v>345</v>
      </c>
      <c r="E19" s="116" t="s">
        <v>345</v>
      </c>
      <c r="F19" s="116" t="s">
        <v>345</v>
      </c>
      <c r="G19" s="116" t="s">
        <v>345</v>
      </c>
      <c r="H19" s="116" t="s">
        <v>345</v>
      </c>
      <c r="I19" s="116" t="s">
        <v>345</v>
      </c>
      <c r="J19" s="116" t="s">
        <v>345</v>
      </c>
      <c r="K19" s="116" t="s">
        <v>345</v>
      </c>
      <c r="L19" s="116" t="s">
        <v>345</v>
      </c>
      <c r="M19" s="116" t="s">
        <v>345</v>
      </c>
      <c r="N19" s="116" t="s">
        <v>345</v>
      </c>
      <c r="O19" s="116" t="s">
        <v>345</v>
      </c>
      <c r="P19" s="116" t="s">
        <v>345</v>
      </c>
      <c r="Q19" s="116" t="s">
        <v>345</v>
      </c>
      <c r="R19" s="116" t="s">
        <v>345</v>
      </c>
    </row>
    <row r="20" spans="1:18" s="4" customFormat="1" x14ac:dyDescent="0.35">
      <c r="A20" s="77"/>
      <c r="B20" s="78" t="s">
        <v>16</v>
      </c>
      <c r="C20" s="106" t="s">
        <v>345</v>
      </c>
      <c r="D20" s="106" t="s">
        <v>345</v>
      </c>
      <c r="E20" s="106" t="s">
        <v>345</v>
      </c>
      <c r="F20" s="106" t="s">
        <v>345</v>
      </c>
      <c r="G20" s="106" t="s">
        <v>345</v>
      </c>
      <c r="H20" s="106" t="s">
        <v>345</v>
      </c>
      <c r="I20" s="106" t="s">
        <v>345</v>
      </c>
      <c r="J20" s="106" t="s">
        <v>345</v>
      </c>
      <c r="K20" s="106" t="s">
        <v>345</v>
      </c>
      <c r="L20" s="106" t="s">
        <v>345</v>
      </c>
      <c r="M20" s="106" t="s">
        <v>345</v>
      </c>
      <c r="N20" s="106" t="s">
        <v>345</v>
      </c>
      <c r="O20" s="106" t="s">
        <v>345</v>
      </c>
      <c r="P20" s="106" t="s">
        <v>345</v>
      </c>
      <c r="Q20" s="106" t="s">
        <v>345</v>
      </c>
      <c r="R20" s="106" t="s">
        <v>345</v>
      </c>
    </row>
    <row r="21" spans="1:18" s="4" customFormat="1" x14ac:dyDescent="0.35">
      <c r="A21" s="77"/>
      <c r="B21" s="78" t="s">
        <v>17</v>
      </c>
      <c r="C21" s="106" t="s">
        <v>345</v>
      </c>
      <c r="D21" s="106" t="s">
        <v>345</v>
      </c>
      <c r="E21" s="106" t="s">
        <v>345</v>
      </c>
      <c r="F21" s="106" t="s">
        <v>345</v>
      </c>
      <c r="G21" s="106" t="s">
        <v>345</v>
      </c>
      <c r="H21" s="106" t="s">
        <v>345</v>
      </c>
      <c r="I21" s="106" t="s">
        <v>345</v>
      </c>
      <c r="J21" s="106" t="s">
        <v>345</v>
      </c>
      <c r="K21" s="106" t="s">
        <v>345</v>
      </c>
      <c r="L21" s="106" t="s">
        <v>345</v>
      </c>
      <c r="M21" s="106" t="s">
        <v>345</v>
      </c>
      <c r="N21" s="106" t="s">
        <v>345</v>
      </c>
      <c r="O21" s="106" t="s">
        <v>345</v>
      </c>
      <c r="P21" s="106" t="s">
        <v>345</v>
      </c>
      <c r="Q21" s="106" t="s">
        <v>345</v>
      </c>
      <c r="R21" s="106" t="s">
        <v>345</v>
      </c>
    </row>
    <row r="22" spans="1:18" s="4" customFormat="1" x14ac:dyDescent="0.35">
      <c r="A22" s="72" t="s">
        <v>80</v>
      </c>
      <c r="B22" s="73" t="s">
        <v>16</v>
      </c>
      <c r="C22" s="117" t="s">
        <v>345</v>
      </c>
      <c r="D22" s="117" t="s">
        <v>345</v>
      </c>
      <c r="E22" s="117" t="s">
        <v>345</v>
      </c>
      <c r="F22" s="117" t="s">
        <v>345</v>
      </c>
      <c r="G22" s="117" t="s">
        <v>345</v>
      </c>
      <c r="H22" s="117" t="s">
        <v>345</v>
      </c>
      <c r="I22" s="117" t="s">
        <v>345</v>
      </c>
      <c r="J22" s="117" t="s">
        <v>345</v>
      </c>
      <c r="K22" s="117" t="s">
        <v>345</v>
      </c>
      <c r="L22" s="117" t="s">
        <v>345</v>
      </c>
      <c r="M22" s="117" t="s">
        <v>345</v>
      </c>
      <c r="N22" s="117" t="s">
        <v>345</v>
      </c>
      <c r="O22" s="117" t="s">
        <v>345</v>
      </c>
      <c r="P22" s="117" t="s">
        <v>345</v>
      </c>
      <c r="Q22" s="117" t="s">
        <v>345</v>
      </c>
      <c r="R22" s="117" t="s">
        <v>345</v>
      </c>
    </row>
    <row r="23" spans="1:18" s="4" customFormat="1" x14ac:dyDescent="0.35">
      <c r="A23" s="76"/>
      <c r="B23" s="73" t="s">
        <v>17</v>
      </c>
      <c r="C23" s="116" t="s">
        <v>345</v>
      </c>
      <c r="D23" s="116" t="s">
        <v>345</v>
      </c>
      <c r="E23" s="116" t="s">
        <v>345</v>
      </c>
      <c r="F23" s="116" t="s">
        <v>345</v>
      </c>
      <c r="G23" s="116" t="s">
        <v>345</v>
      </c>
      <c r="H23" s="116" t="s">
        <v>345</v>
      </c>
      <c r="I23" s="116" t="s">
        <v>345</v>
      </c>
      <c r="J23" s="116" t="s">
        <v>345</v>
      </c>
      <c r="K23" s="116" t="s">
        <v>345</v>
      </c>
      <c r="L23" s="116" t="s">
        <v>345</v>
      </c>
      <c r="M23" s="116" t="s">
        <v>345</v>
      </c>
      <c r="N23" s="116" t="s">
        <v>345</v>
      </c>
      <c r="O23" s="116" t="s">
        <v>345</v>
      </c>
      <c r="P23" s="116" t="s">
        <v>345</v>
      </c>
      <c r="Q23" s="116" t="s">
        <v>345</v>
      </c>
      <c r="R23" s="116" t="s">
        <v>345</v>
      </c>
    </row>
    <row r="24" spans="1:18" s="4" customFormat="1" x14ac:dyDescent="0.35">
      <c r="A24" s="77"/>
      <c r="B24" s="78" t="s">
        <v>16</v>
      </c>
      <c r="C24" s="106" t="s">
        <v>345</v>
      </c>
      <c r="D24" s="106" t="s">
        <v>345</v>
      </c>
      <c r="E24" s="106" t="s">
        <v>345</v>
      </c>
      <c r="F24" s="106" t="s">
        <v>345</v>
      </c>
      <c r="G24" s="106" t="s">
        <v>345</v>
      </c>
      <c r="H24" s="106" t="s">
        <v>345</v>
      </c>
      <c r="I24" s="106" t="s">
        <v>345</v>
      </c>
      <c r="J24" s="106" t="s">
        <v>345</v>
      </c>
      <c r="K24" s="106" t="s">
        <v>345</v>
      </c>
      <c r="L24" s="106" t="s">
        <v>345</v>
      </c>
      <c r="M24" s="106" t="s">
        <v>345</v>
      </c>
      <c r="N24" s="106" t="s">
        <v>345</v>
      </c>
      <c r="O24" s="106" t="s">
        <v>345</v>
      </c>
      <c r="P24" s="106" t="s">
        <v>345</v>
      </c>
      <c r="Q24" s="106" t="s">
        <v>345</v>
      </c>
      <c r="R24" s="106" t="s">
        <v>345</v>
      </c>
    </row>
    <row r="25" spans="1:18" s="4" customFormat="1" x14ac:dyDescent="0.35">
      <c r="A25" s="77"/>
      <c r="B25" s="78" t="s">
        <v>17</v>
      </c>
      <c r="C25" s="106" t="s">
        <v>345</v>
      </c>
      <c r="D25" s="106" t="s">
        <v>345</v>
      </c>
      <c r="E25" s="106" t="s">
        <v>345</v>
      </c>
      <c r="F25" s="106" t="s">
        <v>345</v>
      </c>
      <c r="G25" s="106" t="s">
        <v>345</v>
      </c>
      <c r="H25" s="106" t="s">
        <v>345</v>
      </c>
      <c r="I25" s="106" t="s">
        <v>345</v>
      </c>
      <c r="J25" s="106" t="s">
        <v>345</v>
      </c>
      <c r="K25" s="106" t="s">
        <v>345</v>
      </c>
      <c r="L25" s="106" t="s">
        <v>345</v>
      </c>
      <c r="M25" s="106" t="s">
        <v>345</v>
      </c>
      <c r="N25" s="106" t="s">
        <v>345</v>
      </c>
      <c r="O25" s="106" t="s">
        <v>345</v>
      </c>
      <c r="P25" s="106" t="s">
        <v>345</v>
      </c>
      <c r="Q25" s="106" t="s">
        <v>345</v>
      </c>
      <c r="R25" s="106" t="s">
        <v>345</v>
      </c>
    </row>
    <row r="26" spans="1:18" s="4" customFormat="1" x14ac:dyDescent="0.35">
      <c r="A26" s="72" t="s">
        <v>81</v>
      </c>
      <c r="B26" s="73" t="s">
        <v>16</v>
      </c>
      <c r="C26" s="117" t="s">
        <v>345</v>
      </c>
      <c r="D26" s="117" t="s">
        <v>345</v>
      </c>
      <c r="E26" s="117" t="s">
        <v>345</v>
      </c>
      <c r="F26" s="117" t="s">
        <v>345</v>
      </c>
      <c r="G26" s="117" t="s">
        <v>345</v>
      </c>
      <c r="H26" s="117" t="s">
        <v>345</v>
      </c>
      <c r="I26" s="117" t="s">
        <v>345</v>
      </c>
      <c r="J26" s="117" t="s">
        <v>345</v>
      </c>
      <c r="K26" s="117" t="s">
        <v>345</v>
      </c>
      <c r="L26" s="117" t="s">
        <v>345</v>
      </c>
      <c r="M26" s="117" t="s">
        <v>345</v>
      </c>
      <c r="N26" s="117" t="s">
        <v>345</v>
      </c>
      <c r="O26" s="117" t="s">
        <v>345</v>
      </c>
      <c r="P26" s="117" t="s">
        <v>345</v>
      </c>
      <c r="Q26" s="117" t="s">
        <v>345</v>
      </c>
      <c r="R26" s="117" t="s">
        <v>345</v>
      </c>
    </row>
    <row r="27" spans="1:18" s="4" customFormat="1" x14ac:dyDescent="0.35">
      <c r="A27" s="76"/>
      <c r="B27" s="73" t="s">
        <v>17</v>
      </c>
      <c r="C27" s="116" t="s">
        <v>345</v>
      </c>
      <c r="D27" s="116" t="s">
        <v>345</v>
      </c>
      <c r="E27" s="116" t="s">
        <v>345</v>
      </c>
      <c r="F27" s="116" t="s">
        <v>345</v>
      </c>
      <c r="G27" s="116" t="s">
        <v>345</v>
      </c>
      <c r="H27" s="116" t="s">
        <v>345</v>
      </c>
      <c r="I27" s="116" t="s">
        <v>345</v>
      </c>
      <c r="J27" s="116" t="s">
        <v>345</v>
      </c>
      <c r="K27" s="116" t="s">
        <v>345</v>
      </c>
      <c r="L27" s="116" t="s">
        <v>345</v>
      </c>
      <c r="M27" s="116" t="s">
        <v>345</v>
      </c>
      <c r="N27" s="116" t="s">
        <v>345</v>
      </c>
      <c r="O27" s="116" t="s">
        <v>345</v>
      </c>
      <c r="P27" s="116" t="s">
        <v>345</v>
      </c>
      <c r="Q27" s="116" t="s">
        <v>345</v>
      </c>
      <c r="R27" s="116" t="s">
        <v>345</v>
      </c>
    </row>
    <row r="28" spans="1:18" s="4" customFormat="1" x14ac:dyDescent="0.35">
      <c r="A28" s="93"/>
      <c r="B28" s="78" t="s">
        <v>16</v>
      </c>
      <c r="C28" s="106" t="s">
        <v>345</v>
      </c>
      <c r="D28" s="106" t="s">
        <v>345</v>
      </c>
      <c r="E28" s="106" t="s">
        <v>345</v>
      </c>
      <c r="F28" s="106" t="s">
        <v>345</v>
      </c>
      <c r="G28" s="106" t="s">
        <v>345</v>
      </c>
      <c r="H28" s="106" t="s">
        <v>345</v>
      </c>
      <c r="I28" s="106" t="s">
        <v>345</v>
      </c>
      <c r="J28" s="106" t="s">
        <v>345</v>
      </c>
      <c r="K28" s="106" t="s">
        <v>345</v>
      </c>
      <c r="L28" s="106" t="s">
        <v>345</v>
      </c>
      <c r="M28" s="106" t="s">
        <v>345</v>
      </c>
      <c r="N28" s="106" t="s">
        <v>345</v>
      </c>
      <c r="O28" s="106" t="s">
        <v>345</v>
      </c>
      <c r="P28" s="106" t="s">
        <v>345</v>
      </c>
      <c r="Q28" s="106" t="s">
        <v>345</v>
      </c>
      <c r="R28" s="106" t="s">
        <v>345</v>
      </c>
    </row>
    <row r="29" spans="1:18" s="4" customFormat="1" x14ac:dyDescent="0.35">
      <c r="A29" s="107"/>
      <c r="B29" s="78" t="s">
        <v>17</v>
      </c>
      <c r="C29" s="106" t="s">
        <v>345</v>
      </c>
      <c r="D29" s="106" t="s">
        <v>345</v>
      </c>
      <c r="E29" s="106" t="s">
        <v>345</v>
      </c>
      <c r="F29" s="106" t="s">
        <v>345</v>
      </c>
      <c r="G29" s="106" t="s">
        <v>345</v>
      </c>
      <c r="H29" s="106" t="s">
        <v>345</v>
      </c>
      <c r="I29" s="106" t="s">
        <v>345</v>
      </c>
      <c r="J29" s="106" t="s">
        <v>345</v>
      </c>
      <c r="K29" s="106" t="s">
        <v>345</v>
      </c>
      <c r="L29" s="106" t="s">
        <v>345</v>
      </c>
      <c r="M29" s="106" t="s">
        <v>345</v>
      </c>
      <c r="N29" s="106" t="s">
        <v>345</v>
      </c>
      <c r="O29" s="106" t="s">
        <v>345</v>
      </c>
      <c r="P29" s="106" t="s">
        <v>345</v>
      </c>
      <c r="Q29" s="106" t="s">
        <v>345</v>
      </c>
      <c r="R29" s="106" t="s">
        <v>345</v>
      </c>
    </row>
    <row r="30" spans="1:18" s="4" customFormat="1" ht="22.15" customHeight="1" x14ac:dyDescent="0.35">
      <c r="A30" s="81" t="s">
        <v>82</v>
      </c>
      <c r="B30" s="70" t="s">
        <v>16</v>
      </c>
      <c r="C30" s="116">
        <f>+C32</f>
        <v>2795400</v>
      </c>
      <c r="D30" s="116">
        <f t="shared" ref="D30:E30" si="0">+D32+D67</f>
        <v>2433200</v>
      </c>
      <c r="E30" s="116">
        <f t="shared" si="0"/>
        <v>2320800</v>
      </c>
      <c r="F30" s="116">
        <f>+F32</f>
        <v>36000</v>
      </c>
      <c r="G30" s="116">
        <f t="shared" ref="G30:R30" si="1">+G32</f>
        <v>36000</v>
      </c>
      <c r="H30" s="116">
        <f t="shared" si="1"/>
        <v>40400</v>
      </c>
      <c r="I30" s="116">
        <f t="shared" si="1"/>
        <v>362200</v>
      </c>
      <c r="J30" s="116">
        <f t="shared" si="1"/>
        <v>362200</v>
      </c>
      <c r="K30" s="116" t="str">
        <f t="shared" si="1"/>
        <v>-</v>
      </c>
      <c r="L30" s="116" t="str">
        <f t="shared" si="1"/>
        <v>-</v>
      </c>
      <c r="M30" s="116" t="str">
        <f t="shared" si="1"/>
        <v>-</v>
      </c>
      <c r="N30" s="116" t="str">
        <f t="shared" si="1"/>
        <v>-</v>
      </c>
      <c r="O30" s="116" t="str">
        <f t="shared" si="1"/>
        <v>-</v>
      </c>
      <c r="P30" s="116" t="str">
        <f t="shared" si="1"/>
        <v>-</v>
      </c>
      <c r="Q30" s="116" t="str">
        <f t="shared" si="1"/>
        <v>-</v>
      </c>
      <c r="R30" s="116" t="str">
        <f t="shared" si="1"/>
        <v>-</v>
      </c>
    </row>
    <row r="31" spans="1:18" s="4" customFormat="1" x14ac:dyDescent="0.35">
      <c r="A31" s="81"/>
      <c r="B31" s="70" t="s">
        <v>17</v>
      </c>
      <c r="C31" s="116" t="s">
        <v>345</v>
      </c>
      <c r="D31" s="116" t="s">
        <v>345</v>
      </c>
      <c r="E31" s="116" t="s">
        <v>345</v>
      </c>
      <c r="F31" s="116" t="s">
        <v>345</v>
      </c>
      <c r="G31" s="116" t="s">
        <v>345</v>
      </c>
      <c r="H31" s="116" t="s">
        <v>345</v>
      </c>
      <c r="I31" s="116" t="s">
        <v>345</v>
      </c>
      <c r="J31" s="116" t="s">
        <v>345</v>
      </c>
      <c r="K31" s="116" t="s">
        <v>345</v>
      </c>
      <c r="L31" s="116" t="s">
        <v>345</v>
      </c>
      <c r="M31" s="116" t="s">
        <v>345</v>
      </c>
      <c r="N31" s="116" t="s">
        <v>345</v>
      </c>
      <c r="O31" s="116" t="s">
        <v>345</v>
      </c>
      <c r="P31" s="116" t="s">
        <v>345</v>
      </c>
      <c r="Q31" s="116" t="s">
        <v>345</v>
      </c>
      <c r="R31" s="116" t="s">
        <v>345</v>
      </c>
    </row>
    <row r="32" spans="1:18" s="4" customFormat="1" ht="25.9" customHeight="1" x14ac:dyDescent="0.35">
      <c r="A32" s="72" t="s">
        <v>83</v>
      </c>
      <c r="B32" s="73" t="s">
        <v>16</v>
      </c>
      <c r="C32" s="177">
        <f>+C34+C38+C57+C67</f>
        <v>2795400</v>
      </c>
      <c r="D32" s="117">
        <f t="shared" ref="D32" si="2">+D34+D38+D57</f>
        <v>933200</v>
      </c>
      <c r="E32" s="117">
        <f>+E34+E38</f>
        <v>820800</v>
      </c>
      <c r="F32" s="117">
        <f>+F34</f>
        <v>36000</v>
      </c>
      <c r="G32" s="117">
        <f>+G34</f>
        <v>36000</v>
      </c>
      <c r="H32" s="117">
        <f>+H34+H57</f>
        <v>40400</v>
      </c>
      <c r="I32" s="117">
        <f>+I38+I57</f>
        <v>362200</v>
      </c>
      <c r="J32" s="117">
        <f>+J38+J57</f>
        <v>362200</v>
      </c>
      <c r="K32" s="117" t="s">
        <v>345</v>
      </c>
      <c r="L32" s="117" t="s">
        <v>345</v>
      </c>
      <c r="M32" s="117" t="s">
        <v>345</v>
      </c>
      <c r="N32" s="117" t="s">
        <v>345</v>
      </c>
      <c r="O32" s="117" t="s">
        <v>345</v>
      </c>
      <c r="P32" s="117" t="s">
        <v>345</v>
      </c>
      <c r="Q32" s="117" t="s">
        <v>345</v>
      </c>
      <c r="R32" s="117" t="s">
        <v>345</v>
      </c>
    </row>
    <row r="33" spans="1:18" s="4" customFormat="1" x14ac:dyDescent="0.35">
      <c r="A33" s="72"/>
      <c r="B33" s="73" t="s">
        <v>17</v>
      </c>
      <c r="C33" s="117" t="s">
        <v>345</v>
      </c>
      <c r="D33" s="117" t="s">
        <v>345</v>
      </c>
      <c r="E33" s="117" t="s">
        <v>345</v>
      </c>
      <c r="F33" s="117" t="s">
        <v>345</v>
      </c>
      <c r="G33" s="117" t="s">
        <v>345</v>
      </c>
      <c r="H33" s="117" t="s">
        <v>345</v>
      </c>
      <c r="I33" s="117" t="s">
        <v>345</v>
      </c>
      <c r="J33" s="117" t="s">
        <v>345</v>
      </c>
      <c r="K33" s="117" t="s">
        <v>345</v>
      </c>
      <c r="L33" s="117" t="s">
        <v>345</v>
      </c>
      <c r="M33" s="117" t="s">
        <v>345</v>
      </c>
      <c r="N33" s="117" t="s">
        <v>345</v>
      </c>
      <c r="O33" s="117" t="s">
        <v>345</v>
      </c>
      <c r="P33" s="117" t="s">
        <v>345</v>
      </c>
      <c r="Q33" s="117" t="s">
        <v>345</v>
      </c>
      <c r="R33" s="117" t="s">
        <v>345</v>
      </c>
    </row>
    <row r="34" spans="1:18" s="4" customFormat="1" ht="20.45" customHeight="1" x14ac:dyDescent="0.35">
      <c r="A34" s="82" t="s">
        <v>84</v>
      </c>
      <c r="B34" s="73" t="s">
        <v>16</v>
      </c>
      <c r="C34" s="117">
        <f>SUM(C36:C37)</f>
        <v>144000</v>
      </c>
      <c r="D34" s="117">
        <f t="shared" ref="D34:J34" si="3">SUM(D36:D37)</f>
        <v>144000</v>
      </c>
      <c r="E34" s="117">
        <f t="shared" si="3"/>
        <v>36000</v>
      </c>
      <c r="F34" s="117">
        <f t="shared" si="3"/>
        <v>36000</v>
      </c>
      <c r="G34" s="117">
        <f t="shared" si="3"/>
        <v>36000</v>
      </c>
      <c r="H34" s="117">
        <f t="shared" si="3"/>
        <v>36000</v>
      </c>
      <c r="I34" s="117">
        <f t="shared" si="3"/>
        <v>0</v>
      </c>
      <c r="J34" s="117">
        <f t="shared" si="3"/>
        <v>0</v>
      </c>
      <c r="K34" s="117" t="s">
        <v>345</v>
      </c>
      <c r="L34" s="117" t="s">
        <v>345</v>
      </c>
      <c r="M34" s="117" t="s">
        <v>345</v>
      </c>
      <c r="N34" s="117" t="s">
        <v>345</v>
      </c>
      <c r="O34" s="117" t="s">
        <v>345</v>
      </c>
      <c r="P34" s="117" t="s">
        <v>345</v>
      </c>
      <c r="Q34" s="117" t="s">
        <v>345</v>
      </c>
      <c r="R34" s="117" t="s">
        <v>345</v>
      </c>
    </row>
    <row r="35" spans="1:18" s="4" customFormat="1" x14ac:dyDescent="0.35">
      <c r="A35" s="82"/>
      <c r="B35" s="73" t="s">
        <v>17</v>
      </c>
      <c r="C35" s="117" t="s">
        <v>345</v>
      </c>
      <c r="D35" s="117" t="s">
        <v>345</v>
      </c>
      <c r="E35" s="117" t="s">
        <v>345</v>
      </c>
      <c r="F35" s="117" t="s">
        <v>345</v>
      </c>
      <c r="G35" s="117" t="s">
        <v>345</v>
      </c>
      <c r="H35" s="117" t="s">
        <v>345</v>
      </c>
      <c r="I35" s="117" t="s">
        <v>345</v>
      </c>
      <c r="J35" s="117" t="s">
        <v>345</v>
      </c>
      <c r="K35" s="117" t="s">
        <v>345</v>
      </c>
      <c r="L35" s="117" t="s">
        <v>345</v>
      </c>
      <c r="M35" s="117" t="s">
        <v>345</v>
      </c>
      <c r="N35" s="117" t="s">
        <v>345</v>
      </c>
      <c r="O35" s="117" t="s">
        <v>345</v>
      </c>
      <c r="P35" s="117" t="s">
        <v>345</v>
      </c>
      <c r="Q35" s="117" t="s">
        <v>345</v>
      </c>
      <c r="R35" s="117" t="s">
        <v>345</v>
      </c>
    </row>
    <row r="36" spans="1:18" s="92" customFormat="1" x14ac:dyDescent="0.35">
      <c r="A36" s="93" t="s">
        <v>107</v>
      </c>
      <c r="B36" s="78" t="s">
        <v>16</v>
      </c>
      <c r="C36" s="119">
        <f>+D36</f>
        <v>144000</v>
      </c>
      <c r="D36" s="105">
        <f>SUM(E36:H36)</f>
        <v>144000</v>
      </c>
      <c r="E36" s="119">
        <v>36000</v>
      </c>
      <c r="F36" s="119">
        <v>36000</v>
      </c>
      <c r="G36" s="119">
        <v>36000</v>
      </c>
      <c r="H36" s="119">
        <v>36000</v>
      </c>
      <c r="I36" s="106" t="s">
        <v>345</v>
      </c>
      <c r="J36" s="106" t="s">
        <v>345</v>
      </c>
      <c r="K36" s="106" t="s">
        <v>345</v>
      </c>
      <c r="L36" s="106" t="s">
        <v>345</v>
      </c>
      <c r="M36" s="106" t="s">
        <v>345</v>
      </c>
      <c r="N36" s="106" t="s">
        <v>345</v>
      </c>
      <c r="O36" s="106" t="s">
        <v>345</v>
      </c>
      <c r="P36" s="106" t="s">
        <v>345</v>
      </c>
      <c r="Q36" s="106" t="s">
        <v>345</v>
      </c>
      <c r="R36" s="106" t="s">
        <v>345</v>
      </c>
    </row>
    <row r="37" spans="1:18" s="4" customFormat="1" x14ac:dyDescent="0.35">
      <c r="A37" s="77"/>
      <c r="B37" s="78" t="s">
        <v>17</v>
      </c>
      <c r="C37" s="106" t="s">
        <v>345</v>
      </c>
      <c r="D37" s="106" t="s">
        <v>345</v>
      </c>
      <c r="E37" s="106" t="s">
        <v>345</v>
      </c>
      <c r="F37" s="106" t="s">
        <v>345</v>
      </c>
      <c r="G37" s="106" t="s">
        <v>345</v>
      </c>
      <c r="H37" s="106" t="s">
        <v>345</v>
      </c>
      <c r="I37" s="106" t="s">
        <v>345</v>
      </c>
      <c r="J37" s="106" t="s">
        <v>345</v>
      </c>
      <c r="K37" s="106" t="s">
        <v>345</v>
      </c>
      <c r="L37" s="106" t="s">
        <v>345</v>
      </c>
      <c r="M37" s="106" t="s">
        <v>345</v>
      </c>
      <c r="N37" s="106" t="s">
        <v>345</v>
      </c>
      <c r="O37" s="106" t="s">
        <v>345</v>
      </c>
      <c r="P37" s="106" t="s">
        <v>345</v>
      </c>
      <c r="Q37" s="106" t="s">
        <v>345</v>
      </c>
      <c r="R37" s="106" t="s">
        <v>345</v>
      </c>
    </row>
    <row r="38" spans="1:18" s="4" customFormat="1" ht="22.15" customHeight="1" x14ac:dyDescent="0.35">
      <c r="A38" s="82" t="s">
        <v>85</v>
      </c>
      <c r="B38" s="73" t="s">
        <v>16</v>
      </c>
      <c r="C38" s="117">
        <f>SUM(C40:C44)</f>
        <v>833000</v>
      </c>
      <c r="D38" s="117">
        <f t="shared" ref="D38:J38" si="4">SUM(D40:D44)</f>
        <v>784800</v>
      </c>
      <c r="E38" s="117">
        <f t="shared" si="4"/>
        <v>784800</v>
      </c>
      <c r="F38" s="117" t="s">
        <v>345</v>
      </c>
      <c r="G38" s="117" t="s">
        <v>345</v>
      </c>
      <c r="H38" s="117" t="s">
        <v>345</v>
      </c>
      <c r="I38" s="117">
        <f t="shared" si="4"/>
        <v>48200</v>
      </c>
      <c r="J38" s="117">
        <f t="shared" si="4"/>
        <v>48200</v>
      </c>
      <c r="K38" s="117" t="s">
        <v>345</v>
      </c>
      <c r="L38" s="117" t="s">
        <v>345</v>
      </c>
      <c r="M38" s="117" t="s">
        <v>345</v>
      </c>
      <c r="N38" s="117" t="s">
        <v>345</v>
      </c>
      <c r="O38" s="117" t="s">
        <v>345</v>
      </c>
      <c r="P38" s="117" t="s">
        <v>345</v>
      </c>
      <c r="Q38" s="117" t="s">
        <v>345</v>
      </c>
      <c r="R38" s="117" t="s">
        <v>345</v>
      </c>
    </row>
    <row r="39" spans="1:18" s="4" customFormat="1" x14ac:dyDescent="0.35">
      <c r="A39" s="82"/>
      <c r="B39" s="73" t="s">
        <v>17</v>
      </c>
      <c r="C39" s="117" t="s">
        <v>345</v>
      </c>
      <c r="D39" s="117" t="s">
        <v>345</v>
      </c>
      <c r="E39" s="117" t="s">
        <v>345</v>
      </c>
      <c r="F39" s="117" t="s">
        <v>345</v>
      </c>
      <c r="G39" s="117" t="s">
        <v>345</v>
      </c>
      <c r="H39" s="117" t="s">
        <v>345</v>
      </c>
      <c r="I39" s="117" t="s">
        <v>345</v>
      </c>
      <c r="J39" s="117" t="s">
        <v>345</v>
      </c>
      <c r="K39" s="117" t="s">
        <v>345</v>
      </c>
      <c r="L39" s="117" t="s">
        <v>345</v>
      </c>
      <c r="M39" s="117" t="s">
        <v>345</v>
      </c>
      <c r="N39" s="117" t="s">
        <v>345</v>
      </c>
      <c r="O39" s="117" t="s">
        <v>345</v>
      </c>
      <c r="P39" s="117" t="s">
        <v>345</v>
      </c>
      <c r="Q39" s="117" t="s">
        <v>345</v>
      </c>
      <c r="R39" s="117" t="s">
        <v>345</v>
      </c>
    </row>
    <row r="40" spans="1:18" s="92" customFormat="1" x14ac:dyDescent="0.35">
      <c r="A40" s="95" t="s">
        <v>100</v>
      </c>
      <c r="B40" s="78" t="s">
        <v>16</v>
      </c>
      <c r="C40" s="119">
        <f>+I40</f>
        <v>36200</v>
      </c>
      <c r="D40" s="106" t="s">
        <v>345</v>
      </c>
      <c r="E40" s="106" t="s">
        <v>345</v>
      </c>
      <c r="F40" s="106" t="s">
        <v>345</v>
      </c>
      <c r="G40" s="106" t="s">
        <v>345</v>
      </c>
      <c r="H40" s="106" t="s">
        <v>345</v>
      </c>
      <c r="I40" s="105">
        <f>SUM(J40:M40)</f>
        <v>36200</v>
      </c>
      <c r="J40" s="119">
        <v>36200</v>
      </c>
      <c r="K40" s="106" t="s">
        <v>345</v>
      </c>
      <c r="L40" s="106" t="s">
        <v>345</v>
      </c>
      <c r="M40" s="106" t="s">
        <v>345</v>
      </c>
      <c r="N40" s="106" t="s">
        <v>345</v>
      </c>
      <c r="O40" s="106" t="s">
        <v>345</v>
      </c>
      <c r="P40" s="106" t="s">
        <v>345</v>
      </c>
      <c r="Q40" s="106" t="s">
        <v>345</v>
      </c>
      <c r="R40" s="106" t="s">
        <v>345</v>
      </c>
    </row>
    <row r="41" spans="1:18" s="4" customFormat="1" x14ac:dyDescent="0.35">
      <c r="A41" s="107"/>
      <c r="B41" s="78" t="s">
        <v>17</v>
      </c>
      <c r="C41" s="106" t="s">
        <v>345</v>
      </c>
      <c r="D41" s="106" t="s">
        <v>345</v>
      </c>
      <c r="E41" s="106" t="s">
        <v>345</v>
      </c>
      <c r="F41" s="106" t="s">
        <v>345</v>
      </c>
      <c r="G41" s="106" t="s">
        <v>345</v>
      </c>
      <c r="H41" s="106" t="s">
        <v>345</v>
      </c>
      <c r="I41" s="106" t="s">
        <v>345</v>
      </c>
      <c r="J41" s="106" t="s">
        <v>345</v>
      </c>
      <c r="K41" s="106" t="s">
        <v>345</v>
      </c>
      <c r="L41" s="106" t="s">
        <v>345</v>
      </c>
      <c r="M41" s="106" t="s">
        <v>345</v>
      </c>
      <c r="N41" s="106" t="s">
        <v>345</v>
      </c>
      <c r="O41" s="106" t="s">
        <v>345</v>
      </c>
      <c r="P41" s="106" t="s">
        <v>345</v>
      </c>
      <c r="Q41" s="106" t="s">
        <v>345</v>
      </c>
      <c r="R41" s="106" t="s">
        <v>345</v>
      </c>
    </row>
    <row r="42" spans="1:18" s="92" customFormat="1" x14ac:dyDescent="0.35">
      <c r="A42" s="95" t="s">
        <v>101</v>
      </c>
      <c r="B42" s="78" t="s">
        <v>16</v>
      </c>
      <c r="C42" s="119">
        <f>+I42</f>
        <v>12000</v>
      </c>
      <c r="D42" s="106" t="s">
        <v>345</v>
      </c>
      <c r="E42" s="106" t="s">
        <v>345</v>
      </c>
      <c r="F42" s="106" t="s">
        <v>345</v>
      </c>
      <c r="G42" s="106" t="s">
        <v>345</v>
      </c>
      <c r="H42" s="106" t="s">
        <v>345</v>
      </c>
      <c r="I42" s="105">
        <f>SUM(J42:M42)</f>
        <v>12000</v>
      </c>
      <c r="J42" s="119">
        <v>12000</v>
      </c>
      <c r="K42" s="106" t="s">
        <v>345</v>
      </c>
      <c r="L42" s="106" t="s">
        <v>345</v>
      </c>
      <c r="M42" s="106" t="s">
        <v>345</v>
      </c>
      <c r="N42" s="106" t="s">
        <v>345</v>
      </c>
      <c r="O42" s="106" t="s">
        <v>345</v>
      </c>
      <c r="P42" s="106" t="s">
        <v>345</v>
      </c>
      <c r="Q42" s="106" t="s">
        <v>345</v>
      </c>
      <c r="R42" s="106" t="s">
        <v>345</v>
      </c>
    </row>
    <row r="43" spans="1:18" s="4" customFormat="1" x14ac:dyDescent="0.35">
      <c r="A43" s="107"/>
      <c r="B43" s="78" t="s">
        <v>17</v>
      </c>
      <c r="C43" s="106" t="s">
        <v>345</v>
      </c>
      <c r="D43" s="106" t="s">
        <v>345</v>
      </c>
      <c r="E43" s="106" t="s">
        <v>345</v>
      </c>
      <c r="F43" s="106" t="s">
        <v>345</v>
      </c>
      <c r="G43" s="106" t="s">
        <v>345</v>
      </c>
      <c r="H43" s="106" t="s">
        <v>345</v>
      </c>
      <c r="I43" s="106" t="s">
        <v>345</v>
      </c>
      <c r="J43" s="106" t="s">
        <v>345</v>
      </c>
      <c r="K43" s="106" t="s">
        <v>345</v>
      </c>
      <c r="L43" s="106" t="s">
        <v>345</v>
      </c>
      <c r="M43" s="106" t="s">
        <v>345</v>
      </c>
      <c r="N43" s="106" t="s">
        <v>345</v>
      </c>
      <c r="O43" s="106" t="s">
        <v>345</v>
      </c>
      <c r="P43" s="106" t="s">
        <v>345</v>
      </c>
      <c r="Q43" s="106" t="s">
        <v>345</v>
      </c>
      <c r="R43" s="106" t="s">
        <v>345</v>
      </c>
    </row>
    <row r="44" spans="1:18" s="4" customFormat="1" x14ac:dyDescent="0.35">
      <c r="A44" s="94" t="s">
        <v>102</v>
      </c>
      <c r="B44" s="78" t="s">
        <v>16</v>
      </c>
      <c r="C44" s="119">
        <f>+D44</f>
        <v>784800</v>
      </c>
      <c r="D44" s="105">
        <f>SUM(E44:H44)</f>
        <v>784800</v>
      </c>
      <c r="E44" s="120">
        <v>784800</v>
      </c>
      <c r="F44" s="106" t="s">
        <v>345</v>
      </c>
      <c r="G44" s="106" t="s">
        <v>345</v>
      </c>
      <c r="H44" s="106" t="s">
        <v>345</v>
      </c>
      <c r="I44" s="106" t="s">
        <v>345</v>
      </c>
      <c r="J44" s="106" t="s">
        <v>345</v>
      </c>
      <c r="K44" s="106" t="s">
        <v>345</v>
      </c>
      <c r="L44" s="106" t="s">
        <v>345</v>
      </c>
      <c r="M44" s="106" t="s">
        <v>345</v>
      </c>
      <c r="N44" s="106" t="s">
        <v>345</v>
      </c>
      <c r="O44" s="106" t="s">
        <v>345</v>
      </c>
      <c r="P44" s="106" t="s">
        <v>345</v>
      </c>
      <c r="Q44" s="106" t="s">
        <v>345</v>
      </c>
      <c r="R44" s="106" t="s">
        <v>345</v>
      </c>
    </row>
    <row r="45" spans="1:18" s="4" customFormat="1" x14ac:dyDescent="0.35">
      <c r="A45" s="107"/>
      <c r="B45" s="78" t="s">
        <v>17</v>
      </c>
      <c r="C45" s="106" t="s">
        <v>345</v>
      </c>
      <c r="D45" s="106" t="s">
        <v>345</v>
      </c>
      <c r="E45" s="106" t="s">
        <v>345</v>
      </c>
      <c r="F45" s="106" t="s">
        <v>345</v>
      </c>
      <c r="G45" s="106" t="s">
        <v>345</v>
      </c>
      <c r="H45" s="106" t="s">
        <v>345</v>
      </c>
      <c r="I45" s="106" t="s">
        <v>345</v>
      </c>
      <c r="J45" s="106" t="s">
        <v>345</v>
      </c>
      <c r="K45" s="106" t="s">
        <v>345</v>
      </c>
      <c r="L45" s="106" t="s">
        <v>345</v>
      </c>
      <c r="M45" s="106" t="s">
        <v>345</v>
      </c>
      <c r="N45" s="106" t="s">
        <v>345</v>
      </c>
      <c r="O45" s="106" t="s">
        <v>345</v>
      </c>
      <c r="P45" s="106" t="s">
        <v>345</v>
      </c>
      <c r="Q45" s="106" t="s">
        <v>345</v>
      </c>
      <c r="R45" s="106" t="s">
        <v>345</v>
      </c>
    </row>
    <row r="46" spans="1:18" s="4" customFormat="1" x14ac:dyDescent="0.35">
      <c r="A46" s="322" t="s">
        <v>344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60" t="s">
        <v>50</v>
      </c>
      <c r="R46" s="13"/>
    </row>
    <row r="47" spans="1:18" s="4" customFormat="1" x14ac:dyDescent="0.35">
      <c r="A47" s="310" t="s">
        <v>116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6"/>
      <c r="R47" s="6"/>
    </row>
    <row r="48" spans="1:18" s="4" customFormat="1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6" t="s">
        <v>3</v>
      </c>
      <c r="P48" s="224" t="s">
        <v>375</v>
      </c>
      <c r="Q48" s="3"/>
      <c r="R48" s="3"/>
    </row>
    <row r="49" spans="1:18" s="4" customFormat="1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8" t="s">
        <v>4</v>
      </c>
      <c r="P49" s="304">
        <v>45915</v>
      </c>
      <c r="Q49" s="304"/>
      <c r="R49" s="3"/>
    </row>
    <row r="50" spans="1:18" s="4" customForma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8" t="s">
        <v>5</v>
      </c>
      <c r="P50" s="310" t="s">
        <v>343</v>
      </c>
      <c r="Q50" s="310"/>
      <c r="R50" s="3"/>
    </row>
    <row r="51" spans="1:18" s="4" customFormat="1" x14ac:dyDescent="0.35">
      <c r="A51" s="9" t="s">
        <v>373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N51" s="11"/>
      <c r="O51" s="12" t="s">
        <v>6</v>
      </c>
    </row>
    <row r="52" spans="1:18" s="4" customFormat="1" x14ac:dyDescent="0.35">
      <c r="A52" s="323" t="s">
        <v>52</v>
      </c>
      <c r="B52" s="323"/>
      <c r="C52" s="323"/>
      <c r="D52" s="323"/>
      <c r="F52" s="324"/>
      <c r="G52" s="324"/>
      <c r="H52" s="60"/>
      <c r="I52" s="13"/>
      <c r="J52" s="13"/>
      <c r="K52" s="13"/>
      <c r="N52" s="11"/>
      <c r="O52" s="12" t="s">
        <v>7</v>
      </c>
      <c r="Q52" s="10"/>
    </row>
    <row r="53" spans="1:18" s="4" customFormat="1" ht="23.25" customHeight="1" x14ac:dyDescent="0.35">
      <c r="A53" s="9" t="s">
        <v>374</v>
      </c>
      <c r="E53" s="6"/>
      <c r="F53" s="3"/>
      <c r="G53" s="6"/>
      <c r="H53" s="6"/>
      <c r="I53" s="6"/>
      <c r="J53" s="6"/>
      <c r="K53" s="13"/>
      <c r="N53" s="11"/>
      <c r="O53" s="12" t="s">
        <v>8</v>
      </c>
      <c r="P53" s="13" t="s">
        <v>9</v>
      </c>
    </row>
    <row r="54" spans="1:18" s="4" customFormat="1" x14ac:dyDescent="0.35">
      <c r="A54" s="323"/>
      <c r="B54" s="323"/>
      <c r="C54" s="323"/>
      <c r="D54" s="323"/>
      <c r="P54" s="62"/>
      <c r="Q54" s="62"/>
      <c r="R54" s="63" t="s">
        <v>54</v>
      </c>
    </row>
    <row r="55" spans="1:18" s="4" customFormat="1" x14ac:dyDescent="0.35">
      <c r="A55" s="64" t="s">
        <v>55</v>
      </c>
      <c r="B55" s="311" t="s">
        <v>56</v>
      </c>
      <c r="C55" s="311" t="s">
        <v>12</v>
      </c>
      <c r="D55" s="65" t="s">
        <v>57</v>
      </c>
      <c r="E55" s="325" t="s">
        <v>13</v>
      </c>
      <c r="F55" s="326"/>
      <c r="G55" s="326"/>
      <c r="H55" s="327"/>
      <c r="I55" s="65" t="s">
        <v>57</v>
      </c>
      <c r="J55" s="325" t="s">
        <v>14</v>
      </c>
      <c r="K55" s="326"/>
      <c r="L55" s="326"/>
      <c r="M55" s="327"/>
      <c r="N55" s="65" t="s">
        <v>57</v>
      </c>
      <c r="O55" s="325" t="s">
        <v>15</v>
      </c>
      <c r="P55" s="326"/>
      <c r="Q55" s="326"/>
      <c r="R55" s="327"/>
    </row>
    <row r="56" spans="1:18" s="4" customFormat="1" x14ac:dyDescent="0.35">
      <c r="A56" s="66" t="s">
        <v>61</v>
      </c>
      <c r="B56" s="311"/>
      <c r="C56" s="311"/>
      <c r="D56" s="67" t="s">
        <v>62</v>
      </c>
      <c r="E56" s="68" t="s">
        <v>63</v>
      </c>
      <c r="F56" s="68" t="s">
        <v>64</v>
      </c>
      <c r="G56" s="68" t="s">
        <v>65</v>
      </c>
      <c r="H56" s="68" t="s">
        <v>66</v>
      </c>
      <c r="I56" s="67" t="s">
        <v>67</v>
      </c>
      <c r="J56" s="68" t="s">
        <v>68</v>
      </c>
      <c r="K56" s="68" t="s">
        <v>69</v>
      </c>
      <c r="L56" s="68" t="s">
        <v>70</v>
      </c>
      <c r="M56" s="68" t="s">
        <v>71</v>
      </c>
      <c r="N56" s="67" t="s">
        <v>72</v>
      </c>
      <c r="O56" s="68" t="s">
        <v>73</v>
      </c>
      <c r="P56" s="68" t="s">
        <v>74</v>
      </c>
      <c r="Q56" s="68" t="s">
        <v>75</v>
      </c>
      <c r="R56" s="68" t="s">
        <v>76</v>
      </c>
    </row>
    <row r="57" spans="1:18" s="4" customFormat="1" ht="21.6" customHeight="1" x14ac:dyDescent="0.35">
      <c r="A57" s="82" t="s">
        <v>86</v>
      </c>
      <c r="B57" s="73" t="s">
        <v>16</v>
      </c>
      <c r="C57" s="117">
        <f>SUM(C59:C65)</f>
        <v>318400</v>
      </c>
      <c r="D57" s="117">
        <f t="shared" ref="D57:J57" si="5">SUM(D59:D65)</f>
        <v>4400</v>
      </c>
      <c r="E57" s="117" t="s">
        <v>345</v>
      </c>
      <c r="F57" s="117" t="s">
        <v>345</v>
      </c>
      <c r="G57" s="117" t="s">
        <v>345</v>
      </c>
      <c r="H57" s="117">
        <f t="shared" si="5"/>
        <v>4400</v>
      </c>
      <c r="I57" s="117">
        <f t="shared" si="5"/>
        <v>314000</v>
      </c>
      <c r="J57" s="117">
        <f t="shared" si="5"/>
        <v>314000</v>
      </c>
      <c r="K57" s="117" t="s">
        <v>345</v>
      </c>
      <c r="L57" s="117" t="s">
        <v>345</v>
      </c>
      <c r="M57" s="117" t="s">
        <v>345</v>
      </c>
      <c r="N57" s="117" t="s">
        <v>345</v>
      </c>
      <c r="O57" s="117" t="s">
        <v>345</v>
      </c>
      <c r="P57" s="117" t="s">
        <v>345</v>
      </c>
      <c r="Q57" s="117" t="s">
        <v>345</v>
      </c>
      <c r="R57" s="117" t="s">
        <v>345</v>
      </c>
    </row>
    <row r="58" spans="1:18" s="4" customFormat="1" x14ac:dyDescent="0.35">
      <c r="A58" s="82"/>
      <c r="B58" s="73" t="s">
        <v>17</v>
      </c>
      <c r="C58" s="117" t="s">
        <v>345</v>
      </c>
      <c r="D58" s="117" t="s">
        <v>345</v>
      </c>
      <c r="E58" s="117" t="s">
        <v>345</v>
      </c>
      <c r="F58" s="117" t="s">
        <v>345</v>
      </c>
      <c r="G58" s="117" t="s">
        <v>345</v>
      </c>
      <c r="H58" s="117" t="s">
        <v>345</v>
      </c>
      <c r="I58" s="117" t="s">
        <v>345</v>
      </c>
      <c r="J58" s="117" t="s">
        <v>345</v>
      </c>
      <c r="K58" s="117" t="s">
        <v>345</v>
      </c>
      <c r="L58" s="117" t="s">
        <v>345</v>
      </c>
      <c r="M58" s="117" t="s">
        <v>345</v>
      </c>
      <c r="N58" s="117" t="s">
        <v>345</v>
      </c>
      <c r="O58" s="117" t="s">
        <v>345</v>
      </c>
      <c r="P58" s="117" t="s">
        <v>345</v>
      </c>
      <c r="Q58" s="117" t="s">
        <v>345</v>
      </c>
      <c r="R58" s="117" t="s">
        <v>345</v>
      </c>
    </row>
    <row r="59" spans="1:18" s="4" customFormat="1" x14ac:dyDescent="0.35">
      <c r="A59" s="95" t="s">
        <v>103</v>
      </c>
      <c r="B59" s="78" t="s">
        <v>16</v>
      </c>
      <c r="C59" s="119">
        <f>+I59</f>
        <v>120000</v>
      </c>
      <c r="D59" s="106" t="s">
        <v>345</v>
      </c>
      <c r="E59" s="106" t="s">
        <v>345</v>
      </c>
      <c r="F59" s="106" t="s">
        <v>345</v>
      </c>
      <c r="G59" s="106" t="s">
        <v>345</v>
      </c>
      <c r="H59" s="106" t="s">
        <v>345</v>
      </c>
      <c r="I59" s="105">
        <f t="shared" ref="I59:I63" si="6">SUM(J59:M59)</f>
        <v>120000</v>
      </c>
      <c r="J59" s="106">
        <v>120000</v>
      </c>
      <c r="K59" s="106" t="s">
        <v>345</v>
      </c>
      <c r="L59" s="106" t="s">
        <v>345</v>
      </c>
      <c r="M59" s="106" t="s">
        <v>345</v>
      </c>
      <c r="N59" s="106" t="s">
        <v>345</v>
      </c>
      <c r="O59" s="106" t="s">
        <v>345</v>
      </c>
      <c r="P59" s="106" t="s">
        <v>345</v>
      </c>
      <c r="Q59" s="106" t="s">
        <v>345</v>
      </c>
      <c r="R59" s="106" t="s">
        <v>345</v>
      </c>
    </row>
    <row r="60" spans="1:18" s="4" customFormat="1" x14ac:dyDescent="0.35">
      <c r="A60" s="107"/>
      <c r="B60" s="78" t="s">
        <v>17</v>
      </c>
      <c r="C60" s="106" t="s">
        <v>345</v>
      </c>
      <c r="D60" s="106" t="s">
        <v>345</v>
      </c>
      <c r="E60" s="106" t="s">
        <v>345</v>
      </c>
      <c r="F60" s="106" t="s">
        <v>345</v>
      </c>
      <c r="G60" s="106" t="s">
        <v>345</v>
      </c>
      <c r="H60" s="106" t="s">
        <v>345</v>
      </c>
      <c r="I60" s="106" t="s">
        <v>345</v>
      </c>
      <c r="J60" s="106" t="s">
        <v>345</v>
      </c>
      <c r="K60" s="106" t="s">
        <v>345</v>
      </c>
      <c r="L60" s="106" t="s">
        <v>345</v>
      </c>
      <c r="M60" s="106" t="s">
        <v>345</v>
      </c>
      <c r="N60" s="106" t="s">
        <v>345</v>
      </c>
      <c r="O60" s="106" t="s">
        <v>345</v>
      </c>
      <c r="P60" s="106" t="s">
        <v>345</v>
      </c>
      <c r="Q60" s="106" t="s">
        <v>345</v>
      </c>
      <c r="R60" s="106" t="s">
        <v>345</v>
      </c>
    </row>
    <row r="61" spans="1:18" s="4" customFormat="1" x14ac:dyDescent="0.35">
      <c r="A61" s="95" t="s">
        <v>104</v>
      </c>
      <c r="B61" s="78" t="s">
        <v>16</v>
      </c>
      <c r="C61" s="119">
        <f>+I61</f>
        <v>170000</v>
      </c>
      <c r="D61" s="106" t="s">
        <v>345</v>
      </c>
      <c r="E61" s="106" t="s">
        <v>345</v>
      </c>
      <c r="F61" s="106" t="s">
        <v>345</v>
      </c>
      <c r="G61" s="106" t="s">
        <v>345</v>
      </c>
      <c r="H61" s="106" t="s">
        <v>345</v>
      </c>
      <c r="I61" s="105">
        <f t="shared" si="6"/>
        <v>170000</v>
      </c>
      <c r="J61" s="106">
        <v>170000</v>
      </c>
      <c r="K61" s="106" t="s">
        <v>345</v>
      </c>
      <c r="L61" s="106" t="s">
        <v>345</v>
      </c>
      <c r="M61" s="106" t="s">
        <v>345</v>
      </c>
      <c r="N61" s="106" t="s">
        <v>345</v>
      </c>
      <c r="O61" s="106" t="s">
        <v>345</v>
      </c>
      <c r="P61" s="106" t="s">
        <v>345</v>
      </c>
      <c r="Q61" s="106" t="s">
        <v>345</v>
      </c>
      <c r="R61" s="106" t="s">
        <v>345</v>
      </c>
    </row>
    <row r="62" spans="1:18" s="4" customFormat="1" x14ac:dyDescent="0.35">
      <c r="A62" s="107"/>
      <c r="B62" s="78" t="s">
        <v>17</v>
      </c>
      <c r="C62" s="106" t="s">
        <v>345</v>
      </c>
      <c r="D62" s="106" t="s">
        <v>345</v>
      </c>
      <c r="E62" s="106" t="s">
        <v>345</v>
      </c>
      <c r="F62" s="106" t="s">
        <v>345</v>
      </c>
      <c r="G62" s="106" t="s">
        <v>345</v>
      </c>
      <c r="H62" s="106" t="s">
        <v>345</v>
      </c>
      <c r="I62" s="106" t="s">
        <v>345</v>
      </c>
      <c r="J62" s="106" t="s">
        <v>345</v>
      </c>
      <c r="K62" s="106" t="s">
        <v>345</v>
      </c>
      <c r="L62" s="106" t="s">
        <v>345</v>
      </c>
      <c r="M62" s="106" t="s">
        <v>345</v>
      </c>
      <c r="N62" s="106" t="s">
        <v>345</v>
      </c>
      <c r="O62" s="106" t="s">
        <v>345</v>
      </c>
      <c r="P62" s="106" t="s">
        <v>345</v>
      </c>
      <c r="Q62" s="106" t="s">
        <v>345</v>
      </c>
      <c r="R62" s="106" t="s">
        <v>345</v>
      </c>
    </row>
    <row r="63" spans="1:18" s="4" customFormat="1" x14ac:dyDescent="0.35">
      <c r="A63" s="95" t="s">
        <v>105</v>
      </c>
      <c r="B63" s="78" t="s">
        <v>16</v>
      </c>
      <c r="C63" s="119">
        <f>+I63</f>
        <v>24000</v>
      </c>
      <c r="D63" s="106" t="s">
        <v>345</v>
      </c>
      <c r="E63" s="106" t="s">
        <v>345</v>
      </c>
      <c r="F63" s="106" t="s">
        <v>345</v>
      </c>
      <c r="G63" s="106" t="s">
        <v>345</v>
      </c>
      <c r="H63" s="106" t="s">
        <v>345</v>
      </c>
      <c r="I63" s="105">
        <f t="shared" si="6"/>
        <v>24000</v>
      </c>
      <c r="J63" s="106">
        <v>24000</v>
      </c>
      <c r="K63" s="106" t="s">
        <v>345</v>
      </c>
      <c r="L63" s="106" t="s">
        <v>345</v>
      </c>
      <c r="M63" s="106" t="s">
        <v>345</v>
      </c>
      <c r="N63" s="106" t="s">
        <v>345</v>
      </c>
      <c r="O63" s="106" t="s">
        <v>345</v>
      </c>
      <c r="P63" s="106" t="s">
        <v>345</v>
      </c>
      <c r="Q63" s="106" t="s">
        <v>345</v>
      </c>
      <c r="R63" s="106" t="s">
        <v>345</v>
      </c>
    </row>
    <row r="64" spans="1:18" s="4" customFormat="1" x14ac:dyDescent="0.35">
      <c r="A64" s="107"/>
      <c r="B64" s="78" t="s">
        <v>17</v>
      </c>
      <c r="C64" s="106" t="s">
        <v>345</v>
      </c>
      <c r="D64" s="106" t="s">
        <v>345</v>
      </c>
      <c r="E64" s="106" t="s">
        <v>345</v>
      </c>
      <c r="F64" s="106" t="s">
        <v>345</v>
      </c>
      <c r="G64" s="106" t="s">
        <v>345</v>
      </c>
      <c r="H64" s="106" t="s">
        <v>345</v>
      </c>
      <c r="I64" s="106" t="s">
        <v>345</v>
      </c>
      <c r="J64" s="106" t="s">
        <v>345</v>
      </c>
      <c r="K64" s="106" t="s">
        <v>345</v>
      </c>
      <c r="L64" s="106" t="s">
        <v>345</v>
      </c>
      <c r="M64" s="106" t="s">
        <v>345</v>
      </c>
      <c r="N64" s="106" t="s">
        <v>345</v>
      </c>
      <c r="O64" s="106" t="s">
        <v>345</v>
      </c>
      <c r="P64" s="106" t="s">
        <v>345</v>
      </c>
      <c r="Q64" s="106" t="s">
        <v>345</v>
      </c>
      <c r="R64" s="106" t="s">
        <v>345</v>
      </c>
    </row>
    <row r="65" spans="1:18" s="4" customFormat="1" x14ac:dyDescent="0.35">
      <c r="A65" s="95" t="s">
        <v>106</v>
      </c>
      <c r="B65" s="78" t="s">
        <v>16</v>
      </c>
      <c r="C65" s="119">
        <f>+D65</f>
        <v>4400</v>
      </c>
      <c r="D65" s="105">
        <f>SUM(E65:H65)</f>
        <v>4400</v>
      </c>
      <c r="E65" s="106"/>
      <c r="F65" s="106"/>
      <c r="G65" s="106"/>
      <c r="H65" s="106">
        <v>4400</v>
      </c>
      <c r="I65" s="106" t="s">
        <v>345</v>
      </c>
      <c r="J65" s="106" t="s">
        <v>345</v>
      </c>
      <c r="K65" s="106" t="s">
        <v>345</v>
      </c>
      <c r="L65" s="106" t="s">
        <v>345</v>
      </c>
      <c r="M65" s="106" t="s">
        <v>345</v>
      </c>
      <c r="N65" s="106" t="s">
        <v>345</v>
      </c>
      <c r="O65" s="106" t="s">
        <v>345</v>
      </c>
      <c r="P65" s="106" t="s">
        <v>345</v>
      </c>
      <c r="Q65" s="106" t="s">
        <v>345</v>
      </c>
      <c r="R65" s="106" t="s">
        <v>345</v>
      </c>
    </row>
    <row r="66" spans="1:18" s="4" customFormat="1" x14ac:dyDescent="0.35">
      <c r="A66" s="107"/>
      <c r="B66" s="78" t="s">
        <v>17</v>
      </c>
      <c r="C66" s="106" t="s">
        <v>345</v>
      </c>
      <c r="D66" s="106" t="s">
        <v>345</v>
      </c>
      <c r="E66" s="106" t="s">
        <v>345</v>
      </c>
      <c r="F66" s="106" t="s">
        <v>345</v>
      </c>
      <c r="G66" s="106" t="s">
        <v>345</v>
      </c>
      <c r="H66" s="106" t="s">
        <v>345</v>
      </c>
      <c r="I66" s="106" t="s">
        <v>345</v>
      </c>
      <c r="J66" s="106" t="s">
        <v>345</v>
      </c>
      <c r="K66" s="106" t="s">
        <v>345</v>
      </c>
      <c r="L66" s="106" t="s">
        <v>345</v>
      </c>
      <c r="M66" s="106" t="s">
        <v>345</v>
      </c>
      <c r="N66" s="106" t="s">
        <v>345</v>
      </c>
      <c r="O66" s="106" t="s">
        <v>345</v>
      </c>
      <c r="P66" s="106" t="s">
        <v>345</v>
      </c>
      <c r="Q66" s="106" t="s">
        <v>345</v>
      </c>
      <c r="R66" s="106" t="s">
        <v>345</v>
      </c>
    </row>
    <row r="67" spans="1:18" s="4" customFormat="1" ht="22.15" customHeight="1" x14ac:dyDescent="0.35">
      <c r="A67" s="72" t="s">
        <v>87</v>
      </c>
      <c r="B67" s="73" t="s">
        <v>16</v>
      </c>
      <c r="C67" s="117">
        <f>SUM(C69)</f>
        <v>1500000</v>
      </c>
      <c r="D67" s="117">
        <f t="shared" ref="D67:E67" si="7">SUM(D69)</f>
        <v>1500000</v>
      </c>
      <c r="E67" s="117">
        <f t="shared" si="7"/>
        <v>1500000</v>
      </c>
      <c r="F67" s="117" t="s">
        <v>345</v>
      </c>
      <c r="G67" s="117" t="s">
        <v>345</v>
      </c>
      <c r="H67" s="117" t="s">
        <v>345</v>
      </c>
      <c r="I67" s="117" t="s">
        <v>345</v>
      </c>
      <c r="J67" s="117" t="s">
        <v>345</v>
      </c>
      <c r="K67" s="117" t="s">
        <v>345</v>
      </c>
      <c r="L67" s="117" t="s">
        <v>345</v>
      </c>
      <c r="M67" s="117" t="s">
        <v>345</v>
      </c>
      <c r="N67" s="117" t="s">
        <v>345</v>
      </c>
      <c r="O67" s="117" t="s">
        <v>345</v>
      </c>
      <c r="P67" s="117" t="s">
        <v>345</v>
      </c>
      <c r="Q67" s="117" t="s">
        <v>345</v>
      </c>
      <c r="R67" s="117" t="s">
        <v>345</v>
      </c>
    </row>
    <row r="68" spans="1:18" s="4" customFormat="1" ht="25.15" customHeight="1" x14ac:dyDescent="0.35">
      <c r="A68" s="72"/>
      <c r="B68" s="73" t="s">
        <v>17</v>
      </c>
      <c r="C68" s="117" t="s">
        <v>345</v>
      </c>
      <c r="D68" s="117" t="s">
        <v>345</v>
      </c>
      <c r="E68" s="117" t="s">
        <v>345</v>
      </c>
      <c r="F68" s="117" t="s">
        <v>345</v>
      </c>
      <c r="G68" s="117" t="s">
        <v>345</v>
      </c>
      <c r="H68" s="117" t="s">
        <v>345</v>
      </c>
      <c r="I68" s="117" t="s">
        <v>345</v>
      </c>
      <c r="J68" s="117" t="s">
        <v>345</v>
      </c>
      <c r="K68" s="117" t="s">
        <v>345</v>
      </c>
      <c r="L68" s="117" t="s">
        <v>345</v>
      </c>
      <c r="M68" s="117" t="s">
        <v>345</v>
      </c>
      <c r="N68" s="117" t="s">
        <v>345</v>
      </c>
      <c r="O68" s="117" t="s">
        <v>345</v>
      </c>
      <c r="P68" s="117" t="s">
        <v>345</v>
      </c>
      <c r="Q68" s="117" t="s">
        <v>345</v>
      </c>
      <c r="R68" s="117" t="s">
        <v>345</v>
      </c>
    </row>
    <row r="69" spans="1:18" s="4" customFormat="1" x14ac:dyDescent="0.35">
      <c r="A69" s="107" t="s">
        <v>109</v>
      </c>
      <c r="B69" s="78" t="s">
        <v>16</v>
      </c>
      <c r="C69" s="119">
        <f>+D69</f>
        <v>1500000</v>
      </c>
      <c r="D69" s="105">
        <f>SUM(E69:H69)</f>
        <v>1500000</v>
      </c>
      <c r="E69" s="106">
        <v>1500000</v>
      </c>
      <c r="F69" s="106" t="s">
        <v>345</v>
      </c>
      <c r="G69" s="106" t="s">
        <v>345</v>
      </c>
      <c r="H69" s="106" t="s">
        <v>345</v>
      </c>
      <c r="I69" s="106" t="s">
        <v>345</v>
      </c>
      <c r="J69" s="106" t="s">
        <v>345</v>
      </c>
      <c r="K69" s="106" t="s">
        <v>345</v>
      </c>
      <c r="L69" s="106" t="s">
        <v>345</v>
      </c>
      <c r="M69" s="106" t="s">
        <v>345</v>
      </c>
      <c r="N69" s="106" t="s">
        <v>345</v>
      </c>
      <c r="O69" s="106" t="s">
        <v>345</v>
      </c>
      <c r="P69" s="106" t="s">
        <v>345</v>
      </c>
      <c r="Q69" s="106" t="s">
        <v>345</v>
      </c>
      <c r="R69" s="106" t="s">
        <v>345</v>
      </c>
    </row>
    <row r="70" spans="1:18" s="4" customFormat="1" x14ac:dyDescent="0.35">
      <c r="A70" s="107"/>
      <c r="B70" s="78" t="s">
        <v>17</v>
      </c>
      <c r="C70" s="106" t="s">
        <v>345</v>
      </c>
      <c r="D70" s="106" t="s">
        <v>345</v>
      </c>
      <c r="E70" s="106" t="s">
        <v>345</v>
      </c>
      <c r="F70" s="106" t="s">
        <v>345</v>
      </c>
      <c r="G70" s="106" t="s">
        <v>345</v>
      </c>
      <c r="H70" s="106" t="s">
        <v>345</v>
      </c>
      <c r="I70" s="106" t="s">
        <v>345</v>
      </c>
      <c r="J70" s="106" t="s">
        <v>345</v>
      </c>
      <c r="K70" s="106" t="s">
        <v>345</v>
      </c>
      <c r="L70" s="106" t="s">
        <v>345</v>
      </c>
      <c r="M70" s="106" t="s">
        <v>345</v>
      </c>
      <c r="N70" s="106" t="s">
        <v>345</v>
      </c>
      <c r="O70" s="106" t="s">
        <v>345</v>
      </c>
      <c r="P70" s="106" t="s">
        <v>345</v>
      </c>
      <c r="Q70" s="106" t="s">
        <v>345</v>
      </c>
      <c r="R70" s="106" t="s">
        <v>345</v>
      </c>
    </row>
    <row r="71" spans="1:18" s="4" customFormat="1" x14ac:dyDescent="0.35">
      <c r="A71" s="81" t="s">
        <v>88</v>
      </c>
      <c r="B71" s="70" t="s">
        <v>16</v>
      </c>
      <c r="C71" s="116" t="s">
        <v>345</v>
      </c>
      <c r="D71" s="116" t="s">
        <v>345</v>
      </c>
      <c r="E71" s="116" t="s">
        <v>345</v>
      </c>
      <c r="F71" s="116" t="s">
        <v>345</v>
      </c>
      <c r="G71" s="116" t="s">
        <v>345</v>
      </c>
      <c r="H71" s="116" t="s">
        <v>345</v>
      </c>
      <c r="I71" s="116" t="s">
        <v>345</v>
      </c>
      <c r="J71" s="116" t="s">
        <v>345</v>
      </c>
      <c r="K71" s="116" t="s">
        <v>345</v>
      </c>
      <c r="L71" s="116" t="s">
        <v>345</v>
      </c>
      <c r="M71" s="116" t="s">
        <v>345</v>
      </c>
      <c r="N71" s="116" t="s">
        <v>345</v>
      </c>
      <c r="O71" s="116" t="s">
        <v>345</v>
      </c>
      <c r="P71" s="116" t="s">
        <v>345</v>
      </c>
      <c r="Q71" s="116" t="s">
        <v>345</v>
      </c>
      <c r="R71" s="116" t="s">
        <v>345</v>
      </c>
    </row>
    <row r="72" spans="1:18" s="4" customFormat="1" x14ac:dyDescent="0.35">
      <c r="A72" s="81"/>
      <c r="B72" s="70" t="s">
        <v>17</v>
      </c>
      <c r="C72" s="116" t="s">
        <v>345</v>
      </c>
      <c r="D72" s="116" t="s">
        <v>345</v>
      </c>
      <c r="E72" s="116" t="s">
        <v>345</v>
      </c>
      <c r="F72" s="116" t="s">
        <v>345</v>
      </c>
      <c r="G72" s="116" t="s">
        <v>345</v>
      </c>
      <c r="H72" s="116" t="s">
        <v>345</v>
      </c>
      <c r="I72" s="116" t="s">
        <v>345</v>
      </c>
      <c r="J72" s="116" t="s">
        <v>345</v>
      </c>
      <c r="K72" s="116" t="s">
        <v>345</v>
      </c>
      <c r="L72" s="116" t="s">
        <v>345</v>
      </c>
      <c r="M72" s="116" t="s">
        <v>345</v>
      </c>
      <c r="N72" s="116" t="s">
        <v>345</v>
      </c>
      <c r="O72" s="116" t="s">
        <v>345</v>
      </c>
      <c r="P72" s="116" t="s">
        <v>345</v>
      </c>
      <c r="Q72" s="116" t="s">
        <v>345</v>
      </c>
      <c r="R72" s="116" t="s">
        <v>345</v>
      </c>
    </row>
    <row r="73" spans="1:18" s="4" customFormat="1" x14ac:dyDescent="0.35">
      <c r="A73" s="72" t="s">
        <v>89</v>
      </c>
      <c r="B73" s="73" t="s">
        <v>16</v>
      </c>
      <c r="C73" s="117" t="s">
        <v>345</v>
      </c>
      <c r="D73" s="117" t="s">
        <v>345</v>
      </c>
      <c r="E73" s="117" t="s">
        <v>345</v>
      </c>
      <c r="F73" s="117" t="s">
        <v>345</v>
      </c>
      <c r="G73" s="117" t="s">
        <v>345</v>
      </c>
      <c r="H73" s="117" t="s">
        <v>345</v>
      </c>
      <c r="I73" s="117" t="s">
        <v>345</v>
      </c>
      <c r="J73" s="117" t="s">
        <v>345</v>
      </c>
      <c r="K73" s="117" t="s">
        <v>345</v>
      </c>
      <c r="L73" s="117" t="s">
        <v>345</v>
      </c>
      <c r="M73" s="117" t="s">
        <v>345</v>
      </c>
      <c r="N73" s="117" t="s">
        <v>345</v>
      </c>
      <c r="O73" s="117" t="s">
        <v>345</v>
      </c>
      <c r="P73" s="117" t="s">
        <v>345</v>
      </c>
      <c r="Q73" s="117" t="s">
        <v>345</v>
      </c>
      <c r="R73" s="117" t="s">
        <v>345</v>
      </c>
    </row>
    <row r="74" spans="1:18" s="4" customFormat="1" x14ac:dyDescent="0.35">
      <c r="A74" s="72"/>
      <c r="B74" s="73" t="s">
        <v>17</v>
      </c>
      <c r="C74" s="117" t="s">
        <v>345</v>
      </c>
      <c r="D74" s="117" t="s">
        <v>345</v>
      </c>
      <c r="E74" s="117" t="s">
        <v>345</v>
      </c>
      <c r="F74" s="117" t="s">
        <v>345</v>
      </c>
      <c r="G74" s="117" t="s">
        <v>345</v>
      </c>
      <c r="H74" s="117" t="s">
        <v>345</v>
      </c>
      <c r="I74" s="117" t="s">
        <v>345</v>
      </c>
      <c r="J74" s="117" t="s">
        <v>345</v>
      </c>
      <c r="K74" s="117" t="s">
        <v>345</v>
      </c>
      <c r="L74" s="117" t="s">
        <v>345</v>
      </c>
      <c r="M74" s="117" t="s">
        <v>345</v>
      </c>
      <c r="N74" s="117" t="s">
        <v>345</v>
      </c>
      <c r="O74" s="117" t="s">
        <v>345</v>
      </c>
      <c r="P74" s="117" t="s">
        <v>345</v>
      </c>
      <c r="Q74" s="117" t="s">
        <v>345</v>
      </c>
      <c r="R74" s="117" t="s">
        <v>345</v>
      </c>
    </row>
    <row r="75" spans="1:18" s="4" customFormat="1" x14ac:dyDescent="0.35">
      <c r="A75" s="107"/>
      <c r="B75" s="78" t="s">
        <v>16</v>
      </c>
      <c r="C75" s="106" t="s">
        <v>345</v>
      </c>
      <c r="D75" s="106" t="s">
        <v>345</v>
      </c>
      <c r="E75" s="106" t="s">
        <v>345</v>
      </c>
      <c r="F75" s="106" t="s">
        <v>345</v>
      </c>
      <c r="G75" s="106" t="s">
        <v>345</v>
      </c>
      <c r="H75" s="106" t="s">
        <v>345</v>
      </c>
      <c r="I75" s="106" t="s">
        <v>345</v>
      </c>
      <c r="J75" s="106" t="s">
        <v>345</v>
      </c>
      <c r="K75" s="106" t="s">
        <v>345</v>
      </c>
      <c r="L75" s="106" t="s">
        <v>345</v>
      </c>
      <c r="M75" s="106" t="s">
        <v>345</v>
      </c>
      <c r="N75" s="106" t="s">
        <v>345</v>
      </c>
      <c r="O75" s="106" t="s">
        <v>345</v>
      </c>
      <c r="P75" s="106" t="s">
        <v>345</v>
      </c>
      <c r="Q75" s="106" t="s">
        <v>345</v>
      </c>
      <c r="R75" s="106" t="s">
        <v>345</v>
      </c>
    </row>
    <row r="76" spans="1:18" s="4" customFormat="1" x14ac:dyDescent="0.35">
      <c r="A76" s="107"/>
      <c r="B76" s="78" t="s">
        <v>17</v>
      </c>
      <c r="C76" s="106" t="s">
        <v>345</v>
      </c>
      <c r="D76" s="106" t="s">
        <v>345</v>
      </c>
      <c r="E76" s="106" t="s">
        <v>345</v>
      </c>
      <c r="F76" s="106" t="s">
        <v>345</v>
      </c>
      <c r="G76" s="106" t="s">
        <v>345</v>
      </c>
      <c r="H76" s="106" t="s">
        <v>345</v>
      </c>
      <c r="I76" s="106" t="s">
        <v>345</v>
      </c>
      <c r="J76" s="106" t="s">
        <v>345</v>
      </c>
      <c r="K76" s="106" t="s">
        <v>345</v>
      </c>
      <c r="L76" s="106" t="s">
        <v>345</v>
      </c>
      <c r="M76" s="106" t="s">
        <v>345</v>
      </c>
      <c r="N76" s="106" t="s">
        <v>345</v>
      </c>
      <c r="O76" s="106" t="s">
        <v>345</v>
      </c>
      <c r="P76" s="106" t="s">
        <v>345</v>
      </c>
      <c r="Q76" s="106" t="s">
        <v>345</v>
      </c>
      <c r="R76" s="106" t="s">
        <v>345</v>
      </c>
    </row>
    <row r="77" spans="1:18" s="4" customFormat="1" x14ac:dyDescent="0.35">
      <c r="A77" s="72" t="s">
        <v>90</v>
      </c>
      <c r="B77" s="73" t="s">
        <v>16</v>
      </c>
      <c r="C77" s="117" t="s">
        <v>345</v>
      </c>
      <c r="D77" s="117" t="s">
        <v>345</v>
      </c>
      <c r="E77" s="117" t="s">
        <v>345</v>
      </c>
      <c r="F77" s="117" t="s">
        <v>345</v>
      </c>
      <c r="G77" s="117" t="s">
        <v>345</v>
      </c>
      <c r="H77" s="117" t="s">
        <v>345</v>
      </c>
      <c r="I77" s="117" t="s">
        <v>345</v>
      </c>
      <c r="J77" s="117" t="s">
        <v>345</v>
      </c>
      <c r="K77" s="117" t="s">
        <v>345</v>
      </c>
      <c r="L77" s="117" t="s">
        <v>345</v>
      </c>
      <c r="M77" s="117" t="s">
        <v>345</v>
      </c>
      <c r="N77" s="117" t="s">
        <v>345</v>
      </c>
      <c r="O77" s="117" t="s">
        <v>345</v>
      </c>
      <c r="P77" s="117" t="s">
        <v>345</v>
      </c>
      <c r="Q77" s="117" t="s">
        <v>345</v>
      </c>
      <c r="R77" s="117" t="s">
        <v>345</v>
      </c>
    </row>
    <row r="78" spans="1:18" s="4" customFormat="1" x14ac:dyDescent="0.35">
      <c r="A78" s="72"/>
      <c r="B78" s="73" t="s">
        <v>17</v>
      </c>
      <c r="C78" s="117" t="s">
        <v>345</v>
      </c>
      <c r="D78" s="117" t="s">
        <v>345</v>
      </c>
      <c r="E78" s="117" t="s">
        <v>345</v>
      </c>
      <c r="F78" s="117" t="s">
        <v>345</v>
      </c>
      <c r="G78" s="117" t="s">
        <v>345</v>
      </c>
      <c r="H78" s="117" t="s">
        <v>345</v>
      </c>
      <c r="I78" s="117" t="s">
        <v>345</v>
      </c>
      <c r="J78" s="117" t="s">
        <v>345</v>
      </c>
      <c r="K78" s="117" t="s">
        <v>345</v>
      </c>
      <c r="L78" s="117" t="s">
        <v>345</v>
      </c>
      <c r="M78" s="117" t="s">
        <v>345</v>
      </c>
      <c r="N78" s="117" t="s">
        <v>345</v>
      </c>
      <c r="O78" s="117" t="s">
        <v>345</v>
      </c>
      <c r="P78" s="117" t="s">
        <v>345</v>
      </c>
      <c r="Q78" s="117" t="s">
        <v>345</v>
      </c>
      <c r="R78" s="117" t="s">
        <v>345</v>
      </c>
    </row>
    <row r="79" spans="1:18" s="4" customFormat="1" x14ac:dyDescent="0.35">
      <c r="A79" s="77"/>
      <c r="B79" s="78" t="s">
        <v>16</v>
      </c>
      <c r="C79" s="106" t="s">
        <v>345</v>
      </c>
      <c r="D79" s="106" t="s">
        <v>345</v>
      </c>
      <c r="E79" s="106" t="s">
        <v>345</v>
      </c>
      <c r="F79" s="106" t="s">
        <v>345</v>
      </c>
      <c r="G79" s="106" t="s">
        <v>345</v>
      </c>
      <c r="H79" s="106" t="s">
        <v>345</v>
      </c>
      <c r="I79" s="106" t="s">
        <v>345</v>
      </c>
      <c r="J79" s="106" t="s">
        <v>345</v>
      </c>
      <c r="K79" s="106" t="s">
        <v>345</v>
      </c>
      <c r="L79" s="106" t="s">
        <v>345</v>
      </c>
      <c r="M79" s="106" t="s">
        <v>345</v>
      </c>
      <c r="N79" s="106" t="s">
        <v>345</v>
      </c>
      <c r="O79" s="106" t="s">
        <v>345</v>
      </c>
      <c r="P79" s="106" t="s">
        <v>345</v>
      </c>
      <c r="Q79" s="106" t="s">
        <v>345</v>
      </c>
      <c r="R79" s="106" t="s">
        <v>345</v>
      </c>
    </row>
    <row r="80" spans="1:18" s="4" customFormat="1" x14ac:dyDescent="0.35">
      <c r="A80" s="77"/>
      <c r="B80" s="78" t="s">
        <v>17</v>
      </c>
      <c r="C80" s="106" t="s">
        <v>345</v>
      </c>
      <c r="D80" s="106" t="s">
        <v>345</v>
      </c>
      <c r="E80" s="106" t="s">
        <v>345</v>
      </c>
      <c r="F80" s="106" t="s">
        <v>345</v>
      </c>
      <c r="G80" s="106" t="s">
        <v>345</v>
      </c>
      <c r="H80" s="106" t="s">
        <v>345</v>
      </c>
      <c r="I80" s="106" t="s">
        <v>345</v>
      </c>
      <c r="J80" s="106" t="s">
        <v>345</v>
      </c>
      <c r="K80" s="106" t="s">
        <v>345</v>
      </c>
      <c r="L80" s="106" t="s">
        <v>345</v>
      </c>
      <c r="M80" s="106" t="s">
        <v>345</v>
      </c>
      <c r="N80" s="106" t="s">
        <v>345</v>
      </c>
      <c r="O80" s="106" t="s">
        <v>345</v>
      </c>
      <c r="P80" s="106" t="s">
        <v>345</v>
      </c>
      <c r="Q80" s="106" t="s">
        <v>345</v>
      </c>
      <c r="R80" s="106" t="s">
        <v>345</v>
      </c>
    </row>
    <row r="81" spans="1:18" s="4" customFormat="1" x14ac:dyDescent="0.35">
      <c r="A81" s="81" t="s">
        <v>91</v>
      </c>
      <c r="B81" s="70" t="s">
        <v>16</v>
      </c>
      <c r="C81" s="116" t="s">
        <v>345</v>
      </c>
      <c r="D81" s="116" t="s">
        <v>345</v>
      </c>
      <c r="E81" s="116" t="s">
        <v>345</v>
      </c>
      <c r="F81" s="116" t="s">
        <v>345</v>
      </c>
      <c r="G81" s="116" t="s">
        <v>345</v>
      </c>
      <c r="H81" s="116" t="s">
        <v>345</v>
      </c>
      <c r="I81" s="116" t="s">
        <v>345</v>
      </c>
      <c r="J81" s="116" t="s">
        <v>345</v>
      </c>
      <c r="K81" s="116" t="s">
        <v>345</v>
      </c>
      <c r="L81" s="116" t="s">
        <v>345</v>
      </c>
      <c r="M81" s="116" t="s">
        <v>345</v>
      </c>
      <c r="N81" s="116" t="s">
        <v>345</v>
      </c>
      <c r="O81" s="116" t="s">
        <v>345</v>
      </c>
      <c r="P81" s="116" t="s">
        <v>345</v>
      </c>
      <c r="Q81" s="116" t="s">
        <v>345</v>
      </c>
      <c r="R81" s="116" t="s">
        <v>345</v>
      </c>
    </row>
    <row r="82" spans="1:18" s="4" customFormat="1" x14ac:dyDescent="0.35">
      <c r="A82" s="81"/>
      <c r="B82" s="70" t="s">
        <v>17</v>
      </c>
      <c r="C82" s="116" t="s">
        <v>345</v>
      </c>
      <c r="D82" s="116" t="s">
        <v>345</v>
      </c>
      <c r="E82" s="116" t="s">
        <v>345</v>
      </c>
      <c r="F82" s="116" t="s">
        <v>345</v>
      </c>
      <c r="G82" s="116" t="s">
        <v>345</v>
      </c>
      <c r="H82" s="116" t="s">
        <v>345</v>
      </c>
      <c r="I82" s="116" t="s">
        <v>345</v>
      </c>
      <c r="J82" s="116" t="s">
        <v>345</v>
      </c>
      <c r="K82" s="116" t="s">
        <v>345</v>
      </c>
      <c r="L82" s="116" t="s">
        <v>345</v>
      </c>
      <c r="M82" s="116" t="s">
        <v>345</v>
      </c>
      <c r="N82" s="116" t="s">
        <v>345</v>
      </c>
      <c r="O82" s="116" t="s">
        <v>345</v>
      </c>
      <c r="P82" s="116" t="s">
        <v>345</v>
      </c>
      <c r="Q82" s="116" t="s">
        <v>345</v>
      </c>
      <c r="R82" s="116" t="s">
        <v>345</v>
      </c>
    </row>
    <row r="83" spans="1:18" s="4" customFormat="1" x14ac:dyDescent="0.35">
      <c r="A83" s="77"/>
      <c r="B83" s="78" t="s">
        <v>16</v>
      </c>
      <c r="C83" s="106" t="s">
        <v>345</v>
      </c>
      <c r="D83" s="106" t="s">
        <v>345</v>
      </c>
      <c r="E83" s="106" t="s">
        <v>345</v>
      </c>
      <c r="F83" s="106" t="s">
        <v>345</v>
      </c>
      <c r="G83" s="106" t="s">
        <v>345</v>
      </c>
      <c r="H83" s="106" t="s">
        <v>345</v>
      </c>
      <c r="I83" s="106" t="s">
        <v>345</v>
      </c>
      <c r="J83" s="106" t="s">
        <v>345</v>
      </c>
      <c r="K83" s="106" t="s">
        <v>345</v>
      </c>
      <c r="L83" s="106" t="s">
        <v>345</v>
      </c>
      <c r="M83" s="106" t="s">
        <v>345</v>
      </c>
      <c r="N83" s="106" t="s">
        <v>345</v>
      </c>
      <c r="O83" s="106" t="s">
        <v>345</v>
      </c>
      <c r="P83" s="106" t="s">
        <v>345</v>
      </c>
      <c r="Q83" s="106" t="s">
        <v>345</v>
      </c>
      <c r="R83" s="106" t="s">
        <v>345</v>
      </c>
    </row>
    <row r="84" spans="1:18" s="4" customFormat="1" x14ac:dyDescent="0.35">
      <c r="A84" s="77"/>
      <c r="B84" s="78" t="s">
        <v>17</v>
      </c>
      <c r="C84" s="106" t="s">
        <v>345</v>
      </c>
      <c r="D84" s="106" t="s">
        <v>345</v>
      </c>
      <c r="E84" s="106" t="s">
        <v>345</v>
      </c>
      <c r="F84" s="106" t="s">
        <v>345</v>
      </c>
      <c r="G84" s="106" t="s">
        <v>345</v>
      </c>
      <c r="H84" s="106" t="s">
        <v>345</v>
      </c>
      <c r="I84" s="106" t="s">
        <v>345</v>
      </c>
      <c r="J84" s="106" t="s">
        <v>345</v>
      </c>
      <c r="K84" s="106" t="s">
        <v>345</v>
      </c>
      <c r="L84" s="106" t="s">
        <v>345</v>
      </c>
      <c r="M84" s="106" t="s">
        <v>345</v>
      </c>
      <c r="N84" s="106" t="s">
        <v>345</v>
      </c>
      <c r="O84" s="106" t="s">
        <v>345</v>
      </c>
      <c r="P84" s="106" t="s">
        <v>345</v>
      </c>
      <c r="Q84" s="106" t="s">
        <v>345</v>
      </c>
      <c r="R84" s="106" t="s">
        <v>345</v>
      </c>
    </row>
    <row r="85" spans="1:18" s="4" customFormat="1" x14ac:dyDescent="0.35">
      <c r="A85" s="81" t="s">
        <v>92</v>
      </c>
      <c r="B85" s="70" t="s">
        <v>16</v>
      </c>
      <c r="C85" s="116" t="s">
        <v>345</v>
      </c>
      <c r="D85" s="116" t="s">
        <v>345</v>
      </c>
      <c r="E85" s="116" t="s">
        <v>345</v>
      </c>
      <c r="F85" s="116" t="s">
        <v>345</v>
      </c>
      <c r="G85" s="116" t="s">
        <v>345</v>
      </c>
      <c r="H85" s="116" t="s">
        <v>345</v>
      </c>
      <c r="I85" s="116" t="s">
        <v>345</v>
      </c>
      <c r="J85" s="116" t="s">
        <v>345</v>
      </c>
      <c r="K85" s="116" t="s">
        <v>345</v>
      </c>
      <c r="L85" s="116" t="s">
        <v>345</v>
      </c>
      <c r="M85" s="116" t="s">
        <v>345</v>
      </c>
      <c r="N85" s="116" t="s">
        <v>345</v>
      </c>
      <c r="O85" s="116" t="s">
        <v>345</v>
      </c>
      <c r="P85" s="116" t="s">
        <v>345</v>
      </c>
      <c r="Q85" s="116" t="s">
        <v>345</v>
      </c>
      <c r="R85" s="116" t="s">
        <v>345</v>
      </c>
    </row>
    <row r="86" spans="1:18" s="4" customFormat="1" x14ac:dyDescent="0.35">
      <c r="A86" s="81"/>
      <c r="B86" s="70" t="s">
        <v>17</v>
      </c>
      <c r="C86" s="116" t="s">
        <v>345</v>
      </c>
      <c r="D86" s="116" t="s">
        <v>345</v>
      </c>
      <c r="E86" s="116" t="s">
        <v>345</v>
      </c>
      <c r="F86" s="116" t="s">
        <v>345</v>
      </c>
      <c r="G86" s="116" t="s">
        <v>345</v>
      </c>
      <c r="H86" s="116" t="s">
        <v>345</v>
      </c>
      <c r="I86" s="116" t="s">
        <v>345</v>
      </c>
      <c r="J86" s="116" t="s">
        <v>345</v>
      </c>
      <c r="K86" s="116" t="s">
        <v>345</v>
      </c>
      <c r="L86" s="116" t="s">
        <v>345</v>
      </c>
      <c r="M86" s="116" t="s">
        <v>345</v>
      </c>
      <c r="N86" s="116" t="s">
        <v>345</v>
      </c>
      <c r="O86" s="116" t="s">
        <v>345</v>
      </c>
      <c r="P86" s="116" t="s">
        <v>345</v>
      </c>
      <c r="Q86" s="116" t="s">
        <v>345</v>
      </c>
      <c r="R86" s="116" t="s">
        <v>345</v>
      </c>
    </row>
    <row r="87" spans="1:18" s="4" customFormat="1" x14ac:dyDescent="0.35">
      <c r="A87" s="77"/>
      <c r="B87" s="78" t="s">
        <v>16</v>
      </c>
      <c r="C87" s="106" t="s">
        <v>345</v>
      </c>
      <c r="D87" s="106" t="s">
        <v>345</v>
      </c>
      <c r="E87" s="106" t="s">
        <v>345</v>
      </c>
      <c r="F87" s="106" t="s">
        <v>345</v>
      </c>
      <c r="G87" s="106" t="s">
        <v>345</v>
      </c>
      <c r="H87" s="106" t="s">
        <v>345</v>
      </c>
      <c r="I87" s="106" t="s">
        <v>345</v>
      </c>
      <c r="J87" s="106" t="s">
        <v>345</v>
      </c>
      <c r="K87" s="106" t="s">
        <v>345</v>
      </c>
      <c r="L87" s="106" t="s">
        <v>345</v>
      </c>
      <c r="M87" s="106" t="s">
        <v>345</v>
      </c>
      <c r="N87" s="106" t="s">
        <v>345</v>
      </c>
      <c r="O87" s="106" t="s">
        <v>345</v>
      </c>
      <c r="P87" s="106" t="s">
        <v>345</v>
      </c>
      <c r="Q87" s="106" t="s">
        <v>345</v>
      </c>
      <c r="R87" s="106" t="s">
        <v>345</v>
      </c>
    </row>
    <row r="88" spans="1:18" s="4" customFormat="1" x14ac:dyDescent="0.35">
      <c r="A88" s="84"/>
      <c r="B88" s="78" t="s">
        <v>17</v>
      </c>
      <c r="C88" s="106" t="s">
        <v>345</v>
      </c>
      <c r="D88" s="106" t="s">
        <v>345</v>
      </c>
      <c r="E88" s="106" t="s">
        <v>345</v>
      </c>
      <c r="F88" s="106" t="s">
        <v>345</v>
      </c>
      <c r="G88" s="106" t="s">
        <v>345</v>
      </c>
      <c r="H88" s="106" t="s">
        <v>345</v>
      </c>
      <c r="I88" s="106" t="s">
        <v>345</v>
      </c>
      <c r="J88" s="106" t="s">
        <v>345</v>
      </c>
      <c r="K88" s="106" t="s">
        <v>345</v>
      </c>
      <c r="L88" s="106" t="s">
        <v>345</v>
      </c>
      <c r="M88" s="106" t="s">
        <v>345</v>
      </c>
      <c r="N88" s="106" t="s">
        <v>345</v>
      </c>
      <c r="O88" s="106" t="s">
        <v>345</v>
      </c>
      <c r="P88" s="106" t="s">
        <v>345</v>
      </c>
      <c r="Q88" s="106" t="s">
        <v>345</v>
      </c>
      <c r="R88" s="106" t="s">
        <v>345</v>
      </c>
    </row>
    <row r="89" spans="1:18" s="4" customFormat="1" ht="21" customHeight="1" x14ac:dyDescent="0.35">
      <c r="A89" s="85" t="s">
        <v>93</v>
      </c>
      <c r="B89" s="86" t="s">
        <v>16</v>
      </c>
      <c r="C89" s="118">
        <f>+C30</f>
        <v>2795400</v>
      </c>
      <c r="D89" s="118">
        <f t="shared" ref="D89:K89" si="8">+D30</f>
        <v>2433200</v>
      </c>
      <c r="E89" s="118">
        <f t="shared" si="8"/>
        <v>2320800</v>
      </c>
      <c r="F89" s="118">
        <f t="shared" si="8"/>
        <v>36000</v>
      </c>
      <c r="G89" s="118">
        <f t="shared" si="8"/>
        <v>36000</v>
      </c>
      <c r="H89" s="118">
        <f t="shared" si="8"/>
        <v>40400</v>
      </c>
      <c r="I89" s="118">
        <f t="shared" si="8"/>
        <v>362200</v>
      </c>
      <c r="J89" s="118">
        <f t="shared" si="8"/>
        <v>362200</v>
      </c>
      <c r="K89" s="118" t="str">
        <f t="shared" si="8"/>
        <v>-</v>
      </c>
      <c r="L89" s="117" t="s">
        <v>345</v>
      </c>
      <c r="M89" s="117" t="s">
        <v>345</v>
      </c>
      <c r="N89" s="117" t="s">
        <v>345</v>
      </c>
      <c r="O89" s="117" t="s">
        <v>345</v>
      </c>
      <c r="P89" s="117" t="s">
        <v>345</v>
      </c>
      <c r="Q89" s="117" t="s">
        <v>345</v>
      </c>
      <c r="R89" s="117" t="s">
        <v>345</v>
      </c>
    </row>
    <row r="90" spans="1:18" s="4" customFormat="1" x14ac:dyDescent="0.35">
      <c r="A90" s="85"/>
      <c r="B90" s="86" t="s">
        <v>17</v>
      </c>
      <c r="C90" s="117" t="s">
        <v>345</v>
      </c>
      <c r="D90" s="117" t="s">
        <v>345</v>
      </c>
      <c r="E90" s="117" t="s">
        <v>345</v>
      </c>
      <c r="F90" s="117" t="s">
        <v>345</v>
      </c>
      <c r="G90" s="117" t="s">
        <v>345</v>
      </c>
      <c r="H90" s="117" t="s">
        <v>345</v>
      </c>
      <c r="I90" s="117" t="s">
        <v>345</v>
      </c>
      <c r="J90" s="117" t="s">
        <v>345</v>
      </c>
      <c r="K90" s="117" t="s">
        <v>345</v>
      </c>
      <c r="L90" s="117" t="s">
        <v>345</v>
      </c>
      <c r="M90" s="117" t="s">
        <v>345</v>
      </c>
      <c r="N90" s="117" t="s">
        <v>345</v>
      </c>
      <c r="O90" s="117" t="s">
        <v>345</v>
      </c>
      <c r="P90" s="117" t="s">
        <v>345</v>
      </c>
      <c r="Q90" s="117" t="s">
        <v>345</v>
      </c>
      <c r="R90" s="117" t="s">
        <v>345</v>
      </c>
    </row>
    <row r="91" spans="1:18" s="4" customFormat="1" ht="58.15" customHeight="1" x14ac:dyDescent="0.35">
      <c r="A91" s="9" t="s">
        <v>94</v>
      </c>
      <c r="B91" s="55"/>
      <c r="C91" s="55"/>
      <c r="I91" s="13" t="s">
        <v>95</v>
      </c>
      <c r="K91" s="13"/>
    </row>
    <row r="92" spans="1:18" x14ac:dyDescent="0.3">
      <c r="A92" s="87" t="s">
        <v>96</v>
      </c>
      <c r="H92" s="89"/>
      <c r="K92" s="90" t="s">
        <v>97</v>
      </c>
    </row>
    <row r="93" spans="1:18" x14ac:dyDescent="0.3">
      <c r="A93" s="61" t="s">
        <v>98</v>
      </c>
      <c r="I93" s="6" t="s">
        <v>98</v>
      </c>
    </row>
    <row r="94" spans="1:18" x14ac:dyDescent="0.3">
      <c r="A94" s="61" t="s">
        <v>99</v>
      </c>
      <c r="I94" s="8" t="s">
        <v>99</v>
      </c>
    </row>
  </sheetData>
  <mergeCells count="24">
    <mergeCell ref="O55:R55"/>
    <mergeCell ref="A54:D54"/>
    <mergeCell ref="B55:B56"/>
    <mergeCell ref="C55:C56"/>
    <mergeCell ref="E55:H55"/>
    <mergeCell ref="J55:M55"/>
    <mergeCell ref="A46:P46"/>
    <mergeCell ref="A47:P47"/>
    <mergeCell ref="P49:Q49"/>
    <mergeCell ref="P50:Q50"/>
    <mergeCell ref="A52:D52"/>
    <mergeCell ref="F52:G52"/>
    <mergeCell ref="A1:P1"/>
    <mergeCell ref="A2:P2"/>
    <mergeCell ref="A7:D7"/>
    <mergeCell ref="F7:G7"/>
    <mergeCell ref="A9:D9"/>
    <mergeCell ref="P5:Q5"/>
    <mergeCell ref="P4:Q4"/>
    <mergeCell ref="B10:B11"/>
    <mergeCell ref="C10:C11"/>
    <mergeCell ref="E10:H10"/>
    <mergeCell ref="J10:M10"/>
    <mergeCell ref="O10:R10"/>
  </mergeCells>
  <printOptions horizontalCentered="1"/>
  <pageMargins left="0.39370078740157483" right="0.39370078740157483" top="0.19685039370078741" bottom="0.19685039370078741" header="0.31496062992125984" footer="0.31496062992125984"/>
  <pageSetup paperSize="9" scale="51" fitToHeight="0" orientation="landscape" r:id="rId1"/>
  <rowBreaks count="1" manualBreakCount="1">
    <brk id="4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31</vt:i4>
      </vt:variant>
      <vt:variant>
        <vt:lpstr>ช่วงที่มีชื่อ</vt:lpstr>
      </vt:variant>
      <vt:variant>
        <vt:i4>32</vt:i4>
      </vt:variant>
    </vt:vector>
  </HeadingPairs>
  <TitlesOfParts>
    <vt:vector size="63" baseType="lpstr">
      <vt:lpstr>สงม. 1 21.8.68</vt:lpstr>
      <vt:lpstr>สงม. 1 21.8.68 (ตุ๊กตาสำนัก)</vt:lpstr>
      <vt:lpstr>สงม. 1 21.8.68 </vt:lpstr>
      <vt:lpstr>สงม.2 21.8.68</vt:lpstr>
      <vt:lpstr>สงม.2 บุคลากร</vt:lpstr>
      <vt:lpstr>สงม.2 ปกครอง</vt:lpstr>
      <vt:lpstr>สงม.2 ทะเบียน</vt:lpstr>
      <vt:lpstr>สงม.2 คลัง</vt:lpstr>
      <vt:lpstr>สงม.2 รายได้</vt:lpstr>
      <vt:lpstr>สงม.2 บริหารรักษา</vt:lpstr>
      <vt:lpstr>สงม.2 งานกวาด</vt:lpstr>
      <vt:lpstr>สงม.2 งานเก็บขยะ</vt:lpstr>
      <vt:lpstr>สงม.2 งานดูสวนฯ</vt:lpstr>
      <vt:lpstr>สงม.2 เทศกิจ</vt:lpstr>
      <vt:lpstr>สงม.2งานตรวจ (เทศกิจ)</vt:lpstr>
      <vt:lpstr>สงม.2 บริหารโยธา</vt:lpstr>
      <vt:lpstr>สงม.2 งานอนุญาตก่อสร้าง</vt:lpstr>
      <vt:lpstr>สงม.2 งานบำรุงซ่อมแซม</vt:lpstr>
      <vt:lpstr>สงม.2 งานระบายน้ำ</vt:lpstr>
      <vt:lpstr>สงม.2 งานบริหารพัฒนา</vt:lpstr>
      <vt:lpstr>สงม.2 งานบริหารพัฒนา (2)</vt:lpstr>
      <vt:lpstr>สงม.2 งานบริหารพัฒนา (4)</vt:lpstr>
      <vt:lpstr>สงม.2 งานบริหารพัฒนา (5)</vt:lpstr>
      <vt:lpstr>สงม.2 งานบริหารพัฒนา (6)</vt:lpstr>
      <vt:lpstr>สงม.2 บริหารทั่วไปสิ่งแวดล้อม</vt:lpstr>
      <vt:lpstr>สงม.2 งานสุขาภิบาล</vt:lpstr>
      <vt:lpstr>สงม.2 งานป้องกัน</vt:lpstr>
      <vt:lpstr>สงม.2 งานบริหารฝ่ายการศึกษา</vt:lpstr>
      <vt:lpstr>สงม.2 งานงบประมาณ รร.</vt:lpstr>
      <vt:lpstr>สงม.2โครงการตามยุทธ</vt:lpstr>
      <vt:lpstr>สงม.2โครงการสองภาษา</vt:lpstr>
      <vt:lpstr>'สงม. 1 21.8.68 '!Print_Area</vt:lpstr>
      <vt:lpstr>'สงม.2 21.8.68'!Print_Area</vt:lpstr>
      <vt:lpstr>'สงม.2 คลัง'!Print_Area</vt:lpstr>
      <vt:lpstr>'สงม.2 งานกวาด'!Print_Area</vt:lpstr>
      <vt:lpstr>'สงม.2 งานเก็บขยะ'!Print_Area</vt:lpstr>
      <vt:lpstr>'สงม.2 งานงบประมาณ รร.'!Print_Area</vt:lpstr>
      <vt:lpstr>'สงม.2 งานดูสวนฯ'!Print_Area</vt:lpstr>
      <vt:lpstr>'สงม.2 งานบริหารฝ่ายการศึกษา'!Print_Area</vt:lpstr>
      <vt:lpstr>'สงม.2 งานบริหารพัฒนา'!Print_Area</vt:lpstr>
      <vt:lpstr>'สงม.2 งานบริหารพัฒนา (2)'!Print_Area</vt:lpstr>
      <vt:lpstr>'สงม.2 งานบริหารพัฒนา (4)'!Print_Area</vt:lpstr>
      <vt:lpstr>'สงม.2 งานบริหารพัฒนา (5)'!Print_Area</vt:lpstr>
      <vt:lpstr>'สงม.2 งานบริหารพัฒนา (6)'!Print_Area</vt:lpstr>
      <vt:lpstr>'สงม.2 งานบำรุงซ่อมแซม'!Print_Area</vt:lpstr>
      <vt:lpstr>'สงม.2 งานป้องกัน'!Print_Area</vt:lpstr>
      <vt:lpstr>'สงม.2 งานระบายน้ำ'!Print_Area</vt:lpstr>
      <vt:lpstr>'สงม.2 งานสุขาภิบาล'!Print_Area</vt:lpstr>
      <vt:lpstr>'สงม.2 งานอนุญาตก่อสร้าง'!Print_Area</vt:lpstr>
      <vt:lpstr>'สงม.2 ทะเบียน'!Print_Area</vt:lpstr>
      <vt:lpstr>'สงม.2 เทศกิจ'!Print_Area</vt:lpstr>
      <vt:lpstr>'สงม.2 บริหารทั่วไปสิ่งแวดล้อม'!Print_Area</vt:lpstr>
      <vt:lpstr>'สงม.2 บริหารโยธา'!Print_Area</vt:lpstr>
      <vt:lpstr>'สงม.2 บริหารรักษา'!Print_Area</vt:lpstr>
      <vt:lpstr>'สงม.2 บุคลากร'!Print_Area</vt:lpstr>
      <vt:lpstr>'สงม.2 ปกครอง'!Print_Area</vt:lpstr>
      <vt:lpstr>'สงม.2 รายได้'!Print_Area</vt:lpstr>
      <vt:lpstr>สงม.2โครงการตามยุทธ!Print_Area</vt:lpstr>
      <vt:lpstr>สงม.2โครงการสองภาษา!Print_Area</vt:lpstr>
      <vt:lpstr>'สงม.2งานตรวจ (เทศกิจ)'!Print_Area</vt:lpstr>
      <vt:lpstr>'สงม. 1 21.8.68'!Print_Titles</vt:lpstr>
      <vt:lpstr>'สงม. 1 21.8.68 (ตุ๊กตาสำนัก)'!Print_Titles</vt:lpstr>
      <vt:lpstr>'สงม.2 21.8.68'!Print_Titles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bma00099</dc:creator>
  <cp:lastModifiedBy>bma03375</cp:lastModifiedBy>
  <cp:lastPrinted>2026-03-16T07:44:27Z</cp:lastPrinted>
  <dcterms:created xsi:type="dcterms:W3CDTF">2025-09-08T06:36:25Z</dcterms:created>
  <dcterms:modified xsi:type="dcterms:W3CDTF">2026-04-29T03:17:53Z</dcterms:modified>
</cp:coreProperties>
</file>