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0730" windowHeight="11640" firstSheet="3" activeTab="3"/>
  </bookViews>
  <sheets>
    <sheet name="O10 ข้อมูลรายได้ฯ ต.ค.67" sheetId="1" r:id="rId1"/>
    <sheet name="O10 ข้อมูลรายได้ฯ พ.ย.67" sheetId="2" r:id="rId2"/>
    <sheet name="O10 ข้อมูลรายได้ฯ ธ.ค.67" sheetId="3" r:id="rId3"/>
    <sheet name="O10 ข้อมูลรายได้ฯ ม.ค.68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9" i="4" l="1"/>
  <c r="E6" i="4" l="1"/>
  <c r="E7" i="4"/>
  <c r="E8" i="4"/>
  <c r="E9" i="4"/>
  <c r="E10" i="4"/>
  <c r="E11" i="4"/>
  <c r="E13" i="4"/>
  <c r="E14" i="4"/>
  <c r="E15" i="4"/>
  <c r="E17" i="4"/>
  <c r="E21" i="4"/>
  <c r="E22" i="4"/>
  <c r="D23" i="4" l="1"/>
  <c r="E23" i="4" l="1"/>
  <c r="G23" i="4" s="1"/>
  <c r="C23" i="4"/>
  <c r="G6" i="4"/>
  <c r="G7" i="4"/>
  <c r="G8" i="4"/>
  <c r="G9" i="4"/>
  <c r="G10" i="4"/>
  <c r="G11" i="4"/>
  <c r="G13" i="4"/>
  <c r="G14" i="4"/>
  <c r="G15" i="4"/>
  <c r="G16" i="4"/>
  <c r="G17" i="4"/>
  <c r="G19" i="4"/>
  <c r="G21" i="4"/>
  <c r="G22" i="4"/>
</calcChain>
</file>

<file path=xl/sharedStrings.xml><?xml version="1.0" encoding="utf-8"?>
<sst xmlns="http://schemas.openxmlformats.org/spreadsheetml/2006/main" count="135" uniqueCount="34">
  <si>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</si>
  <si>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เดือนตุลาคม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</si>
  <si>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</si>
  <si>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</si>
  <si>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</si>
  <si>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</si>
  <si>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</si>
  <si>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</si>
  <si>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</si>
  <si>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</si>
  <si>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</si>
  <si>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</si>
  <si>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</si>
  <si>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</si>
  <si>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</si>
  <si>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</si>
  <si>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</si>
  <si>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</si>
  <si>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</si>
  <si>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</si>
  <si>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</si>
  <si>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</si>
  <si>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</si>
  <si>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</si>
  <si>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</si>
  <si>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</si>
  <si>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</si>
  <si>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</si>
  <si>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</si>
  <si>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</si>
  <si>
    <t>ประจำปีงบประมาณ พ.ศ.2568 สำนักงานเขตลาดกระบัง เดือนพฤศจิกายน 2567</t>
  </si>
  <si>
    <t>ประจำปีงบประมาณ พ.ศ.2568 สำนักงานเขตลาดกระบัง เดือนธันวาคม 2567</t>
  </si>
  <si>
    <t>เดือนนี้</t>
  </si>
  <si>
    <t>ประจำปีงบประมาณ พ.ศ.2568 สำนักงานเขตลาดกระบัง เดือนมกราคม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</si>
</sst>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43" fontId="2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9" fillId="0" borderId="4" xfId="0" applyFont="1" applyBorder="1"/>
    <xf numFmtId="43" fontId="6" fillId="0" borderId="2" xfId="0" applyNumberFormat="1" applyFont="1" applyBorder="1"/>
    <xf numFmtId="0" fontId="8" fillId="0" borderId="0" xfId="0" applyFont="1" applyAlignment="1">
      <alignment horizontal="center"/>
    </xf>
    <xf numFmtId="49" fontId="8" fillId="0" borderId="3" xfId="0" applyNumberFormat="1" applyFont="1" applyBorder="1"/>
    <xf numFmtId="49" fontId="8" fillId="0" borderId="0" xfId="0" applyNumberFormat="1" applyFont="1"/>
    <xf numFmtId="43" fontId="8" fillId="0" borderId="0" xfId="0" applyNumberFormat="1" applyFont="1"/>
    <xf numFmtId="43" fontId="10" fillId="0" borderId="4" xfId="1" applyFont="1" applyBorder="1"/>
    <xf numFmtId="0" fontId="10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9" t="s">
        <v>0</v>
      </c>
      <c r="B1" s="30"/>
      <c r="C1" s="30"/>
      <c r="D1" s="30"/>
      <c r="E1" s="30"/>
      <c r="F1" s="30"/>
      <c r="G1" s="30"/>
    </row>
    <row r="2" spans="1:7">
      <c r="A2" s="31" t="s">
        <v>1</v>
      </c>
      <c r="B2" s="32"/>
      <c r="C2" s="32"/>
      <c r="D2" s="32"/>
      <c r="E2" s="32"/>
      <c r="F2" s="32"/>
      <c r="G2" s="32"/>
    </row>
    <row r="3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2" t="s">
        <v>7</v>
      </c>
      <c r="G3" s="2" t="s">
        <v>8</v>
      </c>
    </row>
    <row r="4" spans="1:7">
      <c r="A4" s="33"/>
      <c r="B4" s="33"/>
      <c r="C4" s="33"/>
      <c r="D4" s="33"/>
      <c r="E4" s="33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8" t="s">
        <v>29</v>
      </c>
      <c r="B23" s="28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9" t="s">
        <v>0</v>
      </c>
      <c r="B1" s="30"/>
      <c r="C1" s="30"/>
      <c r="D1" s="30"/>
      <c r="E1" s="30"/>
      <c r="F1" s="30"/>
      <c r="G1" s="30"/>
    </row>
    <row r="2" spans="1:7">
      <c r="A2" s="31" t="s">
        <v>30</v>
      </c>
      <c r="B2" s="32"/>
      <c r="C2" s="32"/>
      <c r="D2" s="32"/>
      <c r="E2" s="32"/>
      <c r="F2" s="32"/>
      <c r="G2" s="32"/>
    </row>
    <row r="3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2" t="s">
        <v>7</v>
      </c>
      <c r="G3" s="2" t="s">
        <v>8</v>
      </c>
    </row>
    <row r="4" spans="1:7">
      <c r="A4" s="33"/>
      <c r="B4" s="33"/>
      <c r="C4" s="33"/>
      <c r="D4" s="33"/>
      <c r="E4" s="33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8" t="s">
        <v>29</v>
      </c>
      <c r="B23" s="28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9" t="s">
        <v>0</v>
      </c>
      <c r="B1" s="30"/>
      <c r="C1" s="30"/>
      <c r="D1" s="30"/>
      <c r="E1" s="30"/>
      <c r="F1" s="30"/>
      <c r="G1" s="30"/>
    </row>
    <row r="2" spans="1:7">
      <c r="A2" s="31" t="s">
        <v>31</v>
      </c>
      <c r="B2" s="32"/>
      <c r="C2" s="32"/>
      <c r="D2" s="32"/>
      <c r="E2" s="32"/>
      <c r="F2" s="32"/>
      <c r="G2" s="32"/>
    </row>
    <row r="3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2" t="s">
        <v>7</v>
      </c>
      <c r="G3" s="2" t="s">
        <v>8</v>
      </c>
    </row>
    <row r="4" spans="1:7">
      <c r="A4" s="33"/>
      <c r="B4" s="33"/>
      <c r="C4" s="33"/>
      <c r="D4" s="33"/>
      <c r="E4" s="33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8" t="s">
        <v>29</v>
      </c>
      <c r="B23" s="28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2" zoomScaleNormal="100" zoomScaleSheetLayoutView="100" workbookViewId="0">
      <selection activeCell="E17" sqref="E17"/>
    </sheetView>
  </sheetViews>
  <sheetFormatPr defaultColWidth="9.125" defaultRowHeight="24"/>
  <cols>
    <col min="1" max="1" width="7" style="22" customWidth="1"/>
    <col min="2" max="2" width="54" style="12" customWidth="1"/>
    <col min="3" max="3" width="16.375" style="12" customWidth="1"/>
    <col min="4" max="4" width="16.375" style="24" customWidth="1"/>
    <col min="5" max="5" width="16.375" style="12" customWidth="1"/>
    <col min="6" max="6" width="6.375" style="12" customWidth="1"/>
    <col min="7" max="7" width="17.75" style="12" customWidth="1"/>
    <col min="8" max="8" width="12.5" style="25" customWidth="1"/>
    <col min="9" max="16384" width="9.125" style="12"/>
  </cols>
  <sheetData>
    <row r="1" spans="1:7">
      <c r="A1" s="35" t="s">
        <v>0</v>
      </c>
      <c r="B1" s="36"/>
      <c r="C1" s="36"/>
      <c r="D1" s="36"/>
      <c r="E1" s="36"/>
      <c r="F1" s="36"/>
      <c r="G1" s="36"/>
    </row>
    <row r="2" spans="1:7">
      <c r="A2" s="37" t="s">
        <v>33</v>
      </c>
      <c r="B2" s="38"/>
      <c r="C2" s="38"/>
      <c r="D2" s="38"/>
      <c r="E2" s="38"/>
      <c r="F2" s="38"/>
      <c r="G2" s="38"/>
    </row>
    <row r="3" spans="1:7">
      <c r="A3" s="39" t="s">
        <v>2</v>
      </c>
      <c r="B3" s="39" t="s">
        <v>3</v>
      </c>
      <c r="C3" s="39" t="s">
        <v>4</v>
      </c>
      <c r="D3" s="40" t="s">
        <v>32</v>
      </c>
      <c r="E3" s="39" t="s">
        <v>6</v>
      </c>
      <c r="F3" s="13" t="s">
        <v>7</v>
      </c>
      <c r="G3" s="13" t="s">
        <v>8</v>
      </c>
    </row>
    <row r="4" spans="1:7">
      <c r="A4" s="39"/>
      <c r="B4" s="39"/>
      <c r="C4" s="39"/>
      <c r="D4" s="40"/>
      <c r="E4" s="39"/>
      <c r="F4" s="13" t="s">
        <v>9</v>
      </c>
      <c r="G4" s="13" t="s">
        <v>10</v>
      </c>
    </row>
    <row r="5" spans="1:7" ht="23.25" customHeight="1">
      <c r="A5" s="14"/>
      <c r="B5" s="15" t="s">
        <v>11</v>
      </c>
      <c r="C5" s="16"/>
      <c r="D5" s="23"/>
      <c r="E5" s="16"/>
      <c r="F5" s="14"/>
      <c r="G5" s="16"/>
    </row>
    <row r="6" spans="1:7" ht="23.25" customHeight="1">
      <c r="A6" s="17">
        <v>1</v>
      </c>
      <c r="B6" s="18" t="s">
        <v>12</v>
      </c>
      <c r="C6" s="19">
        <v>195000</v>
      </c>
      <c r="D6" s="19">
        <v>218820</v>
      </c>
      <c r="E6" s="19">
        <f>559820+D6</f>
        <v>778640</v>
      </c>
      <c r="F6" s="17" t="s">
        <v>7</v>
      </c>
      <c r="G6" s="19">
        <f>E6-C6</f>
        <v>583640</v>
      </c>
    </row>
    <row r="7" spans="1:7" ht="23.25" customHeight="1">
      <c r="A7" s="17">
        <v>2</v>
      </c>
      <c r="B7" s="18" t="s">
        <v>13</v>
      </c>
      <c r="C7" s="19">
        <v>1490</v>
      </c>
      <c r="D7" s="19">
        <v>1550</v>
      </c>
      <c r="E7" s="19">
        <f>4720+D7</f>
        <v>6270</v>
      </c>
      <c r="F7" s="17" t="s">
        <v>7</v>
      </c>
      <c r="G7" s="19">
        <f t="shared" ref="G7:G22" si="0">E7-C7</f>
        <v>4780</v>
      </c>
    </row>
    <row r="8" spans="1:7" ht="23.25" customHeight="1">
      <c r="A8" s="17">
        <v>3</v>
      </c>
      <c r="B8" s="18" t="s">
        <v>14</v>
      </c>
      <c r="C8" s="19">
        <v>35000</v>
      </c>
      <c r="D8" s="19">
        <v>21473</v>
      </c>
      <c r="E8" s="19">
        <f>275664.9+D8</f>
        <v>297137.90000000002</v>
      </c>
      <c r="F8" s="17" t="s">
        <v>7</v>
      </c>
      <c r="G8" s="19">
        <f t="shared" si="0"/>
        <v>262137.90000000002</v>
      </c>
    </row>
    <row r="9" spans="1:7" ht="23.25" customHeight="1">
      <c r="A9" s="17">
        <v>4</v>
      </c>
      <c r="B9" s="18" t="s">
        <v>15</v>
      </c>
      <c r="C9" s="19">
        <v>82000</v>
      </c>
      <c r="D9" s="19">
        <v>92000</v>
      </c>
      <c r="E9" s="19">
        <f>240000+D9</f>
        <v>332000</v>
      </c>
      <c r="F9" s="17" t="s">
        <v>7</v>
      </c>
      <c r="G9" s="19">
        <f t="shared" si="0"/>
        <v>250000</v>
      </c>
    </row>
    <row r="10" spans="1:7" ht="23.25" customHeight="1">
      <c r="A10" s="17">
        <v>5</v>
      </c>
      <c r="B10" s="18" t="s">
        <v>16</v>
      </c>
      <c r="C10" s="19">
        <v>42000</v>
      </c>
      <c r="D10" s="19">
        <v>38750</v>
      </c>
      <c r="E10" s="19">
        <f>135000+D10</f>
        <v>173750</v>
      </c>
      <c r="F10" s="17" t="s">
        <v>7</v>
      </c>
      <c r="G10" s="19">
        <f t="shared" si="0"/>
        <v>131750</v>
      </c>
    </row>
    <row r="11" spans="1:7" ht="23.25" customHeight="1">
      <c r="A11" s="17">
        <v>6</v>
      </c>
      <c r="B11" s="18" t="s">
        <v>17</v>
      </c>
      <c r="C11" s="19">
        <v>2056000</v>
      </c>
      <c r="D11" s="19">
        <v>2303500</v>
      </c>
      <c r="E11" s="19">
        <f>6461180+D11</f>
        <v>8764680</v>
      </c>
      <c r="F11" s="17" t="s">
        <v>7</v>
      </c>
      <c r="G11" s="19">
        <f t="shared" si="0"/>
        <v>6708680</v>
      </c>
    </row>
    <row r="12" spans="1:7" ht="23.25" customHeight="1">
      <c r="A12" s="17"/>
      <c r="B12" s="20" t="s">
        <v>18</v>
      </c>
      <c r="C12" s="18"/>
      <c r="D12" s="19"/>
      <c r="E12" s="19"/>
      <c r="F12" s="17"/>
      <c r="G12" s="19"/>
    </row>
    <row r="13" spans="1:7" ht="23.25" customHeight="1">
      <c r="A13" s="17">
        <v>1</v>
      </c>
      <c r="B13" s="18" t="s">
        <v>19</v>
      </c>
      <c r="C13" s="19">
        <v>10000</v>
      </c>
      <c r="D13" s="19">
        <v>15000</v>
      </c>
      <c r="E13" s="19">
        <f>49000+D13</f>
        <v>64000</v>
      </c>
      <c r="F13" s="17" t="s">
        <v>7</v>
      </c>
      <c r="G13" s="19">
        <f t="shared" si="0"/>
        <v>54000</v>
      </c>
    </row>
    <row r="14" spans="1:7" ht="23.25" customHeight="1">
      <c r="A14" s="17">
        <v>2</v>
      </c>
      <c r="B14" s="18" t="s">
        <v>20</v>
      </c>
      <c r="C14" s="19">
        <v>110000</v>
      </c>
      <c r="D14" s="19">
        <v>115450</v>
      </c>
      <c r="E14" s="19">
        <f>291690+D14</f>
        <v>407140</v>
      </c>
      <c r="F14" s="17" t="s">
        <v>7</v>
      </c>
      <c r="G14" s="19">
        <f t="shared" si="0"/>
        <v>297140</v>
      </c>
    </row>
    <row r="15" spans="1:7" ht="23.25" customHeight="1">
      <c r="A15" s="17">
        <v>3</v>
      </c>
      <c r="B15" s="18" t="s">
        <v>21</v>
      </c>
      <c r="C15" s="19">
        <v>35000</v>
      </c>
      <c r="D15" s="19">
        <v>44662</v>
      </c>
      <c r="E15" s="19">
        <f>102650+D15</f>
        <v>147312</v>
      </c>
      <c r="F15" s="17" t="s">
        <v>7</v>
      </c>
      <c r="G15" s="19">
        <f t="shared" si="0"/>
        <v>112312</v>
      </c>
    </row>
    <row r="16" spans="1:7" ht="23.25" customHeight="1">
      <c r="A16" s="17">
        <v>4</v>
      </c>
      <c r="B16" s="18" t="s">
        <v>22</v>
      </c>
      <c r="C16" s="19">
        <v>905000</v>
      </c>
      <c r="D16" s="19">
        <v>582850</v>
      </c>
      <c r="E16" s="19">
        <f>2519120+D16</f>
        <v>3101970</v>
      </c>
      <c r="F16" s="17" t="s">
        <v>7</v>
      </c>
      <c r="G16" s="19">
        <f t="shared" si="0"/>
        <v>2196970</v>
      </c>
    </row>
    <row r="17" spans="1:7" ht="23.25" customHeight="1">
      <c r="A17" s="17">
        <v>5</v>
      </c>
      <c r="B17" s="18" t="s">
        <v>23</v>
      </c>
      <c r="C17" s="19">
        <v>40</v>
      </c>
      <c r="D17" s="19">
        <v>10</v>
      </c>
      <c r="E17" s="19">
        <f>145+D17</f>
        <v>155</v>
      </c>
      <c r="F17" s="17" t="s">
        <v>7</v>
      </c>
      <c r="G17" s="19">
        <f t="shared" si="0"/>
        <v>115</v>
      </c>
    </row>
    <row r="18" spans="1:7" ht="23.25" customHeight="1">
      <c r="A18" s="17"/>
      <c r="B18" s="20" t="s">
        <v>24</v>
      </c>
      <c r="C18" s="18"/>
      <c r="D18" s="19"/>
      <c r="E18" s="19"/>
      <c r="F18" s="17"/>
      <c r="G18" s="19"/>
    </row>
    <row r="19" spans="1:7" ht="23.25" customHeight="1">
      <c r="A19" s="17">
        <v>1</v>
      </c>
      <c r="B19" s="18" t="s">
        <v>25</v>
      </c>
      <c r="C19" s="26">
        <v>190000</v>
      </c>
      <c r="D19" s="26">
        <v>222650</v>
      </c>
      <c r="E19" s="26">
        <f>599475+D19</f>
        <v>822125</v>
      </c>
      <c r="F19" s="27" t="s">
        <v>7</v>
      </c>
      <c r="G19" s="26">
        <f t="shared" si="0"/>
        <v>632125</v>
      </c>
    </row>
    <row r="20" spans="1:7" ht="23.25" customHeight="1">
      <c r="A20" s="17"/>
      <c r="B20" s="20" t="s">
        <v>26</v>
      </c>
      <c r="C20" s="18"/>
      <c r="D20" s="19"/>
      <c r="E20" s="19"/>
      <c r="F20" s="17"/>
      <c r="G20" s="19"/>
    </row>
    <row r="21" spans="1:7" ht="23.25" customHeight="1">
      <c r="A21" s="17">
        <v>1</v>
      </c>
      <c r="B21" s="18" t="s">
        <v>27</v>
      </c>
      <c r="C21" s="19">
        <v>12800</v>
      </c>
      <c r="D21" s="19">
        <v>7800</v>
      </c>
      <c r="E21" s="19">
        <f>35100+D21</f>
        <v>42900</v>
      </c>
      <c r="F21" s="17" t="s">
        <v>7</v>
      </c>
      <c r="G21" s="19">
        <f t="shared" si="0"/>
        <v>30100</v>
      </c>
    </row>
    <row r="22" spans="1:7" ht="23.25" customHeight="1">
      <c r="A22" s="17">
        <v>2</v>
      </c>
      <c r="B22" s="18" t="s">
        <v>28</v>
      </c>
      <c r="C22" s="19">
        <v>45000</v>
      </c>
      <c r="D22" s="19">
        <v>2020</v>
      </c>
      <c r="E22" s="19">
        <f>82200+D22</f>
        <v>84220</v>
      </c>
      <c r="F22" s="17" t="s">
        <v>7</v>
      </c>
      <c r="G22" s="19">
        <f t="shared" si="0"/>
        <v>39220</v>
      </c>
    </row>
    <row r="23" spans="1:7">
      <c r="A23" s="34" t="s">
        <v>29</v>
      </c>
      <c r="B23" s="34"/>
      <c r="C23" s="21">
        <f>SUM(C6:C22)</f>
        <v>3719330</v>
      </c>
      <c r="D23" s="21">
        <f>SUM(D6:D22)</f>
        <v>3666535</v>
      </c>
      <c r="E23" s="21">
        <f>SUM(E6:E22)</f>
        <v>15022299.9</v>
      </c>
      <c r="F23" s="13" t="s">
        <v>7</v>
      </c>
      <c r="G23" s="21">
        <f>E23-C23</f>
        <v>11302969.9</v>
      </c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O10 ข้อมูลรายได้ฯ ต.ค.67</vt:lpstr>
      <vt:lpstr>O10 ข้อมูลรายได้ฯ พ.ย.67</vt:lpstr>
      <vt:lpstr>O10 ข้อมูลรายได้ฯ ธ.ค.67</vt:lpstr>
      <vt:lpstr>O10 ข้อมูลรายได้ฯ ม.ค.68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yee</cp:lastModifiedBy>
  <cp:revision/>
  <cp:lastPrinted>2025-01-03T05:46:27Z</cp:lastPrinted>
  <dcterms:created xsi:type="dcterms:W3CDTF">2024-04-19T06:40:43Z</dcterms:created>
  <dcterms:modified xsi:type="dcterms:W3CDTF">2025-04-21T06:05:47Z</dcterms:modified>
</cp:coreProperties>
</file>