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2.ITA2567\O3\"/>
    </mc:Choice>
  </mc:AlternateContent>
  <xr:revisionPtr revIDLastSave="0" documentId="8_{D6CD9D66-A0DC-45B9-B904-2C10D4ABCE81}" xr6:coauthVersionLast="47" xr6:coauthVersionMax="47" xr10:uidLastSave="{00000000-0000-0000-0000-000000000000}"/>
  <bookViews>
    <workbookView xWindow="-120" yWindow="-120" windowWidth="20730" windowHeight="11160" xr2:uid="{B8BD1634-B49B-47C2-B4A6-44A90EA59744}"/>
  </bookViews>
  <sheets>
    <sheet name="O3 ข้อมูลเงินนอกงบประมาณ(รร.)" sheetId="1" r:id="rId1"/>
  </sheets>
  <definedNames>
    <definedName name="_xlnm.Print_Area" localSheetId="0">'O3 ข้อมูลเงินนอกงบประมาณ(รร.)'!$A$1:$F$620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01" i="1" l="1"/>
  <c r="B601" i="1"/>
  <c r="D599" i="1"/>
  <c r="F599" i="1" s="1"/>
  <c r="D598" i="1"/>
  <c r="F598" i="1" s="1"/>
  <c r="D597" i="1"/>
  <c r="F597" i="1" s="1"/>
  <c r="F601" i="1" s="1"/>
  <c r="E570" i="1"/>
  <c r="C570" i="1"/>
  <c r="B570" i="1"/>
  <c r="F568" i="1"/>
  <c r="D568" i="1"/>
  <c r="F567" i="1"/>
  <c r="D567" i="1"/>
  <c r="F566" i="1"/>
  <c r="F570" i="1" s="1"/>
  <c r="D566" i="1"/>
  <c r="D570" i="1" s="1"/>
  <c r="F539" i="1"/>
  <c r="E539" i="1"/>
  <c r="C539" i="1"/>
  <c r="B539" i="1"/>
  <c r="D537" i="1"/>
  <c r="D536" i="1"/>
  <c r="D535" i="1"/>
  <c r="D539" i="1" s="1"/>
  <c r="F508" i="1"/>
  <c r="E508" i="1"/>
  <c r="D508" i="1"/>
  <c r="C508" i="1"/>
  <c r="B508" i="1"/>
  <c r="E475" i="1"/>
  <c r="E477" i="1" s="1"/>
  <c r="D475" i="1"/>
  <c r="F475" i="1" s="1"/>
  <c r="D474" i="1"/>
  <c r="F474" i="1" s="1"/>
  <c r="C473" i="1"/>
  <c r="C477" i="1" s="1"/>
  <c r="B473" i="1"/>
  <c r="B477" i="1" s="1"/>
  <c r="C446" i="1"/>
  <c r="B446" i="1"/>
  <c r="D444" i="1"/>
  <c r="F444" i="1" s="1"/>
  <c r="D443" i="1"/>
  <c r="F443" i="1" s="1"/>
  <c r="D442" i="1"/>
  <c r="F442" i="1" s="1"/>
  <c r="F427" i="1"/>
  <c r="E427" i="1"/>
  <c r="D427" i="1"/>
  <c r="C427" i="1"/>
  <c r="E415" i="1"/>
  <c r="F413" i="1"/>
  <c r="D413" i="1"/>
  <c r="F412" i="1"/>
  <c r="D412" i="1"/>
  <c r="C411" i="1"/>
  <c r="C415" i="1" s="1"/>
  <c r="B411" i="1"/>
  <c r="B415" i="1" s="1"/>
  <c r="E384" i="1"/>
  <c r="C384" i="1"/>
  <c r="B384" i="1"/>
  <c r="D382" i="1"/>
  <c r="D381" i="1"/>
  <c r="D380" i="1"/>
  <c r="D384" i="1" s="1"/>
  <c r="E353" i="1"/>
  <c r="C353" i="1"/>
  <c r="B353" i="1"/>
  <c r="F351" i="1"/>
  <c r="D351" i="1"/>
  <c r="F350" i="1"/>
  <c r="D350" i="1"/>
  <c r="F349" i="1"/>
  <c r="F353" i="1" s="1"/>
  <c r="D349" i="1"/>
  <c r="D353" i="1" s="1"/>
  <c r="C322" i="1"/>
  <c r="B322" i="1"/>
  <c r="D320" i="1"/>
  <c r="F320" i="1" s="1"/>
  <c r="F319" i="1"/>
  <c r="D319" i="1"/>
  <c r="F318" i="1"/>
  <c r="D318" i="1"/>
  <c r="D322" i="1" s="1"/>
  <c r="E291" i="1"/>
  <c r="C291" i="1"/>
  <c r="B291" i="1"/>
  <c r="D289" i="1"/>
  <c r="F289" i="1" s="1"/>
  <c r="D288" i="1"/>
  <c r="F288" i="1" s="1"/>
  <c r="D287" i="1"/>
  <c r="F287" i="1" s="1"/>
  <c r="F291" i="1" s="1"/>
  <c r="E260" i="1"/>
  <c r="C260" i="1"/>
  <c r="B260" i="1"/>
  <c r="F258" i="1"/>
  <c r="D258" i="1"/>
  <c r="F257" i="1"/>
  <c r="D257" i="1"/>
  <c r="F256" i="1"/>
  <c r="F260" i="1" s="1"/>
  <c r="D256" i="1"/>
  <c r="D260" i="1" s="1"/>
  <c r="C229" i="1"/>
  <c r="B229" i="1"/>
  <c r="E198" i="1"/>
  <c r="C198" i="1"/>
  <c r="B198" i="1"/>
  <c r="F196" i="1"/>
  <c r="F195" i="1"/>
  <c r="D195" i="1"/>
  <c r="D194" i="1"/>
  <c r="D198" i="1" s="1"/>
  <c r="C167" i="1"/>
  <c r="B167" i="1"/>
  <c r="D167" i="1" s="1"/>
  <c r="F167" i="1" s="1"/>
  <c r="D165" i="1"/>
  <c r="F165" i="1" s="1"/>
  <c r="D164" i="1"/>
  <c r="F164" i="1" s="1"/>
  <c r="D163" i="1"/>
  <c r="F163" i="1" s="1"/>
  <c r="C136" i="1"/>
  <c r="B136" i="1"/>
  <c r="D136" i="1" s="1"/>
  <c r="F136" i="1" s="1"/>
  <c r="D134" i="1"/>
  <c r="F134" i="1" s="1"/>
  <c r="D133" i="1"/>
  <c r="F133" i="1" s="1"/>
  <c r="D132" i="1"/>
  <c r="F132" i="1" s="1"/>
  <c r="C105" i="1"/>
  <c r="B105" i="1"/>
  <c r="D105" i="1" s="1"/>
  <c r="F105" i="1" s="1"/>
  <c r="D104" i="1"/>
  <c r="F104" i="1" s="1"/>
  <c r="D103" i="1"/>
  <c r="F103" i="1" s="1"/>
  <c r="D102" i="1"/>
  <c r="F102" i="1" s="1"/>
  <c r="D101" i="1"/>
  <c r="F101" i="1" s="1"/>
  <c r="E74" i="1"/>
  <c r="C74" i="1"/>
  <c r="B74" i="1"/>
  <c r="F72" i="1"/>
  <c r="D72" i="1"/>
  <c r="F71" i="1"/>
  <c r="D71" i="1"/>
  <c r="F70" i="1"/>
  <c r="F74" i="1" s="1"/>
  <c r="D70" i="1"/>
  <c r="D74" i="1" s="1"/>
  <c r="C43" i="1"/>
  <c r="B43" i="1"/>
  <c r="D41" i="1"/>
  <c r="F41" i="1" s="1"/>
  <c r="D40" i="1"/>
  <c r="F40" i="1" s="1"/>
  <c r="F39" i="1"/>
  <c r="F43" i="1" s="1"/>
  <c r="C12" i="1"/>
  <c r="B12" i="1"/>
  <c r="D11" i="1"/>
  <c r="F11" i="1" s="1"/>
  <c r="D10" i="1"/>
  <c r="F10" i="1" s="1"/>
  <c r="D9" i="1"/>
  <c r="D12" i="1" s="1"/>
  <c r="F12" i="1" s="1"/>
  <c r="F8" i="1"/>
  <c r="F322" i="1" l="1"/>
  <c r="F9" i="1"/>
  <c r="D43" i="1"/>
  <c r="F194" i="1"/>
  <c r="F198" i="1" s="1"/>
  <c r="D291" i="1"/>
  <c r="D446" i="1"/>
  <c r="F446" i="1" s="1"/>
  <c r="D473" i="1"/>
  <c r="D601" i="1"/>
  <c r="D411" i="1"/>
  <c r="D415" i="1" l="1"/>
  <c r="F411" i="1"/>
  <c r="F415" i="1" s="1"/>
  <c r="D477" i="1"/>
  <c r="F473" i="1"/>
  <c r="F477" i="1" s="1"/>
</calcChain>
</file>

<file path=xl/sharedStrings.xml><?xml version="1.0" encoding="utf-8"?>
<sst xmlns="http://schemas.openxmlformats.org/spreadsheetml/2006/main" count="702" uniqueCount="37">
  <si>
    <t>ข้อมูลเงินนอกงบประมาณ โรงเรียนขุมทอง (เพชรทองคำอุปถัมภ์)</t>
  </si>
  <si>
    <t>ประจำปีงบประมาณ พ.ศ. 2567</t>
  </si>
  <si>
    <t>สำนักงานเขตลาดกระบัง  กรุงเทพมหานคร</t>
  </si>
  <si>
    <t>ข้อมูล ณ วันที่ 29 กุมภาพันธ์ 2567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</si>
  <si>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</si>
  <si>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</si>
  <si>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</si>
  <si>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</si>
  <si>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</si>
  <si>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</si>
  <si>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</si>
  <si>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ไม่มี</t>
  </si>
  <si>
    <t>อาหารเสริม (นม)</t>
  </si>
  <si>
    <t>อาหารกลางวัน</t>
  </si>
  <si>
    <t>อื่น ๆ (ถ้ามี)</t>
  </si>
  <si>
    <t>เงินบริจาค</t>
  </si>
  <si>
    <t>นักเรียน/ผู้ปกครอง</t>
  </si>
  <si>
    <t>บริษัทเอกชน สมาคม ชมรมและอื่น ๆ</t>
  </si>
  <si>
    <t>ข้อมูลเงินนอกงบประมาณ โรงเรียนเคหะชุมชนลาดกระบัง</t>
  </si>
  <si>
    <t>ข้อมูลเงินนอกงบประมาณ โรงเรียนแดงเป้า (สิงสุขบูรณะ)</t>
  </si>
  <si>
    <t>ข้อมูลเงินนอกงบประมาณ โรงเรียนตำบลขุมทอง (ประชาอุทิศ)</t>
  </si>
  <si>
    <t>ข้อมูลเงินนอกงบประมาณ โรงเรียนประสานสามัคคี</t>
  </si>
  <si>
    <t>ข้อมูลเงินนอกงบประมาณ โรงเรียนลำพะอง (ราษฎร์จำเริญบำรุง)</t>
  </si>
  <si>
    <t>ข้อมูลเงินนอกงบประมาณ โรงเรียนวัดขุมทอง</t>
  </si>
  <si>
    <t>ข้อมูลเงินนอกงบประมาณ โรงเรียนวัดทิพพาวาส</t>
  </si>
  <si>
    <t>ข้อมูลเงินนอกงบประมาณ โรงเรียนวัดบำรุงรื่น</t>
  </si>
  <si>
    <t>ข้อมูลเงินนอกงบประมาณ โรงเรียนวัดบึงบัว</t>
  </si>
  <si>
    <t>ข้อมูลเงินนอกงบประมาณ โรงเรียนวัดปลูกศรัทธา</t>
  </si>
  <si>
    <t>ข้อมูลเงินนอกงบประมาณ โรงเรียนวัดปากบึง</t>
  </si>
  <si>
    <t>ข้อมูลเงินนอกงบประมาณ โรงเรียนวัดพลมานีย์</t>
  </si>
  <si>
    <t>ข้อมูลเงินนอกงบประมาณ โรงเรียนวัดราชโกษา</t>
  </si>
  <si>
    <t>ข้อมูลเงินนอกงบประมาณ โรงเรียนวัดลาดกระบัง (ศีลาภิรัตอุปถัมภ์)</t>
  </si>
  <si>
    <t>ข้อมูลเงินนอกงบประมาณ โรงเรียนวัดลานบุญ</t>
  </si>
  <si>
    <t>ข้อมูลเงินนอกงบประมาณ โรงเรียนวัดสังฆราชา</t>
  </si>
  <si>
    <t>ข้อมูลเงินนอกงบประมาณ โรงเรียนวัดสุทธาโภชน์</t>
  </si>
  <si>
    <t>ข้อมูลเงินนอกงบประมาณ โรงเรียนสุเหร่าลำนายโส</t>
  </si>
  <si>
    <t>ข้อมูลเงินนอกงบประมาณ โรงเรียนแสงหิรัญวิทยา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</si>
</sst>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 New"/>
      <family val="2"/>
    </font>
    <font>
      <sz val="16"/>
      <color theme="1"/>
      <name val="Angsana New"/>
      <family val="1"/>
    </font>
    <font>
      <sz val="16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shrinkToFit="1"/>
    </xf>
    <xf numFmtId="0" fontId="3" fillId="0" borderId="1" xfId="0" applyFont="1" applyBorder="1"/>
    <xf numFmtId="164" fontId="3" fillId="0" borderId="1" xfId="1" applyNumberFormat="1" applyFont="1" applyBorder="1" applyAlignment="1">
      <alignment horizontal="center" vertical="center" shrinkToFit="1"/>
    </xf>
    <xf numFmtId="164" fontId="3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shrinkToFit="1"/>
    </xf>
    <xf numFmtId="4" fontId="3" fillId="0" borderId="1" xfId="0" applyNumberFormat="1" applyFont="1" applyBorder="1" applyAlignment="1">
      <alignment shrinkToFit="1"/>
    </xf>
    <xf numFmtId="4" fontId="3" fillId="0" borderId="1" xfId="0" applyNumberFormat="1" applyFont="1" applyBorder="1"/>
    <xf numFmtId="43" fontId="3" fillId="0" borderId="1" xfId="1" applyFont="1" applyBorder="1" applyAlignment="1">
      <alignment horizontal="center" vertical="center"/>
    </xf>
    <xf numFmtId="43" fontId="3" fillId="0" borderId="1" xfId="1" applyFont="1" applyBorder="1" applyAlignment="1">
      <alignment horizontal="center"/>
    </xf>
    <xf numFmtId="43" fontId="3" fillId="0" borderId="1" xfId="1" applyFont="1" applyBorder="1" applyAlignment="1">
      <alignment shrinkToFi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shrinkToFit="1"/>
    </xf>
    <xf numFmtId="43" fontId="3" fillId="0" borderId="1" xfId="1" applyFont="1" applyBorder="1"/>
    <xf numFmtId="164" fontId="3" fillId="0" borderId="1" xfId="1" applyNumberFormat="1" applyFont="1" applyBorder="1" applyAlignment="1">
      <alignment horizontal="center" shrinkToFit="1"/>
    </xf>
    <xf numFmtId="164" fontId="3" fillId="0" borderId="1" xfId="1" applyNumberFormat="1" applyFont="1" applyBorder="1" applyAlignment="1">
      <alignment horizontal="center"/>
    </xf>
    <xf numFmtId="43" fontId="4" fillId="0" borderId="1" xfId="1" applyFont="1" applyBorder="1" applyAlignment="1">
      <alignment horizontal="center" shrinkToFit="1"/>
    </xf>
    <xf numFmtId="43" fontId="4" fillId="0" borderId="1" xfId="1" applyFont="1" applyBorder="1" applyAlignment="1">
      <alignment horizontal="center"/>
    </xf>
    <xf numFmtId="43" fontId="4" fillId="0" borderId="1" xfId="1" applyFont="1" applyBorder="1"/>
    <xf numFmtId="43" fontId="5" fillId="0" borderId="1" xfId="1" applyFont="1" applyBorder="1" applyAlignment="1">
      <alignment horizontal="center" shrinkToFit="1"/>
    </xf>
    <xf numFmtId="43" fontId="5" fillId="0" borderId="1" xfId="1" applyFont="1" applyBorder="1" applyAlignment="1">
      <alignment shrinkToFit="1"/>
    </xf>
    <xf numFmtId="43" fontId="5" fillId="0" borderId="1" xfId="1" applyFont="1" applyBorder="1" applyAlignment="1">
      <alignment horizontal="center"/>
    </xf>
    <xf numFmtId="0" fontId="3" fillId="0" borderId="0" xfId="0" applyFont="1" applyAlignment="1">
      <alignment shrinkToFit="1"/>
    </xf>
    <xf numFmtId="0" fontId="2" fillId="0" borderId="0" xfId="0" applyFont="1"/>
    <xf numFmtId="49" fontId="3" fillId="0" borderId="1" xfId="1" applyNumberFormat="1" applyFont="1" applyBorder="1" applyAlignment="1">
      <alignment horizontal="center"/>
    </xf>
    <xf numFmtId="43" fontId="3" fillId="0" borderId="1" xfId="1" applyFont="1" applyBorder="1" applyAlignment="1">
      <alignment horizontal="center" vertical="center" shrinkToFit="1"/>
    </xf>
    <xf numFmtId="4" fontId="3" fillId="0" borderId="0" xfId="0" applyNumberFormat="1" applyFont="1"/>
    <xf numFmtId="43" fontId="6" fillId="2" borderId="1" xfId="1" applyFont="1" applyFill="1" applyBorder="1"/>
    <xf numFmtId="43" fontId="7" fillId="0" borderId="0" xfId="1" applyFont="1" applyBorder="1" applyAlignment="1">
      <alignment horizontal="center" shrinkToFit="1"/>
    </xf>
    <xf numFmtId="43" fontId="7" fillId="0" borderId="0" xfId="1" applyFont="1" applyBorder="1" applyAlignment="1">
      <alignment horizontal="center"/>
    </xf>
    <xf numFmtId="0" fontId="3" fillId="0" borderId="1" xfId="0" applyFont="1" applyBorder="1" applyAlignment="1">
      <alignment horizontal="center" shrinkToFit="1"/>
    </xf>
    <xf numFmtId="43" fontId="8" fillId="0" borderId="1" xfId="1" applyFont="1" applyBorder="1" applyAlignment="1">
      <alignment horizontal="center" shrinkToFit="1"/>
    </xf>
    <xf numFmtId="43" fontId="8" fillId="0" borderId="1" xfId="1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006FD-C370-440E-AC5A-8B66E9E4F235}">
  <sheetPr>
    <tabColor rgb="FFFF0000"/>
  </sheetPr>
  <dimension ref="A1:I613"/>
  <sheetViews>
    <sheetView tabSelected="1" view="pageBreakPreview" topLeftCell="A586" zoomScale="145" zoomScaleNormal="100" zoomScaleSheetLayoutView="145" workbookViewId="0">
      <selection activeCell="A594" sqref="A594:D594"/>
    </sheetView>
  </sheetViews>
  <sheetFormatPr defaultColWidth="9" defaultRowHeight="24"/>
  <cols>
    <col min="1" max="1" width="17.7109375" style="2" customWidth="1"/>
    <col min="2" max="2" width="15.42578125" style="29" customWidth="1"/>
    <col min="3" max="3" width="15.28515625" style="2" customWidth="1"/>
    <col min="4" max="4" width="16.28515625" style="2" customWidth="1"/>
    <col min="5" max="5" width="15.28515625" style="2" bestFit="1" customWidth="1"/>
    <col min="6" max="6" width="14.5703125" style="2" customWidth="1"/>
    <col min="7" max="16384" width="9" style="2"/>
  </cols>
  <sheetData>
    <row r="1" spans="1:6">
      <c r="A1" s="1" t="s">
        <v>0</v>
      </c>
      <c r="B1" s="1"/>
      <c r="C1" s="1"/>
      <c r="D1" s="1"/>
      <c r="E1" s="1"/>
      <c r="F1" s="1"/>
    </row>
    <row r="2" spans="1:6">
      <c r="A2" s="1" t="s">
        <v>1</v>
      </c>
      <c r="B2" s="1"/>
      <c r="C2" s="1"/>
      <c r="D2" s="1"/>
      <c r="E2" s="1"/>
      <c r="F2" s="1"/>
    </row>
    <row r="3" spans="1:6">
      <c r="A3" s="1" t="s">
        <v>2</v>
      </c>
      <c r="B3" s="1"/>
      <c r="C3" s="1"/>
      <c r="D3" s="1"/>
      <c r="E3" s="1"/>
      <c r="F3" s="1"/>
    </row>
    <row r="5" spans="1:6">
      <c r="A5" s="3" t="s">
        <v>3</v>
      </c>
      <c r="B5" s="3"/>
      <c r="C5" s="3"/>
      <c r="D5" s="3"/>
    </row>
    <row r="7" spans="1:6">
      <c r="A7" s="4" t="s">
        <v>4</v>
      </c>
      <c r="B7" s="5" t="s">
        <v>5</v>
      </c>
      <c r="C7" s="4" t="s">
        <v>6</v>
      </c>
      <c r="D7" s="4" t="s">
        <v>7</v>
      </c>
      <c r="E7" s="4" t="s">
        <v>8</v>
      </c>
      <c r="F7" s="4" t="s">
        <v>9</v>
      </c>
    </row>
    <row r="8" spans="1:6">
      <c r="A8" s="6" t="s">
        <v>10</v>
      </c>
      <c r="B8" s="7">
        <v>230680</v>
      </c>
      <c r="C8" s="8" t="s">
        <v>11</v>
      </c>
      <c r="D8" s="8">
        <v>230680</v>
      </c>
      <c r="E8" s="8" t="s">
        <v>11</v>
      </c>
      <c r="F8" s="8">
        <f>D8</f>
        <v>230680</v>
      </c>
    </row>
    <row r="9" spans="1:6">
      <c r="A9" s="6" t="s">
        <v>12</v>
      </c>
      <c r="B9" s="7">
        <v>89755.199999999997</v>
      </c>
      <c r="C9" s="8">
        <v>7479.6</v>
      </c>
      <c r="D9" s="8">
        <f>B9+C9</f>
        <v>97234.8</v>
      </c>
      <c r="E9" s="8" t="s">
        <v>11</v>
      </c>
      <c r="F9" s="8">
        <f t="shared" ref="F9:F11" si="0">D9</f>
        <v>97234.8</v>
      </c>
    </row>
    <row r="10" spans="1:6">
      <c r="A10" s="6" t="s">
        <v>13</v>
      </c>
      <c r="B10" s="7">
        <v>248400</v>
      </c>
      <c r="C10" s="8" t="s">
        <v>11</v>
      </c>
      <c r="D10" s="8">
        <f>B10</f>
        <v>248400</v>
      </c>
      <c r="E10" s="8" t="s">
        <v>11</v>
      </c>
      <c r="F10" s="8">
        <f t="shared" si="0"/>
        <v>248400</v>
      </c>
    </row>
    <row r="11" spans="1:6">
      <c r="A11" s="6" t="s">
        <v>14</v>
      </c>
      <c r="B11" s="7">
        <v>171827</v>
      </c>
      <c r="C11" s="7">
        <v>5078</v>
      </c>
      <c r="D11" s="7">
        <f>B11+C11</f>
        <v>176905</v>
      </c>
      <c r="E11" s="7" t="s">
        <v>11</v>
      </c>
      <c r="F11" s="8">
        <f t="shared" si="0"/>
        <v>176905</v>
      </c>
    </row>
    <row r="12" spans="1:6">
      <c r="A12" s="4" t="s">
        <v>7</v>
      </c>
      <c r="B12" s="7">
        <f>B8+B9+B10+B11</f>
        <v>740662.2</v>
      </c>
      <c r="C12" s="7">
        <f>C9+C11</f>
        <v>12557.6</v>
      </c>
      <c r="D12" s="7">
        <f>D8+D9+D10+D11</f>
        <v>753219.8</v>
      </c>
      <c r="E12" s="7" t="s">
        <v>11</v>
      </c>
      <c r="F12" s="7">
        <f>D12</f>
        <v>753219.8</v>
      </c>
    </row>
    <row r="16" spans="1:6" ht="72">
      <c r="A16" s="9" t="s">
        <v>15</v>
      </c>
      <c r="B16" s="10" t="s">
        <v>16</v>
      </c>
      <c r="C16" s="11" t="s">
        <v>17</v>
      </c>
      <c r="D16" s="9" t="s">
        <v>7</v>
      </c>
      <c r="E16" s="9" t="s">
        <v>8</v>
      </c>
      <c r="F16" s="9" t="s">
        <v>9</v>
      </c>
    </row>
    <row r="17" spans="1:6">
      <c r="A17" s="12" t="s">
        <v>11</v>
      </c>
      <c r="B17" s="12" t="s">
        <v>11</v>
      </c>
      <c r="C17" s="12" t="s">
        <v>11</v>
      </c>
      <c r="D17" s="12" t="s">
        <v>11</v>
      </c>
      <c r="E17" s="12" t="s">
        <v>11</v>
      </c>
      <c r="F17" s="12" t="s">
        <v>11</v>
      </c>
    </row>
    <row r="18" spans="1:6">
      <c r="A18" s="6"/>
      <c r="B18" s="13"/>
      <c r="C18" s="14"/>
      <c r="D18" s="14"/>
      <c r="E18" s="14"/>
      <c r="F18" s="14"/>
    </row>
    <row r="19" spans="1:6">
      <c r="A19" s="6"/>
      <c r="B19" s="13"/>
      <c r="C19" s="14"/>
      <c r="D19" s="14"/>
      <c r="E19" s="14"/>
      <c r="F19" s="14"/>
    </row>
    <row r="20" spans="1:6">
      <c r="A20" s="6"/>
      <c r="B20" s="13"/>
      <c r="C20" s="14"/>
      <c r="D20" s="14"/>
      <c r="E20" s="14"/>
      <c r="F20" s="14"/>
    </row>
    <row r="21" spans="1:6">
      <c r="A21" s="6"/>
      <c r="B21" s="13"/>
      <c r="C21" s="14"/>
      <c r="D21" s="14"/>
      <c r="E21" s="14"/>
      <c r="F21" s="14"/>
    </row>
    <row r="22" spans="1:6">
      <c r="A22" s="6"/>
      <c r="B22" s="13"/>
      <c r="C22" s="14"/>
      <c r="D22" s="14"/>
      <c r="E22" s="14"/>
      <c r="F22" s="14"/>
    </row>
    <row r="23" spans="1:6">
      <c r="A23" s="6"/>
      <c r="B23" s="13"/>
      <c r="C23" s="14"/>
      <c r="D23" s="14"/>
      <c r="E23" s="14"/>
      <c r="F23" s="14"/>
    </row>
    <row r="24" spans="1:6">
      <c r="A24" s="4"/>
      <c r="B24" s="13"/>
      <c r="C24" s="13"/>
      <c r="D24" s="13"/>
      <c r="E24" s="13"/>
      <c r="F24" s="13"/>
    </row>
    <row r="32" spans="1:6">
      <c r="A32" s="1" t="s">
        <v>18</v>
      </c>
      <c r="B32" s="1"/>
      <c r="C32" s="1"/>
      <c r="D32" s="1"/>
      <c r="E32" s="1"/>
      <c r="F32" s="1"/>
    </row>
    <row r="33" spans="1:6">
      <c r="A33" s="1" t="s">
        <v>1</v>
      </c>
      <c r="B33" s="1"/>
      <c r="C33" s="1"/>
      <c r="D33" s="1"/>
      <c r="E33" s="1"/>
      <c r="F33" s="1"/>
    </row>
    <row r="34" spans="1:6">
      <c r="A34" s="1" t="s">
        <v>2</v>
      </c>
      <c r="B34" s="1"/>
      <c r="C34" s="1"/>
      <c r="D34" s="1"/>
      <c r="E34" s="1"/>
      <c r="F34" s="1"/>
    </row>
    <row r="36" spans="1:6">
      <c r="A36" s="3" t="s">
        <v>3</v>
      </c>
      <c r="B36" s="3"/>
      <c r="C36" s="3"/>
      <c r="D36" s="3"/>
    </row>
    <row r="38" spans="1:6">
      <c r="A38" s="4" t="s">
        <v>4</v>
      </c>
      <c r="B38" s="5" t="s">
        <v>5</v>
      </c>
      <c r="C38" s="4" t="s">
        <v>6</v>
      </c>
      <c r="D38" s="4" t="s">
        <v>7</v>
      </c>
      <c r="E38" s="4" t="s">
        <v>8</v>
      </c>
      <c r="F38" s="4" t="s">
        <v>9</v>
      </c>
    </row>
    <row r="39" spans="1:6">
      <c r="A39" s="6" t="s">
        <v>10</v>
      </c>
      <c r="B39" s="15">
        <v>9043070</v>
      </c>
      <c r="C39" s="12" t="s">
        <v>11</v>
      </c>
      <c r="D39" s="16">
        <v>9043070</v>
      </c>
      <c r="E39" s="16" t="s">
        <v>11</v>
      </c>
      <c r="F39" s="16">
        <f>D39</f>
        <v>9043070</v>
      </c>
    </row>
    <row r="40" spans="1:6">
      <c r="A40" s="6" t="s">
        <v>12</v>
      </c>
      <c r="B40" s="15">
        <v>2195100</v>
      </c>
      <c r="C40" s="12">
        <v>182925</v>
      </c>
      <c r="D40" s="16">
        <f>B40+C40</f>
        <v>2378025</v>
      </c>
      <c r="E40" s="16" t="s">
        <v>11</v>
      </c>
      <c r="F40" s="16">
        <f>D40</f>
        <v>2378025</v>
      </c>
    </row>
    <row r="41" spans="1:6">
      <c r="A41" s="6" t="s">
        <v>13</v>
      </c>
      <c r="B41" s="15">
        <v>4574020</v>
      </c>
      <c r="C41" s="12">
        <v>623730</v>
      </c>
      <c r="D41" s="16">
        <f>B41+C41</f>
        <v>5197750</v>
      </c>
      <c r="E41" s="16" t="s">
        <v>11</v>
      </c>
      <c r="F41" s="16">
        <f>D41</f>
        <v>5197750</v>
      </c>
    </row>
    <row r="42" spans="1:6">
      <c r="A42" s="6" t="s">
        <v>14</v>
      </c>
      <c r="B42" s="15" t="s">
        <v>11</v>
      </c>
      <c r="C42" s="15" t="s">
        <v>11</v>
      </c>
      <c r="D42" s="15" t="s">
        <v>11</v>
      </c>
      <c r="E42" s="15" t="s">
        <v>11</v>
      </c>
      <c r="F42" s="15" t="s">
        <v>11</v>
      </c>
    </row>
    <row r="43" spans="1:6">
      <c r="A43" s="4" t="s">
        <v>7</v>
      </c>
      <c r="B43" s="17">
        <f>B39+B40+B41</f>
        <v>15812190</v>
      </c>
      <c r="C43" s="16">
        <f>C40+C41</f>
        <v>806655</v>
      </c>
      <c r="D43" s="17">
        <f>D39+D40+D41</f>
        <v>16618845</v>
      </c>
      <c r="E43" s="16" t="s">
        <v>11</v>
      </c>
      <c r="F43" s="17">
        <f>F39-F40-F41</f>
        <v>1467295</v>
      </c>
    </row>
    <row r="47" spans="1:6" ht="72">
      <c r="A47" s="9" t="s">
        <v>15</v>
      </c>
      <c r="B47" s="10" t="s">
        <v>16</v>
      </c>
      <c r="C47" s="11" t="s">
        <v>17</v>
      </c>
      <c r="D47" s="9" t="s">
        <v>7</v>
      </c>
      <c r="E47" s="9" t="s">
        <v>8</v>
      </c>
      <c r="F47" s="9" t="s">
        <v>9</v>
      </c>
    </row>
    <row r="48" spans="1:6">
      <c r="A48" s="18" t="s">
        <v>11</v>
      </c>
      <c r="B48" s="18" t="s">
        <v>11</v>
      </c>
      <c r="C48" s="18" t="s">
        <v>11</v>
      </c>
      <c r="D48" s="18" t="s">
        <v>11</v>
      </c>
      <c r="E48" s="18" t="s">
        <v>11</v>
      </c>
      <c r="F48" s="18" t="s">
        <v>11</v>
      </c>
    </row>
    <row r="49" spans="1:6">
      <c r="A49" s="6"/>
      <c r="B49" s="19"/>
      <c r="C49" s="6"/>
      <c r="D49" s="6"/>
      <c r="E49" s="6"/>
      <c r="F49" s="6"/>
    </row>
    <row r="50" spans="1:6">
      <c r="A50" s="6"/>
      <c r="B50" s="19"/>
      <c r="C50" s="6"/>
      <c r="D50" s="6"/>
      <c r="E50" s="6"/>
      <c r="F50" s="6"/>
    </row>
    <row r="51" spans="1:6">
      <c r="A51" s="6"/>
      <c r="B51" s="19"/>
      <c r="C51" s="6"/>
      <c r="D51" s="6"/>
      <c r="E51" s="6"/>
      <c r="F51" s="6"/>
    </row>
    <row r="52" spans="1:6">
      <c r="A52" s="6"/>
      <c r="B52" s="19"/>
      <c r="C52" s="6"/>
      <c r="D52" s="6"/>
      <c r="E52" s="6"/>
      <c r="F52" s="6"/>
    </row>
    <row r="53" spans="1:6">
      <c r="A53" s="6"/>
      <c r="B53" s="19"/>
      <c r="C53" s="6"/>
      <c r="D53" s="6"/>
      <c r="E53" s="6"/>
      <c r="F53" s="6"/>
    </row>
    <row r="54" spans="1:6">
      <c r="A54" s="6"/>
      <c r="B54" s="19"/>
      <c r="C54" s="6"/>
      <c r="D54" s="6"/>
      <c r="E54" s="6"/>
      <c r="F54" s="6"/>
    </row>
    <row r="55" spans="1:6">
      <c r="A55" s="4"/>
      <c r="B55" s="19"/>
      <c r="C55" s="19"/>
      <c r="D55" s="19"/>
      <c r="E55" s="19"/>
      <c r="F55" s="19"/>
    </row>
    <row r="63" spans="1:6">
      <c r="A63" s="1" t="s">
        <v>19</v>
      </c>
      <c r="B63" s="1"/>
      <c r="C63" s="1"/>
      <c r="D63" s="1"/>
      <c r="E63" s="1"/>
      <c r="F63" s="1"/>
    </row>
    <row r="64" spans="1:6">
      <c r="A64" s="1" t="s">
        <v>1</v>
      </c>
      <c r="B64" s="1"/>
      <c r="C64" s="1"/>
      <c r="D64" s="1"/>
      <c r="E64" s="1"/>
      <c r="F64" s="1"/>
    </row>
    <row r="65" spans="1:6">
      <c r="A65" s="1" t="s">
        <v>2</v>
      </c>
      <c r="B65" s="1"/>
      <c r="C65" s="1"/>
      <c r="D65" s="1"/>
      <c r="E65" s="1"/>
      <c r="F65" s="1"/>
    </row>
    <row r="67" spans="1:6">
      <c r="A67" s="3" t="s">
        <v>3</v>
      </c>
      <c r="B67" s="3"/>
      <c r="C67" s="3"/>
      <c r="D67" s="3"/>
    </row>
    <row r="69" spans="1:6">
      <c r="A69" s="4" t="s">
        <v>4</v>
      </c>
      <c r="B69" s="5" t="s">
        <v>5</v>
      </c>
      <c r="C69" s="4" t="s">
        <v>6</v>
      </c>
      <c r="D69" s="4" t="s">
        <v>7</v>
      </c>
      <c r="E69" s="4" t="s">
        <v>8</v>
      </c>
      <c r="F69" s="4" t="s">
        <v>9</v>
      </c>
    </row>
    <row r="70" spans="1:6">
      <c r="A70" s="6" t="s">
        <v>10</v>
      </c>
      <c r="B70" s="12">
        <v>631269</v>
      </c>
      <c r="C70" s="20">
        <v>8995</v>
      </c>
      <c r="D70" s="20">
        <f>B70+C70</f>
        <v>640264</v>
      </c>
      <c r="E70" s="16" t="s">
        <v>11</v>
      </c>
      <c r="F70" s="20">
        <f>D70</f>
        <v>640264</v>
      </c>
    </row>
    <row r="71" spans="1:6">
      <c r="A71" s="6" t="s">
        <v>12</v>
      </c>
      <c r="B71" s="17">
        <v>159022.79999999999</v>
      </c>
      <c r="C71" s="16">
        <v>13251.9</v>
      </c>
      <c r="D71" s="20">
        <f>B71+C71</f>
        <v>172274.69999999998</v>
      </c>
      <c r="E71" s="16" t="s">
        <v>11</v>
      </c>
      <c r="F71" s="20">
        <f>D71</f>
        <v>172274.69999999998</v>
      </c>
    </row>
    <row r="72" spans="1:6">
      <c r="A72" s="6" t="s">
        <v>13</v>
      </c>
      <c r="B72" s="12">
        <v>358600</v>
      </c>
      <c r="C72" s="16" t="s">
        <v>11</v>
      </c>
      <c r="D72" s="20">
        <f>B72</f>
        <v>358600</v>
      </c>
      <c r="E72" s="20">
        <v>141680</v>
      </c>
      <c r="F72" s="20">
        <f>D72-E72</f>
        <v>216920</v>
      </c>
    </row>
    <row r="73" spans="1:6">
      <c r="A73" s="6" t="s">
        <v>14</v>
      </c>
      <c r="B73" s="12" t="s">
        <v>11</v>
      </c>
      <c r="C73" s="16" t="s">
        <v>11</v>
      </c>
      <c r="D73" s="16" t="s">
        <v>11</v>
      </c>
      <c r="E73" s="16" t="s">
        <v>11</v>
      </c>
      <c r="F73" s="16" t="s">
        <v>11</v>
      </c>
    </row>
    <row r="74" spans="1:6">
      <c r="A74" s="4" t="s">
        <v>7</v>
      </c>
      <c r="B74" s="17">
        <f>B70+B71+B72</f>
        <v>1148891.8</v>
      </c>
      <c r="C74" s="17">
        <f>C70+C71</f>
        <v>22246.9</v>
      </c>
      <c r="D74" s="17">
        <f>D70+D71+D72</f>
        <v>1171138.7</v>
      </c>
      <c r="E74" s="17">
        <f>E72</f>
        <v>141680</v>
      </c>
      <c r="F74" s="17">
        <f>F70-F71-F72</f>
        <v>251069.30000000005</v>
      </c>
    </row>
    <row r="78" spans="1:6" ht="72">
      <c r="A78" s="9" t="s">
        <v>15</v>
      </c>
      <c r="B78" s="10" t="s">
        <v>16</v>
      </c>
      <c r="C78" s="11" t="s">
        <v>17</v>
      </c>
      <c r="D78" s="9" t="s">
        <v>7</v>
      </c>
      <c r="E78" s="9" t="s">
        <v>8</v>
      </c>
      <c r="F78" s="9" t="s">
        <v>9</v>
      </c>
    </row>
    <row r="79" spans="1:6">
      <c r="A79" s="18" t="s">
        <v>11</v>
      </c>
      <c r="B79" s="18" t="s">
        <v>11</v>
      </c>
      <c r="C79" s="18" t="s">
        <v>11</v>
      </c>
      <c r="D79" s="18" t="s">
        <v>11</v>
      </c>
      <c r="E79" s="18" t="s">
        <v>11</v>
      </c>
      <c r="F79" s="18" t="s">
        <v>11</v>
      </c>
    </row>
    <row r="80" spans="1:6">
      <c r="A80" s="6"/>
      <c r="B80" s="19"/>
      <c r="C80" s="6"/>
      <c r="D80" s="6"/>
      <c r="E80" s="6"/>
      <c r="F80" s="6"/>
    </row>
    <row r="81" spans="1:6">
      <c r="A81" s="6"/>
      <c r="B81" s="19"/>
      <c r="C81" s="6"/>
      <c r="D81" s="6"/>
      <c r="E81" s="6"/>
      <c r="F81" s="6"/>
    </row>
    <row r="82" spans="1:6">
      <c r="A82" s="6"/>
      <c r="B82" s="19"/>
      <c r="C82" s="6"/>
      <c r="D82" s="6"/>
      <c r="E82" s="6"/>
      <c r="F82" s="6"/>
    </row>
    <row r="83" spans="1:6">
      <c r="A83" s="6"/>
      <c r="B83" s="19"/>
      <c r="C83" s="6"/>
      <c r="D83" s="6"/>
      <c r="E83" s="6"/>
      <c r="F83" s="6"/>
    </row>
    <row r="84" spans="1:6">
      <c r="A84" s="6"/>
      <c r="B84" s="19"/>
      <c r="C84" s="6"/>
      <c r="D84" s="6"/>
      <c r="E84" s="6"/>
      <c r="F84" s="6"/>
    </row>
    <row r="85" spans="1:6">
      <c r="A85" s="6"/>
      <c r="B85" s="19"/>
      <c r="C85" s="6"/>
      <c r="D85" s="6"/>
      <c r="E85" s="6"/>
      <c r="F85" s="6"/>
    </row>
    <row r="86" spans="1:6">
      <c r="A86" s="4"/>
      <c r="B86" s="19"/>
      <c r="C86" s="19"/>
      <c r="D86" s="19"/>
      <c r="E86" s="19"/>
      <c r="F86" s="19"/>
    </row>
    <row r="94" spans="1:6">
      <c r="A94" s="1" t="s">
        <v>20</v>
      </c>
      <c r="B94" s="1"/>
      <c r="C94" s="1"/>
      <c r="D94" s="1"/>
      <c r="E94" s="1"/>
      <c r="F94" s="1"/>
    </row>
    <row r="95" spans="1:6">
      <c r="A95" s="1" t="s">
        <v>1</v>
      </c>
      <c r="B95" s="1"/>
      <c r="C95" s="1"/>
      <c r="D95" s="1"/>
      <c r="E95" s="1"/>
      <c r="F95" s="1"/>
    </row>
    <row r="96" spans="1:6">
      <c r="A96" s="1" t="s">
        <v>2</v>
      </c>
      <c r="B96" s="1"/>
      <c r="C96" s="1"/>
      <c r="D96" s="1"/>
      <c r="E96" s="1"/>
      <c r="F96" s="1"/>
    </row>
    <row r="98" spans="1:6">
      <c r="A98" s="3" t="s">
        <v>3</v>
      </c>
      <c r="B98" s="3"/>
      <c r="C98" s="3"/>
      <c r="D98" s="3"/>
    </row>
    <row r="100" spans="1:6">
      <c r="A100" s="4" t="s">
        <v>4</v>
      </c>
      <c r="B100" s="5" t="s">
        <v>5</v>
      </c>
      <c r="C100" s="4" t="s">
        <v>6</v>
      </c>
      <c r="D100" s="4" t="s">
        <v>7</v>
      </c>
      <c r="E100" s="4" t="s">
        <v>8</v>
      </c>
      <c r="F100" s="4" t="s">
        <v>9</v>
      </c>
    </row>
    <row r="101" spans="1:6">
      <c r="A101" s="6" t="s">
        <v>10</v>
      </c>
      <c r="B101" s="7">
        <v>176656</v>
      </c>
      <c r="C101" s="8" t="s">
        <v>11</v>
      </c>
      <c r="D101" s="8">
        <f>B101</f>
        <v>176656</v>
      </c>
      <c r="E101" s="8" t="s">
        <v>11</v>
      </c>
      <c r="F101" s="8">
        <f>D101</f>
        <v>176656</v>
      </c>
    </row>
    <row r="102" spans="1:6">
      <c r="A102" s="6" t="s">
        <v>12</v>
      </c>
      <c r="B102" s="7">
        <v>69267.600000000006</v>
      </c>
      <c r="C102" s="8">
        <v>5772.3</v>
      </c>
      <c r="D102" s="8">
        <f>B102+C102</f>
        <v>75039.900000000009</v>
      </c>
      <c r="E102" s="8" t="s">
        <v>11</v>
      </c>
      <c r="F102" s="8">
        <f t="shared" ref="F102:F105" si="1">D102</f>
        <v>75039.900000000009</v>
      </c>
    </row>
    <row r="103" spans="1:6">
      <c r="A103" s="6" t="s">
        <v>13</v>
      </c>
      <c r="B103" s="7">
        <v>191700</v>
      </c>
      <c r="C103" s="8" t="s">
        <v>11</v>
      </c>
      <c r="D103" s="8">
        <f>B103</f>
        <v>191700</v>
      </c>
      <c r="E103" s="8" t="s">
        <v>11</v>
      </c>
      <c r="F103" s="8">
        <f t="shared" si="1"/>
        <v>191700</v>
      </c>
    </row>
    <row r="104" spans="1:6">
      <c r="A104" s="6" t="s">
        <v>14</v>
      </c>
      <c r="B104" s="7">
        <v>318397</v>
      </c>
      <c r="C104" s="8">
        <v>3829</v>
      </c>
      <c r="D104" s="8">
        <f>B104+C104</f>
        <v>322226</v>
      </c>
      <c r="E104" s="8" t="s">
        <v>11</v>
      </c>
      <c r="F104" s="8">
        <f t="shared" si="1"/>
        <v>322226</v>
      </c>
    </row>
    <row r="105" spans="1:6">
      <c r="A105" s="4" t="s">
        <v>7</v>
      </c>
      <c r="B105" s="7">
        <f>B101+B102+B103+B104</f>
        <v>756020.6</v>
      </c>
      <c r="C105" s="7">
        <f>C102+C104</f>
        <v>9601.2999999999993</v>
      </c>
      <c r="D105" s="7">
        <f>B105+C105</f>
        <v>765621.9</v>
      </c>
      <c r="E105" s="8" t="s">
        <v>11</v>
      </c>
      <c r="F105" s="8">
        <f t="shared" si="1"/>
        <v>765621.9</v>
      </c>
    </row>
    <row r="109" spans="1:6" ht="72">
      <c r="A109" s="9" t="s">
        <v>15</v>
      </c>
      <c r="B109" s="10" t="s">
        <v>16</v>
      </c>
      <c r="C109" s="11" t="s">
        <v>17</v>
      </c>
      <c r="D109" s="9" t="s">
        <v>7</v>
      </c>
      <c r="E109" s="9" t="s">
        <v>8</v>
      </c>
      <c r="F109" s="9" t="s">
        <v>9</v>
      </c>
    </row>
    <row r="110" spans="1:6">
      <c r="A110" s="18" t="s">
        <v>11</v>
      </c>
      <c r="B110" s="18" t="s">
        <v>11</v>
      </c>
      <c r="C110" s="18" t="s">
        <v>11</v>
      </c>
      <c r="D110" s="18" t="s">
        <v>11</v>
      </c>
      <c r="E110" s="18" t="s">
        <v>11</v>
      </c>
      <c r="F110" s="18" t="s">
        <v>11</v>
      </c>
    </row>
    <row r="111" spans="1:6">
      <c r="A111" s="6"/>
      <c r="B111" s="19"/>
      <c r="C111" s="6"/>
      <c r="D111" s="6"/>
      <c r="E111" s="6"/>
      <c r="F111" s="6"/>
    </row>
    <row r="112" spans="1:6">
      <c r="A112" s="6"/>
      <c r="B112" s="19"/>
      <c r="C112" s="6"/>
      <c r="D112" s="6"/>
      <c r="E112" s="6"/>
      <c r="F112" s="6"/>
    </row>
    <row r="113" spans="1:6">
      <c r="A113" s="6"/>
      <c r="B113" s="19"/>
      <c r="C113" s="6"/>
      <c r="D113" s="6"/>
      <c r="E113" s="6"/>
      <c r="F113" s="6"/>
    </row>
    <row r="114" spans="1:6">
      <c r="A114" s="6"/>
      <c r="B114" s="19"/>
      <c r="C114" s="6"/>
      <c r="D114" s="6"/>
      <c r="E114" s="6"/>
      <c r="F114" s="6"/>
    </row>
    <row r="115" spans="1:6">
      <c r="A115" s="6"/>
      <c r="B115" s="19"/>
      <c r="C115" s="6"/>
      <c r="D115" s="6"/>
      <c r="E115" s="6"/>
      <c r="F115" s="6"/>
    </row>
    <row r="116" spans="1:6">
      <c r="A116" s="6"/>
      <c r="B116" s="19"/>
      <c r="C116" s="6"/>
      <c r="D116" s="6"/>
      <c r="E116" s="6"/>
      <c r="F116" s="6"/>
    </row>
    <row r="117" spans="1:6">
      <c r="A117" s="4"/>
      <c r="B117" s="19"/>
      <c r="C117" s="19"/>
      <c r="D117" s="19"/>
      <c r="E117" s="19"/>
      <c r="F117" s="19"/>
    </row>
    <row r="125" spans="1:6">
      <c r="A125" s="1" t="s">
        <v>21</v>
      </c>
      <c r="B125" s="1"/>
      <c r="C125" s="1"/>
      <c r="D125" s="1"/>
      <c r="E125" s="1"/>
      <c r="F125" s="1"/>
    </row>
    <row r="126" spans="1:6">
      <c r="A126" s="1" t="s">
        <v>1</v>
      </c>
      <c r="B126" s="1"/>
      <c r="C126" s="1"/>
      <c r="D126" s="1"/>
      <c r="E126" s="1"/>
      <c r="F126" s="1"/>
    </row>
    <row r="127" spans="1:6">
      <c r="A127" s="1" t="s">
        <v>2</v>
      </c>
      <c r="B127" s="1"/>
      <c r="C127" s="1"/>
      <c r="D127" s="1"/>
      <c r="E127" s="1"/>
      <c r="F127" s="1"/>
    </row>
    <row r="129" spans="1:6">
      <c r="A129" s="3" t="s">
        <v>3</v>
      </c>
      <c r="B129" s="3"/>
      <c r="C129" s="3"/>
      <c r="D129" s="3"/>
    </row>
    <row r="131" spans="1:6">
      <c r="A131" s="4" t="s">
        <v>4</v>
      </c>
      <c r="B131" s="5" t="s">
        <v>5</v>
      </c>
      <c r="C131" s="4" t="s">
        <v>6</v>
      </c>
      <c r="D131" s="4" t="s">
        <v>7</v>
      </c>
      <c r="E131" s="4" t="s">
        <v>8</v>
      </c>
      <c r="F131" s="4" t="s">
        <v>9</v>
      </c>
    </row>
    <row r="132" spans="1:6">
      <c r="A132" s="6" t="s">
        <v>10</v>
      </c>
      <c r="B132" s="21">
        <v>492169</v>
      </c>
      <c r="C132" s="22">
        <v>6212</v>
      </c>
      <c r="D132" s="22">
        <f>B132+C132</f>
        <v>498381</v>
      </c>
      <c r="E132" s="22" t="s">
        <v>11</v>
      </c>
      <c r="F132" s="22">
        <f>D132</f>
        <v>498381</v>
      </c>
    </row>
    <row r="133" spans="1:6">
      <c r="A133" s="6" t="s">
        <v>12</v>
      </c>
      <c r="B133" s="21">
        <v>110242.8</v>
      </c>
      <c r="C133" s="22">
        <v>9186.9</v>
      </c>
      <c r="D133" s="22">
        <f t="shared" ref="D133:D134" si="2">B133+C133</f>
        <v>119429.7</v>
      </c>
      <c r="E133" s="22" t="s">
        <v>11</v>
      </c>
      <c r="F133" s="22">
        <f t="shared" ref="F133:F134" si="3">D133</f>
        <v>119429.7</v>
      </c>
    </row>
    <row r="134" spans="1:6">
      <c r="A134" s="6" t="s">
        <v>13</v>
      </c>
      <c r="B134" s="21">
        <v>271200</v>
      </c>
      <c r="C134" s="22">
        <v>22600</v>
      </c>
      <c r="D134" s="22">
        <f t="shared" si="2"/>
        <v>293800</v>
      </c>
      <c r="E134" s="22" t="s">
        <v>11</v>
      </c>
      <c r="F134" s="22">
        <f t="shared" si="3"/>
        <v>293800</v>
      </c>
    </row>
    <row r="135" spans="1:6">
      <c r="A135" s="6" t="s">
        <v>14</v>
      </c>
      <c r="B135" s="22" t="s">
        <v>11</v>
      </c>
      <c r="C135" s="22" t="s">
        <v>11</v>
      </c>
      <c r="D135" s="22" t="s">
        <v>11</v>
      </c>
      <c r="E135" s="22" t="s">
        <v>11</v>
      </c>
      <c r="F135" s="22" t="s">
        <v>11</v>
      </c>
    </row>
    <row r="136" spans="1:6">
      <c r="A136" s="4" t="s">
        <v>7</v>
      </c>
      <c r="B136" s="21">
        <f>B132+B133+B134</f>
        <v>873611.8</v>
      </c>
      <c r="C136" s="21">
        <f>C132+C133+C134</f>
        <v>37998.9</v>
      </c>
      <c r="D136" s="21">
        <f>B136+C136</f>
        <v>911610.70000000007</v>
      </c>
      <c r="E136" s="21" t="s">
        <v>11</v>
      </c>
      <c r="F136" s="21">
        <f>D136</f>
        <v>911610.70000000007</v>
      </c>
    </row>
    <row r="140" spans="1:6" ht="72">
      <c r="A140" s="9" t="s">
        <v>15</v>
      </c>
      <c r="B140" s="10" t="s">
        <v>16</v>
      </c>
      <c r="C140" s="11" t="s">
        <v>17</v>
      </c>
      <c r="D140" s="9" t="s">
        <v>7</v>
      </c>
      <c r="E140" s="9" t="s">
        <v>8</v>
      </c>
      <c r="F140" s="9" t="s">
        <v>9</v>
      </c>
    </row>
    <row r="141" spans="1:6">
      <c r="A141" s="18" t="s">
        <v>11</v>
      </c>
      <c r="B141" s="18" t="s">
        <v>11</v>
      </c>
      <c r="C141" s="18" t="s">
        <v>11</v>
      </c>
      <c r="D141" s="18" t="s">
        <v>11</v>
      </c>
      <c r="E141" s="18" t="s">
        <v>11</v>
      </c>
      <c r="F141" s="18" t="s">
        <v>11</v>
      </c>
    </row>
    <row r="142" spans="1:6">
      <c r="A142" s="6"/>
      <c r="B142" s="19"/>
      <c r="C142" s="6"/>
      <c r="D142" s="6"/>
      <c r="E142" s="6"/>
      <c r="F142" s="6"/>
    </row>
    <row r="143" spans="1:6">
      <c r="A143" s="6"/>
      <c r="B143" s="19"/>
      <c r="C143" s="6"/>
      <c r="D143" s="6"/>
      <c r="E143" s="6"/>
      <c r="F143" s="6"/>
    </row>
    <row r="144" spans="1:6">
      <c r="A144" s="6"/>
      <c r="B144" s="19"/>
      <c r="C144" s="6"/>
      <c r="D144" s="6"/>
      <c r="E144" s="6"/>
      <c r="F144" s="6"/>
    </row>
    <row r="145" spans="1:6">
      <c r="A145" s="6"/>
      <c r="B145" s="19"/>
      <c r="C145" s="6"/>
      <c r="D145" s="6"/>
      <c r="E145" s="6"/>
      <c r="F145" s="6"/>
    </row>
    <row r="146" spans="1:6">
      <c r="A146" s="6"/>
      <c r="B146" s="19"/>
      <c r="C146" s="6"/>
      <c r="D146" s="6"/>
      <c r="E146" s="6"/>
      <c r="F146" s="6"/>
    </row>
    <row r="147" spans="1:6">
      <c r="A147" s="6"/>
      <c r="B147" s="19"/>
      <c r="C147" s="6"/>
      <c r="D147" s="6"/>
      <c r="E147" s="6"/>
      <c r="F147" s="6"/>
    </row>
    <row r="148" spans="1:6">
      <c r="A148" s="4"/>
      <c r="B148" s="19"/>
      <c r="C148" s="19"/>
      <c r="D148" s="19"/>
      <c r="E148" s="19"/>
      <c r="F148" s="19"/>
    </row>
    <row r="156" spans="1:6">
      <c r="A156" s="1" t="s">
        <v>22</v>
      </c>
      <c r="B156" s="1"/>
      <c r="C156" s="1"/>
      <c r="D156" s="1"/>
      <c r="E156" s="1"/>
      <c r="F156" s="1"/>
    </row>
    <row r="157" spans="1:6">
      <c r="A157" s="1" t="s">
        <v>1</v>
      </c>
      <c r="B157" s="1"/>
      <c r="C157" s="1"/>
      <c r="D157" s="1"/>
      <c r="E157" s="1"/>
      <c r="F157" s="1"/>
    </row>
    <row r="158" spans="1:6">
      <c r="A158" s="1" t="s">
        <v>2</v>
      </c>
      <c r="B158" s="1"/>
      <c r="C158" s="1"/>
      <c r="D158" s="1"/>
      <c r="E158" s="1"/>
      <c r="F158" s="1"/>
    </row>
    <row r="160" spans="1:6">
      <c r="A160" s="3" t="s">
        <v>3</v>
      </c>
      <c r="B160" s="3"/>
      <c r="C160" s="3"/>
      <c r="D160" s="3"/>
    </row>
    <row r="162" spans="1:6">
      <c r="A162" s="4" t="s">
        <v>4</v>
      </c>
      <c r="B162" s="5" t="s">
        <v>5</v>
      </c>
      <c r="C162" s="4" t="s">
        <v>6</v>
      </c>
      <c r="D162" s="4" t="s">
        <v>7</v>
      </c>
      <c r="E162" s="4" t="s">
        <v>8</v>
      </c>
      <c r="F162" s="4" t="s">
        <v>9</v>
      </c>
    </row>
    <row r="163" spans="1:6">
      <c r="A163" s="6" t="s">
        <v>10</v>
      </c>
      <c r="B163" s="23">
        <v>3434536</v>
      </c>
      <c r="C163" s="24">
        <v>48946</v>
      </c>
      <c r="D163" s="24">
        <f>B163+C163</f>
        <v>3483482</v>
      </c>
      <c r="E163" s="12" t="s">
        <v>11</v>
      </c>
      <c r="F163" s="24">
        <f>D163</f>
        <v>3483482</v>
      </c>
    </row>
    <row r="164" spans="1:6">
      <c r="A164" s="6" t="s">
        <v>12</v>
      </c>
      <c r="B164" s="23">
        <v>864381.6</v>
      </c>
      <c r="C164" s="25">
        <v>72031.8</v>
      </c>
      <c r="D164" s="24">
        <f>B164+C164</f>
        <v>936413.4</v>
      </c>
      <c r="E164" s="12" t="s">
        <v>11</v>
      </c>
      <c r="F164" s="24">
        <f>D164</f>
        <v>936413.4</v>
      </c>
    </row>
    <row r="165" spans="1:6">
      <c r="A165" s="6" t="s">
        <v>13</v>
      </c>
      <c r="B165" s="23">
        <v>1949200</v>
      </c>
      <c r="C165" s="12" t="s">
        <v>11</v>
      </c>
      <c r="D165" s="24">
        <f>B165</f>
        <v>1949200</v>
      </c>
      <c r="E165" s="12" t="s">
        <v>11</v>
      </c>
      <c r="F165" s="24">
        <f>D165</f>
        <v>1949200</v>
      </c>
    </row>
    <row r="166" spans="1:6">
      <c r="A166" s="6" t="s">
        <v>14</v>
      </c>
      <c r="B166" s="12" t="s">
        <v>11</v>
      </c>
      <c r="C166" s="12" t="s">
        <v>11</v>
      </c>
      <c r="D166" s="12" t="s">
        <v>11</v>
      </c>
      <c r="E166" s="12" t="s">
        <v>11</v>
      </c>
      <c r="F166" s="12" t="s">
        <v>11</v>
      </c>
    </row>
    <row r="167" spans="1:6">
      <c r="A167" s="4" t="s">
        <v>7</v>
      </c>
      <c r="B167" s="26">
        <f>SUM(B163:B166)</f>
        <v>6248117.5999999996</v>
      </c>
      <c r="C167" s="27">
        <f>SUM(C163:C166)</f>
        <v>120977.8</v>
      </c>
      <c r="D167" s="28">
        <f>B167+C167</f>
        <v>6369095.3999999994</v>
      </c>
      <c r="E167" s="12" t="s">
        <v>11</v>
      </c>
      <c r="F167" s="28">
        <f>D167</f>
        <v>6369095.3999999994</v>
      </c>
    </row>
    <row r="171" spans="1:6" ht="72">
      <c r="A171" s="9" t="s">
        <v>15</v>
      </c>
      <c r="B171" s="10" t="s">
        <v>16</v>
      </c>
      <c r="C171" s="11" t="s">
        <v>17</v>
      </c>
      <c r="D171" s="9" t="s">
        <v>7</v>
      </c>
      <c r="E171" s="9" t="s">
        <v>8</v>
      </c>
      <c r="F171" s="9" t="s">
        <v>9</v>
      </c>
    </row>
    <row r="172" spans="1:6">
      <c r="A172" s="18" t="s">
        <v>11</v>
      </c>
      <c r="B172" s="18" t="s">
        <v>11</v>
      </c>
      <c r="C172" s="18" t="s">
        <v>11</v>
      </c>
      <c r="D172" s="18" t="s">
        <v>11</v>
      </c>
      <c r="E172" s="18" t="s">
        <v>11</v>
      </c>
      <c r="F172" s="18" t="s">
        <v>11</v>
      </c>
    </row>
    <row r="173" spans="1:6">
      <c r="A173" s="6"/>
      <c r="B173" s="19"/>
      <c r="C173" s="6"/>
      <c r="D173" s="6"/>
      <c r="E173" s="6"/>
      <c r="F173" s="6"/>
    </row>
    <row r="174" spans="1:6">
      <c r="A174" s="6"/>
      <c r="B174" s="19"/>
      <c r="C174" s="6"/>
      <c r="D174" s="6"/>
      <c r="E174" s="6"/>
      <c r="F174" s="6"/>
    </row>
    <row r="175" spans="1:6">
      <c r="A175" s="6"/>
      <c r="B175" s="19"/>
      <c r="C175" s="6"/>
      <c r="D175" s="6"/>
      <c r="E175" s="6"/>
      <c r="F175" s="6"/>
    </row>
    <row r="176" spans="1:6">
      <c r="A176" s="6"/>
      <c r="B176" s="19"/>
      <c r="C176" s="6"/>
      <c r="D176" s="6"/>
      <c r="E176" s="6"/>
      <c r="F176" s="6"/>
    </row>
    <row r="177" spans="1:6">
      <c r="A177" s="6"/>
      <c r="B177" s="19"/>
      <c r="C177" s="6"/>
      <c r="D177" s="6"/>
      <c r="E177" s="6"/>
      <c r="F177" s="6"/>
    </row>
    <row r="178" spans="1:6">
      <c r="A178" s="6"/>
      <c r="B178" s="19"/>
      <c r="C178" s="6"/>
      <c r="D178" s="6"/>
      <c r="E178" s="6"/>
      <c r="F178" s="6"/>
    </row>
    <row r="179" spans="1:6">
      <c r="A179" s="4"/>
      <c r="B179" s="19"/>
      <c r="C179" s="19"/>
      <c r="D179" s="19"/>
      <c r="E179" s="19"/>
      <c r="F179" s="19"/>
    </row>
    <row r="187" spans="1:6">
      <c r="A187" s="1" t="s">
        <v>23</v>
      </c>
      <c r="B187" s="1"/>
      <c r="C187" s="1"/>
      <c r="D187" s="1"/>
      <c r="E187" s="1"/>
      <c r="F187" s="1"/>
    </row>
    <row r="188" spans="1:6">
      <c r="A188" s="1" t="s">
        <v>1</v>
      </c>
      <c r="B188" s="1"/>
      <c r="C188" s="1"/>
      <c r="D188" s="1"/>
      <c r="E188" s="1"/>
      <c r="F188" s="1"/>
    </row>
    <row r="189" spans="1:6">
      <c r="A189" s="1" t="s">
        <v>2</v>
      </c>
      <c r="B189" s="1"/>
      <c r="C189" s="1"/>
      <c r="D189" s="1"/>
      <c r="E189" s="1"/>
      <c r="F189" s="1"/>
    </row>
    <row r="191" spans="1:6">
      <c r="A191" s="3" t="s">
        <v>3</v>
      </c>
      <c r="B191" s="3"/>
      <c r="C191" s="3"/>
      <c r="D191" s="3"/>
    </row>
    <row r="193" spans="1:6">
      <c r="A193" s="4" t="s">
        <v>4</v>
      </c>
      <c r="B193" s="5" t="s">
        <v>5</v>
      </c>
      <c r="C193" s="4" t="s">
        <v>6</v>
      </c>
      <c r="D193" s="4" t="s">
        <v>7</v>
      </c>
      <c r="E193" s="4" t="s">
        <v>8</v>
      </c>
      <c r="F193" s="4" t="s">
        <v>9</v>
      </c>
    </row>
    <row r="194" spans="1:6">
      <c r="A194" s="6" t="s">
        <v>10</v>
      </c>
      <c r="B194" s="21">
        <v>380321</v>
      </c>
      <c r="C194" s="22">
        <v>4798</v>
      </c>
      <c r="D194" s="22">
        <f>B194+C194</f>
        <v>385119</v>
      </c>
      <c r="E194" s="22" t="s">
        <v>11</v>
      </c>
      <c r="F194" s="22">
        <f>D194</f>
        <v>385119</v>
      </c>
    </row>
    <row r="195" spans="1:6">
      <c r="A195" s="6" t="s">
        <v>12</v>
      </c>
      <c r="B195" s="21">
        <v>85852.800000000003</v>
      </c>
      <c r="C195" s="22">
        <v>7154.4</v>
      </c>
      <c r="D195" s="22">
        <f>B195+C195</f>
        <v>93007.2</v>
      </c>
      <c r="E195" s="22" t="s">
        <v>11</v>
      </c>
      <c r="F195" s="22">
        <f>D195</f>
        <v>93007.2</v>
      </c>
    </row>
    <row r="196" spans="1:6">
      <c r="A196" s="6" t="s">
        <v>13</v>
      </c>
      <c r="B196" s="21">
        <v>237600</v>
      </c>
      <c r="C196" s="22" t="s">
        <v>11</v>
      </c>
      <c r="D196" s="22">
        <v>237600</v>
      </c>
      <c r="E196" s="22">
        <v>144342</v>
      </c>
      <c r="F196" s="22">
        <f>D196-E196</f>
        <v>93258</v>
      </c>
    </row>
    <row r="197" spans="1:6">
      <c r="A197" s="6" t="s">
        <v>14</v>
      </c>
      <c r="B197" s="22" t="s">
        <v>11</v>
      </c>
      <c r="C197" s="22" t="s">
        <v>11</v>
      </c>
      <c r="D197" s="22" t="s">
        <v>11</v>
      </c>
      <c r="E197" s="22" t="s">
        <v>11</v>
      </c>
      <c r="F197" s="22" t="s">
        <v>11</v>
      </c>
    </row>
    <row r="198" spans="1:6">
      <c r="A198" s="4" t="s">
        <v>7</v>
      </c>
      <c r="B198" s="21">
        <f>B194+B195+B196</f>
        <v>703773.8</v>
      </c>
      <c r="C198" s="21">
        <f>C194+C195</f>
        <v>11952.4</v>
      </c>
      <c r="D198" s="21">
        <f>D194+D195+D196</f>
        <v>715726.2</v>
      </c>
      <c r="E198" s="21">
        <f>E196</f>
        <v>144342</v>
      </c>
      <c r="F198" s="21">
        <f>F194+F195+F196</f>
        <v>571384.19999999995</v>
      </c>
    </row>
    <row r="200" spans="1:6">
      <c r="E200" s="30"/>
    </row>
    <row r="202" spans="1:6" ht="72">
      <c r="A202" s="9" t="s">
        <v>15</v>
      </c>
      <c r="B202" s="10" t="s">
        <v>16</v>
      </c>
      <c r="C202" s="11" t="s">
        <v>17</v>
      </c>
      <c r="D202" s="9" t="s">
        <v>7</v>
      </c>
      <c r="E202" s="9" t="s">
        <v>8</v>
      </c>
      <c r="F202" s="9" t="s">
        <v>9</v>
      </c>
    </row>
    <row r="203" spans="1:6">
      <c r="A203" s="18" t="s">
        <v>11</v>
      </c>
      <c r="B203" s="18" t="s">
        <v>11</v>
      </c>
      <c r="C203" s="18" t="s">
        <v>11</v>
      </c>
      <c r="D203" s="18" t="s">
        <v>11</v>
      </c>
      <c r="E203" s="18" t="s">
        <v>11</v>
      </c>
      <c r="F203" s="18" t="s">
        <v>11</v>
      </c>
    </row>
    <row r="204" spans="1:6">
      <c r="A204" s="6"/>
      <c r="B204" s="19"/>
      <c r="C204" s="6"/>
      <c r="D204" s="6"/>
      <c r="E204" s="6"/>
      <c r="F204" s="6"/>
    </row>
    <row r="205" spans="1:6">
      <c r="A205" s="6"/>
      <c r="B205" s="19"/>
      <c r="C205" s="6"/>
      <c r="D205" s="6"/>
      <c r="E205" s="6"/>
      <c r="F205" s="6"/>
    </row>
    <row r="206" spans="1:6">
      <c r="A206" s="6"/>
      <c r="B206" s="19"/>
      <c r="C206" s="6"/>
      <c r="D206" s="6"/>
      <c r="E206" s="6"/>
      <c r="F206" s="6"/>
    </row>
    <row r="207" spans="1:6">
      <c r="A207" s="6"/>
      <c r="B207" s="19"/>
      <c r="C207" s="6"/>
      <c r="D207" s="6"/>
      <c r="E207" s="6"/>
      <c r="F207" s="6"/>
    </row>
    <row r="208" spans="1:6">
      <c r="A208" s="6"/>
      <c r="B208" s="19"/>
      <c r="C208" s="6"/>
      <c r="D208" s="6"/>
      <c r="E208" s="6"/>
      <c r="F208" s="6"/>
    </row>
    <row r="209" spans="1:6">
      <c r="A209" s="6"/>
      <c r="B209" s="19"/>
      <c r="C209" s="6"/>
      <c r="D209" s="6"/>
      <c r="E209" s="6"/>
      <c r="F209" s="6"/>
    </row>
    <row r="210" spans="1:6">
      <c r="A210" s="4"/>
      <c r="B210" s="19"/>
      <c r="C210" s="19"/>
      <c r="D210" s="19"/>
      <c r="E210" s="19"/>
      <c r="F210" s="19"/>
    </row>
    <row r="218" spans="1:6">
      <c r="A218" s="1" t="s">
        <v>24</v>
      </c>
      <c r="B218" s="1"/>
      <c r="C218" s="1"/>
      <c r="D218" s="1"/>
      <c r="E218" s="1"/>
      <c r="F218" s="1"/>
    </row>
    <row r="219" spans="1:6">
      <c r="A219" s="1" t="s">
        <v>1</v>
      </c>
      <c r="B219" s="1"/>
      <c r="C219" s="1"/>
      <c r="D219" s="1"/>
      <c r="E219" s="1"/>
      <c r="F219" s="1"/>
    </row>
    <row r="220" spans="1:6">
      <c r="A220" s="1" t="s">
        <v>2</v>
      </c>
      <c r="B220" s="1"/>
      <c r="C220" s="1"/>
      <c r="D220" s="1"/>
      <c r="E220" s="1"/>
      <c r="F220" s="1"/>
    </row>
    <row r="222" spans="1:6">
      <c r="A222" s="3" t="s">
        <v>3</v>
      </c>
      <c r="B222" s="3"/>
      <c r="C222" s="3"/>
      <c r="D222" s="3"/>
    </row>
    <row r="224" spans="1:6">
      <c r="A224" s="4" t="s">
        <v>4</v>
      </c>
      <c r="B224" s="5" t="s">
        <v>5</v>
      </c>
      <c r="C224" s="4" t="s">
        <v>6</v>
      </c>
      <c r="D224" s="4" t="s">
        <v>7</v>
      </c>
      <c r="E224" s="4" t="s">
        <v>8</v>
      </c>
      <c r="F224" s="4" t="s">
        <v>9</v>
      </c>
    </row>
    <row r="225" spans="1:6">
      <c r="A225" s="6" t="s">
        <v>10</v>
      </c>
      <c r="B225" s="12">
        <v>3699810</v>
      </c>
      <c r="C225" s="16">
        <v>49176</v>
      </c>
      <c r="D225" s="16">
        <v>3748986</v>
      </c>
      <c r="E225" s="16">
        <v>3748987</v>
      </c>
      <c r="F225" s="16" t="s">
        <v>11</v>
      </c>
    </row>
    <row r="226" spans="1:6">
      <c r="A226" s="6" t="s">
        <v>12</v>
      </c>
      <c r="B226" s="12">
        <v>537555.6</v>
      </c>
      <c r="C226" s="16">
        <v>44796.3</v>
      </c>
      <c r="D226" s="15">
        <v>582351.9</v>
      </c>
      <c r="E226" s="16">
        <v>582351.9</v>
      </c>
      <c r="F226" s="16" t="s">
        <v>11</v>
      </c>
    </row>
    <row r="227" spans="1:6">
      <c r="A227" s="6" t="s">
        <v>13</v>
      </c>
      <c r="B227" s="12">
        <v>1212200</v>
      </c>
      <c r="C227" s="31" t="s">
        <v>11</v>
      </c>
      <c r="D227" s="12">
        <v>1212200</v>
      </c>
      <c r="E227" s="16">
        <v>1212201</v>
      </c>
      <c r="F227" s="16" t="s">
        <v>11</v>
      </c>
    </row>
    <row r="228" spans="1:6">
      <c r="A228" s="6" t="s">
        <v>14</v>
      </c>
      <c r="B228" s="12" t="s">
        <v>11</v>
      </c>
      <c r="C228" s="12" t="s">
        <v>11</v>
      </c>
      <c r="D228" s="12" t="s">
        <v>11</v>
      </c>
      <c r="E228" s="12" t="s">
        <v>11</v>
      </c>
      <c r="F228" s="12" t="s">
        <v>11</v>
      </c>
    </row>
    <row r="229" spans="1:6">
      <c r="A229" s="4" t="s">
        <v>7</v>
      </c>
      <c r="B229" s="12">
        <f>SUM(B225:B227)</f>
        <v>5449565.5999999996</v>
      </c>
      <c r="C229" s="12">
        <f>SUM(C225:C228)</f>
        <v>93972.3</v>
      </c>
      <c r="D229" s="32">
        <v>5543537.9000000004</v>
      </c>
      <c r="E229" s="32">
        <v>5543537.9000000004</v>
      </c>
      <c r="F229" s="12" t="s">
        <v>11</v>
      </c>
    </row>
    <row r="233" spans="1:6" ht="72">
      <c r="A233" s="9" t="s">
        <v>15</v>
      </c>
      <c r="B233" s="10" t="s">
        <v>16</v>
      </c>
      <c r="C233" s="11" t="s">
        <v>17</v>
      </c>
      <c r="D233" s="9" t="s">
        <v>7</v>
      </c>
      <c r="E233" s="9" t="s">
        <v>8</v>
      </c>
      <c r="F233" s="9" t="s">
        <v>9</v>
      </c>
    </row>
    <row r="234" spans="1:6">
      <c r="A234" s="18" t="s">
        <v>11</v>
      </c>
      <c r="B234" s="18" t="s">
        <v>11</v>
      </c>
      <c r="C234" s="18" t="s">
        <v>11</v>
      </c>
      <c r="D234" s="18" t="s">
        <v>11</v>
      </c>
      <c r="E234" s="18" t="s">
        <v>11</v>
      </c>
      <c r="F234" s="18" t="s">
        <v>11</v>
      </c>
    </row>
    <row r="235" spans="1:6">
      <c r="A235" s="6"/>
      <c r="B235" s="19"/>
      <c r="C235" s="6"/>
      <c r="D235" s="6"/>
      <c r="E235" s="6"/>
      <c r="F235" s="6"/>
    </row>
    <row r="236" spans="1:6">
      <c r="A236" s="6"/>
      <c r="B236" s="19"/>
      <c r="C236" s="6"/>
      <c r="D236" s="6"/>
      <c r="E236" s="6"/>
      <c r="F236" s="6"/>
    </row>
    <row r="237" spans="1:6">
      <c r="A237" s="6"/>
      <c r="B237" s="19"/>
      <c r="C237" s="6"/>
      <c r="D237" s="6"/>
      <c r="E237" s="6"/>
      <c r="F237" s="6"/>
    </row>
    <row r="238" spans="1:6">
      <c r="A238" s="6"/>
      <c r="B238" s="19"/>
      <c r="C238" s="6"/>
      <c r="D238" s="6"/>
      <c r="E238" s="6"/>
      <c r="F238" s="6"/>
    </row>
    <row r="239" spans="1:6">
      <c r="A239" s="6"/>
      <c r="B239" s="19"/>
      <c r="C239" s="6"/>
      <c r="D239" s="6"/>
      <c r="E239" s="6"/>
      <c r="F239" s="6"/>
    </row>
    <row r="240" spans="1:6">
      <c r="A240" s="6"/>
      <c r="B240" s="19"/>
      <c r="C240" s="6"/>
      <c r="D240" s="6"/>
      <c r="E240" s="6"/>
      <c r="F240" s="6"/>
    </row>
    <row r="241" spans="1:6">
      <c r="A241" s="4"/>
      <c r="B241" s="19"/>
      <c r="C241" s="19"/>
      <c r="D241" s="19"/>
      <c r="E241" s="19"/>
      <c r="F241" s="19"/>
    </row>
    <row r="249" spans="1:6">
      <c r="A249" s="1" t="s">
        <v>25</v>
      </c>
      <c r="B249" s="1"/>
      <c r="C249" s="1"/>
      <c r="D249" s="1"/>
      <c r="E249" s="1"/>
      <c r="F249" s="1"/>
    </row>
    <row r="250" spans="1:6">
      <c r="A250" s="1" t="s">
        <v>1</v>
      </c>
      <c r="B250" s="1"/>
      <c r="C250" s="1"/>
      <c r="D250" s="1"/>
      <c r="E250" s="1"/>
      <c r="F250" s="1"/>
    </row>
    <row r="251" spans="1:6">
      <c r="A251" s="1" t="s">
        <v>2</v>
      </c>
      <c r="B251" s="1"/>
      <c r="C251" s="1"/>
      <c r="D251" s="1"/>
      <c r="E251" s="1"/>
      <c r="F251" s="1"/>
    </row>
    <row r="253" spans="1:6">
      <c r="A253" s="3" t="s">
        <v>3</v>
      </c>
      <c r="B253" s="3"/>
      <c r="C253" s="3"/>
      <c r="D253" s="3"/>
    </row>
    <row r="255" spans="1:6">
      <c r="A255" s="4" t="s">
        <v>4</v>
      </c>
      <c r="B255" s="5" t="s">
        <v>5</v>
      </c>
      <c r="C255" s="4" t="s">
        <v>6</v>
      </c>
      <c r="D255" s="4" t="s">
        <v>7</v>
      </c>
      <c r="E255" s="4" t="s">
        <v>8</v>
      </c>
      <c r="F255" s="4" t="s">
        <v>9</v>
      </c>
    </row>
    <row r="256" spans="1:6">
      <c r="A256" s="6" t="s">
        <v>10</v>
      </c>
      <c r="B256" s="17">
        <v>2544304</v>
      </c>
      <c r="C256" s="16">
        <v>36253</v>
      </c>
      <c r="D256" s="20">
        <f>B256+C256</f>
        <v>2580557</v>
      </c>
      <c r="E256" s="16" t="s">
        <v>11</v>
      </c>
      <c r="F256" s="20">
        <f>D256</f>
        <v>2580557</v>
      </c>
    </row>
    <row r="257" spans="1:6">
      <c r="A257" s="6" t="s">
        <v>12</v>
      </c>
      <c r="B257" s="17">
        <v>641944.80000000005</v>
      </c>
      <c r="C257" s="16">
        <v>53495.4</v>
      </c>
      <c r="D257" s="20">
        <f t="shared" ref="D257:D258" si="4">B257+C257</f>
        <v>695440.20000000007</v>
      </c>
      <c r="E257" s="16" t="s">
        <v>11</v>
      </c>
      <c r="F257" s="20">
        <f>D257</f>
        <v>695440.20000000007</v>
      </c>
    </row>
    <row r="258" spans="1:6">
      <c r="A258" s="6" t="s">
        <v>13</v>
      </c>
      <c r="B258" s="17">
        <v>1447600</v>
      </c>
      <c r="C258" s="20">
        <v>394800</v>
      </c>
      <c r="D258" s="20">
        <f t="shared" si="4"/>
        <v>1842400</v>
      </c>
      <c r="E258" s="16">
        <v>1517125</v>
      </c>
      <c r="F258" s="20">
        <f>D258-E258</f>
        <v>325275</v>
      </c>
    </row>
    <row r="259" spans="1:6">
      <c r="A259" s="6" t="s">
        <v>14</v>
      </c>
      <c r="B259" s="16" t="s">
        <v>11</v>
      </c>
      <c r="C259" s="16" t="s">
        <v>11</v>
      </c>
      <c r="D259" s="16" t="s">
        <v>11</v>
      </c>
      <c r="E259" s="16" t="s">
        <v>11</v>
      </c>
      <c r="F259" s="16" t="s">
        <v>11</v>
      </c>
    </row>
    <row r="260" spans="1:6">
      <c r="A260" s="4" t="s">
        <v>7</v>
      </c>
      <c r="B260" s="17">
        <f>B256+B257+B258</f>
        <v>4633848.8</v>
      </c>
      <c r="C260" s="17">
        <f t="shared" ref="C260:D260" si="5">C256+C257+C258</f>
        <v>484548.4</v>
      </c>
      <c r="D260" s="17">
        <f t="shared" si="5"/>
        <v>5118397.2</v>
      </c>
      <c r="E260" s="16">
        <f>E258</f>
        <v>1517125</v>
      </c>
      <c r="F260" s="17">
        <f>F256+F257+F258</f>
        <v>3601272.2</v>
      </c>
    </row>
    <row r="264" spans="1:6" ht="72">
      <c r="A264" s="9" t="s">
        <v>15</v>
      </c>
      <c r="B264" s="10" t="s">
        <v>16</v>
      </c>
      <c r="C264" s="11" t="s">
        <v>17</v>
      </c>
      <c r="D264" s="9" t="s">
        <v>7</v>
      </c>
      <c r="E264" s="9" t="s">
        <v>8</v>
      </c>
      <c r="F264" s="9" t="s">
        <v>9</v>
      </c>
    </row>
    <row r="265" spans="1:6">
      <c r="A265" s="18" t="s">
        <v>11</v>
      </c>
      <c r="B265" s="18" t="s">
        <v>11</v>
      </c>
      <c r="C265" s="18" t="s">
        <v>11</v>
      </c>
      <c r="D265" s="18" t="s">
        <v>11</v>
      </c>
      <c r="E265" s="18" t="s">
        <v>11</v>
      </c>
      <c r="F265" s="18" t="s">
        <v>11</v>
      </c>
    </row>
    <row r="266" spans="1:6">
      <c r="A266" s="6"/>
      <c r="B266" s="19"/>
      <c r="C266" s="6"/>
      <c r="D266" s="6"/>
      <c r="E266" s="6"/>
      <c r="F266" s="6"/>
    </row>
    <row r="267" spans="1:6">
      <c r="A267" s="6"/>
      <c r="B267" s="19"/>
      <c r="C267" s="6"/>
      <c r="D267" s="6"/>
      <c r="E267" s="6"/>
      <c r="F267" s="6"/>
    </row>
    <row r="268" spans="1:6">
      <c r="A268" s="6"/>
      <c r="B268" s="19"/>
      <c r="C268" s="6"/>
      <c r="D268" s="6"/>
      <c r="E268" s="6"/>
      <c r="F268" s="6"/>
    </row>
    <row r="269" spans="1:6">
      <c r="A269" s="6"/>
      <c r="B269" s="19"/>
      <c r="C269" s="6"/>
      <c r="D269" s="6"/>
      <c r="E269" s="6"/>
      <c r="F269" s="6"/>
    </row>
    <row r="270" spans="1:6">
      <c r="A270" s="6"/>
      <c r="B270" s="19"/>
      <c r="C270" s="6"/>
      <c r="D270" s="6"/>
      <c r="E270" s="6"/>
      <c r="F270" s="6"/>
    </row>
    <row r="271" spans="1:6">
      <c r="A271" s="6"/>
      <c r="B271" s="19"/>
      <c r="C271" s="6"/>
      <c r="D271" s="6"/>
      <c r="E271" s="6"/>
      <c r="F271" s="6"/>
    </row>
    <row r="272" spans="1:6">
      <c r="A272" s="4"/>
      <c r="B272" s="19"/>
      <c r="C272" s="19"/>
      <c r="D272" s="19"/>
      <c r="E272" s="19"/>
      <c r="F272" s="19"/>
    </row>
    <row r="280" spans="1:6">
      <c r="A280" s="1" t="s">
        <v>26</v>
      </c>
      <c r="B280" s="1"/>
      <c r="C280" s="1"/>
      <c r="D280" s="1"/>
      <c r="E280" s="1"/>
      <c r="F280" s="1"/>
    </row>
    <row r="281" spans="1:6">
      <c r="A281" s="1" t="s">
        <v>1</v>
      </c>
      <c r="B281" s="1"/>
      <c r="C281" s="1"/>
      <c r="D281" s="1"/>
      <c r="E281" s="1"/>
      <c r="F281" s="1"/>
    </row>
    <row r="282" spans="1:6">
      <c r="A282" s="1" t="s">
        <v>2</v>
      </c>
      <c r="B282" s="1"/>
      <c r="C282" s="1"/>
      <c r="D282" s="1"/>
      <c r="E282" s="1"/>
      <c r="F282" s="1"/>
    </row>
    <row r="284" spans="1:6">
      <c r="A284" s="3" t="s">
        <v>3</v>
      </c>
      <c r="B284" s="3"/>
      <c r="C284" s="3"/>
      <c r="D284" s="3"/>
    </row>
    <row r="286" spans="1:6">
      <c r="A286" s="4" t="s">
        <v>4</v>
      </c>
      <c r="B286" s="5" t="s">
        <v>5</v>
      </c>
      <c r="C286" s="4" t="s">
        <v>6</v>
      </c>
      <c r="D286" s="4" t="s">
        <v>7</v>
      </c>
      <c r="E286" s="4" t="s">
        <v>8</v>
      </c>
      <c r="F286" s="4" t="s">
        <v>9</v>
      </c>
    </row>
    <row r="287" spans="1:6">
      <c r="A287" s="6" t="s">
        <v>10</v>
      </c>
      <c r="B287" s="21">
        <v>1768988</v>
      </c>
      <c r="C287" s="22">
        <v>25207</v>
      </c>
      <c r="D287" s="22">
        <f>B287+C287</f>
        <v>1794195</v>
      </c>
      <c r="E287" s="21" t="s">
        <v>11</v>
      </c>
      <c r="F287" s="22">
        <f>D287</f>
        <v>1794195</v>
      </c>
    </row>
    <row r="288" spans="1:6">
      <c r="A288" s="6" t="s">
        <v>12</v>
      </c>
      <c r="B288" s="21">
        <v>445849.2</v>
      </c>
      <c r="C288" s="22">
        <v>37154.1</v>
      </c>
      <c r="D288" s="22">
        <f t="shared" ref="D288:D289" si="6">B288+C288</f>
        <v>483003.3</v>
      </c>
      <c r="E288" s="21" t="s">
        <v>11</v>
      </c>
      <c r="F288" s="22">
        <f>D288</f>
        <v>483003.3</v>
      </c>
    </row>
    <row r="289" spans="1:6">
      <c r="A289" s="6" t="s">
        <v>13</v>
      </c>
      <c r="B289" s="21">
        <v>1005400</v>
      </c>
      <c r="C289" s="22">
        <v>274200</v>
      </c>
      <c r="D289" s="22">
        <f t="shared" si="6"/>
        <v>1279600</v>
      </c>
      <c r="E289" s="22">
        <v>660750</v>
      </c>
      <c r="F289" s="22">
        <f>D289-E289</f>
        <v>618850</v>
      </c>
    </row>
    <row r="290" spans="1:6">
      <c r="A290" s="6" t="s">
        <v>14</v>
      </c>
      <c r="B290" s="21" t="s">
        <v>11</v>
      </c>
      <c r="C290" s="21" t="s">
        <v>11</v>
      </c>
      <c r="D290" s="21" t="s">
        <v>11</v>
      </c>
      <c r="E290" s="21" t="s">
        <v>11</v>
      </c>
      <c r="F290" s="21" t="s">
        <v>11</v>
      </c>
    </row>
    <row r="291" spans="1:6">
      <c r="A291" s="4" t="s">
        <v>7</v>
      </c>
      <c r="B291" s="21">
        <f>B287+B288+B289</f>
        <v>3220237.2</v>
      </c>
      <c r="C291" s="21">
        <f>C287+C288+C289</f>
        <v>336561.1</v>
      </c>
      <c r="D291" s="21">
        <f>D287+D288+D289</f>
        <v>3556798.3</v>
      </c>
      <c r="E291" s="21">
        <f>E289</f>
        <v>660750</v>
      </c>
      <c r="F291" s="21">
        <f>F287+F288+F289</f>
        <v>2896048.3</v>
      </c>
    </row>
    <row r="295" spans="1:6" ht="72">
      <c r="A295" s="9" t="s">
        <v>15</v>
      </c>
      <c r="B295" s="10" t="s">
        <v>16</v>
      </c>
      <c r="C295" s="11" t="s">
        <v>17</v>
      </c>
      <c r="D295" s="9" t="s">
        <v>7</v>
      </c>
      <c r="E295" s="9" t="s">
        <v>8</v>
      </c>
      <c r="F295" s="9" t="s">
        <v>9</v>
      </c>
    </row>
    <row r="296" spans="1:6">
      <c r="A296" s="18" t="s">
        <v>11</v>
      </c>
      <c r="B296" s="18" t="s">
        <v>11</v>
      </c>
      <c r="C296" s="18" t="s">
        <v>11</v>
      </c>
      <c r="D296" s="18" t="s">
        <v>11</v>
      </c>
      <c r="E296" s="18" t="s">
        <v>11</v>
      </c>
      <c r="F296" s="18" t="s">
        <v>11</v>
      </c>
    </row>
    <row r="297" spans="1:6">
      <c r="A297" s="6"/>
      <c r="B297" s="19"/>
      <c r="C297" s="6"/>
      <c r="D297" s="6"/>
      <c r="E297" s="6"/>
      <c r="F297" s="6"/>
    </row>
    <row r="298" spans="1:6">
      <c r="A298" s="6"/>
      <c r="B298" s="19"/>
      <c r="C298" s="6"/>
      <c r="D298" s="6"/>
      <c r="E298" s="6"/>
      <c r="F298" s="6"/>
    </row>
    <row r="299" spans="1:6">
      <c r="A299" s="6"/>
      <c r="B299" s="19"/>
      <c r="C299" s="6"/>
      <c r="D299" s="6"/>
      <c r="E299" s="6"/>
      <c r="F299" s="6"/>
    </row>
    <row r="300" spans="1:6">
      <c r="A300" s="6"/>
      <c r="B300" s="19"/>
      <c r="C300" s="6"/>
      <c r="D300" s="6"/>
      <c r="E300" s="6"/>
      <c r="F300" s="6"/>
    </row>
    <row r="301" spans="1:6">
      <c r="A301" s="6"/>
      <c r="B301" s="19"/>
      <c r="C301" s="6"/>
      <c r="D301" s="6"/>
      <c r="E301" s="6"/>
      <c r="F301" s="6"/>
    </row>
    <row r="302" spans="1:6">
      <c r="A302" s="6"/>
      <c r="B302" s="19"/>
      <c r="C302" s="6"/>
      <c r="D302" s="6"/>
      <c r="E302" s="6"/>
      <c r="F302" s="6"/>
    </row>
    <row r="303" spans="1:6">
      <c r="A303" s="4"/>
      <c r="B303" s="19"/>
      <c r="C303" s="19"/>
      <c r="D303" s="19"/>
      <c r="E303" s="19"/>
      <c r="F303" s="19"/>
    </row>
    <row r="311" spans="1:6">
      <c r="A311" s="1" t="s">
        <v>27</v>
      </c>
      <c r="B311" s="1"/>
      <c r="C311" s="1"/>
      <c r="D311" s="1"/>
      <c r="E311" s="1"/>
      <c r="F311" s="1"/>
    </row>
    <row r="312" spans="1:6">
      <c r="A312" s="1" t="s">
        <v>1</v>
      </c>
      <c r="B312" s="1"/>
      <c r="C312" s="1"/>
      <c r="D312" s="1"/>
      <c r="E312" s="1"/>
      <c r="F312" s="1"/>
    </row>
    <row r="313" spans="1:6">
      <c r="A313" s="1" t="s">
        <v>2</v>
      </c>
      <c r="B313" s="1"/>
      <c r="C313" s="1"/>
      <c r="D313" s="1"/>
      <c r="E313" s="1"/>
      <c r="F313" s="1"/>
    </row>
    <row r="315" spans="1:6">
      <c r="A315" s="3" t="s">
        <v>3</v>
      </c>
      <c r="B315" s="3"/>
      <c r="C315" s="3"/>
      <c r="D315" s="3"/>
    </row>
    <row r="317" spans="1:6">
      <c r="A317" s="4" t="s">
        <v>4</v>
      </c>
      <c r="B317" s="5" t="s">
        <v>5</v>
      </c>
      <c r="C317" s="4" t="s">
        <v>6</v>
      </c>
      <c r="D317" s="4" t="s">
        <v>7</v>
      </c>
      <c r="E317" s="4" t="s">
        <v>8</v>
      </c>
      <c r="F317" s="4" t="s">
        <v>9</v>
      </c>
    </row>
    <row r="318" spans="1:6">
      <c r="A318" s="6" t="s">
        <v>10</v>
      </c>
      <c r="B318" s="33">
        <v>4920782</v>
      </c>
      <c r="C318" s="16">
        <v>66441</v>
      </c>
      <c r="D318" s="16">
        <f>SUM(B318:C318)</f>
        <v>4987223</v>
      </c>
      <c r="E318" s="16" t="s">
        <v>11</v>
      </c>
      <c r="F318" s="16">
        <f>SUM(D318:E318)</f>
        <v>4987223</v>
      </c>
    </row>
    <row r="319" spans="1:6">
      <c r="A319" s="6" t="s">
        <v>12</v>
      </c>
      <c r="B319" s="12">
        <v>829260</v>
      </c>
      <c r="C319" s="16">
        <v>69105</v>
      </c>
      <c r="D319" s="16">
        <f>SUM(B319:C319)</f>
        <v>898365</v>
      </c>
      <c r="E319" s="16" t="s">
        <v>11</v>
      </c>
      <c r="F319" s="16">
        <f>SUM(D319:E319)</f>
        <v>898365</v>
      </c>
    </row>
    <row r="320" spans="1:6">
      <c r="A320" s="6" t="s">
        <v>13</v>
      </c>
      <c r="B320" s="12">
        <v>1870000</v>
      </c>
      <c r="C320" s="34">
        <v>1595000</v>
      </c>
      <c r="D320" s="16">
        <f>SUM(B320:C320)</f>
        <v>3465000</v>
      </c>
      <c r="E320" s="16" t="s">
        <v>11</v>
      </c>
      <c r="F320" s="16">
        <f>SUM(D320:E320)</f>
        <v>3465000</v>
      </c>
    </row>
    <row r="321" spans="1:6">
      <c r="A321" s="6" t="s">
        <v>14</v>
      </c>
      <c r="B321" s="12" t="s">
        <v>11</v>
      </c>
      <c r="C321" s="12" t="s">
        <v>11</v>
      </c>
      <c r="D321" s="12" t="s">
        <v>11</v>
      </c>
      <c r="E321" s="12" t="s">
        <v>11</v>
      </c>
      <c r="F321" s="12" t="s">
        <v>11</v>
      </c>
    </row>
    <row r="322" spans="1:6">
      <c r="A322" s="4" t="s">
        <v>7</v>
      </c>
      <c r="B322" s="12">
        <f>SUM(B318:B321)</f>
        <v>7620042</v>
      </c>
      <c r="C322" s="12">
        <f>SUM(C318:C321)</f>
        <v>1730546</v>
      </c>
      <c r="D322" s="12">
        <f>SUM(D318:D321)</f>
        <v>9350588</v>
      </c>
      <c r="E322" s="12" t="s">
        <v>11</v>
      </c>
      <c r="F322" s="12">
        <f>SUM(F318:F321)</f>
        <v>9350588</v>
      </c>
    </row>
    <row r="326" spans="1:6" ht="72">
      <c r="A326" s="9" t="s">
        <v>15</v>
      </c>
      <c r="B326" s="10" t="s">
        <v>16</v>
      </c>
      <c r="C326" s="11" t="s">
        <v>17</v>
      </c>
      <c r="D326" s="9" t="s">
        <v>7</v>
      </c>
      <c r="E326" s="9" t="s">
        <v>8</v>
      </c>
      <c r="F326" s="9" t="s">
        <v>9</v>
      </c>
    </row>
    <row r="327" spans="1:6">
      <c r="A327" s="18" t="s">
        <v>11</v>
      </c>
      <c r="B327" s="18" t="s">
        <v>11</v>
      </c>
      <c r="C327" s="18" t="s">
        <v>11</v>
      </c>
      <c r="D327" s="18" t="s">
        <v>11</v>
      </c>
      <c r="E327" s="18" t="s">
        <v>11</v>
      </c>
      <c r="F327" s="18" t="s">
        <v>11</v>
      </c>
    </row>
    <row r="328" spans="1:6">
      <c r="A328" s="6"/>
      <c r="B328" s="19"/>
      <c r="C328" s="6"/>
      <c r="D328" s="6"/>
      <c r="E328" s="6"/>
      <c r="F328" s="6"/>
    </row>
    <row r="329" spans="1:6">
      <c r="A329" s="6"/>
      <c r="B329" s="19"/>
      <c r="C329" s="6"/>
      <c r="D329" s="6"/>
      <c r="E329" s="6"/>
      <c r="F329" s="6"/>
    </row>
    <row r="330" spans="1:6">
      <c r="A330" s="6"/>
      <c r="B330" s="19"/>
      <c r="C330" s="6"/>
      <c r="D330" s="6"/>
      <c r="E330" s="6"/>
      <c r="F330" s="6"/>
    </row>
    <row r="331" spans="1:6">
      <c r="A331" s="6"/>
      <c r="B331" s="19"/>
      <c r="C331" s="6"/>
      <c r="D331" s="6"/>
      <c r="E331" s="6"/>
      <c r="F331" s="6"/>
    </row>
    <row r="332" spans="1:6">
      <c r="A332" s="6"/>
      <c r="B332" s="19"/>
      <c r="C332" s="6"/>
      <c r="D332" s="6"/>
      <c r="E332" s="6"/>
      <c r="F332" s="6"/>
    </row>
    <row r="333" spans="1:6">
      <c r="A333" s="6"/>
      <c r="B333" s="19"/>
      <c r="C333" s="6"/>
      <c r="D333" s="6"/>
      <c r="E333" s="6"/>
      <c r="F333" s="6"/>
    </row>
    <row r="334" spans="1:6">
      <c r="A334" s="4"/>
      <c r="B334" s="19"/>
      <c r="C334" s="19"/>
      <c r="D334" s="19"/>
      <c r="E334" s="19"/>
      <c r="F334" s="19"/>
    </row>
    <row r="342" spans="1:6">
      <c r="A342" s="1" t="s">
        <v>28</v>
      </c>
      <c r="B342" s="1"/>
      <c r="C342" s="1"/>
      <c r="D342" s="1"/>
      <c r="E342" s="1"/>
      <c r="F342" s="1"/>
    </row>
    <row r="343" spans="1:6">
      <c r="A343" s="1" t="s">
        <v>1</v>
      </c>
      <c r="B343" s="1"/>
      <c r="C343" s="1"/>
      <c r="D343" s="1"/>
      <c r="E343" s="1"/>
      <c r="F343" s="1"/>
    </row>
    <row r="344" spans="1:6">
      <c r="A344" s="1" t="s">
        <v>2</v>
      </c>
      <c r="B344" s="1"/>
      <c r="C344" s="1"/>
      <c r="D344" s="1"/>
      <c r="E344" s="1"/>
      <c r="F344" s="1"/>
    </row>
    <row r="346" spans="1:6">
      <c r="A346" s="3" t="s">
        <v>3</v>
      </c>
      <c r="B346" s="3"/>
      <c r="C346" s="3"/>
      <c r="D346" s="3"/>
    </row>
    <row r="348" spans="1:6">
      <c r="A348" s="4" t="s">
        <v>4</v>
      </c>
      <c r="B348" s="5" t="s">
        <v>5</v>
      </c>
      <c r="C348" s="4" t="s">
        <v>6</v>
      </c>
      <c r="D348" s="4" t="s">
        <v>7</v>
      </c>
      <c r="E348" s="4" t="s">
        <v>8</v>
      </c>
      <c r="F348" s="4" t="s">
        <v>9</v>
      </c>
    </row>
    <row r="349" spans="1:6">
      <c r="A349" s="6" t="s">
        <v>10</v>
      </c>
      <c r="B349" s="12">
        <v>5280960</v>
      </c>
      <c r="C349" s="16">
        <v>74220</v>
      </c>
      <c r="D349" s="16">
        <f>B349+C349</f>
        <v>5355180</v>
      </c>
      <c r="E349" s="16" t="s">
        <v>11</v>
      </c>
      <c r="F349" s="16">
        <f>D349</f>
        <v>5355180</v>
      </c>
    </row>
    <row r="350" spans="1:6">
      <c r="A350" s="6" t="s">
        <v>12</v>
      </c>
      <c r="B350" s="12">
        <v>774626.4</v>
      </c>
      <c r="C350" s="16">
        <v>64552.2</v>
      </c>
      <c r="D350" s="16">
        <f t="shared" ref="D350:D351" si="7">B350+C350</f>
        <v>839178.6</v>
      </c>
      <c r="E350" s="16" t="s">
        <v>11</v>
      </c>
      <c r="F350" s="16">
        <f>D350</f>
        <v>839178.6</v>
      </c>
    </row>
    <row r="351" spans="1:6">
      <c r="A351" s="6" t="s">
        <v>13</v>
      </c>
      <c r="B351" s="12">
        <v>1746800</v>
      </c>
      <c r="C351" s="16">
        <v>2126400</v>
      </c>
      <c r="D351" s="16">
        <f t="shared" si="7"/>
        <v>3873200</v>
      </c>
      <c r="E351" s="16">
        <v>1882050</v>
      </c>
      <c r="F351" s="16">
        <f>D351+E351</f>
        <v>5755250</v>
      </c>
    </row>
    <row r="352" spans="1:6">
      <c r="A352" s="6" t="s">
        <v>14</v>
      </c>
      <c r="B352" s="12" t="s">
        <v>11</v>
      </c>
      <c r="C352" s="12" t="s">
        <v>11</v>
      </c>
      <c r="D352" s="12" t="s">
        <v>11</v>
      </c>
      <c r="E352" s="12" t="s">
        <v>11</v>
      </c>
      <c r="F352" s="12" t="s">
        <v>11</v>
      </c>
    </row>
    <row r="353" spans="1:6">
      <c r="A353" s="4" t="s">
        <v>7</v>
      </c>
      <c r="B353" s="12">
        <f>B349+B350+B351</f>
        <v>7802386.4000000004</v>
      </c>
      <c r="C353" s="12">
        <f t="shared" ref="C353:D353" si="8">C349+C350+C351</f>
        <v>2265172.2000000002</v>
      </c>
      <c r="D353" s="12">
        <f t="shared" si="8"/>
        <v>10067558.6</v>
      </c>
      <c r="E353" s="12">
        <f>E351</f>
        <v>1882050</v>
      </c>
      <c r="F353" s="12">
        <f>F349+F350+F351</f>
        <v>11949608.6</v>
      </c>
    </row>
    <row r="357" spans="1:6" ht="72">
      <c r="A357" s="9" t="s">
        <v>15</v>
      </c>
      <c r="B357" s="10" t="s">
        <v>16</v>
      </c>
      <c r="C357" s="11" t="s">
        <v>17</v>
      </c>
      <c r="D357" s="9" t="s">
        <v>7</v>
      </c>
      <c r="E357" s="9" t="s">
        <v>8</v>
      </c>
      <c r="F357" s="9" t="s">
        <v>9</v>
      </c>
    </row>
    <row r="358" spans="1:6">
      <c r="A358" s="18" t="s">
        <v>11</v>
      </c>
      <c r="B358" s="18" t="s">
        <v>11</v>
      </c>
      <c r="C358" s="18" t="s">
        <v>11</v>
      </c>
      <c r="D358" s="18" t="s">
        <v>11</v>
      </c>
      <c r="E358" s="18" t="s">
        <v>11</v>
      </c>
      <c r="F358" s="18" t="s">
        <v>11</v>
      </c>
    </row>
    <row r="359" spans="1:6">
      <c r="A359" s="6"/>
      <c r="B359" s="19"/>
      <c r="C359" s="6"/>
      <c r="D359" s="6"/>
      <c r="E359" s="6"/>
      <c r="F359" s="6"/>
    </row>
    <row r="360" spans="1:6">
      <c r="A360" s="6"/>
      <c r="B360" s="19"/>
      <c r="C360" s="6"/>
      <c r="D360" s="6"/>
      <c r="E360" s="6"/>
      <c r="F360" s="6"/>
    </row>
    <row r="361" spans="1:6">
      <c r="A361" s="6"/>
      <c r="B361" s="19"/>
      <c r="C361" s="6"/>
      <c r="D361" s="6"/>
      <c r="E361" s="6"/>
      <c r="F361" s="6"/>
    </row>
    <row r="362" spans="1:6">
      <c r="A362" s="6"/>
      <c r="B362" s="19"/>
      <c r="C362" s="6"/>
      <c r="D362" s="6"/>
      <c r="E362" s="6"/>
      <c r="F362" s="6"/>
    </row>
    <row r="363" spans="1:6">
      <c r="A363" s="6"/>
      <c r="B363" s="19"/>
      <c r="C363" s="6"/>
      <c r="D363" s="6"/>
      <c r="E363" s="6"/>
      <c r="F363" s="6"/>
    </row>
    <row r="364" spans="1:6">
      <c r="A364" s="6"/>
      <c r="B364" s="19"/>
      <c r="C364" s="6"/>
      <c r="D364" s="6"/>
      <c r="E364" s="6"/>
      <c r="F364" s="6"/>
    </row>
    <row r="365" spans="1:6">
      <c r="A365" s="4"/>
      <c r="B365" s="19"/>
      <c r="C365" s="19"/>
      <c r="D365" s="19"/>
      <c r="E365" s="19"/>
      <c r="F365" s="19"/>
    </row>
    <row r="373" spans="1:6">
      <c r="A373" s="1" t="s">
        <v>29</v>
      </c>
      <c r="B373" s="1"/>
      <c r="C373" s="1"/>
      <c r="D373" s="1"/>
      <c r="E373" s="1"/>
      <c r="F373" s="1"/>
    </row>
    <row r="374" spans="1:6">
      <c r="A374" s="1" t="s">
        <v>1</v>
      </c>
      <c r="B374" s="1"/>
      <c r="C374" s="1"/>
      <c r="D374" s="1"/>
      <c r="E374" s="1"/>
      <c r="F374" s="1"/>
    </row>
    <row r="375" spans="1:6">
      <c r="A375" s="1" t="s">
        <v>2</v>
      </c>
      <c r="B375" s="1"/>
      <c r="C375" s="1"/>
      <c r="D375" s="1"/>
      <c r="E375" s="1"/>
      <c r="F375" s="1"/>
    </row>
    <row r="377" spans="1:6">
      <c r="A377" s="3" t="s">
        <v>3</v>
      </c>
      <c r="B377" s="3"/>
      <c r="C377" s="3"/>
      <c r="D377" s="3"/>
    </row>
    <row r="379" spans="1:6">
      <c r="A379" s="4" t="s">
        <v>4</v>
      </c>
      <c r="B379" s="5" t="s">
        <v>5</v>
      </c>
      <c r="C379" s="4" t="s">
        <v>6</v>
      </c>
      <c r="D379" s="4" t="s">
        <v>7</v>
      </c>
      <c r="E379" s="4" t="s">
        <v>8</v>
      </c>
      <c r="F379" s="4" t="s">
        <v>9</v>
      </c>
    </row>
    <row r="380" spans="1:6">
      <c r="A380" s="6" t="s">
        <v>10</v>
      </c>
      <c r="B380" s="12">
        <v>4427825</v>
      </c>
      <c r="C380" s="16">
        <v>4001922.52</v>
      </c>
      <c r="D380" s="16">
        <f>B380+C380</f>
        <v>8429747.5199999996</v>
      </c>
      <c r="E380" s="16">
        <v>8429747.5199999996</v>
      </c>
      <c r="F380" s="16" t="s">
        <v>11</v>
      </c>
    </row>
    <row r="381" spans="1:6">
      <c r="A381" s="6" t="s">
        <v>12</v>
      </c>
      <c r="B381" s="12">
        <v>1196410.6000000001</v>
      </c>
      <c r="C381" s="16" t="s">
        <v>11</v>
      </c>
      <c r="D381" s="16">
        <f>B381</f>
        <v>1196410.6000000001</v>
      </c>
      <c r="E381" s="16">
        <v>1196410.6000000001</v>
      </c>
      <c r="F381" s="16" t="s">
        <v>11</v>
      </c>
    </row>
    <row r="382" spans="1:6">
      <c r="A382" s="6" t="s">
        <v>13</v>
      </c>
      <c r="B382" s="12">
        <v>2490400</v>
      </c>
      <c r="C382" s="16" t="s">
        <v>11</v>
      </c>
      <c r="D382" s="16">
        <f>B382</f>
        <v>2490400</v>
      </c>
      <c r="E382" s="16">
        <v>2490400</v>
      </c>
      <c r="F382" s="16" t="s">
        <v>11</v>
      </c>
    </row>
    <row r="383" spans="1:6">
      <c r="A383" s="6" t="s">
        <v>14</v>
      </c>
      <c r="B383" s="12" t="s">
        <v>11</v>
      </c>
      <c r="C383" s="12" t="s">
        <v>11</v>
      </c>
      <c r="D383" s="12" t="s">
        <v>11</v>
      </c>
      <c r="E383" s="12" t="s">
        <v>11</v>
      </c>
      <c r="F383" s="12" t="s">
        <v>11</v>
      </c>
    </row>
    <row r="384" spans="1:6">
      <c r="A384" s="4" t="s">
        <v>7</v>
      </c>
      <c r="B384" s="12">
        <f>B380+B381+B382</f>
        <v>8114635.5999999996</v>
      </c>
      <c r="C384" s="12">
        <f>C380</f>
        <v>4001922.52</v>
      </c>
      <c r="D384" s="12">
        <f>D380+D381+D382</f>
        <v>12116558.119999999</v>
      </c>
      <c r="E384" s="16">
        <f>E380+E381+E382</f>
        <v>12116558.119999999</v>
      </c>
      <c r="F384" s="12" t="s">
        <v>11</v>
      </c>
    </row>
    <row r="388" spans="1:6" ht="72">
      <c r="A388" s="9" t="s">
        <v>15</v>
      </c>
      <c r="B388" s="10" t="s">
        <v>16</v>
      </c>
      <c r="C388" s="11" t="s">
        <v>17</v>
      </c>
      <c r="D388" s="9" t="s">
        <v>7</v>
      </c>
      <c r="E388" s="9" t="s">
        <v>8</v>
      </c>
      <c r="F388" s="9" t="s">
        <v>9</v>
      </c>
    </row>
    <row r="389" spans="1:6">
      <c r="A389" s="18" t="s">
        <v>11</v>
      </c>
      <c r="B389" s="18" t="s">
        <v>11</v>
      </c>
      <c r="C389" s="18" t="s">
        <v>11</v>
      </c>
      <c r="D389" s="18" t="s">
        <v>11</v>
      </c>
      <c r="E389" s="18" t="s">
        <v>11</v>
      </c>
      <c r="F389" s="18" t="s">
        <v>11</v>
      </c>
    </row>
    <row r="390" spans="1:6">
      <c r="A390" s="6"/>
      <c r="B390" s="19"/>
      <c r="C390" s="6"/>
      <c r="D390" s="6"/>
      <c r="E390" s="6"/>
      <c r="F390" s="6"/>
    </row>
    <row r="391" spans="1:6">
      <c r="A391" s="6"/>
      <c r="B391" s="19"/>
      <c r="C391" s="6"/>
      <c r="D391" s="6"/>
      <c r="E391" s="6"/>
      <c r="F391" s="6"/>
    </row>
    <row r="392" spans="1:6">
      <c r="A392" s="6"/>
      <c r="B392" s="19"/>
      <c r="C392" s="6"/>
      <c r="D392" s="6"/>
      <c r="E392" s="6"/>
      <c r="F392" s="6"/>
    </row>
    <row r="393" spans="1:6">
      <c r="A393" s="6"/>
      <c r="B393" s="19"/>
      <c r="C393" s="6"/>
      <c r="D393" s="6"/>
      <c r="E393" s="6"/>
      <c r="F393" s="6"/>
    </row>
    <row r="394" spans="1:6">
      <c r="A394" s="6"/>
      <c r="B394" s="19"/>
      <c r="C394" s="6"/>
      <c r="D394" s="6"/>
      <c r="E394" s="6"/>
      <c r="F394" s="6"/>
    </row>
    <row r="395" spans="1:6">
      <c r="A395" s="6"/>
      <c r="B395" s="19"/>
      <c r="C395" s="6"/>
      <c r="D395" s="6"/>
      <c r="E395" s="6"/>
      <c r="F395" s="6"/>
    </row>
    <row r="396" spans="1:6">
      <c r="A396" s="4"/>
      <c r="B396" s="19"/>
      <c r="C396" s="19"/>
      <c r="D396" s="19"/>
      <c r="E396" s="19"/>
      <c r="F396" s="19"/>
    </row>
    <row r="404" spans="1:6">
      <c r="A404" s="1" t="s">
        <v>30</v>
      </c>
      <c r="B404" s="1"/>
      <c r="C404" s="1"/>
      <c r="D404" s="1"/>
      <c r="E404" s="1"/>
      <c r="F404" s="1"/>
    </row>
    <row r="405" spans="1:6">
      <c r="A405" s="1" t="s">
        <v>1</v>
      </c>
      <c r="B405" s="1"/>
      <c r="C405" s="1"/>
      <c r="D405" s="1"/>
      <c r="E405" s="1"/>
      <c r="F405" s="1"/>
    </row>
    <row r="406" spans="1:6">
      <c r="A406" s="1" t="s">
        <v>2</v>
      </c>
      <c r="B406" s="1"/>
      <c r="C406" s="1"/>
      <c r="D406" s="1"/>
      <c r="E406" s="1"/>
      <c r="F406" s="1"/>
    </row>
    <row r="408" spans="1:6">
      <c r="A408" s="3" t="s">
        <v>3</v>
      </c>
      <c r="B408" s="3"/>
      <c r="C408" s="3"/>
      <c r="D408" s="3"/>
    </row>
    <row r="410" spans="1:6">
      <c r="A410" s="4" t="s">
        <v>4</v>
      </c>
      <c r="B410" s="5" t="s">
        <v>5</v>
      </c>
      <c r="C410" s="4" t="s">
        <v>6</v>
      </c>
      <c r="D410" s="4" t="s">
        <v>7</v>
      </c>
      <c r="E410" s="4" t="s">
        <v>8</v>
      </c>
      <c r="F410" s="4" t="s">
        <v>9</v>
      </c>
    </row>
    <row r="411" spans="1:6">
      <c r="A411" s="6" t="s">
        <v>10</v>
      </c>
      <c r="B411" s="12">
        <f>2673000+467190+420771+743024+633318</f>
        <v>4937303</v>
      </c>
      <c r="C411" s="16">
        <f>22104+7104+40232</f>
        <v>69440</v>
      </c>
      <c r="D411" s="16">
        <f>SUM(B411:C411)</f>
        <v>5006743</v>
      </c>
      <c r="E411" s="16" t="s">
        <v>11</v>
      </c>
      <c r="F411" s="16">
        <f>D411</f>
        <v>5006743</v>
      </c>
    </row>
    <row r="412" spans="1:6">
      <c r="A412" s="6" t="s">
        <v>12</v>
      </c>
      <c r="B412" s="12">
        <v>733651.2</v>
      </c>
      <c r="C412" s="12">
        <v>61137.599999999999</v>
      </c>
      <c r="D412" s="16">
        <f>SUM(B412:C412)</f>
        <v>794788.79999999993</v>
      </c>
      <c r="E412" s="12" t="s">
        <v>11</v>
      </c>
      <c r="F412" s="16">
        <f>D412</f>
        <v>794788.79999999993</v>
      </c>
    </row>
    <row r="413" spans="1:6">
      <c r="A413" s="6" t="s">
        <v>13</v>
      </c>
      <c r="B413" s="12">
        <v>1654400</v>
      </c>
      <c r="C413" s="16">
        <v>1991200</v>
      </c>
      <c r="D413" s="16">
        <f>SUM(B413:C413)</f>
        <v>3645600</v>
      </c>
      <c r="E413" s="16">
        <v>2480500</v>
      </c>
      <c r="F413" s="16">
        <f>D413-E413</f>
        <v>1165100</v>
      </c>
    </row>
    <row r="414" spans="1:6">
      <c r="A414" s="6" t="s">
        <v>14</v>
      </c>
      <c r="B414" s="12" t="s">
        <v>11</v>
      </c>
      <c r="C414" s="12" t="s">
        <v>11</v>
      </c>
      <c r="D414" s="12" t="s">
        <v>11</v>
      </c>
      <c r="E414" s="12" t="s">
        <v>11</v>
      </c>
      <c r="F414" s="12" t="s">
        <v>11</v>
      </c>
    </row>
    <row r="415" spans="1:6">
      <c r="A415" s="4" t="s">
        <v>7</v>
      </c>
      <c r="B415" s="12">
        <f>SUM(B411:B414)</f>
        <v>7325354.2000000002</v>
      </c>
      <c r="C415" s="12">
        <f>SUM(C411:C414)</f>
        <v>2121777.6</v>
      </c>
      <c r="D415" s="12">
        <f>SUM(D411:D414)</f>
        <v>9447131.8000000007</v>
      </c>
      <c r="E415" s="12">
        <f>SUM(E413:E414)</f>
        <v>2480500</v>
      </c>
      <c r="F415" s="12">
        <f>SUM(F411:F414)</f>
        <v>6966631.7999999998</v>
      </c>
    </row>
    <row r="417" spans="1:9">
      <c r="E417" s="35"/>
      <c r="F417" s="36"/>
      <c r="G417" s="36"/>
      <c r="H417" s="36"/>
      <c r="I417" s="36"/>
    </row>
    <row r="419" spans="1:9" ht="72">
      <c r="A419" s="9" t="s">
        <v>15</v>
      </c>
      <c r="B419" s="10" t="s">
        <v>16</v>
      </c>
      <c r="C419" s="11" t="s">
        <v>17</v>
      </c>
      <c r="D419" s="9" t="s">
        <v>7</v>
      </c>
      <c r="E419" s="9" t="s">
        <v>8</v>
      </c>
      <c r="F419" s="9" t="s">
        <v>9</v>
      </c>
    </row>
    <row r="420" spans="1:9">
      <c r="A420" s="18" t="s">
        <v>15</v>
      </c>
      <c r="B420" s="12" t="s">
        <v>11</v>
      </c>
      <c r="C420" s="16">
        <v>54999</v>
      </c>
      <c r="D420" s="16">
        <v>54999</v>
      </c>
      <c r="E420" s="16">
        <v>49000</v>
      </c>
      <c r="F420" s="16">
        <v>5999</v>
      </c>
    </row>
    <row r="421" spans="1:9">
      <c r="A421" s="6"/>
      <c r="B421" s="37"/>
      <c r="C421" s="18"/>
      <c r="D421" s="18"/>
      <c r="E421" s="18"/>
      <c r="F421" s="18"/>
    </row>
    <row r="422" spans="1:9">
      <c r="A422" s="6"/>
      <c r="B422" s="37"/>
      <c r="C422" s="18"/>
      <c r="D422" s="18"/>
      <c r="E422" s="18"/>
      <c r="F422" s="18"/>
    </row>
    <row r="423" spans="1:9">
      <c r="A423" s="6"/>
      <c r="B423" s="37"/>
      <c r="C423" s="18"/>
      <c r="D423" s="18"/>
      <c r="E423" s="18"/>
      <c r="F423" s="18"/>
    </row>
    <row r="424" spans="1:9">
      <c r="A424" s="6"/>
      <c r="B424" s="37"/>
      <c r="C424" s="18"/>
      <c r="D424" s="18"/>
      <c r="E424" s="18"/>
      <c r="F424" s="18"/>
    </row>
    <row r="425" spans="1:9">
      <c r="A425" s="6"/>
      <c r="B425" s="37"/>
      <c r="C425" s="18"/>
      <c r="D425" s="18"/>
      <c r="E425" s="18"/>
      <c r="F425" s="18"/>
    </row>
    <row r="426" spans="1:9">
      <c r="A426" s="6"/>
      <c r="B426" s="37"/>
      <c r="C426" s="18"/>
      <c r="D426" s="18"/>
      <c r="E426" s="18"/>
      <c r="F426" s="18"/>
    </row>
    <row r="427" spans="1:9">
      <c r="A427" s="4" t="s">
        <v>7</v>
      </c>
      <c r="B427" s="12" t="s">
        <v>11</v>
      </c>
      <c r="C427" s="12">
        <f>C420</f>
        <v>54999</v>
      </c>
      <c r="D427" s="12">
        <f t="shared" ref="D427:F427" si="9">D420</f>
        <v>54999</v>
      </c>
      <c r="E427" s="12">
        <f t="shared" si="9"/>
        <v>49000</v>
      </c>
      <c r="F427" s="12">
        <f t="shared" si="9"/>
        <v>5999</v>
      </c>
    </row>
    <row r="435" spans="1:6">
      <c r="A435" s="1" t="s">
        <v>31</v>
      </c>
      <c r="B435" s="1"/>
      <c r="C435" s="1"/>
      <c r="D435" s="1"/>
      <c r="E435" s="1"/>
      <c r="F435" s="1"/>
    </row>
    <row r="436" spans="1:6">
      <c r="A436" s="1" t="s">
        <v>1</v>
      </c>
      <c r="B436" s="1"/>
      <c r="C436" s="1"/>
      <c r="D436" s="1"/>
      <c r="E436" s="1"/>
      <c r="F436" s="1"/>
    </row>
    <row r="437" spans="1:6">
      <c r="A437" s="1" t="s">
        <v>2</v>
      </c>
      <c r="B437" s="1"/>
      <c r="C437" s="1"/>
      <c r="D437" s="1"/>
      <c r="E437" s="1"/>
      <c r="F437" s="1"/>
    </row>
    <row r="439" spans="1:6">
      <c r="A439" s="3" t="s">
        <v>3</v>
      </c>
      <c r="B439" s="3"/>
      <c r="C439" s="3"/>
      <c r="D439" s="3"/>
    </row>
    <row r="441" spans="1:6">
      <c r="A441" s="4" t="s">
        <v>4</v>
      </c>
      <c r="B441" s="5" t="s">
        <v>5</v>
      </c>
      <c r="C441" s="4" t="s">
        <v>6</v>
      </c>
      <c r="D441" s="4" t="s">
        <v>7</v>
      </c>
      <c r="E441" s="4" t="s">
        <v>8</v>
      </c>
      <c r="F441" s="4" t="s">
        <v>9</v>
      </c>
    </row>
    <row r="442" spans="1:6">
      <c r="A442" s="6" t="s">
        <v>10</v>
      </c>
      <c r="B442" s="21">
        <v>3257784</v>
      </c>
      <c r="C442" s="22" t="s">
        <v>11</v>
      </c>
      <c r="D442" s="22">
        <f>B442</f>
        <v>3257784</v>
      </c>
      <c r="E442" s="22" t="s">
        <v>11</v>
      </c>
      <c r="F442" s="22">
        <f>D442</f>
        <v>3257784</v>
      </c>
    </row>
    <row r="443" spans="1:6">
      <c r="A443" s="6" t="s">
        <v>12</v>
      </c>
      <c r="B443" s="21">
        <v>484873.2</v>
      </c>
      <c r="C443" s="22">
        <v>40406.1</v>
      </c>
      <c r="D443" s="22">
        <f>B443+C443</f>
        <v>525279.30000000005</v>
      </c>
      <c r="E443" s="22" t="s">
        <v>11</v>
      </c>
      <c r="F443" s="22">
        <f t="shared" ref="F443:F444" si="10">D443</f>
        <v>525279.30000000005</v>
      </c>
    </row>
    <row r="444" spans="1:6">
      <c r="A444" s="6" t="s">
        <v>13</v>
      </c>
      <c r="B444" s="21">
        <v>1093400</v>
      </c>
      <c r="C444" s="22" t="s">
        <v>11</v>
      </c>
      <c r="D444" s="22">
        <f>B444</f>
        <v>1093400</v>
      </c>
      <c r="E444" s="22" t="s">
        <v>11</v>
      </c>
      <c r="F444" s="22">
        <f t="shared" si="10"/>
        <v>1093400</v>
      </c>
    </row>
    <row r="445" spans="1:6">
      <c r="A445" s="6" t="s">
        <v>14</v>
      </c>
      <c r="B445" s="22" t="s">
        <v>11</v>
      </c>
      <c r="C445" s="22" t="s">
        <v>11</v>
      </c>
      <c r="D445" s="22" t="s">
        <v>11</v>
      </c>
      <c r="E445" s="22" t="s">
        <v>11</v>
      </c>
      <c r="F445" s="22" t="s">
        <v>11</v>
      </c>
    </row>
    <row r="446" spans="1:6">
      <c r="A446" s="4" t="s">
        <v>7</v>
      </c>
      <c r="B446" s="21">
        <f>B442+B443+B444</f>
        <v>4836057.2</v>
      </c>
      <c r="C446" s="21">
        <f>C443</f>
        <v>40406.1</v>
      </c>
      <c r="D446" s="21">
        <f>D442+D443+D444</f>
        <v>4876463.3</v>
      </c>
      <c r="E446" s="22" t="s">
        <v>11</v>
      </c>
      <c r="F446" s="21">
        <f>D446</f>
        <v>4876463.3</v>
      </c>
    </row>
    <row r="450" spans="1:6" ht="72">
      <c r="A450" s="9" t="s">
        <v>15</v>
      </c>
      <c r="B450" s="10" t="s">
        <v>16</v>
      </c>
      <c r="C450" s="11" t="s">
        <v>17</v>
      </c>
      <c r="D450" s="9" t="s">
        <v>7</v>
      </c>
      <c r="E450" s="9" t="s">
        <v>8</v>
      </c>
      <c r="F450" s="9" t="s">
        <v>9</v>
      </c>
    </row>
    <row r="451" spans="1:6">
      <c r="A451" s="18" t="s">
        <v>11</v>
      </c>
      <c r="B451" s="18" t="s">
        <v>11</v>
      </c>
      <c r="C451" s="18" t="s">
        <v>11</v>
      </c>
      <c r="D451" s="18" t="s">
        <v>11</v>
      </c>
      <c r="E451" s="18" t="s">
        <v>11</v>
      </c>
      <c r="F451" s="18" t="s">
        <v>11</v>
      </c>
    </row>
    <row r="452" spans="1:6">
      <c r="A452" s="6"/>
      <c r="B452" s="19"/>
      <c r="C452" s="6"/>
      <c r="D452" s="6"/>
      <c r="E452" s="6"/>
      <c r="F452" s="6"/>
    </row>
    <row r="453" spans="1:6">
      <c r="A453" s="6"/>
      <c r="B453" s="19"/>
      <c r="C453" s="6"/>
      <c r="D453" s="6"/>
      <c r="E453" s="6"/>
      <c r="F453" s="6"/>
    </row>
    <row r="454" spans="1:6">
      <c r="A454" s="6"/>
      <c r="B454" s="19"/>
      <c r="C454" s="6"/>
      <c r="D454" s="6"/>
      <c r="E454" s="6"/>
      <c r="F454" s="6"/>
    </row>
    <row r="455" spans="1:6">
      <c r="A455" s="6"/>
      <c r="B455" s="19"/>
      <c r="C455" s="6"/>
      <c r="D455" s="6"/>
      <c r="E455" s="6"/>
      <c r="F455" s="6"/>
    </row>
    <row r="456" spans="1:6">
      <c r="A456" s="6"/>
      <c r="B456" s="19"/>
      <c r="C456" s="6"/>
      <c r="D456" s="6"/>
      <c r="E456" s="6"/>
      <c r="F456" s="6"/>
    </row>
    <row r="457" spans="1:6">
      <c r="A457" s="6"/>
      <c r="B457" s="19"/>
      <c r="C457" s="6"/>
      <c r="D457" s="6"/>
      <c r="E457" s="6"/>
      <c r="F457" s="6"/>
    </row>
    <row r="458" spans="1:6">
      <c r="A458" s="4"/>
      <c r="B458" s="19"/>
      <c r="C458" s="19"/>
      <c r="D458" s="19"/>
      <c r="E458" s="19"/>
      <c r="F458" s="19"/>
    </row>
    <row r="466" spans="1:6">
      <c r="A466" s="1" t="s">
        <v>32</v>
      </c>
      <c r="B466" s="1"/>
      <c r="C466" s="1"/>
      <c r="D466" s="1"/>
      <c r="E466" s="1"/>
      <c r="F466" s="1"/>
    </row>
    <row r="467" spans="1:6">
      <c r="A467" s="1" t="s">
        <v>1</v>
      </c>
      <c r="B467" s="1"/>
      <c r="C467" s="1"/>
      <c r="D467" s="1"/>
      <c r="E467" s="1"/>
      <c r="F467" s="1"/>
    </row>
    <row r="468" spans="1:6">
      <c r="A468" s="1" t="s">
        <v>2</v>
      </c>
      <c r="B468" s="1"/>
      <c r="C468" s="1"/>
      <c r="D468" s="1"/>
      <c r="E468" s="1"/>
      <c r="F468" s="1"/>
    </row>
    <row r="470" spans="1:6">
      <c r="A470" s="3" t="s">
        <v>3</v>
      </c>
      <c r="B470" s="3"/>
      <c r="C470" s="3"/>
      <c r="D470" s="3"/>
    </row>
    <row r="472" spans="1:6">
      <c r="A472" s="4" t="s">
        <v>4</v>
      </c>
      <c r="B472" s="5" t="s">
        <v>5</v>
      </c>
      <c r="C472" s="4" t="s">
        <v>6</v>
      </c>
      <c r="D472" s="4" t="s">
        <v>7</v>
      </c>
      <c r="E472" s="4" t="s">
        <v>8</v>
      </c>
      <c r="F472" s="4" t="s">
        <v>9</v>
      </c>
    </row>
    <row r="473" spans="1:6">
      <c r="A473" s="6" t="s">
        <v>10</v>
      </c>
      <c r="B473" s="12">
        <f>3280165.27+712110+639673+1118209+941911</f>
        <v>6692068.2699999996</v>
      </c>
      <c r="C473" s="16">
        <f>33602+10692+59817</f>
        <v>104111</v>
      </c>
      <c r="D473" s="16">
        <f>B473+C473</f>
        <v>6796179.2699999996</v>
      </c>
      <c r="E473" s="16" t="s">
        <v>11</v>
      </c>
      <c r="F473" s="16">
        <f>D473</f>
        <v>6796179.2699999996</v>
      </c>
    </row>
    <row r="474" spans="1:6">
      <c r="A474" s="6" t="s">
        <v>12</v>
      </c>
      <c r="B474" s="12">
        <v>1206817.2</v>
      </c>
      <c r="C474" s="16">
        <v>100568.1</v>
      </c>
      <c r="D474" s="16">
        <f t="shared" ref="D474:D475" si="11">B474+C474</f>
        <v>1307385.3</v>
      </c>
      <c r="E474" s="16" t="s">
        <v>11</v>
      </c>
      <c r="F474" s="16">
        <f>D474</f>
        <v>1307385.3</v>
      </c>
    </row>
    <row r="475" spans="1:6">
      <c r="A475" s="6" t="s">
        <v>13</v>
      </c>
      <c r="B475" s="12">
        <v>2721400</v>
      </c>
      <c r="C475" s="16">
        <v>2712200</v>
      </c>
      <c r="D475" s="16">
        <f t="shared" si="11"/>
        <v>5433600</v>
      </c>
      <c r="E475" s="16">
        <f>116250+193750+193750+193750+193750+137725+155000+193750+155000+155000+193750+193750+193750+193750+193750+193750+193750+155000+177000</f>
        <v>3375975</v>
      </c>
      <c r="F475" s="16">
        <f t="shared" ref="F475" si="12">D475-E475</f>
        <v>2057625</v>
      </c>
    </row>
    <row r="476" spans="1:6">
      <c r="A476" s="6" t="s">
        <v>14</v>
      </c>
      <c r="B476" s="12" t="s">
        <v>11</v>
      </c>
      <c r="C476" s="12" t="s">
        <v>11</v>
      </c>
      <c r="D476" s="12" t="s">
        <v>11</v>
      </c>
      <c r="E476" s="12" t="s">
        <v>11</v>
      </c>
      <c r="F476" s="12" t="s">
        <v>11</v>
      </c>
    </row>
    <row r="477" spans="1:6">
      <c r="A477" s="4" t="s">
        <v>7</v>
      </c>
      <c r="B477" s="12">
        <f>SUM(B473:B476)</f>
        <v>10620285.469999999</v>
      </c>
      <c r="C477" s="12">
        <f>SUM(C473:C476)</f>
        <v>2916879.1</v>
      </c>
      <c r="D477" s="12">
        <f>SUM(D473:D476)</f>
        <v>13537164.57</v>
      </c>
      <c r="E477" s="12">
        <f>SUM(E473:E476)</f>
        <v>3375975</v>
      </c>
      <c r="F477" s="12">
        <f>SUM(F473:F476)</f>
        <v>10161189.57</v>
      </c>
    </row>
    <row r="481" spans="1:6" ht="72">
      <c r="A481" s="9" t="s">
        <v>15</v>
      </c>
      <c r="B481" s="10" t="s">
        <v>16</v>
      </c>
      <c r="C481" s="11" t="s">
        <v>17</v>
      </c>
      <c r="D481" s="9" t="s">
        <v>7</v>
      </c>
      <c r="E481" s="9" t="s">
        <v>8</v>
      </c>
      <c r="F481" s="9" t="s">
        <v>9</v>
      </c>
    </row>
    <row r="482" spans="1:6">
      <c r="A482" s="18" t="s">
        <v>11</v>
      </c>
      <c r="B482" s="18" t="s">
        <v>11</v>
      </c>
      <c r="C482" s="18" t="s">
        <v>11</v>
      </c>
      <c r="D482" s="18" t="s">
        <v>11</v>
      </c>
      <c r="E482" s="18" t="s">
        <v>11</v>
      </c>
      <c r="F482" s="18" t="s">
        <v>11</v>
      </c>
    </row>
    <row r="483" spans="1:6">
      <c r="A483" s="6"/>
      <c r="B483" s="19"/>
      <c r="C483" s="6"/>
      <c r="D483" s="6"/>
      <c r="E483" s="6"/>
      <c r="F483" s="6"/>
    </row>
    <row r="484" spans="1:6">
      <c r="A484" s="6"/>
      <c r="B484" s="19"/>
      <c r="C484" s="6"/>
      <c r="D484" s="6"/>
      <c r="E484" s="6"/>
      <c r="F484" s="6"/>
    </row>
    <row r="485" spans="1:6">
      <c r="A485" s="6"/>
      <c r="B485" s="19"/>
      <c r="C485" s="6"/>
      <c r="D485" s="6"/>
      <c r="E485" s="6"/>
      <c r="F485" s="6"/>
    </row>
    <row r="486" spans="1:6">
      <c r="A486" s="6"/>
      <c r="B486" s="19"/>
      <c r="C486" s="6"/>
      <c r="D486" s="6"/>
      <c r="E486" s="6"/>
      <c r="F486" s="6"/>
    </row>
    <row r="487" spans="1:6">
      <c r="A487" s="6"/>
      <c r="B487" s="19"/>
      <c r="C487" s="6"/>
      <c r="D487" s="6"/>
      <c r="E487" s="6"/>
      <c r="F487" s="6"/>
    </row>
    <row r="488" spans="1:6">
      <c r="A488" s="6"/>
      <c r="B488" s="19"/>
      <c r="C488" s="6"/>
      <c r="D488" s="6"/>
      <c r="E488" s="6"/>
      <c r="F488" s="6"/>
    </row>
    <row r="489" spans="1:6">
      <c r="A489" s="4"/>
      <c r="B489" s="19"/>
      <c r="C489" s="19"/>
      <c r="D489" s="19"/>
      <c r="E489" s="19"/>
      <c r="F489" s="19"/>
    </row>
    <row r="497" spans="1:6">
      <c r="A497" s="1" t="s">
        <v>33</v>
      </c>
      <c r="B497" s="1"/>
      <c r="C497" s="1"/>
      <c r="D497" s="1"/>
      <c r="E497" s="1"/>
      <c r="F497" s="1"/>
    </row>
    <row r="498" spans="1:6">
      <c r="A498" s="1" t="s">
        <v>1</v>
      </c>
      <c r="B498" s="1"/>
      <c r="C498" s="1"/>
      <c r="D498" s="1"/>
      <c r="E498" s="1"/>
      <c r="F498" s="1"/>
    </row>
    <row r="499" spans="1:6">
      <c r="A499" s="1" t="s">
        <v>2</v>
      </c>
      <c r="B499" s="1"/>
      <c r="C499" s="1"/>
      <c r="D499" s="1"/>
      <c r="E499" s="1"/>
      <c r="F499" s="1"/>
    </row>
    <row r="501" spans="1:6">
      <c r="A501" s="3" t="s">
        <v>3</v>
      </c>
      <c r="B501" s="3"/>
      <c r="C501" s="3"/>
      <c r="D501" s="3"/>
    </row>
    <row r="503" spans="1:6">
      <c r="A503" s="4" t="s">
        <v>4</v>
      </c>
      <c r="B503" s="5" t="s">
        <v>5</v>
      </c>
      <c r="C503" s="4" t="s">
        <v>6</v>
      </c>
      <c r="D503" s="4" t="s">
        <v>7</v>
      </c>
      <c r="E503" s="4" t="s">
        <v>8</v>
      </c>
      <c r="F503" s="4" t="s">
        <v>9</v>
      </c>
    </row>
    <row r="504" spans="1:6">
      <c r="A504" s="6" t="s">
        <v>10</v>
      </c>
      <c r="B504" s="12">
        <v>2660678</v>
      </c>
      <c r="C504" s="16">
        <v>35267</v>
      </c>
      <c r="D504" s="16">
        <v>2695945</v>
      </c>
      <c r="E504" s="16" t="s">
        <v>11</v>
      </c>
      <c r="F504" s="16">
        <v>2695945</v>
      </c>
    </row>
    <row r="505" spans="1:6">
      <c r="A505" s="6" t="s">
        <v>12</v>
      </c>
      <c r="B505" s="12">
        <v>373654.8</v>
      </c>
      <c r="C505" s="12">
        <v>31137.9</v>
      </c>
      <c r="D505" s="16">
        <v>404792</v>
      </c>
      <c r="E505" s="16" t="s">
        <v>11</v>
      </c>
      <c r="F505" s="16">
        <v>404792</v>
      </c>
    </row>
    <row r="506" spans="1:6">
      <c r="A506" s="6" t="s">
        <v>13</v>
      </c>
      <c r="B506" s="12">
        <v>842600</v>
      </c>
      <c r="C506" s="16">
        <v>1004800</v>
      </c>
      <c r="D506" s="16">
        <v>1847400</v>
      </c>
      <c r="E506" s="16">
        <v>1649700</v>
      </c>
      <c r="F506" s="16">
        <v>197700</v>
      </c>
    </row>
    <row r="507" spans="1:6">
      <c r="A507" s="6" t="s">
        <v>14</v>
      </c>
      <c r="B507" s="12" t="s">
        <v>11</v>
      </c>
      <c r="C507" s="12" t="s">
        <v>11</v>
      </c>
      <c r="D507" s="12" t="s">
        <v>11</v>
      </c>
      <c r="E507" s="12" t="s">
        <v>11</v>
      </c>
      <c r="F507" s="12" t="s">
        <v>11</v>
      </c>
    </row>
    <row r="508" spans="1:6">
      <c r="A508" s="4" t="s">
        <v>7</v>
      </c>
      <c r="B508" s="12">
        <f>SUM(B504:B507)</f>
        <v>3876932.8</v>
      </c>
      <c r="C508" s="12">
        <f>SUM(C504:C507)</f>
        <v>1071204.8999999999</v>
      </c>
      <c r="D508" s="12">
        <f>SUM(D504:D507)</f>
        <v>4948137</v>
      </c>
      <c r="E508" s="12">
        <f>SUM(E506:E507)</f>
        <v>1649700</v>
      </c>
      <c r="F508" s="12">
        <f>SUM(F504:F507)</f>
        <v>3298437</v>
      </c>
    </row>
    <row r="512" spans="1:6" ht="72">
      <c r="A512" s="9" t="s">
        <v>15</v>
      </c>
      <c r="B512" s="10" t="s">
        <v>16</v>
      </c>
      <c r="C512" s="11" t="s">
        <v>17</v>
      </c>
      <c r="D512" s="9" t="s">
        <v>7</v>
      </c>
      <c r="E512" s="9" t="s">
        <v>8</v>
      </c>
      <c r="F512" s="9" t="s">
        <v>9</v>
      </c>
    </row>
    <row r="513" spans="1:6">
      <c r="A513" s="18" t="s">
        <v>11</v>
      </c>
      <c r="B513" s="18" t="s">
        <v>11</v>
      </c>
      <c r="C513" s="18" t="s">
        <v>11</v>
      </c>
      <c r="D513" s="18" t="s">
        <v>11</v>
      </c>
      <c r="E513" s="18" t="s">
        <v>11</v>
      </c>
      <c r="F513" s="18" t="s">
        <v>11</v>
      </c>
    </row>
    <row r="514" spans="1:6">
      <c r="A514" s="6"/>
      <c r="B514" s="19"/>
      <c r="C514" s="6"/>
      <c r="D514" s="6"/>
      <c r="E514" s="6"/>
      <c r="F514" s="6"/>
    </row>
    <row r="515" spans="1:6">
      <c r="A515" s="6"/>
      <c r="B515" s="19"/>
      <c r="C515" s="6"/>
      <c r="D515" s="6"/>
      <c r="E515" s="6"/>
      <c r="F515" s="6"/>
    </row>
    <row r="516" spans="1:6">
      <c r="A516" s="6"/>
      <c r="B516" s="19"/>
      <c r="C516" s="6"/>
      <c r="D516" s="6"/>
      <c r="E516" s="6"/>
      <c r="F516" s="6"/>
    </row>
    <row r="517" spans="1:6">
      <c r="A517" s="6"/>
      <c r="B517" s="19"/>
      <c r="C517" s="6"/>
      <c r="D517" s="6"/>
      <c r="E517" s="6"/>
      <c r="F517" s="6"/>
    </row>
    <row r="518" spans="1:6">
      <c r="A518" s="6"/>
      <c r="B518" s="19"/>
      <c r="C518" s="6"/>
      <c r="D518" s="6"/>
      <c r="E518" s="6"/>
      <c r="F518" s="6"/>
    </row>
    <row r="519" spans="1:6">
      <c r="A519" s="6"/>
      <c r="B519" s="19"/>
      <c r="C519" s="6"/>
      <c r="D519" s="6"/>
      <c r="E519" s="6"/>
      <c r="F519" s="6"/>
    </row>
    <row r="520" spans="1:6">
      <c r="A520" s="4"/>
      <c r="B520" s="19"/>
      <c r="C520" s="19"/>
      <c r="D520" s="19"/>
      <c r="E520" s="19"/>
      <c r="F520" s="19"/>
    </row>
    <row r="528" spans="1:6">
      <c r="A528" s="1" t="s">
        <v>34</v>
      </c>
      <c r="B528" s="1"/>
      <c r="C528" s="1"/>
      <c r="D528" s="1"/>
      <c r="E528" s="1"/>
      <c r="F528" s="1"/>
    </row>
    <row r="529" spans="1:6">
      <c r="A529" s="1" t="s">
        <v>1</v>
      </c>
      <c r="B529" s="1"/>
      <c r="C529" s="1"/>
      <c r="D529" s="1"/>
      <c r="E529" s="1"/>
      <c r="F529" s="1"/>
    </row>
    <row r="530" spans="1:6">
      <c r="A530" s="1" t="s">
        <v>2</v>
      </c>
      <c r="B530" s="1"/>
      <c r="C530" s="1"/>
      <c r="D530" s="1"/>
      <c r="E530" s="1"/>
      <c r="F530" s="1"/>
    </row>
    <row r="532" spans="1:6">
      <c r="A532" s="3" t="s">
        <v>3</v>
      </c>
      <c r="B532" s="3"/>
      <c r="C532" s="3"/>
      <c r="D532" s="3"/>
    </row>
    <row r="534" spans="1:6">
      <c r="A534" s="4" t="s">
        <v>4</v>
      </c>
      <c r="B534" s="5" t="s">
        <v>5</v>
      </c>
      <c r="C534" s="4" t="s">
        <v>6</v>
      </c>
      <c r="D534" s="4" t="s">
        <v>7</v>
      </c>
      <c r="E534" s="4" t="s">
        <v>8</v>
      </c>
      <c r="F534" s="4" t="s">
        <v>9</v>
      </c>
    </row>
    <row r="535" spans="1:6">
      <c r="A535" s="6" t="s">
        <v>10</v>
      </c>
      <c r="B535" s="12">
        <v>2493544</v>
      </c>
      <c r="C535" s="16">
        <v>33084</v>
      </c>
      <c r="D535" s="16">
        <f>B535+C535</f>
        <v>2526628</v>
      </c>
      <c r="E535" s="16" t="s">
        <v>11</v>
      </c>
      <c r="F535" s="16">
        <v>2526628</v>
      </c>
    </row>
    <row r="536" spans="1:6">
      <c r="A536" s="6" t="s">
        <v>12</v>
      </c>
      <c r="B536" s="12">
        <v>356094</v>
      </c>
      <c r="C536" s="16">
        <v>29674.5</v>
      </c>
      <c r="D536" s="16">
        <f>B536+C536</f>
        <v>385768.5</v>
      </c>
      <c r="E536" s="16" t="s">
        <v>11</v>
      </c>
      <c r="F536" s="16">
        <v>385768.5</v>
      </c>
    </row>
    <row r="537" spans="1:6">
      <c r="A537" s="6" t="s">
        <v>13</v>
      </c>
      <c r="B537" s="12">
        <v>803000</v>
      </c>
      <c r="C537" s="16">
        <v>934000</v>
      </c>
      <c r="D537" s="16">
        <f>B537+C537</f>
        <v>1737000</v>
      </c>
      <c r="E537" s="16">
        <v>1009292</v>
      </c>
      <c r="F537" s="16">
        <v>727708</v>
      </c>
    </row>
    <row r="538" spans="1:6">
      <c r="A538" s="6" t="s">
        <v>14</v>
      </c>
      <c r="B538" s="12" t="s">
        <v>11</v>
      </c>
      <c r="C538" s="12" t="s">
        <v>11</v>
      </c>
      <c r="D538" s="12" t="s">
        <v>11</v>
      </c>
      <c r="E538" s="12" t="s">
        <v>11</v>
      </c>
      <c r="F538" s="12" t="s">
        <v>11</v>
      </c>
    </row>
    <row r="539" spans="1:6">
      <c r="A539" s="4" t="s">
        <v>7</v>
      </c>
      <c r="B539" s="12">
        <f>B535+B536+B537</f>
        <v>3652638</v>
      </c>
      <c r="C539" s="12">
        <f t="shared" ref="C539:D539" si="13">C535+C536+C537</f>
        <v>996758.5</v>
      </c>
      <c r="D539" s="12">
        <f t="shared" si="13"/>
        <v>4649396.5</v>
      </c>
      <c r="E539" s="12">
        <f>E537</f>
        <v>1009292</v>
      </c>
      <c r="F539" s="12">
        <f>F535+F536+F537</f>
        <v>3640104.5</v>
      </c>
    </row>
    <row r="543" spans="1:6" ht="72">
      <c r="A543" s="9" t="s">
        <v>15</v>
      </c>
      <c r="B543" s="10" t="s">
        <v>16</v>
      </c>
      <c r="C543" s="11" t="s">
        <v>17</v>
      </c>
      <c r="D543" s="9" t="s">
        <v>7</v>
      </c>
      <c r="E543" s="9" t="s">
        <v>8</v>
      </c>
      <c r="F543" s="9" t="s">
        <v>9</v>
      </c>
    </row>
    <row r="544" spans="1:6">
      <c r="A544" s="18" t="s">
        <v>11</v>
      </c>
      <c r="B544" s="18" t="s">
        <v>11</v>
      </c>
      <c r="C544" s="18" t="s">
        <v>11</v>
      </c>
      <c r="D544" s="18" t="s">
        <v>11</v>
      </c>
      <c r="E544" s="18" t="s">
        <v>11</v>
      </c>
      <c r="F544" s="18" t="s">
        <v>11</v>
      </c>
    </row>
    <row r="545" spans="1:6">
      <c r="A545" s="6"/>
      <c r="B545" s="19"/>
      <c r="C545" s="6"/>
      <c r="D545" s="6"/>
      <c r="E545" s="6"/>
      <c r="F545" s="6"/>
    </row>
    <row r="546" spans="1:6">
      <c r="A546" s="6"/>
      <c r="B546" s="19"/>
      <c r="C546" s="6"/>
      <c r="D546" s="6"/>
      <c r="E546" s="6"/>
      <c r="F546" s="6"/>
    </row>
    <row r="547" spans="1:6">
      <c r="A547" s="6"/>
      <c r="B547" s="19"/>
      <c r="C547" s="6"/>
      <c r="D547" s="6"/>
      <c r="E547" s="6"/>
      <c r="F547" s="6"/>
    </row>
    <row r="548" spans="1:6">
      <c r="A548" s="6"/>
      <c r="B548" s="19"/>
      <c r="C548" s="6"/>
      <c r="D548" s="6"/>
      <c r="E548" s="6"/>
      <c r="F548" s="6"/>
    </row>
    <row r="549" spans="1:6">
      <c r="A549" s="6"/>
      <c r="B549" s="19"/>
      <c r="C549" s="6"/>
      <c r="D549" s="6"/>
      <c r="E549" s="6"/>
      <c r="F549" s="6"/>
    </row>
    <row r="550" spans="1:6">
      <c r="A550" s="6"/>
      <c r="B550" s="19"/>
      <c r="C550" s="6"/>
      <c r="D550" s="6"/>
      <c r="E550" s="6"/>
      <c r="F550" s="6"/>
    </row>
    <row r="551" spans="1:6">
      <c r="A551" s="4"/>
      <c r="B551" s="19"/>
      <c r="C551" s="19"/>
      <c r="D551" s="19"/>
      <c r="E551" s="19"/>
      <c r="F551" s="19"/>
    </row>
    <row r="559" spans="1:6">
      <c r="A559" s="1" t="s">
        <v>35</v>
      </c>
      <c r="B559" s="1"/>
      <c r="C559" s="1"/>
      <c r="D559" s="1"/>
      <c r="E559" s="1"/>
      <c r="F559" s="1"/>
    </row>
    <row r="560" spans="1:6">
      <c r="A560" s="1" t="s">
        <v>1</v>
      </c>
      <c r="B560" s="1"/>
      <c r="C560" s="1"/>
      <c r="D560" s="1"/>
      <c r="E560" s="1"/>
      <c r="F560" s="1"/>
    </row>
    <row r="561" spans="1:6">
      <c r="A561" s="1" t="s">
        <v>2</v>
      </c>
      <c r="B561" s="1"/>
      <c r="C561" s="1"/>
      <c r="D561" s="1"/>
      <c r="E561" s="1"/>
      <c r="F561" s="1"/>
    </row>
    <row r="563" spans="1:6">
      <c r="A563" s="3" t="s">
        <v>3</v>
      </c>
      <c r="B563" s="3"/>
      <c r="C563" s="3"/>
      <c r="D563" s="3"/>
    </row>
    <row r="565" spans="1:6">
      <c r="A565" s="4" t="s">
        <v>4</v>
      </c>
      <c r="B565" s="5" t="s">
        <v>5</v>
      </c>
      <c r="C565" s="4" t="s">
        <v>6</v>
      </c>
      <c r="D565" s="4" t="s">
        <v>7</v>
      </c>
      <c r="E565" s="4" t="s">
        <v>8</v>
      </c>
      <c r="F565" s="4" t="s">
        <v>9</v>
      </c>
    </row>
    <row r="566" spans="1:6">
      <c r="A566" s="6" t="s">
        <v>10</v>
      </c>
      <c r="B566" s="21">
        <v>1189556.6499999999</v>
      </c>
      <c r="C566" s="22">
        <v>2066060</v>
      </c>
      <c r="D566" s="22">
        <f>B566+C566</f>
        <v>3255616.65</v>
      </c>
      <c r="E566" s="22">
        <v>1025343.2</v>
      </c>
      <c r="F566" s="22">
        <f>D566-E566</f>
        <v>2230273.4500000002</v>
      </c>
    </row>
    <row r="567" spans="1:6">
      <c r="A567" s="6" t="s">
        <v>12</v>
      </c>
      <c r="B567" s="21">
        <v>173656.8</v>
      </c>
      <c r="C567" s="22">
        <v>14471.4</v>
      </c>
      <c r="D567" s="22">
        <f t="shared" ref="D567:D568" si="14">B567+C567</f>
        <v>188128.19999999998</v>
      </c>
      <c r="E567" s="22" t="s">
        <v>11</v>
      </c>
      <c r="F567" s="22">
        <f>D567</f>
        <v>188128.19999999998</v>
      </c>
    </row>
    <row r="568" spans="1:6">
      <c r="A568" s="6" t="s">
        <v>13</v>
      </c>
      <c r="B568" s="21">
        <v>391600</v>
      </c>
      <c r="C568" s="22">
        <v>640800</v>
      </c>
      <c r="D568" s="22">
        <f t="shared" si="14"/>
        <v>1032400</v>
      </c>
      <c r="E568" s="22">
        <v>577070</v>
      </c>
      <c r="F568" s="22">
        <f>D568-E568</f>
        <v>455330</v>
      </c>
    </row>
    <row r="569" spans="1:6">
      <c r="A569" s="6" t="s">
        <v>14</v>
      </c>
      <c r="B569" s="21" t="s">
        <v>11</v>
      </c>
      <c r="C569" s="21" t="s">
        <v>11</v>
      </c>
      <c r="D569" s="21" t="s">
        <v>11</v>
      </c>
      <c r="E569" s="21" t="s">
        <v>11</v>
      </c>
      <c r="F569" s="21" t="s">
        <v>11</v>
      </c>
    </row>
    <row r="570" spans="1:6">
      <c r="A570" s="4" t="s">
        <v>7</v>
      </c>
      <c r="B570" s="21">
        <f>B566+B567+B568</f>
        <v>1754813.45</v>
      </c>
      <c r="C570" s="21">
        <f t="shared" ref="C570:D570" si="15">C566+C567+C568</f>
        <v>2721331.4</v>
      </c>
      <c r="D570" s="21">
        <f t="shared" si="15"/>
        <v>4476144.8499999996</v>
      </c>
      <c r="E570" s="21">
        <f>E566+E568</f>
        <v>1602413.2</v>
      </c>
      <c r="F570" s="21">
        <f>F566+F567+F568</f>
        <v>2873731.6500000004</v>
      </c>
    </row>
    <row r="574" spans="1:6" ht="72">
      <c r="A574" s="9" t="s">
        <v>15</v>
      </c>
      <c r="B574" s="10" t="s">
        <v>16</v>
      </c>
      <c r="C574" s="11" t="s">
        <v>17</v>
      </c>
      <c r="D574" s="9" t="s">
        <v>7</v>
      </c>
      <c r="E574" s="9" t="s">
        <v>8</v>
      </c>
      <c r="F574" s="9" t="s">
        <v>9</v>
      </c>
    </row>
    <row r="575" spans="1:6">
      <c r="A575" s="18" t="s">
        <v>11</v>
      </c>
      <c r="B575" s="18" t="s">
        <v>11</v>
      </c>
      <c r="C575" s="18" t="s">
        <v>11</v>
      </c>
      <c r="D575" s="18" t="s">
        <v>11</v>
      </c>
      <c r="E575" s="18" t="s">
        <v>11</v>
      </c>
      <c r="F575" s="18" t="s">
        <v>11</v>
      </c>
    </row>
    <row r="576" spans="1:6">
      <c r="A576" s="6"/>
      <c r="B576" s="19"/>
      <c r="C576" s="6"/>
      <c r="D576" s="6"/>
      <c r="E576" s="6"/>
      <c r="F576" s="6"/>
    </row>
    <row r="577" spans="1:6">
      <c r="A577" s="6"/>
      <c r="B577" s="19"/>
      <c r="C577" s="6"/>
      <c r="D577" s="6"/>
      <c r="E577" s="6"/>
      <c r="F577" s="6"/>
    </row>
    <row r="578" spans="1:6">
      <c r="A578" s="6"/>
      <c r="B578" s="19"/>
      <c r="C578" s="6"/>
      <c r="D578" s="6"/>
      <c r="E578" s="6"/>
      <c r="F578" s="6"/>
    </row>
    <row r="579" spans="1:6">
      <c r="A579" s="6"/>
      <c r="B579" s="19"/>
      <c r="C579" s="6"/>
      <c r="D579" s="6"/>
      <c r="E579" s="6"/>
      <c r="F579" s="6"/>
    </row>
    <row r="580" spans="1:6">
      <c r="A580" s="6"/>
      <c r="B580" s="19"/>
      <c r="C580" s="6"/>
      <c r="D580" s="6"/>
      <c r="E580" s="6"/>
      <c r="F580" s="6"/>
    </row>
    <row r="581" spans="1:6">
      <c r="A581" s="6"/>
      <c r="B581" s="19"/>
      <c r="C581" s="6"/>
      <c r="D581" s="6"/>
      <c r="E581" s="6"/>
      <c r="F581" s="6"/>
    </row>
    <row r="582" spans="1:6">
      <c r="A582" s="4"/>
      <c r="B582" s="19"/>
      <c r="C582" s="19"/>
      <c r="D582" s="19"/>
      <c r="E582" s="19"/>
      <c r="F582" s="19"/>
    </row>
    <row r="590" spans="1:6">
      <c r="A590" s="1" t="s">
        <v>36</v>
      </c>
      <c r="B590" s="1"/>
      <c r="C590" s="1"/>
      <c r="D590" s="1"/>
      <c r="E590" s="1"/>
      <c r="F590" s="1"/>
    </row>
    <row r="591" spans="1:6">
      <c r="A591" s="1" t="s">
        <v>1</v>
      </c>
      <c r="B591" s="1"/>
      <c r="C591" s="1"/>
      <c r="D591" s="1"/>
      <c r="E591" s="1"/>
      <c r="F591" s="1"/>
    </row>
    <row r="592" spans="1:6">
      <c r="A592" s="1" t="s">
        <v>2</v>
      </c>
      <c r="B592" s="1"/>
      <c r="C592" s="1"/>
      <c r="D592" s="1"/>
      <c r="E592" s="1"/>
      <c r="F592" s="1"/>
    </row>
    <row r="594" spans="1:6">
      <c r="A594" s="3" t="s">
        <v>3</v>
      </c>
      <c r="B594" s="3"/>
      <c r="C594" s="3"/>
      <c r="D594" s="3"/>
    </row>
    <row r="596" spans="1:6">
      <c r="A596" s="4" t="s">
        <v>4</v>
      </c>
      <c r="B596" s="5" t="s">
        <v>5</v>
      </c>
      <c r="C596" s="4" t="s">
        <v>6</v>
      </c>
      <c r="D596" s="4" t="s">
        <v>7</v>
      </c>
      <c r="E596" s="4" t="s">
        <v>8</v>
      </c>
      <c r="F596" s="4" t="s">
        <v>9</v>
      </c>
    </row>
    <row r="597" spans="1:6">
      <c r="A597" s="6" t="s">
        <v>10</v>
      </c>
      <c r="B597" s="38">
        <v>4648378</v>
      </c>
      <c r="C597" s="39">
        <v>31312</v>
      </c>
      <c r="D597" s="16">
        <f>SUM(B597:C597)</f>
        <v>4679690</v>
      </c>
      <c r="E597" s="16" t="s">
        <v>11</v>
      </c>
      <c r="F597" s="16">
        <f>D597</f>
        <v>4679690</v>
      </c>
    </row>
    <row r="598" spans="1:6">
      <c r="A598" s="6" t="s">
        <v>12</v>
      </c>
      <c r="B598" s="38">
        <v>722919</v>
      </c>
      <c r="C598" s="39">
        <v>60243</v>
      </c>
      <c r="D598" s="16">
        <f t="shared" ref="D598:D599" si="16">SUM(B598:C598)</f>
        <v>783162</v>
      </c>
      <c r="E598" s="16" t="s">
        <v>11</v>
      </c>
      <c r="F598" s="16">
        <f t="shared" ref="F598:F599" si="17">D598</f>
        <v>783162</v>
      </c>
    </row>
    <row r="599" spans="1:6">
      <c r="A599" s="6" t="s">
        <v>13</v>
      </c>
      <c r="B599" s="38">
        <v>1630200</v>
      </c>
      <c r="C599" s="39">
        <v>2294600</v>
      </c>
      <c r="D599" s="16">
        <f t="shared" si="16"/>
        <v>3924800</v>
      </c>
      <c r="E599" s="16" t="s">
        <v>11</v>
      </c>
      <c r="F599" s="16">
        <f t="shared" si="17"/>
        <v>3924800</v>
      </c>
    </row>
    <row r="600" spans="1:6">
      <c r="A600" s="6" t="s">
        <v>14</v>
      </c>
      <c r="B600" s="16" t="s">
        <v>11</v>
      </c>
      <c r="C600" s="16" t="s">
        <v>11</v>
      </c>
      <c r="D600" s="16" t="s">
        <v>11</v>
      </c>
      <c r="E600" s="16" t="s">
        <v>11</v>
      </c>
      <c r="F600" s="16" t="s">
        <v>11</v>
      </c>
    </row>
    <row r="601" spans="1:6">
      <c r="A601" s="4" t="s">
        <v>7</v>
      </c>
      <c r="B601" s="12">
        <f>SUM(B597:B600)</f>
        <v>7001497</v>
      </c>
      <c r="C601" s="12">
        <f t="shared" ref="C601:D601" si="18">SUM(C597:C600)</f>
        <v>2386155</v>
      </c>
      <c r="D601" s="12">
        <f t="shared" si="18"/>
        <v>9387652</v>
      </c>
      <c r="E601" s="12" t="s">
        <v>11</v>
      </c>
      <c r="F601" s="12">
        <f>SUM(F597:F600)</f>
        <v>9387652</v>
      </c>
    </row>
    <row r="605" spans="1:6" ht="72">
      <c r="A605" s="9" t="s">
        <v>15</v>
      </c>
      <c r="B605" s="10" t="s">
        <v>16</v>
      </c>
      <c r="C605" s="11" t="s">
        <v>17</v>
      </c>
      <c r="D605" s="9" t="s">
        <v>7</v>
      </c>
      <c r="E605" s="9" t="s">
        <v>8</v>
      </c>
      <c r="F605" s="9" t="s">
        <v>9</v>
      </c>
    </row>
    <row r="606" spans="1:6">
      <c r="A606" s="18" t="s">
        <v>11</v>
      </c>
      <c r="B606" s="18" t="s">
        <v>11</v>
      </c>
      <c r="C606" s="18" t="s">
        <v>11</v>
      </c>
      <c r="D606" s="18" t="s">
        <v>11</v>
      </c>
      <c r="E606" s="18" t="s">
        <v>11</v>
      </c>
      <c r="F606" s="18" t="s">
        <v>11</v>
      </c>
    </row>
    <row r="607" spans="1:6">
      <c r="A607" s="6"/>
      <c r="B607" s="19"/>
      <c r="C607" s="6"/>
      <c r="D607" s="6"/>
      <c r="E607" s="6"/>
      <c r="F607" s="6"/>
    </row>
    <row r="608" spans="1:6">
      <c r="A608" s="6"/>
      <c r="B608" s="19"/>
      <c r="C608" s="6"/>
      <c r="D608" s="6"/>
      <c r="E608" s="6"/>
      <c r="F608" s="6"/>
    </row>
    <row r="609" spans="1:6">
      <c r="A609" s="6"/>
      <c r="B609" s="19"/>
      <c r="C609" s="6"/>
      <c r="D609" s="6"/>
      <c r="E609" s="6"/>
      <c r="F609" s="6"/>
    </row>
    <row r="610" spans="1:6">
      <c r="A610" s="6"/>
      <c r="B610" s="19"/>
      <c r="C610" s="6"/>
      <c r="D610" s="6"/>
      <c r="E610" s="6"/>
      <c r="F610" s="6"/>
    </row>
    <row r="611" spans="1:6">
      <c r="A611" s="6"/>
      <c r="B611" s="19"/>
      <c r="C611" s="6"/>
      <c r="D611" s="6"/>
      <c r="E611" s="6"/>
      <c r="F611" s="6"/>
    </row>
    <row r="612" spans="1:6">
      <c r="A612" s="6"/>
      <c r="B612" s="19"/>
      <c r="C612" s="6"/>
      <c r="D612" s="6"/>
      <c r="E612" s="6"/>
      <c r="F612" s="6"/>
    </row>
    <row r="613" spans="1:6">
      <c r="A613" s="4"/>
      <c r="B613" s="19"/>
      <c r="C613" s="19"/>
      <c r="D613" s="19"/>
      <c r="E613" s="19"/>
      <c r="F613" s="19"/>
    </row>
  </sheetData>
  <mergeCells count="80">
    <mergeCell ref="A592:F592"/>
    <mergeCell ref="A594:D594"/>
    <mergeCell ref="A559:F559"/>
    <mergeCell ref="A560:F560"/>
    <mergeCell ref="A561:F561"/>
    <mergeCell ref="A563:D563"/>
    <mergeCell ref="A590:F590"/>
    <mergeCell ref="A591:F591"/>
    <mergeCell ref="A499:F499"/>
    <mergeCell ref="A501:D501"/>
    <mergeCell ref="A528:F528"/>
    <mergeCell ref="A529:F529"/>
    <mergeCell ref="A530:F530"/>
    <mergeCell ref="A532:D532"/>
    <mergeCell ref="A466:F466"/>
    <mergeCell ref="A467:F467"/>
    <mergeCell ref="A468:F468"/>
    <mergeCell ref="A470:D470"/>
    <mergeCell ref="A497:F497"/>
    <mergeCell ref="A498:F498"/>
    <mergeCell ref="A406:F406"/>
    <mergeCell ref="A408:D408"/>
    <mergeCell ref="A435:F435"/>
    <mergeCell ref="A436:F436"/>
    <mergeCell ref="A437:F437"/>
    <mergeCell ref="A439:D439"/>
    <mergeCell ref="A373:F373"/>
    <mergeCell ref="A374:F374"/>
    <mergeCell ref="A375:F375"/>
    <mergeCell ref="A377:D377"/>
    <mergeCell ref="A404:F404"/>
    <mergeCell ref="A405:F405"/>
    <mergeCell ref="A313:F313"/>
    <mergeCell ref="A315:D315"/>
    <mergeCell ref="A342:F342"/>
    <mergeCell ref="A343:F343"/>
    <mergeCell ref="A344:F344"/>
    <mergeCell ref="A346:D346"/>
    <mergeCell ref="A280:F280"/>
    <mergeCell ref="A281:F281"/>
    <mergeCell ref="A282:F282"/>
    <mergeCell ref="A284:D284"/>
    <mergeCell ref="A311:F311"/>
    <mergeCell ref="A312:F312"/>
    <mergeCell ref="A220:F220"/>
    <mergeCell ref="A222:D222"/>
    <mergeCell ref="A249:F249"/>
    <mergeCell ref="A250:F250"/>
    <mergeCell ref="A251:F251"/>
    <mergeCell ref="A253:D253"/>
    <mergeCell ref="A187:F187"/>
    <mergeCell ref="A188:F188"/>
    <mergeCell ref="A189:F189"/>
    <mergeCell ref="A191:D191"/>
    <mergeCell ref="A218:F218"/>
    <mergeCell ref="A219:F219"/>
    <mergeCell ref="A127:F127"/>
    <mergeCell ref="A129:D129"/>
    <mergeCell ref="A156:F156"/>
    <mergeCell ref="A157:F157"/>
    <mergeCell ref="A158:F158"/>
    <mergeCell ref="A160:D160"/>
    <mergeCell ref="A94:F94"/>
    <mergeCell ref="A95:F95"/>
    <mergeCell ref="A96:F96"/>
    <mergeCell ref="A98:D98"/>
    <mergeCell ref="A125:F125"/>
    <mergeCell ref="A126:F126"/>
    <mergeCell ref="A34:F34"/>
    <mergeCell ref="A36:D36"/>
    <mergeCell ref="A63:F63"/>
    <mergeCell ref="A64:F64"/>
    <mergeCell ref="A65:F65"/>
    <mergeCell ref="A67:D67"/>
    <mergeCell ref="A1:F1"/>
    <mergeCell ref="A2:F2"/>
    <mergeCell ref="A3:F3"/>
    <mergeCell ref="A5:D5"/>
    <mergeCell ref="A32:F32"/>
    <mergeCell ref="A33:F33"/>
  </mergeCells>
  <printOptions horizontalCentered="1"/>
  <pageMargins left="0.19685039370078741" right="0.19685039370078741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O3 ข้อมูลเงินนอกงบประมาณ(รร.)</vt:lpstr>
      <vt:lpstr>'O3 ข้อมูลเงินนอกงบประมาณ(รร.)'!Print_Area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bma03375</dc:creator>
  <cp:lastModifiedBy>bma03375</cp:lastModifiedBy>
  <dcterms:created xsi:type="dcterms:W3CDTF">2024-04-01T05:36:53Z</dcterms:created>
  <dcterms:modified xsi:type="dcterms:W3CDTF">2024-04-01T05:37:57Z</dcterms:modified>
</cp:coreProperties>
</file>