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040"/>
  </bookViews>
  <sheets>
    <sheet name="ปี 67  (10)" sheetId="13" r:id="rId1"/>
    <sheet name="ปี 67  (11)" sheetId="14" r:id="rId2"/>
    <sheet name="ปี 67  (12)" sheetId="15" r:id="rId3"/>
    <sheet name="ปี 67  (1)" sheetId="16" r:id="rId4"/>
    <sheet name="ปี 67  (2)" sheetId="17" r:id="rId5"/>
    <sheet name="ปี 67  (3)" sheetId="18" r:id="rId6"/>
  </sheets>
  <definedNames>
    <definedName name="_xlnm.Print_Titles" localSheetId="3">'ปี 67  (1)'!$1:$6</definedName>
    <definedName name="_xlnm.Print_Titles" localSheetId="0">'ปี 67  (10)'!$1:$6</definedName>
    <definedName name="_xlnm.Print_Titles" localSheetId="1">'ปี 67  (11)'!$1:$6</definedName>
    <definedName name="_xlnm.Print_Titles" localSheetId="2">'ปี 67  (12)'!$1:$6</definedName>
    <definedName name="_xlnm.Print_Titles" localSheetId="4">'ปี 67  (2)'!$1:$6</definedName>
    <definedName name="_xlnm.Print_Titles" localSheetId="5">'ปี 67  (3)'!$1:$6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9" i="18"/>
  <c r="N59"/>
  <c r="M59"/>
  <c r="L59"/>
  <c r="K59"/>
  <c r="J59"/>
  <c r="I59"/>
  <c r="H59"/>
  <c r="G59"/>
  <c r="F59"/>
  <c r="E59"/>
  <c r="D59"/>
  <c r="C59"/>
  <c r="P57"/>
  <c r="R57" s="1"/>
  <c r="P56"/>
  <c r="P55"/>
  <c r="P54"/>
  <c r="P53"/>
  <c r="R52"/>
  <c r="O52"/>
  <c r="N52"/>
  <c r="M52"/>
  <c r="L52"/>
  <c r="K52"/>
  <c r="J52"/>
  <c r="I52"/>
  <c r="H52"/>
  <c r="G52"/>
  <c r="F52"/>
  <c r="E52"/>
  <c r="D52"/>
  <c r="C52"/>
  <c r="P50"/>
  <c r="P52" s="1"/>
  <c r="R47"/>
  <c r="O47"/>
  <c r="O48" s="1"/>
  <c r="O60" s="1"/>
  <c r="N47"/>
  <c r="M47"/>
  <c r="L47"/>
  <c r="K47"/>
  <c r="K48" s="1"/>
  <c r="J47"/>
  <c r="I47"/>
  <c r="H47"/>
  <c r="G47"/>
  <c r="G48" s="1"/>
  <c r="G60" s="1"/>
  <c r="F47"/>
  <c r="E47"/>
  <c r="D47"/>
  <c r="C47"/>
  <c r="C48" s="1"/>
  <c r="P46"/>
  <c r="P45"/>
  <c r="P44"/>
  <c r="P43"/>
  <c r="P42"/>
  <c r="P41"/>
  <c r="P40"/>
  <c r="R39"/>
  <c r="P39"/>
  <c r="Q39" s="1"/>
  <c r="O39"/>
  <c r="N39"/>
  <c r="M39"/>
  <c r="L39"/>
  <c r="K39"/>
  <c r="J39"/>
  <c r="I39"/>
  <c r="H39"/>
  <c r="G39"/>
  <c r="F39"/>
  <c r="E39"/>
  <c r="D39"/>
  <c r="C39"/>
  <c r="Q38"/>
  <c r="R36"/>
  <c r="O36"/>
  <c r="N36"/>
  <c r="M36"/>
  <c r="L36"/>
  <c r="K36"/>
  <c r="J36"/>
  <c r="I36"/>
  <c r="H36"/>
  <c r="G36"/>
  <c r="F36"/>
  <c r="E36"/>
  <c r="D36"/>
  <c r="C36"/>
  <c r="P34"/>
  <c r="Q34" s="1"/>
  <c r="P33"/>
  <c r="Q33" s="1"/>
  <c r="P31"/>
  <c r="Q31" s="1"/>
  <c r="P29"/>
  <c r="Q29" s="1"/>
  <c r="P28"/>
  <c r="P27"/>
  <c r="Q27" s="1"/>
  <c r="R25"/>
  <c r="O25"/>
  <c r="N25"/>
  <c r="M25"/>
  <c r="L25"/>
  <c r="K25"/>
  <c r="J25"/>
  <c r="I25"/>
  <c r="H25"/>
  <c r="G25"/>
  <c r="F25"/>
  <c r="E25"/>
  <c r="D25"/>
  <c r="C25"/>
  <c r="P23"/>
  <c r="Q23" s="1"/>
  <c r="P22"/>
  <c r="Q22" s="1"/>
  <c r="P21"/>
  <c r="Q21" s="1"/>
  <c r="P20"/>
  <c r="Q20" s="1"/>
  <c r="P19"/>
  <c r="Q19" s="1"/>
  <c r="P18"/>
  <c r="Q18" s="1"/>
  <c r="P17"/>
  <c r="R14"/>
  <c r="O14"/>
  <c r="N14"/>
  <c r="M14"/>
  <c r="L14"/>
  <c r="K14"/>
  <c r="J14"/>
  <c r="I14"/>
  <c r="H14"/>
  <c r="G14"/>
  <c r="F14"/>
  <c r="E14"/>
  <c r="D14"/>
  <c r="C14"/>
  <c r="P13"/>
  <c r="P12"/>
  <c r="Q12" s="1"/>
  <c r="P11"/>
  <c r="Q11" s="1"/>
  <c r="P10"/>
  <c r="Q10" s="1"/>
  <c r="P9"/>
  <c r="Q9" s="1"/>
  <c r="P8"/>
  <c r="Q8" s="1"/>
  <c r="N59" i="17"/>
  <c r="M59"/>
  <c r="L59"/>
  <c r="K59"/>
  <c r="J59"/>
  <c r="I59"/>
  <c r="H59"/>
  <c r="G59"/>
  <c r="F59"/>
  <c r="E59"/>
  <c r="D59"/>
  <c r="C59"/>
  <c r="O57"/>
  <c r="Q57" s="1"/>
  <c r="O56"/>
  <c r="O55"/>
  <c r="O54"/>
  <c r="O53"/>
  <c r="Q52"/>
  <c r="N52"/>
  <c r="M52"/>
  <c r="L52"/>
  <c r="K52"/>
  <c r="J52"/>
  <c r="I52"/>
  <c r="H52"/>
  <c r="G52"/>
  <c r="F52"/>
  <c r="E52"/>
  <c r="D52"/>
  <c r="C52"/>
  <c r="O50"/>
  <c r="O52" s="1"/>
  <c r="Q47"/>
  <c r="N47"/>
  <c r="M47"/>
  <c r="L47"/>
  <c r="K47"/>
  <c r="J47"/>
  <c r="I47"/>
  <c r="H47"/>
  <c r="G47"/>
  <c r="F47"/>
  <c r="E47"/>
  <c r="D47"/>
  <c r="C47"/>
  <c r="O46"/>
  <c r="O45"/>
  <c r="O44"/>
  <c r="O43"/>
  <c r="O42"/>
  <c r="O41"/>
  <c r="O40"/>
  <c r="Q39"/>
  <c r="O39"/>
  <c r="N39"/>
  <c r="M39"/>
  <c r="L39"/>
  <c r="K39"/>
  <c r="J39"/>
  <c r="I39"/>
  <c r="H39"/>
  <c r="G39"/>
  <c r="F39"/>
  <c r="E39"/>
  <c r="D39"/>
  <c r="C39"/>
  <c r="P39" s="1"/>
  <c r="P38"/>
  <c r="Q36"/>
  <c r="N36"/>
  <c r="M36"/>
  <c r="L36"/>
  <c r="K36"/>
  <c r="J36"/>
  <c r="I36"/>
  <c r="H36"/>
  <c r="G36"/>
  <c r="F36"/>
  <c r="E36"/>
  <c r="D36"/>
  <c r="C36"/>
  <c r="O34"/>
  <c r="P34" s="1"/>
  <c r="O33"/>
  <c r="P33" s="1"/>
  <c r="O31"/>
  <c r="P31" s="1"/>
  <c r="O29"/>
  <c r="P29" s="1"/>
  <c r="O28"/>
  <c r="O27"/>
  <c r="P27" s="1"/>
  <c r="Q25"/>
  <c r="N25"/>
  <c r="M25"/>
  <c r="L25"/>
  <c r="K25"/>
  <c r="J25"/>
  <c r="I25"/>
  <c r="H25"/>
  <c r="G25"/>
  <c r="F25"/>
  <c r="E25"/>
  <c r="D25"/>
  <c r="C25"/>
  <c r="O23"/>
  <c r="P23" s="1"/>
  <c r="O22"/>
  <c r="P22" s="1"/>
  <c r="O21"/>
  <c r="P21" s="1"/>
  <c r="O20"/>
  <c r="P20" s="1"/>
  <c r="O19"/>
  <c r="P19" s="1"/>
  <c r="O18"/>
  <c r="P18" s="1"/>
  <c r="O17"/>
  <c r="Q14"/>
  <c r="N14"/>
  <c r="M14"/>
  <c r="L14"/>
  <c r="K14"/>
  <c r="J14"/>
  <c r="I14"/>
  <c r="H14"/>
  <c r="G14"/>
  <c r="F14"/>
  <c r="E14"/>
  <c r="D14"/>
  <c r="C14"/>
  <c r="O13"/>
  <c r="O12"/>
  <c r="P12" s="1"/>
  <c r="O11"/>
  <c r="P11" s="1"/>
  <c r="O10"/>
  <c r="P10" s="1"/>
  <c r="O9"/>
  <c r="P9" s="1"/>
  <c r="O8"/>
  <c r="P8" s="1"/>
  <c r="M59" i="16"/>
  <c r="L59"/>
  <c r="K59"/>
  <c r="J59"/>
  <c r="I59"/>
  <c r="H59"/>
  <c r="G59"/>
  <c r="F59"/>
  <c r="E59"/>
  <c r="D59"/>
  <c r="C59"/>
  <c r="N57"/>
  <c r="P57" s="1"/>
  <c r="N56"/>
  <c r="N55"/>
  <c r="N54"/>
  <c r="N53"/>
  <c r="N59" s="1"/>
  <c r="P52"/>
  <c r="M52"/>
  <c r="L52"/>
  <c r="K52"/>
  <c r="J52"/>
  <c r="I52"/>
  <c r="H52"/>
  <c r="G52"/>
  <c r="F52"/>
  <c r="E52"/>
  <c r="D52"/>
  <c r="C52"/>
  <c r="N50"/>
  <c r="N52" s="1"/>
  <c r="P47"/>
  <c r="M47"/>
  <c r="L47"/>
  <c r="K47"/>
  <c r="J47"/>
  <c r="I47"/>
  <c r="H47"/>
  <c r="G47"/>
  <c r="F47"/>
  <c r="E47"/>
  <c r="D47"/>
  <c r="C47"/>
  <c r="N46"/>
  <c r="N45"/>
  <c r="N44"/>
  <c r="N43"/>
  <c r="N42"/>
  <c r="N41"/>
  <c r="N40"/>
  <c r="P39"/>
  <c r="N39"/>
  <c r="O39" s="1"/>
  <c r="M39"/>
  <c r="L39"/>
  <c r="K39"/>
  <c r="J39"/>
  <c r="I39"/>
  <c r="H39"/>
  <c r="G39"/>
  <c r="F39"/>
  <c r="E39"/>
  <c r="D39"/>
  <c r="C39"/>
  <c r="O38"/>
  <c r="P36"/>
  <c r="M36"/>
  <c r="L36"/>
  <c r="K36"/>
  <c r="J36"/>
  <c r="I36"/>
  <c r="H36"/>
  <c r="G36"/>
  <c r="F36"/>
  <c r="E36"/>
  <c r="D36"/>
  <c r="C36"/>
  <c r="N34"/>
  <c r="O34" s="1"/>
  <c r="N33"/>
  <c r="O33" s="1"/>
  <c r="N31"/>
  <c r="O31" s="1"/>
  <c r="N29"/>
  <c r="O29" s="1"/>
  <c r="N28"/>
  <c r="N27"/>
  <c r="P25"/>
  <c r="M25"/>
  <c r="L25"/>
  <c r="K25"/>
  <c r="K48" s="1"/>
  <c r="J25"/>
  <c r="I25"/>
  <c r="H25"/>
  <c r="G25"/>
  <c r="F25"/>
  <c r="E25"/>
  <c r="E48" s="1"/>
  <c r="D25"/>
  <c r="C25"/>
  <c r="N23"/>
  <c r="O23" s="1"/>
  <c r="N22"/>
  <c r="O22" s="1"/>
  <c r="N21"/>
  <c r="O21" s="1"/>
  <c r="N20"/>
  <c r="O20" s="1"/>
  <c r="N19"/>
  <c r="O19" s="1"/>
  <c r="N18"/>
  <c r="O18" s="1"/>
  <c r="N17"/>
  <c r="P14"/>
  <c r="M14"/>
  <c r="L14"/>
  <c r="K14"/>
  <c r="J14"/>
  <c r="I14"/>
  <c r="H14"/>
  <c r="G14"/>
  <c r="F14"/>
  <c r="E14"/>
  <c r="D14"/>
  <c r="C14"/>
  <c r="N13"/>
  <c r="N12"/>
  <c r="O12" s="1"/>
  <c r="N11"/>
  <c r="O11" s="1"/>
  <c r="N10"/>
  <c r="O10" s="1"/>
  <c r="N9"/>
  <c r="O9" s="1"/>
  <c r="N8"/>
  <c r="O8" s="1"/>
  <c r="L59" i="15"/>
  <c r="K59"/>
  <c r="J59"/>
  <c r="I59"/>
  <c r="H59"/>
  <c r="G59"/>
  <c r="F59"/>
  <c r="E59"/>
  <c r="D59"/>
  <c r="C59"/>
  <c r="M57"/>
  <c r="O57" s="1"/>
  <c r="M56"/>
  <c r="M55"/>
  <c r="M54"/>
  <c r="M53"/>
  <c r="O52"/>
  <c r="L52"/>
  <c r="K52"/>
  <c r="J52"/>
  <c r="I52"/>
  <c r="H52"/>
  <c r="G52"/>
  <c r="F52"/>
  <c r="E52"/>
  <c r="D52"/>
  <c r="C52"/>
  <c r="M50"/>
  <c r="M52" s="1"/>
  <c r="O47"/>
  <c r="O48" s="1"/>
  <c r="L47"/>
  <c r="K47"/>
  <c r="J47"/>
  <c r="I47"/>
  <c r="H47"/>
  <c r="G47"/>
  <c r="F47"/>
  <c r="E47"/>
  <c r="E48" s="1"/>
  <c r="D47"/>
  <c r="C47"/>
  <c r="M46"/>
  <c r="M45"/>
  <c r="M44"/>
  <c r="M43"/>
  <c r="M42"/>
  <c r="M41"/>
  <c r="M47" s="1"/>
  <c r="M40"/>
  <c r="O39"/>
  <c r="M39"/>
  <c r="L39"/>
  <c r="K39"/>
  <c r="J39"/>
  <c r="I39"/>
  <c r="H39"/>
  <c r="H48" s="1"/>
  <c r="G39"/>
  <c r="F39"/>
  <c r="E39"/>
  <c r="D39"/>
  <c r="C39"/>
  <c r="N38"/>
  <c r="O36"/>
  <c r="L36"/>
  <c r="K36"/>
  <c r="J36"/>
  <c r="I36"/>
  <c r="H36"/>
  <c r="G36"/>
  <c r="F36"/>
  <c r="E36"/>
  <c r="D36"/>
  <c r="C36"/>
  <c r="M34"/>
  <c r="N34" s="1"/>
  <c r="M33"/>
  <c r="N33" s="1"/>
  <c r="M31"/>
  <c r="N31" s="1"/>
  <c r="M29"/>
  <c r="N29" s="1"/>
  <c r="M28"/>
  <c r="M27"/>
  <c r="N27" s="1"/>
  <c r="O25"/>
  <c r="L25"/>
  <c r="K25"/>
  <c r="J25"/>
  <c r="I25"/>
  <c r="H25"/>
  <c r="G25"/>
  <c r="F25"/>
  <c r="E25"/>
  <c r="D25"/>
  <c r="C25"/>
  <c r="M23"/>
  <c r="N23" s="1"/>
  <c r="M22"/>
  <c r="N22" s="1"/>
  <c r="M21"/>
  <c r="N21" s="1"/>
  <c r="M20"/>
  <c r="N20" s="1"/>
  <c r="M19"/>
  <c r="N19" s="1"/>
  <c r="M18"/>
  <c r="N18" s="1"/>
  <c r="M17"/>
  <c r="N17" s="1"/>
  <c r="O14"/>
  <c r="L14"/>
  <c r="K14"/>
  <c r="J14"/>
  <c r="I14"/>
  <c r="H14"/>
  <c r="G14"/>
  <c r="F14"/>
  <c r="E14"/>
  <c r="D14"/>
  <c r="C14"/>
  <c r="M13"/>
  <c r="M12"/>
  <c r="N12" s="1"/>
  <c r="M11"/>
  <c r="N11" s="1"/>
  <c r="M10"/>
  <c r="N10" s="1"/>
  <c r="M9"/>
  <c r="N9" s="1"/>
  <c r="M8"/>
  <c r="N8" s="1"/>
  <c r="K59" i="14"/>
  <c r="J59"/>
  <c r="I59"/>
  <c r="H59"/>
  <c r="G59"/>
  <c r="F59"/>
  <c r="E59"/>
  <c r="D59"/>
  <c r="C59"/>
  <c r="L57"/>
  <c r="N57" s="1"/>
  <c r="L56"/>
  <c r="L55"/>
  <c r="L54"/>
  <c r="L53"/>
  <c r="N52"/>
  <c r="K52"/>
  <c r="J52"/>
  <c r="I52"/>
  <c r="H52"/>
  <c r="G52"/>
  <c r="F52"/>
  <c r="E52"/>
  <c r="D52"/>
  <c r="C52"/>
  <c r="L50"/>
  <c r="L52" s="1"/>
  <c r="N47"/>
  <c r="K47"/>
  <c r="J47"/>
  <c r="I47"/>
  <c r="H47"/>
  <c r="G47"/>
  <c r="F47"/>
  <c r="E47"/>
  <c r="D47"/>
  <c r="C47"/>
  <c r="L46"/>
  <c r="L45"/>
  <c r="L44"/>
  <c r="L43"/>
  <c r="L42"/>
  <c r="L41"/>
  <c r="L40"/>
  <c r="N39"/>
  <c r="L39"/>
  <c r="K39"/>
  <c r="J39"/>
  <c r="I39"/>
  <c r="H39"/>
  <c r="G39"/>
  <c r="F39"/>
  <c r="E39"/>
  <c r="D39"/>
  <c r="C39"/>
  <c r="M39" s="1"/>
  <c r="M38"/>
  <c r="N36"/>
  <c r="K36"/>
  <c r="J36"/>
  <c r="I36"/>
  <c r="H36"/>
  <c r="G36"/>
  <c r="F36"/>
  <c r="E36"/>
  <c r="D36"/>
  <c r="C36"/>
  <c r="L34"/>
  <c r="M34" s="1"/>
  <c r="L33"/>
  <c r="M33" s="1"/>
  <c r="L31"/>
  <c r="M31" s="1"/>
  <c r="L29"/>
  <c r="M29" s="1"/>
  <c r="L28"/>
  <c r="L27"/>
  <c r="M27" s="1"/>
  <c r="N25"/>
  <c r="K25"/>
  <c r="J25"/>
  <c r="I25"/>
  <c r="H25"/>
  <c r="G25"/>
  <c r="F25"/>
  <c r="E25"/>
  <c r="D25"/>
  <c r="C25"/>
  <c r="L23"/>
  <c r="M23" s="1"/>
  <c r="L22"/>
  <c r="M22" s="1"/>
  <c r="L21"/>
  <c r="M21" s="1"/>
  <c r="L20"/>
  <c r="M20" s="1"/>
  <c r="L19"/>
  <c r="M19" s="1"/>
  <c r="L18"/>
  <c r="M18" s="1"/>
  <c r="L17"/>
  <c r="N14"/>
  <c r="K14"/>
  <c r="J14"/>
  <c r="I14"/>
  <c r="H14"/>
  <c r="G14"/>
  <c r="F14"/>
  <c r="E14"/>
  <c r="D14"/>
  <c r="C14"/>
  <c r="L13"/>
  <c r="L12"/>
  <c r="M12" s="1"/>
  <c r="L11"/>
  <c r="M11" s="1"/>
  <c r="L10"/>
  <c r="M10" s="1"/>
  <c r="L9"/>
  <c r="M9" s="1"/>
  <c r="L8"/>
  <c r="M8" s="1"/>
  <c r="J59" i="13"/>
  <c r="I59"/>
  <c r="H59"/>
  <c r="G59"/>
  <c r="F59"/>
  <c r="E59"/>
  <c r="D59"/>
  <c r="C59"/>
  <c r="K57"/>
  <c r="M57" s="1"/>
  <c r="K56"/>
  <c r="K55"/>
  <c r="K54"/>
  <c r="K53"/>
  <c r="M52"/>
  <c r="J52"/>
  <c r="I52"/>
  <c r="H52"/>
  <c r="G52"/>
  <c r="F52"/>
  <c r="E52"/>
  <c r="D52"/>
  <c r="C52"/>
  <c r="K50"/>
  <c r="K52" s="1"/>
  <c r="M47"/>
  <c r="J47"/>
  <c r="I47"/>
  <c r="H47"/>
  <c r="G47"/>
  <c r="F47"/>
  <c r="F48" s="1"/>
  <c r="E47"/>
  <c r="D47"/>
  <c r="C47"/>
  <c r="C48" s="1"/>
  <c r="K46"/>
  <c r="K45"/>
  <c r="K44"/>
  <c r="K43"/>
  <c r="K42"/>
  <c r="K41"/>
  <c r="K40"/>
  <c r="M39"/>
  <c r="K39"/>
  <c r="J39"/>
  <c r="I39"/>
  <c r="H39"/>
  <c r="G39"/>
  <c r="F39"/>
  <c r="E39"/>
  <c r="D39"/>
  <c r="C39"/>
  <c r="L39" s="1"/>
  <c r="L38"/>
  <c r="M36"/>
  <c r="J36"/>
  <c r="I36"/>
  <c r="H36"/>
  <c r="G36"/>
  <c r="F36"/>
  <c r="E36"/>
  <c r="D36"/>
  <c r="C36"/>
  <c r="K34"/>
  <c r="L34" s="1"/>
  <c r="K33"/>
  <c r="L33" s="1"/>
  <c r="K31"/>
  <c r="L31" s="1"/>
  <c r="K29"/>
  <c r="L29" s="1"/>
  <c r="K28"/>
  <c r="K27"/>
  <c r="M25"/>
  <c r="J25"/>
  <c r="I25"/>
  <c r="H25"/>
  <c r="G25"/>
  <c r="F25"/>
  <c r="E25"/>
  <c r="D25"/>
  <c r="C25"/>
  <c r="K23"/>
  <c r="L23" s="1"/>
  <c r="K22"/>
  <c r="L22" s="1"/>
  <c r="K21"/>
  <c r="L21" s="1"/>
  <c r="K20"/>
  <c r="L20" s="1"/>
  <c r="K19"/>
  <c r="L19" s="1"/>
  <c r="K18"/>
  <c r="L18" s="1"/>
  <c r="K17"/>
  <c r="M14"/>
  <c r="J14"/>
  <c r="I14"/>
  <c r="H14"/>
  <c r="G14"/>
  <c r="F14"/>
  <c r="E14"/>
  <c r="D14"/>
  <c r="C14"/>
  <c r="K13"/>
  <c r="K12"/>
  <c r="L12" s="1"/>
  <c r="K11"/>
  <c r="L11" s="1"/>
  <c r="K10"/>
  <c r="L10" s="1"/>
  <c r="K9"/>
  <c r="L9" s="1"/>
  <c r="K8"/>
  <c r="L8" s="1"/>
  <c r="D48" i="18" l="1"/>
  <c r="L48"/>
  <c r="P47"/>
  <c r="E48"/>
  <c r="M48"/>
  <c r="M60" s="1"/>
  <c r="K60"/>
  <c r="H48"/>
  <c r="R48"/>
  <c r="D60"/>
  <c r="L60"/>
  <c r="F48"/>
  <c r="F60" s="1"/>
  <c r="C60"/>
  <c r="I48"/>
  <c r="I60" s="1"/>
  <c r="E60"/>
  <c r="J48"/>
  <c r="J60" s="1"/>
  <c r="P59"/>
  <c r="P25"/>
  <c r="Q25" s="1"/>
  <c r="N48"/>
  <c r="N60" s="1"/>
  <c r="Q48" i="17"/>
  <c r="J48"/>
  <c r="C48"/>
  <c r="O47"/>
  <c r="E48"/>
  <c r="C60"/>
  <c r="O25"/>
  <c r="P25" s="1"/>
  <c r="F48"/>
  <c r="F60" s="1"/>
  <c r="N48"/>
  <c r="N60" s="1"/>
  <c r="H48"/>
  <c r="H60" s="1"/>
  <c r="O59"/>
  <c r="M48"/>
  <c r="M60" s="1"/>
  <c r="G48"/>
  <c r="G60" s="1"/>
  <c r="I48"/>
  <c r="I60" s="1"/>
  <c r="K48"/>
  <c r="K60" s="1"/>
  <c r="O36"/>
  <c r="P36" s="1"/>
  <c r="D48"/>
  <c r="D60" s="1"/>
  <c r="L48"/>
  <c r="L60" s="1"/>
  <c r="J60"/>
  <c r="N25" i="16"/>
  <c r="O25" s="1"/>
  <c r="I48"/>
  <c r="J48"/>
  <c r="J60" s="1"/>
  <c r="C48"/>
  <c r="L48"/>
  <c r="L60" s="1"/>
  <c r="M48"/>
  <c r="M60" s="1"/>
  <c r="C60"/>
  <c r="F48"/>
  <c r="F60" s="1"/>
  <c r="P48"/>
  <c r="N47"/>
  <c r="G48"/>
  <c r="G60" s="1"/>
  <c r="N36"/>
  <c r="O36" s="1"/>
  <c r="H48"/>
  <c r="D48"/>
  <c r="D60" s="1"/>
  <c r="O27"/>
  <c r="H60"/>
  <c r="I60"/>
  <c r="F48" i="15"/>
  <c r="F60" s="1"/>
  <c r="J48"/>
  <c r="J60" s="1"/>
  <c r="K48"/>
  <c r="K60" s="1"/>
  <c r="G48"/>
  <c r="G60" s="1"/>
  <c r="C48"/>
  <c r="C60" s="1"/>
  <c r="M59"/>
  <c r="I48"/>
  <c r="I60" s="1"/>
  <c r="E60"/>
  <c r="D48"/>
  <c r="D60" s="1"/>
  <c r="L48"/>
  <c r="L60"/>
  <c r="C48" i="14"/>
  <c r="C60" s="1"/>
  <c r="I48"/>
  <c r="G48"/>
  <c r="K48"/>
  <c r="K60" s="1"/>
  <c r="H48"/>
  <c r="H60" s="1"/>
  <c r="J48"/>
  <c r="L59"/>
  <c r="G60"/>
  <c r="L25"/>
  <c r="M25" s="1"/>
  <c r="D48"/>
  <c r="D60" s="1"/>
  <c r="N48"/>
  <c r="E48"/>
  <c r="L47"/>
  <c r="F48"/>
  <c r="F60" s="1"/>
  <c r="J60"/>
  <c r="J48" i="13"/>
  <c r="J60" s="1"/>
  <c r="D48"/>
  <c r="K47"/>
  <c r="K48" s="1"/>
  <c r="L48" s="1"/>
  <c r="E48"/>
  <c r="C60"/>
  <c r="K36"/>
  <c r="L36" s="1"/>
  <c r="I48"/>
  <c r="I60" s="1"/>
  <c r="G48"/>
  <c r="D60"/>
  <c r="L27"/>
  <c r="H48"/>
  <c r="H60" s="1"/>
  <c r="K59"/>
  <c r="F60"/>
  <c r="K25"/>
  <c r="L25" s="1"/>
  <c r="G60"/>
  <c r="M48"/>
  <c r="H60" i="18"/>
  <c r="Q17"/>
  <c r="P14"/>
  <c r="Q14" s="1"/>
  <c r="P36"/>
  <c r="Q36" s="1"/>
  <c r="E60" i="17"/>
  <c r="P17"/>
  <c r="O14"/>
  <c r="P14" s="1"/>
  <c r="K60" i="16"/>
  <c r="E60"/>
  <c r="O17"/>
  <c r="N14"/>
  <c r="O14" s="1"/>
  <c r="H60" i="15"/>
  <c r="N39"/>
  <c r="M25"/>
  <c r="N25" s="1"/>
  <c r="M14"/>
  <c r="N14" s="1"/>
  <c r="M36"/>
  <c r="N36" s="1"/>
  <c r="E60" i="14"/>
  <c r="I60"/>
  <c r="L48"/>
  <c r="M48" s="1"/>
  <c r="M17"/>
  <c r="L14"/>
  <c r="M14" s="1"/>
  <c r="L36"/>
  <c r="M36" s="1"/>
  <c r="E60" i="13"/>
  <c r="L17"/>
  <c r="K14"/>
  <c r="L14" s="1"/>
  <c r="O48" i="17" l="1"/>
  <c r="P48" s="1"/>
  <c r="N48" i="16"/>
  <c r="M48" i="15"/>
  <c r="N48" s="1"/>
  <c r="P48" i="18"/>
  <c r="L60" i="14"/>
  <c r="M60" s="1"/>
  <c r="K60" i="13"/>
  <c r="L60" s="1"/>
  <c r="O60" i="17" l="1"/>
  <c r="P60" s="1"/>
  <c r="O48" i="16"/>
  <c r="N60"/>
  <c r="O60" s="1"/>
  <c r="M60" i="15"/>
  <c r="N60" s="1"/>
  <c r="Q48" i="18"/>
  <c r="P60"/>
  <c r="Q60" s="1"/>
</calcChain>
</file>

<file path=xl/sharedStrings.xml><?xml version="1.0" encoding="utf-8"?>
<sst xmlns="http://schemas.openxmlformats.org/spreadsheetml/2006/main" count="486" uniqueCount="80">
  <si>
    <t>ประเภทรายได้</t>
  </si>
  <si>
    <t>1. ค่าเบ็ดเตล็ดอื่นๆ</t>
  </si>
  <si>
    <t>รวมรายได้เบ็ดเตล็ด</t>
  </si>
  <si>
    <t>รวมรายได้ทั้งสิ้น</t>
  </si>
  <si>
    <t>สำนักงานเขตราษฎร์บูรณะ</t>
  </si>
  <si>
    <t>รวมค่าธรรมเนียม</t>
  </si>
  <si>
    <t>รวมรายได้จากทรัพย์สิน</t>
  </si>
  <si>
    <t>รายได้เบ็ดเตล็ด</t>
  </si>
  <si>
    <t>รายได้จากทรัพย์สิน</t>
  </si>
  <si>
    <t>1. ค่าดอกเบี้ยเงินฝากธนาคารและพันธบัตรของรัฐบาล</t>
  </si>
  <si>
    <t>รวมค่าธรรมเนียม ค่าใบอนุญาต ค่าปรับ และค่าบริการ</t>
  </si>
  <si>
    <t>ภาษีอากร</t>
  </si>
  <si>
    <t>รวมภาษีอาการ</t>
  </si>
  <si>
    <t>ค่าธรรมเนียม ค่าใบอนุญาต ค่าปรับ และค่าบริการ</t>
  </si>
  <si>
    <t>ค่าธรรมเนียม</t>
  </si>
  <si>
    <t>2. ค่าธรรมเนียมจดทะเบียนพาณิชย์</t>
  </si>
  <si>
    <t>3. ค่าธรรมเนียมขนถ่ายสิ่งปฏิกูล</t>
  </si>
  <si>
    <t>5. ค่าธรรมเนียมตามกฎหมายควบคุมอาคาร</t>
  </si>
  <si>
    <t>6. ค่าธรรมเนียมเก็บขนมูลฝอย</t>
  </si>
  <si>
    <t>ค่าใบอนุญาต</t>
  </si>
  <si>
    <t>รวมค่าใบอนุญาต</t>
  </si>
  <si>
    <t>ค่าปรับ</t>
  </si>
  <si>
    <t>1. ค่าปรับผู้ละเมิดกฎหมาย</t>
  </si>
  <si>
    <t>รวมค่าปรับ</t>
  </si>
  <si>
    <t>ค่าบริการ</t>
  </si>
  <si>
    <t>รวมค่าบริการ</t>
  </si>
  <si>
    <t>1. ใบอนุญาตสุสานและฌาปนสถาน</t>
  </si>
  <si>
    <t>2. ค่าเช่าอาคารสถานที่</t>
  </si>
  <si>
    <t>2. ใบอนุญาตตลาดเอกชน</t>
  </si>
  <si>
    <t>5. การประกอบกิจการที่เป็นอันตรายต่อสุขภาพ</t>
  </si>
  <si>
    <t>6. ใบอนุญาตการโฆษณา</t>
  </si>
  <si>
    <t>7. ใบอนุญาตจำหน่ายสินค้าในที่สาธารณะ</t>
  </si>
  <si>
    <t>1. การขอใช้สถานที่</t>
  </si>
  <si>
    <t>2. การทำความสะอาด</t>
  </si>
  <si>
    <t>3. การบริการตัดและขุดต้นไม้</t>
  </si>
  <si>
    <t>4. การคัดสำเนาหรือถ่ายเอกสาร</t>
  </si>
  <si>
    <t>5. การทำการต่างๆ ในที่สาธารณะ</t>
  </si>
  <si>
    <t>3.เงินเหลือจ่ายปีเก่าส่งคืน</t>
  </si>
  <si>
    <t>1. ค่าธรรมเนียมบัตรประชาชน</t>
  </si>
  <si>
    <t>3. ค่าขายแบบประกวดราคา</t>
  </si>
  <si>
    <t>4. ค่าธรรมเนียมขนถ่ายสิ่งปฏิกูลประเภทไขมัน</t>
  </si>
  <si>
    <t>พฤศจิกายน</t>
  </si>
  <si>
    <t>ธันวาคม</t>
  </si>
  <si>
    <t>มกราคม</t>
  </si>
  <si>
    <t>กุมภาพันธ์</t>
  </si>
  <si>
    <t>มีนาคม</t>
  </si>
  <si>
    <t>พฤษภาคม</t>
  </si>
  <si>
    <t>มิถุนายน</t>
  </si>
  <si>
    <t>กรกฎาคม</t>
  </si>
  <si>
    <t>สิงหาคม</t>
  </si>
  <si>
    <t>ตุลาคม</t>
  </si>
  <si>
    <t>ผลการจัดเก็บ</t>
  </si>
  <si>
    <t>หมายเหตุ</t>
  </si>
  <si>
    <t>5. การพ่นหมอกกำจัดยุง</t>
  </si>
  <si>
    <t>ร้อยละ</t>
  </si>
  <si>
    <t>2.ค่าปรับเกินสัญญา (เริ่มใช้ 1 ต.ค.63)</t>
  </si>
  <si>
    <t>เดือน</t>
  </si>
  <si>
    <t xml:space="preserve">เมษายน </t>
  </si>
  <si>
    <t xml:space="preserve">กันยายน </t>
  </si>
  <si>
    <t xml:space="preserve">1.ภาษีที่ดินและสิ่งปลูกสร้าง </t>
  </si>
  <si>
    <t>3. ภาษีโรงเรือนและที่ดิน</t>
  </si>
  <si>
    <t>4. ภาษีป้าย</t>
  </si>
  <si>
    <t>2. ภาษีบำรุงท้องที่</t>
  </si>
  <si>
    <t>5. ภาษีบำรุงกรุงเทพมหานครสำหรับน้ำมันฯ</t>
  </si>
  <si>
    <t>เป้าหมายการ</t>
  </si>
  <si>
    <t>จัดเก็บรายได้</t>
  </si>
  <si>
    <t xml:space="preserve">รวมตั้งแต่ต้นปี </t>
  </si>
  <si>
    <t xml:space="preserve">สำหรับโรงงานจำพวกที่ 2 </t>
  </si>
  <si>
    <t xml:space="preserve">7.ค่าธรรมเนียมรายปีและเงินเพิ่มฯ </t>
  </si>
  <si>
    <t>และสถานที่สะสมอาหาร</t>
  </si>
  <si>
    <t xml:space="preserve">3. ใบอนุญาตสถานที่จำหน่ายอาหาร </t>
  </si>
  <si>
    <t>จัดตั้งสถานที่จำหน่ายอาหาร</t>
  </si>
  <si>
    <t>4. ค่าใบอนุญาตรับรองการแจ้งการ</t>
  </si>
  <si>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</si>
  <si>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ปีงบประมาณ พ.ศ. 2567 เดือนตุลาคม 2566</t>
  </si>
  <si>
    <t>ปีงบประมาณ พ.ศ. 2567 เดือนพฤศจิกายน 2566</t>
  </si>
  <si>
    <t>ปีงบประมาณ พ.ศ. 2567 เดือนธันวาคม 2566</t>
  </si>
  <si>
    <t>ปีงบประมาณ พ.ศ. 2567 เดือนมกราคม 2567</t>
  </si>
  <si>
    <t>ปีงบประมาณ พ.ศ. 2567 เดือนกุมภาพันธ์ 2567</t>
  </si>
  <si>
    <t>ปีงบประมาณ พ.ศ. 2567 เดือนมีนาคม 2567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</si>
</sst>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u/>
      <sz val="16"/>
      <color indexed="8"/>
      <name val="TH Sarabun New"/>
      <family val="2"/>
    </font>
    <font>
      <b/>
      <sz val="15"/>
      <color indexed="8"/>
      <name val="TH Sarabun New"/>
      <family val="2"/>
    </font>
    <font>
      <b/>
      <sz val="14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87" fontId="3" fillId="0" borderId="8" xfId="1" applyNumberFormat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7" fontId="3" fillId="0" borderId="3" xfId="1" applyNumberFormat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87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87" fontId="3" fillId="0" borderId="3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87" fontId="3" fillId="0" borderId="3" xfId="1" applyNumberFormat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187" fontId="6" fillId="0" borderId="3" xfId="1" applyNumberFormat="1" applyFont="1" applyFill="1" applyBorder="1" applyAlignment="1">
      <alignment vertical="center"/>
    </xf>
    <xf numFmtId="187" fontId="6" fillId="0" borderId="3" xfId="1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0" xfId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vertical="center"/>
    </xf>
    <xf numFmtId="43" fontId="7" fillId="0" borderId="3" xfId="1" applyFont="1" applyFill="1" applyBorder="1" applyAlignment="1">
      <alignment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6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="110" zoomScaleNormal="110" workbookViewId="0">
      <selection sqref="A1:M1"/>
    </sheetView>
  </sheetViews>
  <sheetFormatPr defaultColWidth="18.75" defaultRowHeight="18" customHeight="1"/>
  <cols>
    <col min="1" max="1" width="1.75" style="4" customWidth="1"/>
    <col min="2" max="2" width="47.125" style="4" customWidth="1"/>
    <col min="3" max="3" width="13.625" style="4" customWidth="1"/>
    <col min="4" max="4" width="11.875" style="45" customWidth="1"/>
    <col min="5" max="10" width="11.875" style="45" hidden="1" customWidth="1"/>
    <col min="11" max="11" width="13.25" style="45" customWidth="1"/>
    <col min="12" max="12" width="7.125" style="54" customWidth="1"/>
    <col min="13" max="13" width="7.5" style="4" customWidth="1"/>
    <col min="14" max="16384" width="18.75" style="4"/>
  </cols>
  <sheetData>
    <row r="1" spans="1:13" s="2" customFormat="1" ht="18" customHeight="1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2" customFormat="1" ht="18" customHeight="1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2" customFormat="1" ht="18" customHeight="1">
      <c r="A3" s="62" t="s">
        <v>74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2" customFormat="1" ht="4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8" customHeight="1">
      <c r="A5" s="63" t="s">
        <v>0</v>
      </c>
      <c r="B5" s="63"/>
      <c r="C5" s="40" t="s">
        <v>64</v>
      </c>
      <c r="D5" s="42" t="s">
        <v>56</v>
      </c>
      <c r="E5" s="42" t="s">
        <v>56</v>
      </c>
      <c r="F5" s="42" t="s">
        <v>56</v>
      </c>
      <c r="G5" s="42" t="s">
        <v>56</v>
      </c>
      <c r="H5" s="42" t="s">
        <v>56</v>
      </c>
      <c r="I5" s="42" t="s">
        <v>56</v>
      </c>
      <c r="J5" s="42" t="s">
        <v>56</v>
      </c>
      <c r="K5" s="42" t="s">
        <v>51</v>
      </c>
      <c r="L5" s="37" t="s">
        <v>54</v>
      </c>
      <c r="M5" s="36" t="s">
        <v>52</v>
      </c>
    </row>
    <row r="6" spans="1:13" ht="18" customHeight="1">
      <c r="A6" s="63"/>
      <c r="B6" s="63"/>
      <c r="C6" s="41" t="s">
        <v>65</v>
      </c>
      <c r="D6" s="43" t="s">
        <v>50</v>
      </c>
      <c r="E6" s="43" t="s">
        <v>57</v>
      </c>
      <c r="F6" s="43" t="s">
        <v>46</v>
      </c>
      <c r="G6" s="43" t="s">
        <v>47</v>
      </c>
      <c r="H6" s="43" t="s">
        <v>48</v>
      </c>
      <c r="I6" s="43" t="s">
        <v>49</v>
      </c>
      <c r="J6" s="43" t="s">
        <v>58</v>
      </c>
      <c r="K6" s="43" t="s">
        <v>66</v>
      </c>
      <c r="L6" s="39"/>
      <c r="M6" s="38"/>
    </row>
    <row r="7" spans="1:13" ht="17.100000000000001" customHeight="1">
      <c r="A7" s="64" t="s">
        <v>11</v>
      </c>
      <c r="B7" s="65"/>
      <c r="C7" s="3"/>
      <c r="D7" s="44"/>
      <c r="E7" s="44"/>
      <c r="F7" s="44"/>
      <c r="G7" s="44"/>
      <c r="H7" s="44"/>
      <c r="I7" s="44"/>
      <c r="J7" s="44"/>
      <c r="K7" s="44"/>
      <c r="L7" s="46"/>
      <c r="M7" s="5"/>
    </row>
    <row r="8" spans="1:13" ht="17.100000000000001" customHeight="1">
      <c r="A8" s="6"/>
      <c r="B8" s="7" t="s">
        <v>59</v>
      </c>
      <c r="C8" s="8">
        <v>128000000</v>
      </c>
      <c r="D8" s="9">
        <v>7632125.3099999996</v>
      </c>
      <c r="E8" s="9"/>
      <c r="F8" s="9"/>
      <c r="G8" s="9"/>
      <c r="H8" s="9"/>
      <c r="I8" s="9"/>
      <c r="J8" s="9"/>
      <c r="K8" s="9">
        <f t="shared" ref="K8:K13" si="0">SUM(D8:J8)</f>
        <v>7632125.3099999996</v>
      </c>
      <c r="L8" s="47">
        <f>+K8/C8*100</f>
        <v>5.9625978984374992</v>
      </c>
      <c r="M8" s="10"/>
    </row>
    <row r="9" spans="1:13" ht="17.100000000000001" customHeight="1">
      <c r="A9" s="6"/>
      <c r="B9" s="7" t="s">
        <v>62</v>
      </c>
      <c r="C9" s="8">
        <v>100000</v>
      </c>
      <c r="D9" s="9">
        <v>0</v>
      </c>
      <c r="E9" s="9"/>
      <c r="F9" s="9"/>
      <c r="G9" s="9"/>
      <c r="H9" s="9"/>
      <c r="I9" s="9"/>
      <c r="J9" s="9"/>
      <c r="K9" s="9">
        <f t="shared" si="0"/>
        <v>0</v>
      </c>
      <c r="L9" s="47">
        <f>+K9/C9*100</f>
        <v>0</v>
      </c>
      <c r="M9" s="10"/>
    </row>
    <row r="10" spans="1:13" ht="17.100000000000001" customHeight="1">
      <c r="A10" s="6"/>
      <c r="B10" s="7" t="s">
        <v>60</v>
      </c>
      <c r="C10" s="8">
        <v>2800000</v>
      </c>
      <c r="D10" s="9">
        <v>0</v>
      </c>
      <c r="E10" s="9"/>
      <c r="F10" s="9"/>
      <c r="G10" s="9"/>
      <c r="H10" s="9"/>
      <c r="I10" s="9"/>
      <c r="J10" s="9"/>
      <c r="K10" s="9">
        <f t="shared" si="0"/>
        <v>0</v>
      </c>
      <c r="L10" s="47">
        <f>+K10/C10*100</f>
        <v>0</v>
      </c>
      <c r="M10" s="10"/>
    </row>
    <row r="11" spans="1:13" ht="17.100000000000001" customHeight="1">
      <c r="A11" s="6"/>
      <c r="B11" s="7" t="s">
        <v>61</v>
      </c>
      <c r="C11" s="8">
        <v>21700000</v>
      </c>
      <c r="D11" s="9">
        <v>189413.6</v>
      </c>
      <c r="E11" s="9"/>
      <c r="F11" s="9"/>
      <c r="G11" s="9"/>
      <c r="H11" s="9"/>
      <c r="I11" s="9"/>
      <c r="J11" s="9"/>
      <c r="K11" s="9">
        <f t="shared" si="0"/>
        <v>189413.6</v>
      </c>
      <c r="L11" s="47">
        <f>+K11/C11*100</f>
        <v>0.87287373271889412</v>
      </c>
      <c r="M11" s="10"/>
    </row>
    <row r="12" spans="1:13" ht="17.100000000000001" customHeight="1">
      <c r="A12" s="6"/>
      <c r="B12" s="7" t="s">
        <v>63</v>
      </c>
      <c r="C12" s="8">
        <v>3400000</v>
      </c>
      <c r="D12" s="9">
        <v>277760.96999999997</v>
      </c>
      <c r="E12" s="9"/>
      <c r="F12" s="9"/>
      <c r="G12" s="9"/>
      <c r="H12" s="9"/>
      <c r="I12" s="9"/>
      <c r="J12" s="9"/>
      <c r="K12" s="9">
        <f t="shared" si="0"/>
        <v>277760.96999999997</v>
      </c>
      <c r="L12" s="47">
        <f>+K12/C12*100</f>
        <v>8.1694402941176456</v>
      </c>
      <c r="M12" s="10"/>
    </row>
    <row r="13" spans="1:13" ht="17.100000000000001" customHeight="1">
      <c r="A13" s="6"/>
      <c r="B13" s="7"/>
      <c r="C13" s="8"/>
      <c r="D13" s="9"/>
      <c r="E13" s="9"/>
      <c r="F13" s="9"/>
      <c r="G13" s="9"/>
      <c r="H13" s="9"/>
      <c r="I13" s="9"/>
      <c r="J13" s="9"/>
      <c r="K13" s="9">
        <f t="shared" si="0"/>
        <v>0</v>
      </c>
      <c r="L13" s="47"/>
      <c r="M13" s="10"/>
    </row>
    <row r="14" spans="1:13" ht="17.100000000000001" customHeight="1">
      <c r="A14" s="11"/>
      <c r="B14" s="12" t="s">
        <v>12</v>
      </c>
      <c r="C14" s="13">
        <f t="shared" ref="C14:K14" si="1">SUM(C7:C13)</f>
        <v>156000000</v>
      </c>
      <c r="D14" s="14">
        <f t="shared" si="1"/>
        <v>8099299.879999999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8099299.879999999</v>
      </c>
      <c r="L14" s="48">
        <f>+K14/C14*100</f>
        <v>5.191858897435897</v>
      </c>
      <c r="M14" s="15">
        <f>SUM(M7:M13)</f>
        <v>0</v>
      </c>
    </row>
    <row r="15" spans="1:13" ht="17.100000000000001" customHeight="1">
      <c r="A15" s="56" t="s">
        <v>13</v>
      </c>
      <c r="B15" s="57"/>
      <c r="C15" s="17"/>
      <c r="D15" s="10"/>
      <c r="E15" s="10"/>
      <c r="F15" s="10"/>
      <c r="G15" s="10"/>
      <c r="H15" s="10"/>
      <c r="I15" s="10"/>
      <c r="J15" s="10"/>
      <c r="K15" s="10"/>
      <c r="L15" s="46"/>
      <c r="M15" s="5"/>
    </row>
    <row r="16" spans="1:13" ht="17.100000000000001" customHeight="1">
      <c r="A16" s="18" t="s">
        <v>14</v>
      </c>
      <c r="B16" s="19"/>
      <c r="C16" s="17"/>
      <c r="D16" s="10"/>
      <c r="E16" s="10"/>
      <c r="F16" s="10"/>
      <c r="G16" s="10"/>
      <c r="H16" s="10"/>
      <c r="I16" s="10"/>
      <c r="J16" s="10"/>
      <c r="K16" s="10"/>
      <c r="L16" s="46"/>
      <c r="M16" s="5"/>
    </row>
    <row r="17" spans="1:13" ht="17.100000000000001" customHeight="1">
      <c r="A17" s="18"/>
      <c r="B17" s="20" t="s">
        <v>38</v>
      </c>
      <c r="C17" s="8">
        <v>1200000</v>
      </c>
      <c r="D17" s="9">
        <v>95830</v>
      </c>
      <c r="E17" s="9"/>
      <c r="F17" s="9"/>
      <c r="G17" s="9"/>
      <c r="H17" s="9"/>
      <c r="I17" s="9"/>
      <c r="J17" s="9"/>
      <c r="K17" s="9">
        <f t="shared" ref="K17:K23" si="2">SUM(D17:J17)</f>
        <v>95830</v>
      </c>
      <c r="L17" s="47">
        <f t="shared" ref="L17:L23" si="3">+K17/C17*100</f>
        <v>7.9858333333333338</v>
      </c>
      <c r="M17" s="10"/>
    </row>
    <row r="18" spans="1:13" ht="17.100000000000001" customHeight="1">
      <c r="A18" s="18"/>
      <c r="B18" s="20" t="s">
        <v>15</v>
      </c>
      <c r="C18" s="8">
        <v>11500</v>
      </c>
      <c r="D18" s="9">
        <v>320</v>
      </c>
      <c r="E18" s="9"/>
      <c r="F18" s="9"/>
      <c r="G18" s="9"/>
      <c r="H18" s="9"/>
      <c r="I18" s="9"/>
      <c r="J18" s="9"/>
      <c r="K18" s="9">
        <f t="shared" si="2"/>
        <v>320</v>
      </c>
      <c r="L18" s="47">
        <f t="shared" si="3"/>
        <v>2.7826086956521738</v>
      </c>
      <c r="M18" s="10"/>
    </row>
    <row r="19" spans="1:13" ht="17.100000000000001" customHeight="1">
      <c r="A19" s="18"/>
      <c r="B19" s="20" t="s">
        <v>16</v>
      </c>
      <c r="C19" s="8">
        <v>470000</v>
      </c>
      <c r="D19" s="9">
        <v>38300</v>
      </c>
      <c r="E19" s="9"/>
      <c r="F19" s="9"/>
      <c r="G19" s="9"/>
      <c r="H19" s="9"/>
      <c r="I19" s="9"/>
      <c r="J19" s="9"/>
      <c r="K19" s="9">
        <f t="shared" si="2"/>
        <v>38300</v>
      </c>
      <c r="L19" s="47">
        <f t="shared" si="3"/>
        <v>8.1489361702127656</v>
      </c>
      <c r="M19" s="10"/>
    </row>
    <row r="20" spans="1:13" ht="17.100000000000001" customHeight="1">
      <c r="A20" s="18"/>
      <c r="B20" s="20" t="s">
        <v>40</v>
      </c>
      <c r="C20" s="8">
        <v>300000</v>
      </c>
      <c r="D20" s="9">
        <v>5250</v>
      </c>
      <c r="E20" s="9"/>
      <c r="F20" s="9"/>
      <c r="G20" s="9"/>
      <c r="H20" s="9"/>
      <c r="I20" s="9"/>
      <c r="J20" s="9"/>
      <c r="K20" s="9">
        <f t="shared" si="2"/>
        <v>5250</v>
      </c>
      <c r="L20" s="47">
        <f t="shared" si="3"/>
        <v>1.7500000000000002</v>
      </c>
      <c r="M20" s="10"/>
    </row>
    <row r="21" spans="1:13" ht="17.100000000000001" customHeight="1">
      <c r="A21" s="18"/>
      <c r="B21" s="20" t="s">
        <v>17</v>
      </c>
      <c r="C21" s="8">
        <v>170000</v>
      </c>
      <c r="D21" s="9">
        <v>19565</v>
      </c>
      <c r="E21" s="9"/>
      <c r="F21" s="9"/>
      <c r="G21" s="9"/>
      <c r="H21" s="9"/>
      <c r="I21" s="9"/>
      <c r="J21" s="9"/>
      <c r="K21" s="9">
        <f t="shared" si="2"/>
        <v>19565</v>
      </c>
      <c r="L21" s="47">
        <f t="shared" si="3"/>
        <v>11.508823529411764</v>
      </c>
      <c r="M21" s="10"/>
    </row>
    <row r="22" spans="1:13" ht="17.100000000000001" customHeight="1">
      <c r="A22" s="18"/>
      <c r="B22" s="20" t="s">
        <v>18</v>
      </c>
      <c r="C22" s="8">
        <v>10000000</v>
      </c>
      <c r="D22" s="9">
        <v>717230</v>
      </c>
      <c r="E22" s="9"/>
      <c r="F22" s="9"/>
      <c r="G22" s="9"/>
      <c r="H22" s="9"/>
      <c r="I22" s="9"/>
      <c r="J22" s="9"/>
      <c r="K22" s="9">
        <f t="shared" si="2"/>
        <v>717230</v>
      </c>
      <c r="L22" s="47">
        <f t="shared" si="3"/>
        <v>7.1722999999999999</v>
      </c>
      <c r="M22" s="10"/>
    </row>
    <row r="23" spans="1:13" ht="17.100000000000001" customHeight="1">
      <c r="A23" s="18"/>
      <c r="B23" s="20" t="s">
        <v>68</v>
      </c>
      <c r="C23" s="8">
        <v>8000</v>
      </c>
      <c r="D23" s="9"/>
      <c r="E23" s="9"/>
      <c r="F23" s="9"/>
      <c r="G23" s="9"/>
      <c r="H23" s="9"/>
      <c r="I23" s="9"/>
      <c r="J23" s="9"/>
      <c r="K23" s="9">
        <f t="shared" si="2"/>
        <v>0</v>
      </c>
      <c r="L23" s="47">
        <f t="shared" si="3"/>
        <v>0</v>
      </c>
      <c r="M23" s="10"/>
    </row>
    <row r="24" spans="1:13" ht="17.100000000000001" customHeight="1">
      <c r="A24" s="18"/>
      <c r="B24" s="20" t="s">
        <v>67</v>
      </c>
      <c r="C24" s="8"/>
      <c r="D24" s="9"/>
      <c r="E24" s="9"/>
      <c r="F24" s="9"/>
      <c r="G24" s="9"/>
      <c r="H24" s="9"/>
      <c r="I24" s="9"/>
      <c r="J24" s="9"/>
      <c r="K24" s="9"/>
      <c r="L24" s="55"/>
      <c r="M24" s="10"/>
    </row>
    <row r="25" spans="1:13" ht="17.100000000000001" customHeight="1">
      <c r="A25" s="21"/>
      <c r="B25" s="24" t="s">
        <v>5</v>
      </c>
      <c r="C25" s="23">
        <f t="shared" ref="C25:J25" si="4">SUM(C17:C23)</f>
        <v>12159500</v>
      </c>
      <c r="D25" s="15">
        <f t="shared" si="4"/>
        <v>876495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>SUM(K17:K23)</f>
        <v>876495</v>
      </c>
      <c r="L25" s="48">
        <f>+K25/C25*100</f>
        <v>7.2083144866154036</v>
      </c>
      <c r="M25" s="15">
        <f t="shared" ref="M25" si="5">SUM(M17:M22)</f>
        <v>0</v>
      </c>
    </row>
    <row r="26" spans="1:13" ht="17.100000000000001" customHeight="1">
      <c r="A26" s="18" t="s">
        <v>19</v>
      </c>
      <c r="B26" s="20"/>
      <c r="C26" s="17"/>
      <c r="D26" s="10"/>
      <c r="E26" s="10"/>
      <c r="F26" s="10"/>
      <c r="G26" s="10"/>
      <c r="H26" s="10"/>
      <c r="I26" s="10"/>
      <c r="J26" s="10"/>
      <c r="K26" s="10"/>
      <c r="L26" s="46"/>
      <c r="M26" s="5"/>
    </row>
    <row r="27" spans="1:13" ht="17.100000000000001" customHeight="1">
      <c r="A27" s="18"/>
      <c r="B27" s="20" t="s">
        <v>26</v>
      </c>
      <c r="C27" s="8">
        <v>4500</v>
      </c>
      <c r="D27" s="9"/>
      <c r="E27" s="9"/>
      <c r="F27" s="9"/>
      <c r="G27" s="9"/>
      <c r="H27" s="9"/>
      <c r="I27" s="9"/>
      <c r="J27" s="9"/>
      <c r="K27" s="9">
        <f>SUM(D27:J27)</f>
        <v>0</v>
      </c>
      <c r="L27" s="47">
        <f>+K27/C27*100</f>
        <v>0</v>
      </c>
      <c r="M27" s="10"/>
    </row>
    <row r="28" spans="1:13" ht="17.100000000000001" customHeight="1">
      <c r="A28" s="18"/>
      <c r="B28" s="20" t="s">
        <v>28</v>
      </c>
      <c r="C28" s="8">
        <v>28000</v>
      </c>
      <c r="D28" s="9"/>
      <c r="E28" s="9"/>
      <c r="F28" s="9"/>
      <c r="G28" s="9"/>
      <c r="H28" s="9"/>
      <c r="I28" s="9"/>
      <c r="J28" s="9"/>
      <c r="K28" s="9">
        <f>SUM(D28:J28)</f>
        <v>0</v>
      </c>
      <c r="L28" s="47"/>
      <c r="M28" s="10"/>
    </row>
    <row r="29" spans="1:13" ht="17.100000000000001" customHeight="1">
      <c r="A29" s="18"/>
      <c r="B29" s="20" t="s">
        <v>70</v>
      </c>
      <c r="C29" s="8">
        <v>128000</v>
      </c>
      <c r="D29" s="9">
        <v>26860</v>
      </c>
      <c r="E29" s="9"/>
      <c r="F29" s="9"/>
      <c r="G29" s="9"/>
      <c r="H29" s="9"/>
      <c r="I29" s="9"/>
      <c r="J29" s="9"/>
      <c r="K29" s="9">
        <f>SUM(D29:J29)</f>
        <v>26860</v>
      </c>
      <c r="L29" s="47">
        <f>+K29/C29*100</f>
        <v>20.984375</v>
      </c>
      <c r="M29" s="10"/>
    </row>
    <row r="30" spans="1:13" ht="17.100000000000001" customHeight="1">
      <c r="A30" s="18"/>
      <c r="B30" s="20" t="s">
        <v>69</v>
      </c>
      <c r="C30" s="8"/>
      <c r="D30" s="9"/>
      <c r="E30" s="9"/>
      <c r="F30" s="9"/>
      <c r="G30" s="9"/>
      <c r="H30" s="9"/>
      <c r="I30" s="9"/>
      <c r="J30" s="9"/>
      <c r="K30" s="9"/>
      <c r="L30" s="47"/>
      <c r="M30" s="10"/>
    </row>
    <row r="31" spans="1:13" ht="17.100000000000001" customHeight="1">
      <c r="A31" s="18"/>
      <c r="B31" s="20" t="s">
        <v>72</v>
      </c>
      <c r="C31" s="8">
        <v>200000</v>
      </c>
      <c r="D31" s="9">
        <v>21920</v>
      </c>
      <c r="E31" s="9"/>
      <c r="F31" s="9"/>
      <c r="G31" s="9"/>
      <c r="H31" s="9"/>
      <c r="I31" s="9"/>
      <c r="J31" s="9"/>
      <c r="K31" s="9">
        <f>SUM(D31:J31)</f>
        <v>21920</v>
      </c>
      <c r="L31" s="47">
        <f>+K31/C31*100</f>
        <v>10.96</v>
      </c>
      <c r="M31" s="10"/>
    </row>
    <row r="32" spans="1:13" ht="17.100000000000001" customHeight="1">
      <c r="A32" s="18"/>
      <c r="B32" s="20" t="s">
        <v>71</v>
      </c>
      <c r="C32" s="8"/>
      <c r="D32" s="9"/>
      <c r="E32" s="9"/>
      <c r="F32" s="9"/>
      <c r="G32" s="9"/>
      <c r="H32" s="9"/>
      <c r="I32" s="9"/>
      <c r="J32" s="9"/>
      <c r="K32" s="9"/>
      <c r="L32" s="47"/>
      <c r="M32" s="10"/>
    </row>
    <row r="33" spans="1:13" ht="17.100000000000001" customHeight="1">
      <c r="A33" s="18"/>
      <c r="B33" s="20" t="s">
        <v>29</v>
      </c>
      <c r="C33" s="8">
        <v>3100000</v>
      </c>
      <c r="D33" s="9">
        <v>295510</v>
      </c>
      <c r="E33" s="9"/>
      <c r="F33" s="9"/>
      <c r="G33" s="9"/>
      <c r="H33" s="9"/>
      <c r="I33" s="9"/>
      <c r="J33" s="9"/>
      <c r="K33" s="9">
        <f>SUM(D33:J33)</f>
        <v>295510</v>
      </c>
      <c r="L33" s="47">
        <f>+K33/C33*100</f>
        <v>9.5325806451612891</v>
      </c>
      <c r="M33" s="10"/>
    </row>
    <row r="34" spans="1:13" ht="17.100000000000001" customHeight="1">
      <c r="A34" s="18"/>
      <c r="B34" s="20" t="s">
        <v>30</v>
      </c>
      <c r="C34" s="8">
        <v>2500</v>
      </c>
      <c r="D34" s="9">
        <v>300</v>
      </c>
      <c r="E34" s="9"/>
      <c r="F34" s="9"/>
      <c r="G34" s="9"/>
      <c r="H34" s="9"/>
      <c r="I34" s="9"/>
      <c r="J34" s="9"/>
      <c r="K34" s="9">
        <f>SUM(D34:J34)</f>
        <v>300</v>
      </c>
      <c r="L34" s="47">
        <f>+K34/C34*100</f>
        <v>12</v>
      </c>
      <c r="M34" s="10"/>
    </row>
    <row r="35" spans="1:13" ht="17.100000000000001" customHeight="1">
      <c r="A35" s="18"/>
      <c r="B35" s="20" t="s">
        <v>31</v>
      </c>
      <c r="C35" s="8"/>
      <c r="D35" s="9"/>
      <c r="E35" s="9"/>
      <c r="F35" s="9"/>
      <c r="G35" s="9"/>
      <c r="H35" s="9"/>
      <c r="I35" s="9"/>
      <c r="J35" s="9"/>
      <c r="K35" s="9"/>
      <c r="L35" s="47"/>
      <c r="M35" s="10"/>
    </row>
    <row r="36" spans="1:13" ht="17.100000000000001" customHeight="1">
      <c r="A36" s="21"/>
      <c r="B36" s="22" t="s">
        <v>20</v>
      </c>
      <c r="C36" s="13">
        <f t="shared" ref="C36:K36" si="6">SUM(C27:C35)</f>
        <v>3463000</v>
      </c>
      <c r="D36" s="14">
        <f t="shared" si="6"/>
        <v>344590</v>
      </c>
      <c r="E36" s="14">
        <f t="shared" si="6"/>
        <v>0</v>
      </c>
      <c r="F36" s="14">
        <f t="shared" si="6"/>
        <v>0</v>
      </c>
      <c r="G36" s="14">
        <f t="shared" si="6"/>
        <v>0</v>
      </c>
      <c r="H36" s="14">
        <f t="shared" si="6"/>
        <v>0</v>
      </c>
      <c r="I36" s="14">
        <f t="shared" si="6"/>
        <v>0</v>
      </c>
      <c r="J36" s="14">
        <f t="shared" si="6"/>
        <v>0</v>
      </c>
      <c r="K36" s="14">
        <f t="shared" si="6"/>
        <v>344590</v>
      </c>
      <c r="L36" s="48">
        <f>+K36/C36*100</f>
        <v>9.9506208489748769</v>
      </c>
      <c r="M36" s="15">
        <f>SUM(M27:M35)</f>
        <v>0</v>
      </c>
    </row>
    <row r="37" spans="1:13" ht="17.100000000000001" customHeight="1">
      <c r="A37" s="18" t="s">
        <v>21</v>
      </c>
      <c r="B37" s="20"/>
      <c r="C37" s="17"/>
      <c r="D37" s="10"/>
      <c r="E37" s="10"/>
      <c r="F37" s="10"/>
      <c r="G37" s="10"/>
      <c r="H37" s="10"/>
      <c r="I37" s="10"/>
      <c r="J37" s="10"/>
      <c r="K37" s="10"/>
      <c r="L37" s="46"/>
      <c r="M37" s="5"/>
    </row>
    <row r="38" spans="1:13" ht="17.100000000000001" customHeight="1">
      <c r="A38" s="18"/>
      <c r="B38" s="20" t="s">
        <v>22</v>
      </c>
      <c r="C38" s="8">
        <v>400000</v>
      </c>
      <c r="D38" s="9">
        <v>29800</v>
      </c>
      <c r="E38" s="9"/>
      <c r="F38" s="9"/>
      <c r="G38" s="9"/>
      <c r="H38" s="9"/>
      <c r="I38" s="9"/>
      <c r="J38" s="9"/>
      <c r="K38" s="9"/>
      <c r="L38" s="47">
        <f>+K38/C38*100</f>
        <v>0</v>
      </c>
      <c r="M38" s="10"/>
    </row>
    <row r="39" spans="1:13" ht="13.5" customHeight="1">
      <c r="A39" s="21"/>
      <c r="B39" s="22" t="s">
        <v>23</v>
      </c>
      <c r="C39" s="13">
        <f t="shared" ref="C39:M39" si="7">SUM(C38)</f>
        <v>400000</v>
      </c>
      <c r="D39" s="14">
        <f t="shared" si="7"/>
        <v>29800</v>
      </c>
      <c r="E39" s="14">
        <f t="shared" si="7"/>
        <v>0</v>
      </c>
      <c r="F39" s="14">
        <f t="shared" si="7"/>
        <v>0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14">
        <f>SUM(K38)</f>
        <v>0</v>
      </c>
      <c r="L39" s="48">
        <f>+K39/C39*100</f>
        <v>0</v>
      </c>
      <c r="M39" s="15">
        <f t="shared" si="7"/>
        <v>0</v>
      </c>
    </row>
    <row r="40" spans="1:13" ht="18" customHeight="1">
      <c r="A40" s="18" t="s">
        <v>24</v>
      </c>
      <c r="B40" s="20"/>
      <c r="C40" s="17"/>
      <c r="D40" s="10"/>
      <c r="E40" s="10"/>
      <c r="F40" s="10"/>
      <c r="G40" s="10"/>
      <c r="H40" s="10"/>
      <c r="I40" s="10"/>
      <c r="J40" s="10"/>
      <c r="K40" s="9">
        <f t="shared" ref="K40:K46" si="8">SUM(D40:J40)</f>
        <v>0</v>
      </c>
      <c r="L40" s="46"/>
      <c r="M40" s="5"/>
    </row>
    <row r="41" spans="1:13" ht="13.5" customHeight="1">
      <c r="A41" s="18"/>
      <c r="B41" s="20" t="s">
        <v>32</v>
      </c>
      <c r="C41" s="8"/>
      <c r="D41" s="9"/>
      <c r="E41" s="9"/>
      <c r="F41" s="9"/>
      <c r="G41" s="9"/>
      <c r="H41" s="9"/>
      <c r="I41" s="9"/>
      <c r="J41" s="9"/>
      <c r="K41" s="9">
        <f t="shared" si="8"/>
        <v>0</v>
      </c>
      <c r="L41" s="47"/>
      <c r="M41" s="10"/>
    </row>
    <row r="42" spans="1:13" ht="13.5" customHeight="1">
      <c r="A42" s="18"/>
      <c r="B42" s="20" t="s">
        <v>33</v>
      </c>
      <c r="C42" s="8"/>
      <c r="D42" s="9"/>
      <c r="E42" s="9"/>
      <c r="F42" s="9"/>
      <c r="G42" s="9"/>
      <c r="H42" s="9"/>
      <c r="I42" s="9"/>
      <c r="J42" s="9"/>
      <c r="K42" s="9">
        <f t="shared" si="8"/>
        <v>0</v>
      </c>
      <c r="L42" s="47"/>
      <c r="M42" s="10"/>
    </row>
    <row r="43" spans="1:13" ht="16.5" customHeight="1">
      <c r="A43" s="18"/>
      <c r="B43" s="20" t="s">
        <v>34</v>
      </c>
      <c r="C43" s="8"/>
      <c r="D43" s="9">
        <v>66000</v>
      </c>
      <c r="E43" s="9"/>
      <c r="F43" s="9"/>
      <c r="G43" s="9"/>
      <c r="H43" s="9"/>
      <c r="I43" s="9"/>
      <c r="J43" s="9"/>
      <c r="K43" s="9">
        <f t="shared" si="8"/>
        <v>66000</v>
      </c>
      <c r="L43" s="47"/>
      <c r="M43" s="10"/>
    </row>
    <row r="44" spans="1:13" ht="16.5" customHeight="1">
      <c r="A44" s="18"/>
      <c r="B44" s="20" t="s">
        <v>35</v>
      </c>
      <c r="C44" s="8"/>
      <c r="D44" s="9">
        <v>75360</v>
      </c>
      <c r="E44" s="9"/>
      <c r="F44" s="9"/>
      <c r="G44" s="9"/>
      <c r="H44" s="9"/>
      <c r="I44" s="9"/>
      <c r="J44" s="9"/>
      <c r="K44" s="9">
        <f t="shared" si="8"/>
        <v>75360</v>
      </c>
      <c r="L44" s="47"/>
      <c r="M44" s="10"/>
    </row>
    <row r="45" spans="1:13" ht="16.5" customHeight="1">
      <c r="A45" s="18"/>
      <c r="B45" s="20" t="s">
        <v>36</v>
      </c>
      <c r="C45" s="8"/>
      <c r="D45" s="9"/>
      <c r="E45" s="9"/>
      <c r="F45" s="9"/>
      <c r="G45" s="9"/>
      <c r="H45" s="9"/>
      <c r="I45" s="9"/>
      <c r="J45" s="9"/>
      <c r="K45" s="9">
        <f t="shared" si="8"/>
        <v>0</v>
      </c>
      <c r="L45" s="47"/>
      <c r="M45" s="10"/>
    </row>
    <row r="46" spans="1:13" ht="16.5" customHeight="1">
      <c r="A46" s="18"/>
      <c r="B46" s="20" t="s">
        <v>53</v>
      </c>
      <c r="C46" s="8"/>
      <c r="D46" s="9">
        <v>3100</v>
      </c>
      <c r="E46" s="9"/>
      <c r="F46" s="9"/>
      <c r="G46" s="9"/>
      <c r="H46" s="9"/>
      <c r="I46" s="9"/>
      <c r="J46" s="9"/>
      <c r="K46" s="9">
        <f t="shared" si="8"/>
        <v>3100</v>
      </c>
      <c r="L46" s="47"/>
      <c r="M46" s="10"/>
    </row>
    <row r="47" spans="1:13" ht="16.5" customHeight="1">
      <c r="A47" s="16"/>
      <c r="B47" s="19" t="s">
        <v>25</v>
      </c>
      <c r="C47" s="14">
        <f t="shared" ref="C47:M47" si="9">SUM(C41:C46)</f>
        <v>0</v>
      </c>
      <c r="D47" s="14">
        <f t="shared" si="9"/>
        <v>144460</v>
      </c>
      <c r="E47" s="14">
        <f t="shared" si="9"/>
        <v>0</v>
      </c>
      <c r="F47" s="14">
        <f t="shared" si="9"/>
        <v>0</v>
      </c>
      <c r="G47" s="14">
        <f t="shared" si="9"/>
        <v>0</v>
      </c>
      <c r="H47" s="14">
        <f t="shared" si="9"/>
        <v>0</v>
      </c>
      <c r="I47" s="14">
        <f t="shared" si="9"/>
        <v>0</v>
      </c>
      <c r="J47" s="14">
        <f t="shared" si="9"/>
        <v>0</v>
      </c>
      <c r="K47" s="14">
        <f t="shared" si="9"/>
        <v>144460</v>
      </c>
      <c r="L47" s="49"/>
      <c r="M47" s="15">
        <f t="shared" si="9"/>
        <v>0</v>
      </c>
    </row>
    <row r="48" spans="1:13" ht="18" customHeight="1">
      <c r="A48" s="21"/>
      <c r="B48" s="24" t="s">
        <v>10</v>
      </c>
      <c r="C48" s="34">
        <f>C47+C39+C36+C25</f>
        <v>16022500</v>
      </c>
      <c r="D48" s="35">
        <f t="shared" ref="D48:K48" si="10">D47+D39+D36+D25</f>
        <v>1395345</v>
      </c>
      <c r="E48" s="35">
        <f t="shared" si="10"/>
        <v>0</v>
      </c>
      <c r="F48" s="35">
        <f t="shared" si="10"/>
        <v>0</v>
      </c>
      <c r="G48" s="35">
        <f t="shared" si="10"/>
        <v>0</v>
      </c>
      <c r="H48" s="35">
        <f t="shared" si="10"/>
        <v>0</v>
      </c>
      <c r="I48" s="35">
        <f t="shared" si="10"/>
        <v>0</v>
      </c>
      <c r="J48" s="35">
        <f t="shared" si="10"/>
        <v>0</v>
      </c>
      <c r="K48" s="35">
        <f t="shared" si="10"/>
        <v>1365545</v>
      </c>
      <c r="L48" s="50">
        <f>+K48/C48*100</f>
        <v>8.5226712435637388</v>
      </c>
      <c r="M48" s="15">
        <f>M47+M39+M36+M25</f>
        <v>0</v>
      </c>
    </row>
    <row r="49" spans="1:13" ht="18" customHeight="1">
      <c r="A49" s="16" t="s">
        <v>8</v>
      </c>
      <c r="B49" s="19"/>
      <c r="C49" s="17"/>
      <c r="D49" s="10"/>
      <c r="E49" s="10"/>
      <c r="F49" s="10"/>
      <c r="G49" s="10"/>
      <c r="H49" s="10"/>
      <c r="I49" s="10"/>
      <c r="J49" s="10"/>
      <c r="K49" s="10"/>
      <c r="L49" s="46"/>
      <c r="M49" s="5"/>
    </row>
    <row r="50" spans="1:13" ht="18" customHeight="1">
      <c r="A50" s="6"/>
      <c r="B50" s="20" t="s">
        <v>9</v>
      </c>
      <c r="C50" s="8"/>
      <c r="D50" s="9"/>
      <c r="E50" s="9"/>
      <c r="F50" s="9"/>
      <c r="G50" s="9"/>
      <c r="H50" s="9"/>
      <c r="I50" s="9"/>
      <c r="J50" s="9"/>
      <c r="K50" s="9">
        <f>SUM(D50:J50)</f>
        <v>0</v>
      </c>
      <c r="L50" s="47"/>
      <c r="M50" s="10"/>
    </row>
    <row r="51" spans="1:13" ht="15" customHeight="1">
      <c r="A51" s="6"/>
      <c r="B51" s="20" t="s">
        <v>27</v>
      </c>
      <c r="C51" s="8"/>
      <c r="D51" s="9"/>
      <c r="E51" s="9"/>
      <c r="F51" s="9"/>
      <c r="G51" s="9"/>
      <c r="H51" s="9"/>
      <c r="I51" s="9"/>
      <c r="J51" s="9"/>
      <c r="K51" s="9"/>
      <c r="L51" s="47"/>
      <c r="M51" s="10"/>
    </row>
    <row r="52" spans="1:13" ht="18" customHeight="1">
      <c r="A52" s="25"/>
      <c r="B52" s="22" t="s">
        <v>6</v>
      </c>
      <c r="C52" s="13">
        <f>SUM(C50:C51)</f>
        <v>0</v>
      </c>
      <c r="D52" s="14">
        <f t="shared" ref="D52:M52" si="11">SUM(D50:D51)</f>
        <v>0</v>
      </c>
      <c r="E52" s="14">
        <f t="shared" si="11"/>
        <v>0</v>
      </c>
      <c r="F52" s="14">
        <f t="shared" si="11"/>
        <v>0</v>
      </c>
      <c r="G52" s="14">
        <f t="shared" si="11"/>
        <v>0</v>
      </c>
      <c r="H52" s="14">
        <f t="shared" si="11"/>
        <v>0</v>
      </c>
      <c r="I52" s="14">
        <f t="shared" si="11"/>
        <v>0</v>
      </c>
      <c r="J52" s="14">
        <f t="shared" si="11"/>
        <v>0</v>
      </c>
      <c r="K52" s="14">
        <f t="shared" si="11"/>
        <v>0</v>
      </c>
      <c r="L52" s="51"/>
      <c r="M52" s="15">
        <f t="shared" si="11"/>
        <v>0</v>
      </c>
    </row>
    <row r="53" spans="1:13" ht="18" customHeight="1">
      <c r="A53" s="16" t="s">
        <v>7</v>
      </c>
      <c r="B53" s="19"/>
      <c r="C53" s="17"/>
      <c r="D53" s="10"/>
      <c r="E53" s="10"/>
      <c r="F53" s="10"/>
      <c r="G53" s="10"/>
      <c r="H53" s="10"/>
      <c r="I53" s="10"/>
      <c r="J53" s="10"/>
      <c r="K53" s="9">
        <f>SUM(D53:J53)</f>
        <v>0</v>
      </c>
      <c r="L53" s="46"/>
      <c r="M53" s="5"/>
    </row>
    <row r="54" spans="1:13" ht="17.25" customHeight="1">
      <c r="A54" s="26"/>
      <c r="B54" s="20" t="s">
        <v>1</v>
      </c>
      <c r="C54" s="8"/>
      <c r="D54" s="9">
        <v>169122.15</v>
      </c>
      <c r="E54" s="9"/>
      <c r="F54" s="9"/>
      <c r="G54" s="9"/>
      <c r="H54" s="9"/>
      <c r="I54" s="9"/>
      <c r="J54" s="9"/>
      <c r="K54" s="9">
        <f>SUM(D54:J54)</f>
        <v>169122.15</v>
      </c>
      <c r="L54" s="47"/>
      <c r="M54" s="10"/>
    </row>
    <row r="55" spans="1:13" ht="17.25" customHeight="1">
      <c r="A55" s="26"/>
      <c r="B55" s="20" t="s">
        <v>55</v>
      </c>
      <c r="C55" s="8"/>
      <c r="D55" s="9">
        <v>1100</v>
      </c>
      <c r="E55" s="9"/>
      <c r="F55" s="9"/>
      <c r="G55" s="9"/>
      <c r="H55" s="9"/>
      <c r="I55" s="9"/>
      <c r="J55" s="9"/>
      <c r="K55" s="9">
        <f>SUM(D55:J55)</f>
        <v>1100</v>
      </c>
      <c r="L55" s="47"/>
      <c r="M55" s="10"/>
    </row>
    <row r="56" spans="1:13" ht="17.25" customHeight="1">
      <c r="A56" s="26"/>
      <c r="B56" s="20" t="s">
        <v>37</v>
      </c>
      <c r="C56" s="8"/>
      <c r="D56" s="9">
        <v>103658.33</v>
      </c>
      <c r="E56" s="9"/>
      <c r="F56" s="9"/>
      <c r="G56" s="9"/>
      <c r="H56" s="9"/>
      <c r="I56" s="9"/>
      <c r="J56" s="9"/>
      <c r="K56" s="9">
        <f>SUM(D56:J56)</f>
        <v>103658.33</v>
      </c>
      <c r="L56" s="47"/>
      <c r="M56" s="10"/>
    </row>
    <row r="57" spans="1:13" ht="17.25" hidden="1" customHeight="1">
      <c r="A57" s="26"/>
      <c r="B57" s="20" t="s">
        <v>39</v>
      </c>
      <c r="C57" s="8"/>
      <c r="D57" s="9"/>
      <c r="E57" s="9"/>
      <c r="F57" s="9"/>
      <c r="G57" s="9"/>
      <c r="H57" s="9"/>
      <c r="I57" s="9"/>
      <c r="J57" s="9"/>
      <c r="K57" s="9" t="e">
        <f>C57+#REF!</f>
        <v>#REF!</v>
      </c>
      <c r="L57" s="47"/>
      <c r="M57" s="10" t="e">
        <f>#REF!-K57</f>
        <v>#REF!</v>
      </c>
    </row>
    <row r="58" spans="1:13" ht="1.5" customHeight="1">
      <c r="A58" s="26"/>
      <c r="C58" s="8"/>
      <c r="D58" s="9"/>
      <c r="E58" s="9"/>
      <c r="F58" s="9"/>
      <c r="G58" s="9"/>
      <c r="H58" s="9"/>
      <c r="I58" s="9"/>
      <c r="J58" s="9"/>
      <c r="K58" s="9"/>
      <c r="L58" s="47"/>
      <c r="M58" s="10"/>
    </row>
    <row r="59" spans="1:13" ht="18" customHeight="1">
      <c r="A59" s="58" t="s">
        <v>2</v>
      </c>
      <c r="B59" s="59"/>
      <c r="C59" s="27">
        <f>SUM(C54:C58)</f>
        <v>0</v>
      </c>
      <c r="D59" s="28">
        <f t="shared" ref="D59:J59" si="12">SUM(D54:D58)</f>
        <v>273880.48</v>
      </c>
      <c r="E59" s="28">
        <f t="shared" si="12"/>
        <v>0</v>
      </c>
      <c r="F59" s="28">
        <f t="shared" si="12"/>
        <v>0</v>
      </c>
      <c r="G59" s="28">
        <f t="shared" si="12"/>
        <v>0</v>
      </c>
      <c r="H59" s="28">
        <f t="shared" si="12"/>
        <v>0</v>
      </c>
      <c r="I59" s="28">
        <f t="shared" si="12"/>
        <v>0</v>
      </c>
      <c r="J59" s="28">
        <f t="shared" si="12"/>
        <v>0</v>
      </c>
      <c r="K59" s="28">
        <f>SUM(K53:K56)</f>
        <v>273880.48</v>
      </c>
      <c r="L59" s="52"/>
      <c r="M59" s="29"/>
    </row>
    <row r="60" spans="1:13" s="2" customFormat="1" ht="18" customHeight="1">
      <c r="A60" s="60" t="s">
        <v>3</v>
      </c>
      <c r="B60" s="61"/>
      <c r="C60" s="33">
        <f>C59+C48+C14+C52</f>
        <v>172022500</v>
      </c>
      <c r="D60" s="30">
        <f t="shared" ref="D60:J60" si="13">D59+D48+D14+D52</f>
        <v>9768525.3599999994</v>
      </c>
      <c r="E60" s="30">
        <f t="shared" si="13"/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  <c r="J60" s="30">
        <f t="shared" si="13"/>
        <v>0</v>
      </c>
      <c r="K60" s="30">
        <f>K59+K48+K14+K52</f>
        <v>9738725.3599999994</v>
      </c>
      <c r="L60" s="50">
        <f>+K60/C60*100</f>
        <v>5.661309049688267</v>
      </c>
      <c r="M60" s="31"/>
    </row>
    <row r="61" spans="1:13" s="2" customFormat="1" ht="18" customHeight="1">
      <c r="A61" s="1"/>
      <c r="B61" s="1"/>
      <c r="C61" s="32"/>
      <c r="D61" s="32"/>
      <c r="E61" s="32"/>
      <c r="F61" s="32"/>
      <c r="G61" s="32"/>
      <c r="H61" s="32"/>
      <c r="I61" s="32"/>
      <c r="J61" s="32"/>
      <c r="K61" s="32"/>
      <c r="L61" s="53"/>
      <c r="M61" s="32"/>
    </row>
    <row r="62" spans="1:13" s="2" customFormat="1" ht="18" customHeight="1">
      <c r="A62" s="1"/>
      <c r="B62" s="20"/>
      <c r="C62" s="32"/>
      <c r="D62" s="32"/>
      <c r="E62" s="32"/>
      <c r="F62" s="32"/>
      <c r="G62" s="32"/>
      <c r="H62" s="32"/>
      <c r="I62" s="32"/>
      <c r="J62" s="32"/>
      <c r="K62" s="32"/>
      <c r="L62" s="53"/>
      <c r="M62" s="32"/>
    </row>
    <row r="63" spans="1:13" s="2" customFormat="1" ht="18" customHeight="1">
      <c r="A63" s="1"/>
      <c r="B63" s="1"/>
      <c r="C63" s="32"/>
      <c r="D63" s="32"/>
      <c r="E63" s="32"/>
      <c r="F63" s="32"/>
      <c r="G63" s="32"/>
      <c r="H63" s="32"/>
      <c r="I63" s="32"/>
      <c r="J63" s="32"/>
      <c r="K63" s="32"/>
      <c r="L63" s="53"/>
      <c r="M63" s="32"/>
    </row>
    <row r="64" spans="1:13" s="2" customFormat="1" ht="18" customHeight="1">
      <c r="A64" s="1"/>
      <c r="B64" s="1"/>
      <c r="C64" s="32"/>
      <c r="D64" s="32"/>
      <c r="E64" s="32"/>
      <c r="F64" s="32"/>
      <c r="G64" s="32"/>
      <c r="H64" s="32"/>
      <c r="I64" s="32"/>
      <c r="J64" s="32"/>
      <c r="K64" s="32"/>
      <c r="L64" s="53"/>
      <c r="M64" s="32"/>
    </row>
    <row r="65" spans="1:13" s="2" customFormat="1" ht="18" customHeight="1">
      <c r="A65" s="1"/>
      <c r="B65" s="1"/>
      <c r="C65" s="32"/>
      <c r="D65" s="32"/>
      <c r="E65" s="32"/>
      <c r="F65" s="32"/>
      <c r="G65" s="32"/>
      <c r="H65" s="32"/>
      <c r="I65" s="32"/>
      <c r="J65" s="32"/>
      <c r="K65" s="32"/>
      <c r="L65" s="53"/>
      <c r="M65" s="32"/>
    </row>
    <row r="66" spans="1:13" s="2" customFormat="1" ht="18" customHeight="1">
      <c r="A66" s="1"/>
      <c r="B66" s="1"/>
      <c r="C66" s="32"/>
      <c r="D66" s="32"/>
      <c r="E66" s="32"/>
      <c r="F66" s="32"/>
      <c r="G66" s="32"/>
      <c r="H66" s="32"/>
      <c r="I66" s="32"/>
      <c r="J66" s="32"/>
      <c r="K66" s="32"/>
      <c r="L66" s="53"/>
      <c r="M66" s="32"/>
    </row>
    <row r="67" spans="1:13" s="2" customFormat="1" ht="18" customHeight="1">
      <c r="A67" s="1"/>
      <c r="B67" s="1"/>
      <c r="C67" s="32"/>
      <c r="D67" s="32"/>
      <c r="E67" s="32"/>
      <c r="F67" s="32"/>
      <c r="G67" s="32"/>
      <c r="H67" s="32"/>
      <c r="I67" s="32"/>
      <c r="J67" s="32"/>
      <c r="K67" s="32"/>
      <c r="L67" s="53"/>
      <c r="M67" s="32"/>
    </row>
    <row r="68" spans="1:13" s="2" customFormat="1" ht="18" customHeight="1">
      <c r="A68" s="1"/>
      <c r="B68" s="1"/>
      <c r="C68" s="32"/>
      <c r="D68" s="32"/>
      <c r="E68" s="32"/>
      <c r="F68" s="32"/>
      <c r="G68" s="32"/>
      <c r="H68" s="32"/>
      <c r="I68" s="32"/>
      <c r="J68" s="32"/>
      <c r="K68" s="32"/>
      <c r="L68" s="53"/>
      <c r="M68" s="32"/>
    </row>
    <row r="69" spans="1:13" s="2" customFormat="1" ht="18" customHeight="1">
      <c r="A69" s="1"/>
      <c r="B69" s="1"/>
      <c r="C69" s="32"/>
      <c r="D69" s="32"/>
      <c r="E69" s="32"/>
      <c r="F69" s="32"/>
      <c r="G69" s="32"/>
      <c r="H69" s="32"/>
      <c r="I69" s="32"/>
      <c r="J69" s="32"/>
      <c r="K69" s="32"/>
      <c r="L69" s="53"/>
      <c r="M69" s="32"/>
    </row>
    <row r="70" spans="1:13" s="2" customFormat="1" ht="18" customHeight="1">
      <c r="A70" s="1"/>
      <c r="B70" s="1"/>
      <c r="C70" s="32"/>
      <c r="D70" s="32"/>
      <c r="E70" s="32"/>
      <c r="F70" s="32"/>
      <c r="G70" s="32"/>
      <c r="H70" s="32"/>
      <c r="I70" s="32"/>
      <c r="J70" s="32"/>
      <c r="K70" s="32"/>
      <c r="L70" s="53"/>
      <c r="M70" s="32"/>
    </row>
    <row r="71" spans="1:13" s="2" customFormat="1" ht="18" customHeight="1">
      <c r="A71" s="1"/>
      <c r="B71" s="1"/>
      <c r="C71" s="32"/>
      <c r="D71" s="32"/>
      <c r="E71" s="32"/>
      <c r="F71" s="32"/>
      <c r="G71" s="32"/>
      <c r="H71" s="32"/>
      <c r="I71" s="32"/>
      <c r="J71" s="32"/>
      <c r="K71" s="32"/>
      <c r="L71" s="53"/>
      <c r="M71" s="32"/>
    </row>
    <row r="72" spans="1:13" s="2" customFormat="1" ht="18" customHeight="1">
      <c r="A72" s="1"/>
      <c r="B72" s="1"/>
      <c r="C72" s="32"/>
      <c r="D72" s="32"/>
      <c r="E72" s="32"/>
      <c r="F72" s="32"/>
      <c r="G72" s="32"/>
      <c r="H72" s="32"/>
      <c r="I72" s="32"/>
      <c r="J72" s="32"/>
      <c r="K72" s="32"/>
      <c r="L72" s="53"/>
      <c r="M72" s="32"/>
    </row>
  </sheetData>
  <mergeCells count="9">
    <mergeCell ref="A15:B15"/>
    <mergeCell ref="A59:B59"/>
    <mergeCell ref="A60:B60"/>
    <mergeCell ref="A1:M1"/>
    <mergeCell ref="A2:M2"/>
    <mergeCell ref="A3:M3"/>
    <mergeCell ref="A4:M4"/>
    <mergeCell ref="A5:B6"/>
    <mergeCell ref="A7:B7"/>
  </mergeCells>
  <pageMargins left="0.51181102362204722" right="0.23622047244094491" top="0.15748031496062992" bottom="0.15748031496062992" header="0.15748031496062992" footer="0.15748031496062992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110" zoomScaleNormal="110" workbookViewId="0">
      <selection sqref="A1:N1"/>
    </sheetView>
  </sheetViews>
  <sheetFormatPr defaultColWidth="18.75" defaultRowHeight="18" customHeight="1"/>
  <cols>
    <col min="1" max="1" width="1.75" style="4" customWidth="1"/>
    <col min="2" max="2" width="47.125" style="4" customWidth="1"/>
    <col min="3" max="3" width="13.625" style="4" customWidth="1"/>
    <col min="4" max="4" width="11.875" style="45" hidden="1" customWidth="1"/>
    <col min="5" max="5" width="11.875" style="45" customWidth="1"/>
    <col min="6" max="11" width="11.875" style="45" hidden="1" customWidth="1"/>
    <col min="12" max="12" width="13.25" style="45" customWidth="1"/>
    <col min="13" max="13" width="7.125" style="54" customWidth="1"/>
    <col min="14" max="14" width="7.5" style="4" customWidth="1"/>
    <col min="15" max="16384" width="18.75" style="4"/>
  </cols>
  <sheetData>
    <row r="1" spans="1:14" s="2" customFormat="1" ht="18" customHeight="1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2" customFormat="1" ht="18" customHeight="1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2" customFormat="1" ht="18" customHeight="1">
      <c r="A3" s="62" t="s">
        <v>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2" customFormat="1" ht="4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8" customHeight="1">
      <c r="A5" s="63" t="s">
        <v>0</v>
      </c>
      <c r="B5" s="63"/>
      <c r="C5" s="40" t="s">
        <v>64</v>
      </c>
      <c r="D5" s="42" t="s">
        <v>56</v>
      </c>
      <c r="E5" s="42" t="s">
        <v>56</v>
      </c>
      <c r="F5" s="42" t="s">
        <v>56</v>
      </c>
      <c r="G5" s="42" t="s">
        <v>56</v>
      </c>
      <c r="H5" s="42" t="s">
        <v>56</v>
      </c>
      <c r="I5" s="42" t="s">
        <v>56</v>
      </c>
      <c r="J5" s="42" t="s">
        <v>56</v>
      </c>
      <c r="K5" s="42" t="s">
        <v>56</v>
      </c>
      <c r="L5" s="42" t="s">
        <v>51</v>
      </c>
      <c r="M5" s="37" t="s">
        <v>54</v>
      </c>
      <c r="N5" s="36" t="s">
        <v>52</v>
      </c>
    </row>
    <row r="6" spans="1:14" ht="18" customHeight="1">
      <c r="A6" s="63"/>
      <c r="B6" s="63"/>
      <c r="C6" s="41" t="s">
        <v>65</v>
      </c>
      <c r="D6" s="43" t="s">
        <v>50</v>
      </c>
      <c r="E6" s="43" t="s">
        <v>41</v>
      </c>
      <c r="F6" s="43" t="s">
        <v>57</v>
      </c>
      <c r="G6" s="43" t="s">
        <v>46</v>
      </c>
      <c r="H6" s="43" t="s">
        <v>47</v>
      </c>
      <c r="I6" s="43" t="s">
        <v>48</v>
      </c>
      <c r="J6" s="43" t="s">
        <v>49</v>
      </c>
      <c r="K6" s="43" t="s">
        <v>58</v>
      </c>
      <c r="L6" s="43" t="s">
        <v>66</v>
      </c>
      <c r="M6" s="39"/>
      <c r="N6" s="38"/>
    </row>
    <row r="7" spans="1:14" ht="17.100000000000001" customHeight="1">
      <c r="A7" s="64" t="s">
        <v>11</v>
      </c>
      <c r="B7" s="65"/>
      <c r="C7" s="3"/>
      <c r="D7" s="44"/>
      <c r="E7" s="44"/>
      <c r="F7" s="44"/>
      <c r="G7" s="44"/>
      <c r="H7" s="44"/>
      <c r="I7" s="44"/>
      <c r="J7" s="44"/>
      <c r="K7" s="44"/>
      <c r="L7" s="44"/>
      <c r="M7" s="46"/>
      <c r="N7" s="5"/>
    </row>
    <row r="8" spans="1:14" ht="17.100000000000001" customHeight="1">
      <c r="A8" s="6"/>
      <c r="B8" s="7" t="s">
        <v>59</v>
      </c>
      <c r="C8" s="8">
        <v>128000000</v>
      </c>
      <c r="D8" s="9">
        <v>7632125.3099999996</v>
      </c>
      <c r="E8" s="9">
        <v>539627.79</v>
      </c>
      <c r="F8" s="9"/>
      <c r="G8" s="9"/>
      <c r="H8" s="9"/>
      <c r="I8" s="9"/>
      <c r="J8" s="9"/>
      <c r="K8" s="9"/>
      <c r="L8" s="9">
        <f t="shared" ref="L8:L13" si="0">SUM(D8:K8)</f>
        <v>8171753.0999999996</v>
      </c>
      <c r="M8" s="47">
        <f>+L8/C8*100</f>
        <v>6.3841821093749997</v>
      </c>
      <c r="N8" s="10"/>
    </row>
    <row r="9" spans="1:14" ht="17.100000000000001" customHeight="1">
      <c r="A9" s="6"/>
      <c r="B9" s="7" t="s">
        <v>62</v>
      </c>
      <c r="C9" s="8">
        <v>100000</v>
      </c>
      <c r="D9" s="9">
        <v>0</v>
      </c>
      <c r="E9" s="9">
        <v>0</v>
      </c>
      <c r="F9" s="9"/>
      <c r="G9" s="9"/>
      <c r="H9" s="9"/>
      <c r="I9" s="9"/>
      <c r="J9" s="9"/>
      <c r="K9" s="9"/>
      <c r="L9" s="9">
        <f t="shared" si="0"/>
        <v>0</v>
      </c>
      <c r="M9" s="47">
        <f>+L9/C9*100</f>
        <v>0</v>
      </c>
      <c r="N9" s="10"/>
    </row>
    <row r="10" spans="1:14" ht="17.100000000000001" customHeight="1">
      <c r="A10" s="6"/>
      <c r="B10" s="7" t="s">
        <v>60</v>
      </c>
      <c r="C10" s="8">
        <v>2800000</v>
      </c>
      <c r="D10" s="9">
        <v>0</v>
      </c>
      <c r="E10" s="9">
        <v>28865.1</v>
      </c>
      <c r="F10" s="9"/>
      <c r="G10" s="9"/>
      <c r="H10" s="9"/>
      <c r="I10" s="9"/>
      <c r="J10" s="9"/>
      <c r="K10" s="9"/>
      <c r="L10" s="9">
        <f t="shared" si="0"/>
        <v>28865.1</v>
      </c>
      <c r="M10" s="47">
        <f>+L10/C10*100</f>
        <v>1.0308964285714286</v>
      </c>
      <c r="N10" s="10"/>
    </row>
    <row r="11" spans="1:14" ht="17.100000000000001" customHeight="1">
      <c r="A11" s="6"/>
      <c r="B11" s="7" t="s">
        <v>61</v>
      </c>
      <c r="C11" s="8">
        <v>21700000</v>
      </c>
      <c r="D11" s="9">
        <v>189413.6</v>
      </c>
      <c r="E11" s="9">
        <v>179009.2</v>
      </c>
      <c r="F11" s="9"/>
      <c r="G11" s="9"/>
      <c r="H11" s="9"/>
      <c r="I11" s="9"/>
      <c r="J11" s="9"/>
      <c r="K11" s="9"/>
      <c r="L11" s="9">
        <f t="shared" si="0"/>
        <v>368422.80000000005</v>
      </c>
      <c r="M11" s="47">
        <f>+L11/C11*100</f>
        <v>1.6978009216589862</v>
      </c>
      <c r="N11" s="10"/>
    </row>
    <row r="12" spans="1:14" ht="17.100000000000001" customHeight="1">
      <c r="A12" s="6"/>
      <c r="B12" s="7" t="s">
        <v>63</v>
      </c>
      <c r="C12" s="8">
        <v>3400000</v>
      </c>
      <c r="D12" s="9">
        <v>277760.96999999997</v>
      </c>
      <c r="E12" s="9">
        <v>275392.27</v>
      </c>
      <c r="F12" s="9"/>
      <c r="G12" s="9"/>
      <c r="H12" s="9"/>
      <c r="I12" s="9"/>
      <c r="J12" s="9"/>
      <c r="K12" s="9"/>
      <c r="L12" s="9">
        <f t="shared" si="0"/>
        <v>553153.24</v>
      </c>
      <c r="M12" s="47">
        <f>+L12/C12*100</f>
        <v>16.26921294117647</v>
      </c>
      <c r="N12" s="10"/>
    </row>
    <row r="13" spans="1:14" ht="17.100000000000001" customHeight="1">
      <c r="A13" s="6"/>
      <c r="B13" s="7"/>
      <c r="C13" s="8"/>
      <c r="D13" s="9"/>
      <c r="E13" s="9"/>
      <c r="F13" s="9"/>
      <c r="G13" s="9"/>
      <c r="H13" s="9"/>
      <c r="I13" s="9"/>
      <c r="J13" s="9"/>
      <c r="K13" s="9"/>
      <c r="L13" s="9">
        <f t="shared" si="0"/>
        <v>0</v>
      </c>
      <c r="M13" s="47"/>
      <c r="N13" s="10"/>
    </row>
    <row r="14" spans="1:14" ht="17.100000000000001" customHeight="1">
      <c r="A14" s="11"/>
      <c r="B14" s="12" t="s">
        <v>12</v>
      </c>
      <c r="C14" s="13">
        <f t="shared" ref="C14:L14" si="1">SUM(C7:C13)</f>
        <v>156000000</v>
      </c>
      <c r="D14" s="14">
        <f t="shared" si="1"/>
        <v>8099299.879999999</v>
      </c>
      <c r="E14" s="14">
        <f t="shared" si="1"/>
        <v>1022894.3600000001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9122194.2400000002</v>
      </c>
      <c r="M14" s="48">
        <f>+L14/C14*100</f>
        <v>5.8475604102564107</v>
      </c>
      <c r="N14" s="15">
        <f>SUM(N7:N13)</f>
        <v>0</v>
      </c>
    </row>
    <row r="15" spans="1:14" ht="17.100000000000001" customHeight="1">
      <c r="A15" s="56" t="s">
        <v>13</v>
      </c>
      <c r="B15" s="57"/>
      <c r="C15" s="17"/>
      <c r="D15" s="10"/>
      <c r="E15" s="10"/>
      <c r="F15" s="10"/>
      <c r="G15" s="10"/>
      <c r="H15" s="10"/>
      <c r="I15" s="10"/>
      <c r="J15" s="10"/>
      <c r="K15" s="10"/>
      <c r="L15" s="10"/>
      <c r="M15" s="46"/>
      <c r="N15" s="5"/>
    </row>
    <row r="16" spans="1:14" ht="17.100000000000001" customHeight="1">
      <c r="A16" s="18" t="s">
        <v>14</v>
      </c>
      <c r="B16" s="19"/>
      <c r="C16" s="17"/>
      <c r="D16" s="10"/>
      <c r="E16" s="10"/>
      <c r="F16" s="10"/>
      <c r="G16" s="10"/>
      <c r="H16" s="10"/>
      <c r="I16" s="10"/>
      <c r="J16" s="10"/>
      <c r="K16" s="10"/>
      <c r="L16" s="10"/>
      <c r="M16" s="46"/>
      <c r="N16" s="5"/>
    </row>
    <row r="17" spans="1:14" ht="17.100000000000001" customHeight="1">
      <c r="A17" s="18"/>
      <c r="B17" s="20" t="s">
        <v>38</v>
      </c>
      <c r="C17" s="8">
        <v>1200000</v>
      </c>
      <c r="D17" s="9">
        <v>95830</v>
      </c>
      <c r="E17" s="9">
        <v>91170</v>
      </c>
      <c r="F17" s="9"/>
      <c r="G17" s="9"/>
      <c r="H17" s="9"/>
      <c r="I17" s="9"/>
      <c r="J17" s="9"/>
      <c r="K17" s="9"/>
      <c r="L17" s="9">
        <f t="shared" ref="L17:L23" si="2">SUM(D17:K17)</f>
        <v>187000</v>
      </c>
      <c r="M17" s="47">
        <f t="shared" ref="M17:M23" si="3">+L17/C17*100</f>
        <v>15.583333333333332</v>
      </c>
      <c r="N17" s="10"/>
    </row>
    <row r="18" spans="1:14" ht="17.100000000000001" customHeight="1">
      <c r="A18" s="18"/>
      <c r="B18" s="20" t="s">
        <v>15</v>
      </c>
      <c r="C18" s="8">
        <v>11500</v>
      </c>
      <c r="D18" s="9">
        <v>320</v>
      </c>
      <c r="E18" s="9">
        <v>620</v>
      </c>
      <c r="F18" s="9"/>
      <c r="G18" s="9"/>
      <c r="H18" s="9"/>
      <c r="I18" s="9"/>
      <c r="J18" s="9"/>
      <c r="K18" s="9"/>
      <c r="L18" s="9">
        <f t="shared" si="2"/>
        <v>940</v>
      </c>
      <c r="M18" s="47">
        <f t="shared" si="3"/>
        <v>8.1739130434782599</v>
      </c>
      <c r="N18" s="10"/>
    </row>
    <row r="19" spans="1:14" ht="17.100000000000001" customHeight="1">
      <c r="A19" s="18"/>
      <c r="B19" s="20" t="s">
        <v>16</v>
      </c>
      <c r="C19" s="8">
        <v>470000</v>
      </c>
      <c r="D19" s="9">
        <v>38300</v>
      </c>
      <c r="E19" s="9">
        <v>38550</v>
      </c>
      <c r="F19" s="9"/>
      <c r="G19" s="9"/>
      <c r="H19" s="9"/>
      <c r="I19" s="9"/>
      <c r="J19" s="9"/>
      <c r="K19" s="9"/>
      <c r="L19" s="9">
        <f t="shared" si="2"/>
        <v>76850</v>
      </c>
      <c r="M19" s="47">
        <f t="shared" si="3"/>
        <v>16.351063829787236</v>
      </c>
      <c r="N19" s="10"/>
    </row>
    <row r="20" spans="1:14" ht="17.100000000000001" customHeight="1">
      <c r="A20" s="18"/>
      <c r="B20" s="20" t="s">
        <v>40</v>
      </c>
      <c r="C20" s="8">
        <v>300000</v>
      </c>
      <c r="D20" s="9">
        <v>5250</v>
      </c>
      <c r="E20" s="9">
        <v>18250</v>
      </c>
      <c r="F20" s="9"/>
      <c r="G20" s="9"/>
      <c r="H20" s="9"/>
      <c r="I20" s="9"/>
      <c r="J20" s="9"/>
      <c r="K20" s="9"/>
      <c r="L20" s="9">
        <f t="shared" si="2"/>
        <v>23500</v>
      </c>
      <c r="M20" s="47">
        <f t="shared" si="3"/>
        <v>7.8333333333333339</v>
      </c>
      <c r="N20" s="10"/>
    </row>
    <row r="21" spans="1:14" ht="17.100000000000001" customHeight="1">
      <c r="A21" s="18"/>
      <c r="B21" s="20" t="s">
        <v>17</v>
      </c>
      <c r="C21" s="8">
        <v>170000</v>
      </c>
      <c r="D21" s="9">
        <v>19565</v>
      </c>
      <c r="E21" s="9">
        <v>13187</v>
      </c>
      <c r="F21" s="9"/>
      <c r="G21" s="9"/>
      <c r="H21" s="9"/>
      <c r="I21" s="9"/>
      <c r="J21" s="9"/>
      <c r="K21" s="9"/>
      <c r="L21" s="9">
        <f t="shared" si="2"/>
        <v>32752</v>
      </c>
      <c r="M21" s="47">
        <f t="shared" si="3"/>
        <v>19.265882352941176</v>
      </c>
      <c r="N21" s="10"/>
    </row>
    <row r="22" spans="1:14" ht="17.100000000000001" customHeight="1">
      <c r="A22" s="18"/>
      <c r="B22" s="20" t="s">
        <v>18</v>
      </c>
      <c r="C22" s="8">
        <v>10000000</v>
      </c>
      <c r="D22" s="9">
        <v>717230</v>
      </c>
      <c r="E22" s="9">
        <v>741140</v>
      </c>
      <c r="F22" s="9"/>
      <c r="G22" s="9"/>
      <c r="H22" s="9"/>
      <c r="I22" s="9"/>
      <c r="J22" s="9"/>
      <c r="K22" s="9"/>
      <c r="L22" s="9">
        <f t="shared" si="2"/>
        <v>1458370</v>
      </c>
      <c r="M22" s="47">
        <f t="shared" si="3"/>
        <v>14.5837</v>
      </c>
      <c r="N22" s="10"/>
    </row>
    <row r="23" spans="1:14" ht="17.100000000000001" customHeight="1">
      <c r="A23" s="18"/>
      <c r="B23" s="20" t="s">
        <v>68</v>
      </c>
      <c r="C23" s="8">
        <v>8000</v>
      </c>
      <c r="D23" s="9"/>
      <c r="E23" s="9"/>
      <c r="F23" s="9"/>
      <c r="G23" s="9"/>
      <c r="H23" s="9"/>
      <c r="I23" s="9"/>
      <c r="J23" s="9"/>
      <c r="K23" s="9"/>
      <c r="L23" s="9">
        <f t="shared" si="2"/>
        <v>0</v>
      </c>
      <c r="M23" s="47">
        <f t="shared" si="3"/>
        <v>0</v>
      </c>
      <c r="N23" s="10"/>
    </row>
    <row r="24" spans="1:14" ht="17.100000000000001" customHeight="1">
      <c r="A24" s="18"/>
      <c r="B24" s="20" t="s">
        <v>67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55"/>
      <c r="N24" s="10"/>
    </row>
    <row r="25" spans="1:14" ht="17.100000000000001" customHeight="1">
      <c r="A25" s="21"/>
      <c r="B25" s="24" t="s">
        <v>5</v>
      </c>
      <c r="C25" s="23">
        <f t="shared" ref="C25:K25" si="4">SUM(C17:C23)</f>
        <v>12159500</v>
      </c>
      <c r="D25" s="15">
        <f t="shared" si="4"/>
        <v>876495</v>
      </c>
      <c r="E25" s="15">
        <f t="shared" si="4"/>
        <v>902917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>SUM(L17:L23)</f>
        <v>1779412</v>
      </c>
      <c r="M25" s="48">
        <f>+L25/C25*100</f>
        <v>14.633924092273531</v>
      </c>
      <c r="N25" s="15">
        <f t="shared" ref="N25" si="5">SUM(N17:N22)</f>
        <v>0</v>
      </c>
    </row>
    <row r="26" spans="1:14" ht="17.100000000000001" customHeight="1">
      <c r="A26" s="18" t="s">
        <v>19</v>
      </c>
      <c r="B26" s="20"/>
      <c r="C26" s="17"/>
      <c r="D26" s="10"/>
      <c r="E26" s="10"/>
      <c r="F26" s="10"/>
      <c r="G26" s="10"/>
      <c r="H26" s="10"/>
      <c r="I26" s="10"/>
      <c r="J26" s="10"/>
      <c r="K26" s="10"/>
      <c r="L26" s="10"/>
      <c r="M26" s="46"/>
      <c r="N26" s="5"/>
    </row>
    <row r="27" spans="1:14" ht="17.100000000000001" customHeight="1">
      <c r="A27" s="18"/>
      <c r="B27" s="20" t="s">
        <v>26</v>
      </c>
      <c r="C27" s="8">
        <v>4500</v>
      </c>
      <c r="D27" s="9"/>
      <c r="E27" s="9">
        <v>1500</v>
      </c>
      <c r="F27" s="9"/>
      <c r="G27" s="9"/>
      <c r="H27" s="9"/>
      <c r="I27" s="9"/>
      <c r="J27" s="9"/>
      <c r="K27" s="9"/>
      <c r="L27" s="9">
        <f>SUM(D27:K27)</f>
        <v>1500</v>
      </c>
      <c r="M27" s="47">
        <f>+L27/C27*100</f>
        <v>33.333333333333329</v>
      </c>
      <c r="N27" s="10"/>
    </row>
    <row r="28" spans="1:14" ht="17.100000000000001" customHeight="1">
      <c r="A28" s="18"/>
      <c r="B28" s="20" t="s">
        <v>28</v>
      </c>
      <c r="C28" s="8">
        <v>28000</v>
      </c>
      <c r="D28" s="9"/>
      <c r="E28" s="9">
        <v>10000</v>
      </c>
      <c r="F28" s="9"/>
      <c r="G28" s="9"/>
      <c r="H28" s="9"/>
      <c r="I28" s="9"/>
      <c r="J28" s="9"/>
      <c r="K28" s="9"/>
      <c r="L28" s="9">
        <f>SUM(D28:K28)</f>
        <v>10000</v>
      </c>
      <c r="M28" s="47"/>
      <c r="N28" s="10"/>
    </row>
    <row r="29" spans="1:14" ht="17.100000000000001" customHeight="1">
      <c r="A29" s="18"/>
      <c r="B29" s="20" t="s">
        <v>70</v>
      </c>
      <c r="C29" s="8">
        <v>128000</v>
      </c>
      <c r="D29" s="9">
        <v>26860</v>
      </c>
      <c r="E29" s="9">
        <v>12390</v>
      </c>
      <c r="F29" s="9"/>
      <c r="G29" s="9"/>
      <c r="H29" s="9"/>
      <c r="I29" s="9"/>
      <c r="J29" s="9"/>
      <c r="K29" s="9"/>
      <c r="L29" s="9">
        <f>SUM(D29:K29)</f>
        <v>39250</v>
      </c>
      <c r="M29" s="47">
        <f>+L29/C29*100</f>
        <v>30.6640625</v>
      </c>
      <c r="N29" s="10"/>
    </row>
    <row r="30" spans="1:14" ht="17.100000000000001" customHeight="1">
      <c r="A30" s="18"/>
      <c r="B30" s="20" t="s">
        <v>69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47"/>
      <c r="N30" s="10"/>
    </row>
    <row r="31" spans="1:14" ht="17.100000000000001" customHeight="1">
      <c r="A31" s="18"/>
      <c r="B31" s="20" t="s">
        <v>72</v>
      </c>
      <c r="C31" s="8">
        <v>200000</v>
      </c>
      <c r="D31" s="9">
        <v>21920</v>
      </c>
      <c r="E31" s="9">
        <v>18240</v>
      </c>
      <c r="F31" s="9"/>
      <c r="G31" s="9"/>
      <c r="H31" s="9"/>
      <c r="I31" s="9"/>
      <c r="J31" s="9"/>
      <c r="K31" s="9"/>
      <c r="L31" s="9">
        <f>SUM(D31:K31)</f>
        <v>40160</v>
      </c>
      <c r="M31" s="47">
        <f>+L31/C31*100</f>
        <v>20.080000000000002</v>
      </c>
      <c r="N31" s="10"/>
    </row>
    <row r="32" spans="1:14" ht="17.100000000000001" customHeight="1">
      <c r="A32" s="18"/>
      <c r="B32" s="20" t="s">
        <v>71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47"/>
      <c r="N32" s="10"/>
    </row>
    <row r="33" spans="1:14" ht="17.100000000000001" customHeight="1">
      <c r="A33" s="18"/>
      <c r="B33" s="20" t="s">
        <v>29</v>
      </c>
      <c r="C33" s="8">
        <v>3100000</v>
      </c>
      <c r="D33" s="9">
        <v>295510</v>
      </c>
      <c r="E33" s="9">
        <v>858224</v>
      </c>
      <c r="F33" s="9"/>
      <c r="G33" s="9"/>
      <c r="H33" s="9"/>
      <c r="I33" s="9"/>
      <c r="J33" s="9"/>
      <c r="K33" s="9"/>
      <c r="L33" s="9">
        <f>SUM(D33:K33)</f>
        <v>1153734</v>
      </c>
      <c r="M33" s="47">
        <f>+L33/C33*100</f>
        <v>37.217225806451616</v>
      </c>
      <c r="N33" s="10"/>
    </row>
    <row r="34" spans="1:14" ht="17.100000000000001" customHeight="1">
      <c r="A34" s="18"/>
      <c r="B34" s="20" t="s">
        <v>30</v>
      </c>
      <c r="C34" s="8">
        <v>2500</v>
      </c>
      <c r="D34" s="9">
        <v>300</v>
      </c>
      <c r="E34" s="9">
        <v>470</v>
      </c>
      <c r="F34" s="9"/>
      <c r="G34" s="9"/>
      <c r="H34" s="9"/>
      <c r="I34" s="9"/>
      <c r="J34" s="9"/>
      <c r="K34" s="9"/>
      <c r="L34" s="9">
        <f>SUM(D34:K34)</f>
        <v>770</v>
      </c>
      <c r="M34" s="47">
        <f>+L34/C34*100</f>
        <v>30.8</v>
      </c>
      <c r="N34" s="10"/>
    </row>
    <row r="35" spans="1:14" ht="17.100000000000001" customHeight="1">
      <c r="A35" s="18"/>
      <c r="B35" s="20" t="s">
        <v>31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47"/>
      <c r="N35" s="10"/>
    </row>
    <row r="36" spans="1:14" ht="17.100000000000001" customHeight="1">
      <c r="A36" s="21"/>
      <c r="B36" s="22" t="s">
        <v>20</v>
      </c>
      <c r="C36" s="13">
        <f t="shared" ref="C36:L36" si="6">SUM(C27:C35)</f>
        <v>3463000</v>
      </c>
      <c r="D36" s="14">
        <f t="shared" si="6"/>
        <v>344590</v>
      </c>
      <c r="E36" s="14">
        <f t="shared" si="6"/>
        <v>900824</v>
      </c>
      <c r="F36" s="14">
        <f t="shared" si="6"/>
        <v>0</v>
      </c>
      <c r="G36" s="14">
        <f t="shared" si="6"/>
        <v>0</v>
      </c>
      <c r="H36" s="14">
        <f t="shared" si="6"/>
        <v>0</v>
      </c>
      <c r="I36" s="14">
        <f t="shared" si="6"/>
        <v>0</v>
      </c>
      <c r="J36" s="14">
        <f t="shared" si="6"/>
        <v>0</v>
      </c>
      <c r="K36" s="14">
        <f t="shared" si="6"/>
        <v>0</v>
      </c>
      <c r="L36" s="14">
        <f t="shared" si="6"/>
        <v>1245414</v>
      </c>
      <c r="M36" s="48">
        <f>+L36/C36*100</f>
        <v>35.963442102223503</v>
      </c>
      <c r="N36" s="15">
        <f>SUM(N27:N35)</f>
        <v>0</v>
      </c>
    </row>
    <row r="37" spans="1:14" ht="17.100000000000001" customHeight="1">
      <c r="A37" s="18" t="s">
        <v>21</v>
      </c>
      <c r="B37" s="20"/>
      <c r="C37" s="17"/>
      <c r="D37" s="10"/>
      <c r="E37" s="10"/>
      <c r="F37" s="10"/>
      <c r="G37" s="10"/>
      <c r="H37" s="10"/>
      <c r="I37" s="10"/>
      <c r="J37" s="10"/>
      <c r="K37" s="10"/>
      <c r="L37" s="10"/>
      <c r="M37" s="46"/>
      <c r="N37" s="5"/>
    </row>
    <row r="38" spans="1:14" ht="17.100000000000001" customHeight="1">
      <c r="A38" s="18"/>
      <c r="B38" s="20" t="s">
        <v>22</v>
      </c>
      <c r="C38" s="8">
        <v>400000</v>
      </c>
      <c r="D38" s="9">
        <v>29800</v>
      </c>
      <c r="E38" s="9">
        <v>464</v>
      </c>
      <c r="F38" s="9"/>
      <c r="G38" s="9"/>
      <c r="H38" s="9"/>
      <c r="I38" s="9"/>
      <c r="J38" s="9"/>
      <c r="K38" s="9"/>
      <c r="L38" s="9"/>
      <c r="M38" s="47">
        <f>+L38/C38*100</f>
        <v>0</v>
      </c>
      <c r="N38" s="10"/>
    </row>
    <row r="39" spans="1:14" ht="13.5" customHeight="1">
      <c r="A39" s="21"/>
      <c r="B39" s="22" t="s">
        <v>23</v>
      </c>
      <c r="C39" s="13">
        <f t="shared" ref="C39:N39" si="7">SUM(C38)</f>
        <v>400000</v>
      </c>
      <c r="D39" s="14">
        <f t="shared" si="7"/>
        <v>29800</v>
      </c>
      <c r="E39" s="14">
        <f t="shared" si="7"/>
        <v>464</v>
      </c>
      <c r="F39" s="14">
        <f t="shared" si="7"/>
        <v>0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14">
        <f t="shared" si="7"/>
        <v>0</v>
      </c>
      <c r="L39" s="14">
        <f>SUM(L38)</f>
        <v>0</v>
      </c>
      <c r="M39" s="48">
        <f>+L39/C39*100</f>
        <v>0</v>
      </c>
      <c r="N39" s="15">
        <f t="shared" si="7"/>
        <v>0</v>
      </c>
    </row>
    <row r="40" spans="1:14" ht="18" customHeight="1">
      <c r="A40" s="18" t="s">
        <v>24</v>
      </c>
      <c r="B40" s="20"/>
      <c r="C40" s="17"/>
      <c r="D40" s="10"/>
      <c r="E40" s="10"/>
      <c r="F40" s="10"/>
      <c r="G40" s="10"/>
      <c r="H40" s="10"/>
      <c r="I40" s="10"/>
      <c r="J40" s="10"/>
      <c r="K40" s="10"/>
      <c r="L40" s="9">
        <f t="shared" ref="L40:L46" si="8">SUM(D40:K40)</f>
        <v>0</v>
      </c>
      <c r="M40" s="46"/>
      <c r="N40" s="5"/>
    </row>
    <row r="41" spans="1:14" ht="13.5" customHeight="1">
      <c r="A41" s="18"/>
      <c r="B41" s="20" t="s">
        <v>32</v>
      </c>
      <c r="C41" s="8"/>
      <c r="D41" s="9"/>
      <c r="E41" s="9"/>
      <c r="F41" s="9"/>
      <c r="G41" s="9"/>
      <c r="H41" s="9"/>
      <c r="I41" s="9"/>
      <c r="J41" s="9"/>
      <c r="K41" s="9"/>
      <c r="L41" s="9">
        <f t="shared" si="8"/>
        <v>0</v>
      </c>
      <c r="M41" s="47"/>
      <c r="N41" s="10"/>
    </row>
    <row r="42" spans="1:14" ht="13.5" customHeight="1">
      <c r="A42" s="18"/>
      <c r="B42" s="20" t="s">
        <v>33</v>
      </c>
      <c r="C42" s="8"/>
      <c r="D42" s="9"/>
      <c r="E42" s="9">
        <v>500</v>
      </c>
      <c r="F42" s="9"/>
      <c r="G42" s="9"/>
      <c r="H42" s="9"/>
      <c r="I42" s="9"/>
      <c r="J42" s="9"/>
      <c r="K42" s="9"/>
      <c r="L42" s="9">
        <f t="shared" si="8"/>
        <v>500</v>
      </c>
      <c r="M42" s="47"/>
      <c r="N42" s="10"/>
    </row>
    <row r="43" spans="1:14" ht="16.5" customHeight="1">
      <c r="A43" s="18"/>
      <c r="B43" s="20" t="s">
        <v>34</v>
      </c>
      <c r="C43" s="8"/>
      <c r="D43" s="9">
        <v>66000</v>
      </c>
      <c r="E43" s="9">
        <v>9100</v>
      </c>
      <c r="F43" s="9"/>
      <c r="G43" s="9"/>
      <c r="H43" s="9"/>
      <c r="I43" s="9"/>
      <c r="J43" s="9"/>
      <c r="K43" s="9"/>
      <c r="L43" s="9">
        <f t="shared" si="8"/>
        <v>75100</v>
      </c>
      <c r="M43" s="47"/>
      <c r="N43" s="10"/>
    </row>
    <row r="44" spans="1:14" ht="16.5" customHeight="1">
      <c r="A44" s="18"/>
      <c r="B44" s="20" t="s">
        <v>35</v>
      </c>
      <c r="C44" s="8"/>
      <c r="D44" s="9">
        <v>75360</v>
      </c>
      <c r="E44" s="9">
        <v>64010</v>
      </c>
      <c r="F44" s="9"/>
      <c r="G44" s="9"/>
      <c r="H44" s="9"/>
      <c r="I44" s="9"/>
      <c r="J44" s="9"/>
      <c r="K44" s="9"/>
      <c r="L44" s="9">
        <f t="shared" si="8"/>
        <v>139370</v>
      </c>
      <c r="M44" s="47"/>
      <c r="N44" s="10"/>
    </row>
    <row r="45" spans="1:14" ht="16.5" customHeight="1">
      <c r="A45" s="18"/>
      <c r="B45" s="20" t="s">
        <v>36</v>
      </c>
      <c r="C45" s="8"/>
      <c r="D45" s="9"/>
      <c r="E45" s="9">
        <v>500</v>
      </c>
      <c r="F45" s="9"/>
      <c r="G45" s="9"/>
      <c r="H45" s="9"/>
      <c r="I45" s="9"/>
      <c r="J45" s="9"/>
      <c r="K45" s="9"/>
      <c r="L45" s="9">
        <f t="shared" si="8"/>
        <v>500</v>
      </c>
      <c r="M45" s="47"/>
      <c r="N45" s="10"/>
    </row>
    <row r="46" spans="1:14" ht="16.5" customHeight="1">
      <c r="A46" s="18"/>
      <c r="B46" s="20" t="s">
        <v>53</v>
      </c>
      <c r="C46" s="8"/>
      <c r="D46" s="9">
        <v>3100</v>
      </c>
      <c r="E46" s="9"/>
      <c r="F46" s="9"/>
      <c r="G46" s="9"/>
      <c r="H46" s="9"/>
      <c r="I46" s="9"/>
      <c r="J46" s="9"/>
      <c r="K46" s="9"/>
      <c r="L46" s="9">
        <f t="shared" si="8"/>
        <v>3100</v>
      </c>
      <c r="M46" s="47"/>
      <c r="N46" s="10"/>
    </row>
    <row r="47" spans="1:14" ht="16.5" customHeight="1">
      <c r="A47" s="16"/>
      <c r="B47" s="19" t="s">
        <v>25</v>
      </c>
      <c r="C47" s="14">
        <f t="shared" ref="C47:N47" si="9">SUM(C41:C46)</f>
        <v>0</v>
      </c>
      <c r="D47" s="14">
        <f t="shared" si="9"/>
        <v>144460</v>
      </c>
      <c r="E47" s="14">
        <f t="shared" si="9"/>
        <v>74110</v>
      </c>
      <c r="F47" s="14">
        <f t="shared" si="9"/>
        <v>0</v>
      </c>
      <c r="G47" s="14">
        <f t="shared" si="9"/>
        <v>0</v>
      </c>
      <c r="H47" s="14">
        <f t="shared" si="9"/>
        <v>0</v>
      </c>
      <c r="I47" s="14">
        <f t="shared" si="9"/>
        <v>0</v>
      </c>
      <c r="J47" s="14">
        <f t="shared" si="9"/>
        <v>0</v>
      </c>
      <c r="K47" s="14">
        <f t="shared" si="9"/>
        <v>0</v>
      </c>
      <c r="L47" s="14">
        <f t="shared" si="9"/>
        <v>218570</v>
      </c>
      <c r="M47" s="49"/>
      <c r="N47" s="15">
        <f t="shared" si="9"/>
        <v>0</v>
      </c>
    </row>
    <row r="48" spans="1:14" ht="18" customHeight="1">
      <c r="A48" s="21"/>
      <c r="B48" s="24" t="s">
        <v>10</v>
      </c>
      <c r="C48" s="34">
        <f>C47+C39+C36+C25</f>
        <v>16022500</v>
      </c>
      <c r="D48" s="35">
        <f t="shared" ref="D48:L48" si="10">D47+D39+D36+D25</f>
        <v>1395345</v>
      </c>
      <c r="E48" s="35">
        <f t="shared" si="10"/>
        <v>1878315</v>
      </c>
      <c r="F48" s="35">
        <f t="shared" si="10"/>
        <v>0</v>
      </c>
      <c r="G48" s="35">
        <f t="shared" si="10"/>
        <v>0</v>
      </c>
      <c r="H48" s="35">
        <f t="shared" si="10"/>
        <v>0</v>
      </c>
      <c r="I48" s="35">
        <f t="shared" si="10"/>
        <v>0</v>
      </c>
      <c r="J48" s="35">
        <f t="shared" si="10"/>
        <v>0</v>
      </c>
      <c r="K48" s="35">
        <f t="shared" si="10"/>
        <v>0</v>
      </c>
      <c r="L48" s="35">
        <f t="shared" si="10"/>
        <v>3243396</v>
      </c>
      <c r="M48" s="50">
        <f>+L48/C48*100</f>
        <v>20.242758620689656</v>
      </c>
      <c r="N48" s="15">
        <f>N47+N39+N36+N25</f>
        <v>0</v>
      </c>
    </row>
    <row r="49" spans="1:14" ht="18" customHeight="1">
      <c r="A49" s="16" t="s">
        <v>8</v>
      </c>
      <c r="B49" s="19"/>
      <c r="C49" s="17"/>
      <c r="D49" s="10"/>
      <c r="E49" s="10"/>
      <c r="F49" s="10"/>
      <c r="G49" s="10"/>
      <c r="H49" s="10"/>
      <c r="I49" s="10"/>
      <c r="J49" s="10"/>
      <c r="K49" s="10"/>
      <c r="L49" s="10"/>
      <c r="M49" s="46"/>
      <c r="N49" s="5"/>
    </row>
    <row r="50" spans="1:14" ht="18" customHeight="1">
      <c r="A50" s="6"/>
      <c r="B50" s="20" t="s">
        <v>9</v>
      </c>
      <c r="C50" s="8"/>
      <c r="D50" s="9"/>
      <c r="E50" s="9"/>
      <c r="F50" s="9"/>
      <c r="G50" s="9"/>
      <c r="H50" s="9"/>
      <c r="I50" s="9"/>
      <c r="J50" s="9"/>
      <c r="K50" s="9"/>
      <c r="L50" s="9">
        <f>SUM(D50:K50)</f>
        <v>0</v>
      </c>
      <c r="M50" s="47"/>
      <c r="N50" s="10"/>
    </row>
    <row r="51" spans="1:14" ht="15" customHeight="1">
      <c r="A51" s="6"/>
      <c r="B51" s="20" t="s">
        <v>27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47"/>
      <c r="N51" s="10"/>
    </row>
    <row r="52" spans="1:14" ht="18" customHeight="1">
      <c r="A52" s="25"/>
      <c r="B52" s="22" t="s">
        <v>6</v>
      </c>
      <c r="C52" s="13">
        <f>SUM(C50:C51)</f>
        <v>0</v>
      </c>
      <c r="D52" s="14">
        <f t="shared" ref="D52:N52" si="11">SUM(D50:D51)</f>
        <v>0</v>
      </c>
      <c r="E52" s="14">
        <f t="shared" si="11"/>
        <v>0</v>
      </c>
      <c r="F52" s="14">
        <f t="shared" si="11"/>
        <v>0</v>
      </c>
      <c r="G52" s="14">
        <f t="shared" si="11"/>
        <v>0</v>
      </c>
      <c r="H52" s="14">
        <f t="shared" si="11"/>
        <v>0</v>
      </c>
      <c r="I52" s="14">
        <f t="shared" si="11"/>
        <v>0</v>
      </c>
      <c r="J52" s="14">
        <f t="shared" si="11"/>
        <v>0</v>
      </c>
      <c r="K52" s="14">
        <f t="shared" si="11"/>
        <v>0</v>
      </c>
      <c r="L52" s="14">
        <f t="shared" si="11"/>
        <v>0</v>
      </c>
      <c r="M52" s="51"/>
      <c r="N52" s="15">
        <f t="shared" si="11"/>
        <v>0</v>
      </c>
    </row>
    <row r="53" spans="1:14" ht="18" customHeight="1">
      <c r="A53" s="16" t="s">
        <v>7</v>
      </c>
      <c r="B53" s="19"/>
      <c r="C53" s="17"/>
      <c r="D53" s="10"/>
      <c r="E53" s="10"/>
      <c r="F53" s="10"/>
      <c r="G53" s="10"/>
      <c r="H53" s="10"/>
      <c r="I53" s="10"/>
      <c r="J53" s="10"/>
      <c r="K53" s="10"/>
      <c r="L53" s="9">
        <f>SUM(D53:K53)</f>
        <v>0</v>
      </c>
      <c r="M53" s="46"/>
      <c r="N53" s="5"/>
    </row>
    <row r="54" spans="1:14" ht="17.25" customHeight="1">
      <c r="A54" s="26"/>
      <c r="B54" s="20" t="s">
        <v>1</v>
      </c>
      <c r="C54" s="8"/>
      <c r="D54" s="9">
        <v>169122.15</v>
      </c>
      <c r="E54" s="9">
        <v>9840</v>
      </c>
      <c r="F54" s="9"/>
      <c r="G54" s="9"/>
      <c r="H54" s="9"/>
      <c r="I54" s="9"/>
      <c r="J54" s="9"/>
      <c r="K54" s="9"/>
      <c r="L54" s="9">
        <f>SUM(D54:K54)</f>
        <v>178962.15</v>
      </c>
      <c r="M54" s="47"/>
      <c r="N54" s="10"/>
    </row>
    <row r="55" spans="1:14" ht="17.25" customHeight="1">
      <c r="A55" s="26"/>
      <c r="B55" s="20" t="s">
        <v>55</v>
      </c>
      <c r="C55" s="8"/>
      <c r="D55" s="9">
        <v>1100</v>
      </c>
      <c r="E55" s="9"/>
      <c r="F55" s="9"/>
      <c r="G55" s="9"/>
      <c r="H55" s="9"/>
      <c r="I55" s="9"/>
      <c r="J55" s="9"/>
      <c r="K55" s="9"/>
      <c r="L55" s="9">
        <f>SUM(D55:K55)</f>
        <v>1100</v>
      </c>
      <c r="M55" s="47"/>
      <c r="N55" s="10"/>
    </row>
    <row r="56" spans="1:14" ht="17.25" customHeight="1">
      <c r="A56" s="26"/>
      <c r="B56" s="20" t="s">
        <v>37</v>
      </c>
      <c r="C56" s="8"/>
      <c r="D56" s="9">
        <v>103658.33</v>
      </c>
      <c r="E56" s="9"/>
      <c r="F56" s="9"/>
      <c r="G56" s="9"/>
      <c r="H56" s="9"/>
      <c r="I56" s="9"/>
      <c r="J56" s="9"/>
      <c r="K56" s="9"/>
      <c r="L56" s="9">
        <f>SUM(D56:K56)</f>
        <v>103658.33</v>
      </c>
      <c r="M56" s="47"/>
      <c r="N56" s="10"/>
    </row>
    <row r="57" spans="1:14" ht="17.25" hidden="1" customHeight="1">
      <c r="A57" s="26"/>
      <c r="B57" s="20" t="s">
        <v>39</v>
      </c>
      <c r="C57" s="8"/>
      <c r="D57" s="9"/>
      <c r="E57" s="9"/>
      <c r="F57" s="9"/>
      <c r="G57" s="9"/>
      <c r="H57" s="9"/>
      <c r="I57" s="9"/>
      <c r="J57" s="9"/>
      <c r="K57" s="9"/>
      <c r="L57" s="9" t="e">
        <f>C57+#REF!</f>
        <v>#REF!</v>
      </c>
      <c r="M57" s="47"/>
      <c r="N57" s="10" t="e">
        <f>#REF!-L57</f>
        <v>#REF!</v>
      </c>
    </row>
    <row r="58" spans="1:14" ht="1.5" customHeight="1">
      <c r="A58" s="26"/>
      <c r="C58" s="8"/>
      <c r="D58" s="9"/>
      <c r="E58" s="9"/>
      <c r="F58" s="9"/>
      <c r="G58" s="9"/>
      <c r="H58" s="9"/>
      <c r="I58" s="9"/>
      <c r="J58" s="9"/>
      <c r="K58" s="9"/>
      <c r="L58" s="9"/>
      <c r="M58" s="47"/>
      <c r="N58" s="10"/>
    </row>
    <row r="59" spans="1:14" ht="18" customHeight="1">
      <c r="A59" s="58" t="s">
        <v>2</v>
      </c>
      <c r="B59" s="59"/>
      <c r="C59" s="27">
        <f>SUM(C54:C58)</f>
        <v>0</v>
      </c>
      <c r="D59" s="28">
        <f t="shared" ref="D59:K59" si="12">SUM(D54:D58)</f>
        <v>273880.48</v>
      </c>
      <c r="E59" s="28">
        <f t="shared" si="12"/>
        <v>9840</v>
      </c>
      <c r="F59" s="28">
        <f t="shared" si="12"/>
        <v>0</v>
      </c>
      <c r="G59" s="28">
        <f t="shared" si="12"/>
        <v>0</v>
      </c>
      <c r="H59" s="28">
        <f t="shared" si="12"/>
        <v>0</v>
      </c>
      <c r="I59" s="28">
        <f t="shared" si="12"/>
        <v>0</v>
      </c>
      <c r="J59" s="28">
        <f t="shared" si="12"/>
        <v>0</v>
      </c>
      <c r="K59" s="28">
        <f t="shared" si="12"/>
        <v>0</v>
      </c>
      <c r="L59" s="28">
        <f>SUM(L53:L56)</f>
        <v>283720.48</v>
      </c>
      <c r="M59" s="52"/>
      <c r="N59" s="29"/>
    </row>
    <row r="60" spans="1:14" s="2" customFormat="1" ht="18" customHeight="1">
      <c r="A60" s="60" t="s">
        <v>3</v>
      </c>
      <c r="B60" s="61"/>
      <c r="C60" s="33">
        <f>C59+C48+C14+C52</f>
        <v>172022500</v>
      </c>
      <c r="D60" s="30">
        <f t="shared" ref="D60:K60" si="13">D59+D48+D14+D52</f>
        <v>9768525.3599999994</v>
      </c>
      <c r="E60" s="30">
        <f t="shared" si="13"/>
        <v>2911049.3600000003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  <c r="J60" s="30">
        <f t="shared" si="13"/>
        <v>0</v>
      </c>
      <c r="K60" s="30">
        <f t="shared" si="13"/>
        <v>0</v>
      </c>
      <c r="L60" s="30">
        <f>L59+L48+L14+L52</f>
        <v>12649310.720000001</v>
      </c>
      <c r="M60" s="50">
        <f>+L60/C60*100</f>
        <v>7.3532885058640582</v>
      </c>
      <c r="N60" s="31"/>
    </row>
    <row r="61" spans="1:14" s="2" customFormat="1" ht="18" customHeight="1">
      <c r="A61" s="1"/>
      <c r="B61" s="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53"/>
      <c r="N61" s="32"/>
    </row>
    <row r="62" spans="1:14" s="2" customFormat="1" ht="18" customHeight="1">
      <c r="A62" s="1"/>
      <c r="B62" s="2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53"/>
      <c r="N62" s="32"/>
    </row>
    <row r="63" spans="1:14" s="2" customFormat="1" ht="18" customHeight="1">
      <c r="A63" s="1"/>
      <c r="B63" s="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53"/>
      <c r="N63" s="32"/>
    </row>
    <row r="64" spans="1:14" s="2" customFormat="1" ht="18" customHeight="1">
      <c r="A64" s="1"/>
      <c r="B64" s="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53"/>
      <c r="N64" s="32"/>
    </row>
    <row r="65" spans="1:14" s="2" customFormat="1" ht="18" customHeight="1">
      <c r="A65" s="1"/>
      <c r="B65" s="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53"/>
      <c r="N65" s="32"/>
    </row>
    <row r="66" spans="1:14" s="2" customFormat="1" ht="18" customHeight="1">
      <c r="A66" s="1"/>
      <c r="B66" s="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53"/>
      <c r="N66" s="32"/>
    </row>
    <row r="67" spans="1:14" s="2" customFormat="1" ht="18" customHeight="1">
      <c r="A67" s="1"/>
      <c r="B67" s="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53"/>
      <c r="N67" s="32"/>
    </row>
    <row r="68" spans="1:14" s="2" customFormat="1" ht="18" customHeight="1">
      <c r="A68" s="1"/>
      <c r="B68" s="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53"/>
      <c r="N68" s="32"/>
    </row>
    <row r="69" spans="1:14" s="2" customFormat="1" ht="18" customHeight="1">
      <c r="A69" s="1"/>
      <c r="B69" s="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53"/>
      <c r="N69" s="32"/>
    </row>
  </sheetData>
  <mergeCells count="9">
    <mergeCell ref="A15:B15"/>
    <mergeCell ref="A59:B59"/>
    <mergeCell ref="A60:B60"/>
    <mergeCell ref="A1:N1"/>
    <mergeCell ref="A2:N2"/>
    <mergeCell ref="A3:N3"/>
    <mergeCell ref="A4:N4"/>
    <mergeCell ref="A5:B6"/>
    <mergeCell ref="A7:B7"/>
  </mergeCells>
  <pageMargins left="0.51181102362204722" right="0.23622047244094491" top="0.15748031496062992" bottom="0.15748031496062992" header="0.15748031496062992" footer="0.15748031496062992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110" zoomScaleNormal="110" workbookViewId="0">
      <selection sqref="A1:O1"/>
    </sheetView>
  </sheetViews>
  <sheetFormatPr defaultColWidth="18.75" defaultRowHeight="18" customHeight="1"/>
  <cols>
    <col min="1" max="1" width="1.75" style="4" customWidth="1"/>
    <col min="2" max="2" width="47.125" style="4" customWidth="1"/>
    <col min="3" max="3" width="13.625" style="4" customWidth="1"/>
    <col min="4" max="5" width="11.875" style="45" hidden="1" customWidth="1"/>
    <col min="6" max="6" width="12.25" style="45" customWidth="1"/>
    <col min="7" max="12" width="11.875" style="45" hidden="1" customWidth="1"/>
    <col min="13" max="13" width="13.25" style="45" customWidth="1"/>
    <col min="14" max="14" width="7.125" style="54" customWidth="1"/>
    <col min="15" max="15" width="7.5" style="4" customWidth="1"/>
    <col min="16" max="16384" width="18.75" style="4"/>
  </cols>
  <sheetData>
    <row r="1" spans="1:15" s="2" customFormat="1" ht="18" customHeight="1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2" customFormat="1" ht="18" customHeight="1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2" customFormat="1" ht="18" customHeight="1">
      <c r="A3" s="62" t="s">
        <v>76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2" customFormat="1" ht="4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8" customHeight="1">
      <c r="A5" s="63" t="s">
        <v>0</v>
      </c>
      <c r="B5" s="63"/>
      <c r="C5" s="40" t="s">
        <v>64</v>
      </c>
      <c r="D5" s="42" t="s">
        <v>56</v>
      </c>
      <c r="E5" s="42" t="s">
        <v>56</v>
      </c>
      <c r="F5" s="42" t="s">
        <v>56</v>
      </c>
      <c r="G5" s="42" t="s">
        <v>56</v>
      </c>
      <c r="H5" s="42" t="s">
        <v>56</v>
      </c>
      <c r="I5" s="42" t="s">
        <v>56</v>
      </c>
      <c r="J5" s="42" t="s">
        <v>56</v>
      </c>
      <c r="K5" s="42" t="s">
        <v>56</v>
      </c>
      <c r="L5" s="42" t="s">
        <v>56</v>
      </c>
      <c r="M5" s="42" t="s">
        <v>51</v>
      </c>
      <c r="N5" s="37" t="s">
        <v>54</v>
      </c>
      <c r="O5" s="36" t="s">
        <v>52</v>
      </c>
    </row>
    <row r="6" spans="1:15" ht="18" customHeight="1">
      <c r="A6" s="63"/>
      <c r="B6" s="63"/>
      <c r="C6" s="41" t="s">
        <v>65</v>
      </c>
      <c r="D6" s="43" t="s">
        <v>50</v>
      </c>
      <c r="E6" s="43" t="s">
        <v>41</v>
      </c>
      <c r="F6" s="43" t="s">
        <v>42</v>
      </c>
      <c r="G6" s="43" t="s">
        <v>57</v>
      </c>
      <c r="H6" s="43" t="s">
        <v>46</v>
      </c>
      <c r="I6" s="43" t="s">
        <v>47</v>
      </c>
      <c r="J6" s="43" t="s">
        <v>48</v>
      </c>
      <c r="K6" s="43" t="s">
        <v>49</v>
      </c>
      <c r="L6" s="43" t="s">
        <v>58</v>
      </c>
      <c r="M6" s="43" t="s">
        <v>66</v>
      </c>
      <c r="N6" s="39"/>
      <c r="O6" s="38"/>
    </row>
    <row r="7" spans="1:15" ht="17.100000000000001" customHeight="1">
      <c r="A7" s="64" t="s">
        <v>11</v>
      </c>
      <c r="B7" s="65"/>
      <c r="C7" s="3"/>
      <c r="D7" s="44"/>
      <c r="E7" s="44"/>
      <c r="F7" s="44"/>
      <c r="G7" s="44"/>
      <c r="H7" s="44"/>
      <c r="I7" s="44"/>
      <c r="J7" s="44"/>
      <c r="K7" s="44"/>
      <c r="L7" s="44"/>
      <c r="M7" s="44"/>
      <c r="N7" s="46"/>
      <c r="O7" s="5"/>
    </row>
    <row r="8" spans="1:15" ht="17.100000000000001" customHeight="1">
      <c r="A8" s="6"/>
      <c r="B8" s="7" t="s">
        <v>59</v>
      </c>
      <c r="C8" s="8">
        <v>128000000</v>
      </c>
      <c r="D8" s="9">
        <v>7632125.3099999996</v>
      </c>
      <c r="E8" s="9">
        <v>539627.79</v>
      </c>
      <c r="F8" s="9">
        <v>109655.49</v>
      </c>
      <c r="G8" s="9"/>
      <c r="H8" s="9"/>
      <c r="I8" s="9"/>
      <c r="J8" s="9"/>
      <c r="K8" s="9"/>
      <c r="L8" s="9"/>
      <c r="M8" s="9">
        <f t="shared" ref="M8:M13" si="0">SUM(D8:L8)</f>
        <v>8281408.5899999999</v>
      </c>
      <c r="N8" s="47">
        <f>+M8/C8*100</f>
        <v>6.4698504609374998</v>
      </c>
      <c r="O8" s="10"/>
    </row>
    <row r="9" spans="1:15" ht="17.100000000000001" customHeight="1">
      <c r="A9" s="6"/>
      <c r="B9" s="7" t="s">
        <v>62</v>
      </c>
      <c r="C9" s="8">
        <v>100000</v>
      </c>
      <c r="D9" s="9">
        <v>0</v>
      </c>
      <c r="E9" s="9">
        <v>0</v>
      </c>
      <c r="F9" s="9">
        <v>4426.82</v>
      </c>
      <c r="G9" s="9"/>
      <c r="H9" s="9"/>
      <c r="I9" s="9"/>
      <c r="J9" s="9"/>
      <c r="K9" s="9"/>
      <c r="L9" s="9"/>
      <c r="M9" s="9">
        <f t="shared" si="0"/>
        <v>4426.82</v>
      </c>
      <c r="N9" s="47">
        <f>+M9/C9*100</f>
        <v>4.4268199999999993</v>
      </c>
      <c r="O9" s="10"/>
    </row>
    <row r="10" spans="1:15" ht="17.100000000000001" customHeight="1">
      <c r="A10" s="6"/>
      <c r="B10" s="7" t="s">
        <v>60</v>
      </c>
      <c r="C10" s="8">
        <v>2800000</v>
      </c>
      <c r="D10" s="9">
        <v>0</v>
      </c>
      <c r="E10" s="9">
        <v>28865.1</v>
      </c>
      <c r="F10" s="9">
        <v>0</v>
      </c>
      <c r="G10" s="9"/>
      <c r="H10" s="9"/>
      <c r="I10" s="9"/>
      <c r="J10" s="9"/>
      <c r="K10" s="9"/>
      <c r="L10" s="9"/>
      <c r="M10" s="9">
        <f t="shared" si="0"/>
        <v>28865.1</v>
      </c>
      <c r="N10" s="47">
        <f>+M10/C10*100</f>
        <v>1.0308964285714286</v>
      </c>
      <c r="O10" s="10"/>
    </row>
    <row r="11" spans="1:15" ht="17.100000000000001" customHeight="1">
      <c r="A11" s="6"/>
      <c r="B11" s="7" t="s">
        <v>61</v>
      </c>
      <c r="C11" s="8">
        <v>21700000</v>
      </c>
      <c r="D11" s="9">
        <v>189413.6</v>
      </c>
      <c r="E11" s="9">
        <v>179009.2</v>
      </c>
      <c r="F11" s="9">
        <v>196780.75</v>
      </c>
      <c r="G11" s="9"/>
      <c r="H11" s="9"/>
      <c r="I11" s="9"/>
      <c r="J11" s="9"/>
      <c r="K11" s="9"/>
      <c r="L11" s="9"/>
      <c r="M11" s="9">
        <f t="shared" si="0"/>
        <v>565203.55000000005</v>
      </c>
      <c r="N11" s="47">
        <f>+M11/C11*100</f>
        <v>2.6046246543778806</v>
      </c>
      <c r="O11" s="10"/>
    </row>
    <row r="12" spans="1:15" ht="17.100000000000001" customHeight="1">
      <c r="A12" s="6"/>
      <c r="B12" s="7" t="s">
        <v>63</v>
      </c>
      <c r="C12" s="8">
        <v>3400000</v>
      </c>
      <c r="D12" s="9">
        <v>277760.96999999997</v>
      </c>
      <c r="E12" s="9">
        <v>275392.27</v>
      </c>
      <c r="F12" s="9">
        <v>272799.5</v>
      </c>
      <c r="G12" s="9"/>
      <c r="H12" s="9"/>
      <c r="I12" s="9"/>
      <c r="J12" s="9"/>
      <c r="K12" s="9"/>
      <c r="L12" s="9"/>
      <c r="M12" s="9">
        <f t="shared" si="0"/>
        <v>825952.74</v>
      </c>
      <c r="N12" s="47">
        <f>+M12/C12*100</f>
        <v>24.292727647058822</v>
      </c>
      <c r="O12" s="10"/>
    </row>
    <row r="13" spans="1:15" ht="17.100000000000001" customHeight="1">
      <c r="A13" s="6"/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9">
        <f t="shared" si="0"/>
        <v>0</v>
      </c>
      <c r="N13" s="47"/>
      <c r="O13" s="10"/>
    </row>
    <row r="14" spans="1:15" ht="17.100000000000001" customHeight="1">
      <c r="A14" s="11"/>
      <c r="B14" s="12" t="s">
        <v>12</v>
      </c>
      <c r="C14" s="13">
        <f t="shared" ref="C14:M14" si="1">SUM(C7:C13)</f>
        <v>156000000</v>
      </c>
      <c r="D14" s="14">
        <f t="shared" si="1"/>
        <v>8099299.879999999</v>
      </c>
      <c r="E14" s="14">
        <f t="shared" si="1"/>
        <v>1022894.3600000001</v>
      </c>
      <c r="F14" s="14">
        <f t="shared" si="1"/>
        <v>583662.56000000006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9705856.8000000007</v>
      </c>
      <c r="N14" s="48">
        <f>+M14/C14*100</f>
        <v>6.2217030769230774</v>
      </c>
      <c r="O14" s="15">
        <f>SUM(O7:O13)</f>
        <v>0</v>
      </c>
    </row>
    <row r="15" spans="1:15" ht="17.100000000000001" customHeight="1">
      <c r="A15" s="56" t="s">
        <v>13</v>
      </c>
      <c r="B15" s="57"/>
      <c r="C15" s="1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6"/>
      <c r="O15" s="5"/>
    </row>
    <row r="16" spans="1:15" ht="17.100000000000001" customHeight="1">
      <c r="A16" s="18" t="s">
        <v>14</v>
      </c>
      <c r="B16" s="19"/>
      <c r="C16" s="1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46"/>
      <c r="O16" s="5"/>
    </row>
    <row r="17" spans="1:15" ht="17.100000000000001" customHeight="1">
      <c r="A17" s="18"/>
      <c r="B17" s="20" t="s">
        <v>38</v>
      </c>
      <c r="C17" s="8">
        <v>1200000</v>
      </c>
      <c r="D17" s="9">
        <v>95830</v>
      </c>
      <c r="E17" s="9">
        <v>91170</v>
      </c>
      <c r="F17" s="9">
        <v>81670</v>
      </c>
      <c r="G17" s="9"/>
      <c r="H17" s="9"/>
      <c r="I17" s="9"/>
      <c r="J17" s="9"/>
      <c r="K17" s="9"/>
      <c r="L17" s="9"/>
      <c r="M17" s="9">
        <f t="shared" ref="M17:M23" si="2">SUM(D17:L17)</f>
        <v>268670</v>
      </c>
      <c r="N17" s="47">
        <f t="shared" ref="N17:N23" si="3">+M17/C17*100</f>
        <v>22.389166666666664</v>
      </c>
      <c r="O17" s="10"/>
    </row>
    <row r="18" spans="1:15" ht="17.100000000000001" customHeight="1">
      <c r="A18" s="18"/>
      <c r="B18" s="20" t="s">
        <v>15</v>
      </c>
      <c r="C18" s="8">
        <v>11500</v>
      </c>
      <c r="D18" s="9">
        <v>320</v>
      </c>
      <c r="E18" s="9">
        <v>620</v>
      </c>
      <c r="F18" s="9">
        <v>420</v>
      </c>
      <c r="G18" s="9"/>
      <c r="H18" s="9"/>
      <c r="I18" s="9"/>
      <c r="J18" s="9"/>
      <c r="K18" s="9"/>
      <c r="L18" s="9"/>
      <c r="M18" s="9">
        <f t="shared" si="2"/>
        <v>1360</v>
      </c>
      <c r="N18" s="47">
        <f t="shared" si="3"/>
        <v>11.826086956521738</v>
      </c>
      <c r="O18" s="10"/>
    </row>
    <row r="19" spans="1:15" ht="17.100000000000001" customHeight="1">
      <c r="A19" s="18"/>
      <c r="B19" s="20" t="s">
        <v>16</v>
      </c>
      <c r="C19" s="8">
        <v>470000</v>
      </c>
      <c r="D19" s="9">
        <v>38300</v>
      </c>
      <c r="E19" s="9">
        <v>38550</v>
      </c>
      <c r="F19" s="9">
        <v>37300</v>
      </c>
      <c r="G19" s="9"/>
      <c r="H19" s="9"/>
      <c r="I19" s="9"/>
      <c r="J19" s="9"/>
      <c r="K19" s="9"/>
      <c r="L19" s="9"/>
      <c r="M19" s="9">
        <f t="shared" si="2"/>
        <v>114150</v>
      </c>
      <c r="N19" s="47">
        <f t="shared" si="3"/>
        <v>24.287234042553191</v>
      </c>
      <c r="O19" s="10"/>
    </row>
    <row r="20" spans="1:15" ht="17.100000000000001" customHeight="1">
      <c r="A20" s="18"/>
      <c r="B20" s="20" t="s">
        <v>40</v>
      </c>
      <c r="C20" s="8">
        <v>300000</v>
      </c>
      <c r="D20" s="9">
        <v>5250</v>
      </c>
      <c r="E20" s="9">
        <v>18250</v>
      </c>
      <c r="F20" s="9">
        <v>10000</v>
      </c>
      <c r="G20" s="9"/>
      <c r="H20" s="9"/>
      <c r="I20" s="9"/>
      <c r="J20" s="9"/>
      <c r="K20" s="9"/>
      <c r="L20" s="9"/>
      <c r="M20" s="9">
        <f t="shared" si="2"/>
        <v>33500</v>
      </c>
      <c r="N20" s="47">
        <f t="shared" si="3"/>
        <v>11.166666666666666</v>
      </c>
      <c r="O20" s="10"/>
    </row>
    <row r="21" spans="1:15" ht="17.100000000000001" customHeight="1">
      <c r="A21" s="18"/>
      <c r="B21" s="20" t="s">
        <v>17</v>
      </c>
      <c r="C21" s="8">
        <v>170000</v>
      </c>
      <c r="D21" s="9">
        <v>19565</v>
      </c>
      <c r="E21" s="9">
        <v>13187</v>
      </c>
      <c r="F21" s="9">
        <v>4607</v>
      </c>
      <c r="G21" s="9"/>
      <c r="H21" s="9"/>
      <c r="I21" s="9"/>
      <c r="J21" s="9"/>
      <c r="K21" s="9"/>
      <c r="L21" s="9"/>
      <c r="M21" s="9">
        <f t="shared" si="2"/>
        <v>37359</v>
      </c>
      <c r="N21" s="47">
        <f t="shared" si="3"/>
        <v>21.975882352941177</v>
      </c>
      <c r="O21" s="10"/>
    </row>
    <row r="22" spans="1:15" ht="17.100000000000001" customHeight="1">
      <c r="A22" s="18"/>
      <c r="B22" s="20" t="s">
        <v>18</v>
      </c>
      <c r="C22" s="8">
        <v>10000000</v>
      </c>
      <c r="D22" s="9">
        <v>717230</v>
      </c>
      <c r="E22" s="9">
        <v>741140</v>
      </c>
      <c r="F22" s="9">
        <v>671710</v>
      </c>
      <c r="G22" s="9"/>
      <c r="H22" s="9"/>
      <c r="I22" s="9"/>
      <c r="J22" s="9"/>
      <c r="K22" s="9"/>
      <c r="L22" s="9"/>
      <c r="M22" s="9">
        <f t="shared" si="2"/>
        <v>2130080</v>
      </c>
      <c r="N22" s="47">
        <f t="shared" si="3"/>
        <v>21.300799999999999</v>
      </c>
      <c r="O22" s="10"/>
    </row>
    <row r="23" spans="1:15" ht="17.100000000000001" customHeight="1">
      <c r="A23" s="18"/>
      <c r="B23" s="20" t="s">
        <v>68</v>
      </c>
      <c r="C23" s="8">
        <v>8000</v>
      </c>
      <c r="D23" s="9"/>
      <c r="E23" s="9"/>
      <c r="F23" s="9">
        <v>9986.25</v>
      </c>
      <c r="G23" s="9"/>
      <c r="H23" s="9"/>
      <c r="I23" s="9"/>
      <c r="J23" s="9"/>
      <c r="K23" s="9"/>
      <c r="L23" s="9"/>
      <c r="M23" s="9">
        <f t="shared" si="2"/>
        <v>9986.25</v>
      </c>
      <c r="N23" s="47">
        <f t="shared" si="3"/>
        <v>124.828125</v>
      </c>
      <c r="O23" s="10"/>
    </row>
    <row r="24" spans="1:15" ht="17.100000000000001" customHeight="1">
      <c r="A24" s="18"/>
      <c r="B24" s="20" t="s">
        <v>67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55"/>
      <c r="O24" s="10"/>
    </row>
    <row r="25" spans="1:15" ht="17.100000000000001" customHeight="1">
      <c r="A25" s="21"/>
      <c r="B25" s="24" t="s">
        <v>5</v>
      </c>
      <c r="C25" s="23">
        <f t="shared" ref="C25:L25" si="4">SUM(C17:C23)</f>
        <v>12159500</v>
      </c>
      <c r="D25" s="15">
        <f t="shared" si="4"/>
        <v>876495</v>
      </c>
      <c r="E25" s="15">
        <f t="shared" si="4"/>
        <v>902917</v>
      </c>
      <c r="F25" s="15">
        <f t="shared" si="4"/>
        <v>815693.25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>SUM(M17:M23)</f>
        <v>2595105.25</v>
      </c>
      <c r="N25" s="48">
        <f>+M25/C25*100</f>
        <v>21.342203626793864</v>
      </c>
      <c r="O25" s="15">
        <f t="shared" ref="O25" si="5">SUM(O17:O22)</f>
        <v>0</v>
      </c>
    </row>
    <row r="26" spans="1:15" ht="17.100000000000001" customHeight="1">
      <c r="A26" s="18" t="s">
        <v>19</v>
      </c>
      <c r="B26" s="20"/>
      <c r="C26" s="1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6"/>
      <c r="O26" s="5"/>
    </row>
    <row r="27" spans="1:15" ht="17.100000000000001" customHeight="1">
      <c r="A27" s="18"/>
      <c r="B27" s="20" t="s">
        <v>26</v>
      </c>
      <c r="C27" s="8">
        <v>4500</v>
      </c>
      <c r="D27" s="9"/>
      <c r="E27" s="9">
        <v>1500</v>
      </c>
      <c r="F27" s="9"/>
      <c r="G27" s="9"/>
      <c r="H27" s="9"/>
      <c r="I27" s="9"/>
      <c r="J27" s="9"/>
      <c r="K27" s="9"/>
      <c r="L27" s="9"/>
      <c r="M27" s="9">
        <f>SUM(D27:L27)</f>
        <v>1500</v>
      </c>
      <c r="N27" s="47">
        <f>+M27/C27*100</f>
        <v>33.333333333333329</v>
      </c>
      <c r="O27" s="10"/>
    </row>
    <row r="28" spans="1:15" ht="17.100000000000001" customHeight="1">
      <c r="A28" s="18"/>
      <c r="B28" s="20" t="s">
        <v>28</v>
      </c>
      <c r="C28" s="8">
        <v>28000</v>
      </c>
      <c r="D28" s="9"/>
      <c r="E28" s="9">
        <v>10000</v>
      </c>
      <c r="F28" s="9"/>
      <c r="G28" s="9"/>
      <c r="H28" s="9"/>
      <c r="I28" s="9"/>
      <c r="J28" s="9"/>
      <c r="K28" s="9"/>
      <c r="L28" s="9"/>
      <c r="M28" s="9">
        <f>SUM(D28:L28)</f>
        <v>10000</v>
      </c>
      <c r="N28" s="47"/>
      <c r="O28" s="10"/>
    </row>
    <row r="29" spans="1:15" ht="17.100000000000001" customHeight="1">
      <c r="A29" s="18"/>
      <c r="B29" s="20" t="s">
        <v>70</v>
      </c>
      <c r="C29" s="8">
        <v>128000</v>
      </c>
      <c r="D29" s="9">
        <v>26860</v>
      </c>
      <c r="E29" s="9">
        <v>12390</v>
      </c>
      <c r="F29" s="9">
        <v>14000</v>
      </c>
      <c r="G29" s="9"/>
      <c r="H29" s="9"/>
      <c r="I29" s="9"/>
      <c r="J29" s="9"/>
      <c r="K29" s="9"/>
      <c r="L29" s="9"/>
      <c r="M29" s="9">
        <f>SUM(D29:L29)</f>
        <v>53250</v>
      </c>
      <c r="N29" s="47">
        <f>+M29/C29*100</f>
        <v>41.6015625</v>
      </c>
      <c r="O29" s="10"/>
    </row>
    <row r="30" spans="1:15" ht="17.100000000000001" customHeight="1">
      <c r="A30" s="18"/>
      <c r="B30" s="20" t="s">
        <v>69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47"/>
      <c r="O30" s="10"/>
    </row>
    <row r="31" spans="1:15" ht="17.100000000000001" customHeight="1">
      <c r="A31" s="18"/>
      <c r="B31" s="20" t="s">
        <v>72</v>
      </c>
      <c r="C31" s="8">
        <v>200000</v>
      </c>
      <c r="D31" s="9">
        <v>21920</v>
      </c>
      <c r="E31" s="9">
        <v>18240</v>
      </c>
      <c r="F31" s="9">
        <v>20380</v>
      </c>
      <c r="G31" s="9"/>
      <c r="H31" s="9"/>
      <c r="I31" s="9"/>
      <c r="J31" s="9"/>
      <c r="K31" s="9"/>
      <c r="L31" s="9"/>
      <c r="M31" s="9">
        <f>SUM(D31:L31)</f>
        <v>60540</v>
      </c>
      <c r="N31" s="47">
        <f>+M31/C31*100</f>
        <v>30.270000000000003</v>
      </c>
      <c r="O31" s="10"/>
    </row>
    <row r="32" spans="1:15" ht="17.100000000000001" customHeight="1">
      <c r="A32" s="18"/>
      <c r="B32" s="20" t="s">
        <v>71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47"/>
      <c r="O32" s="10"/>
    </row>
    <row r="33" spans="1:15" ht="17.100000000000001" customHeight="1">
      <c r="A33" s="18"/>
      <c r="B33" s="20" t="s">
        <v>29</v>
      </c>
      <c r="C33" s="8">
        <v>3100000</v>
      </c>
      <c r="D33" s="9">
        <v>295510</v>
      </c>
      <c r="E33" s="9">
        <v>858224</v>
      </c>
      <c r="F33" s="9">
        <v>844535</v>
      </c>
      <c r="G33" s="9"/>
      <c r="H33" s="9"/>
      <c r="I33" s="9"/>
      <c r="J33" s="9"/>
      <c r="K33" s="9"/>
      <c r="L33" s="9"/>
      <c r="M33" s="9">
        <f>SUM(D33:L33)</f>
        <v>1998269</v>
      </c>
      <c r="N33" s="47">
        <f>+M33/C33*100</f>
        <v>64.460290322580647</v>
      </c>
      <c r="O33" s="10"/>
    </row>
    <row r="34" spans="1:15" ht="17.100000000000001" customHeight="1">
      <c r="A34" s="18"/>
      <c r="B34" s="20" t="s">
        <v>30</v>
      </c>
      <c r="C34" s="8">
        <v>2500</v>
      </c>
      <c r="D34" s="9">
        <v>300</v>
      </c>
      <c r="E34" s="9">
        <v>470</v>
      </c>
      <c r="F34" s="9">
        <v>370</v>
      </c>
      <c r="G34" s="9"/>
      <c r="H34" s="9"/>
      <c r="I34" s="9"/>
      <c r="J34" s="9"/>
      <c r="K34" s="9"/>
      <c r="L34" s="9"/>
      <c r="M34" s="9">
        <f>SUM(D34:L34)</f>
        <v>1140</v>
      </c>
      <c r="N34" s="47">
        <f>+M34/C34*100</f>
        <v>45.6</v>
      </c>
      <c r="O34" s="10"/>
    </row>
    <row r="35" spans="1:15" ht="17.100000000000001" customHeight="1">
      <c r="A35" s="18"/>
      <c r="B35" s="20" t="s">
        <v>31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47"/>
      <c r="O35" s="10"/>
    </row>
    <row r="36" spans="1:15" ht="17.100000000000001" customHeight="1">
      <c r="A36" s="21"/>
      <c r="B36" s="22" t="s">
        <v>20</v>
      </c>
      <c r="C36" s="13">
        <f t="shared" ref="C36:M36" si="6">SUM(C27:C35)</f>
        <v>3463000</v>
      </c>
      <c r="D36" s="14">
        <f t="shared" si="6"/>
        <v>344590</v>
      </c>
      <c r="E36" s="14">
        <f t="shared" si="6"/>
        <v>900824</v>
      </c>
      <c r="F36" s="14">
        <f t="shared" si="6"/>
        <v>879285</v>
      </c>
      <c r="G36" s="14">
        <f t="shared" si="6"/>
        <v>0</v>
      </c>
      <c r="H36" s="14">
        <f t="shared" si="6"/>
        <v>0</v>
      </c>
      <c r="I36" s="14">
        <f t="shared" si="6"/>
        <v>0</v>
      </c>
      <c r="J36" s="14">
        <f t="shared" si="6"/>
        <v>0</v>
      </c>
      <c r="K36" s="14">
        <f t="shared" si="6"/>
        <v>0</v>
      </c>
      <c r="L36" s="14">
        <f t="shared" si="6"/>
        <v>0</v>
      </c>
      <c r="M36" s="14">
        <f t="shared" si="6"/>
        <v>2124699</v>
      </c>
      <c r="N36" s="48">
        <f>+M36/C36*100</f>
        <v>61.354288189431131</v>
      </c>
      <c r="O36" s="15">
        <f>SUM(O27:O35)</f>
        <v>0</v>
      </c>
    </row>
    <row r="37" spans="1:15" ht="17.100000000000001" customHeight="1">
      <c r="A37" s="18" t="s">
        <v>21</v>
      </c>
      <c r="B37" s="20"/>
      <c r="C37" s="1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46"/>
      <c r="O37" s="5"/>
    </row>
    <row r="38" spans="1:15" ht="17.100000000000001" customHeight="1">
      <c r="A38" s="18"/>
      <c r="B38" s="20" t="s">
        <v>22</v>
      </c>
      <c r="C38" s="8">
        <v>400000</v>
      </c>
      <c r="D38" s="9">
        <v>29800</v>
      </c>
      <c r="E38" s="9">
        <v>464</v>
      </c>
      <c r="F38" s="9">
        <v>524</v>
      </c>
      <c r="G38" s="9"/>
      <c r="H38" s="9"/>
      <c r="I38" s="9"/>
      <c r="J38" s="9"/>
      <c r="K38" s="9"/>
      <c r="L38" s="9"/>
      <c r="M38" s="9"/>
      <c r="N38" s="47">
        <f>+M38/C38*100</f>
        <v>0</v>
      </c>
      <c r="O38" s="10"/>
    </row>
    <row r="39" spans="1:15" ht="13.5" customHeight="1">
      <c r="A39" s="21"/>
      <c r="B39" s="22" t="s">
        <v>23</v>
      </c>
      <c r="C39" s="13">
        <f t="shared" ref="C39:O39" si="7">SUM(C38)</f>
        <v>400000</v>
      </c>
      <c r="D39" s="14">
        <f t="shared" si="7"/>
        <v>29800</v>
      </c>
      <c r="E39" s="14">
        <f t="shared" si="7"/>
        <v>464</v>
      </c>
      <c r="F39" s="14">
        <f t="shared" si="7"/>
        <v>524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14">
        <f t="shared" si="7"/>
        <v>0</v>
      </c>
      <c r="L39" s="14">
        <f t="shared" si="7"/>
        <v>0</v>
      </c>
      <c r="M39" s="14">
        <f>SUM(M38)</f>
        <v>0</v>
      </c>
      <c r="N39" s="48">
        <f>+M39/C39*100</f>
        <v>0</v>
      </c>
      <c r="O39" s="15">
        <f t="shared" si="7"/>
        <v>0</v>
      </c>
    </row>
    <row r="40" spans="1:15" ht="18" customHeight="1">
      <c r="A40" s="18" t="s">
        <v>24</v>
      </c>
      <c r="B40" s="20"/>
      <c r="C40" s="17"/>
      <c r="D40" s="10"/>
      <c r="E40" s="10"/>
      <c r="F40" s="10"/>
      <c r="G40" s="10"/>
      <c r="H40" s="10"/>
      <c r="I40" s="10"/>
      <c r="J40" s="10"/>
      <c r="K40" s="10"/>
      <c r="L40" s="10"/>
      <c r="M40" s="9">
        <f t="shared" ref="M40:M46" si="8">SUM(D40:L40)</f>
        <v>0</v>
      </c>
      <c r="N40" s="46"/>
      <c r="O40" s="5"/>
    </row>
    <row r="41" spans="1:15" ht="13.5" customHeight="1">
      <c r="A41" s="18"/>
      <c r="B41" s="20" t="s">
        <v>32</v>
      </c>
      <c r="C41" s="8"/>
      <c r="D41" s="9"/>
      <c r="E41" s="9"/>
      <c r="F41" s="9"/>
      <c r="G41" s="9"/>
      <c r="H41" s="9"/>
      <c r="I41" s="9"/>
      <c r="J41" s="9"/>
      <c r="K41" s="9"/>
      <c r="L41" s="9"/>
      <c r="M41" s="9">
        <f t="shared" si="8"/>
        <v>0</v>
      </c>
      <c r="N41" s="47"/>
      <c r="O41" s="10"/>
    </row>
    <row r="42" spans="1:15" ht="13.5" customHeight="1">
      <c r="A42" s="18"/>
      <c r="B42" s="20" t="s">
        <v>33</v>
      </c>
      <c r="C42" s="8"/>
      <c r="D42" s="9"/>
      <c r="E42" s="9">
        <v>500</v>
      </c>
      <c r="F42" s="9"/>
      <c r="G42" s="9"/>
      <c r="H42" s="9"/>
      <c r="I42" s="9"/>
      <c r="J42" s="9"/>
      <c r="K42" s="9"/>
      <c r="L42" s="9"/>
      <c r="M42" s="9">
        <f t="shared" si="8"/>
        <v>500</v>
      </c>
      <c r="N42" s="47"/>
      <c r="O42" s="10"/>
    </row>
    <row r="43" spans="1:15" ht="16.5" customHeight="1">
      <c r="A43" s="18"/>
      <c r="B43" s="20" t="s">
        <v>34</v>
      </c>
      <c r="C43" s="8"/>
      <c r="D43" s="9">
        <v>66000</v>
      </c>
      <c r="E43" s="9">
        <v>9100</v>
      </c>
      <c r="F43" s="9"/>
      <c r="G43" s="9"/>
      <c r="H43" s="9"/>
      <c r="I43" s="9"/>
      <c r="J43" s="9"/>
      <c r="K43" s="9"/>
      <c r="L43" s="9"/>
      <c r="M43" s="9">
        <f t="shared" si="8"/>
        <v>75100</v>
      </c>
      <c r="N43" s="47"/>
      <c r="O43" s="10"/>
    </row>
    <row r="44" spans="1:15" ht="16.5" customHeight="1">
      <c r="A44" s="18"/>
      <c r="B44" s="20" t="s">
        <v>35</v>
      </c>
      <c r="C44" s="8"/>
      <c r="D44" s="9">
        <v>75360</v>
      </c>
      <c r="E44" s="9">
        <v>64010</v>
      </c>
      <c r="F44" s="9">
        <v>50656</v>
      </c>
      <c r="G44" s="9"/>
      <c r="H44" s="9"/>
      <c r="I44" s="9"/>
      <c r="J44" s="9"/>
      <c r="K44" s="9"/>
      <c r="L44" s="9"/>
      <c r="M44" s="9">
        <f t="shared" si="8"/>
        <v>190026</v>
      </c>
      <c r="N44" s="47"/>
      <c r="O44" s="10"/>
    </row>
    <row r="45" spans="1:15" ht="16.5" customHeight="1">
      <c r="A45" s="18"/>
      <c r="B45" s="20" t="s">
        <v>36</v>
      </c>
      <c r="C45" s="8"/>
      <c r="D45" s="9"/>
      <c r="E45" s="9">
        <v>500</v>
      </c>
      <c r="F45" s="9"/>
      <c r="G45" s="9"/>
      <c r="H45" s="9"/>
      <c r="I45" s="9"/>
      <c r="J45" s="9"/>
      <c r="K45" s="9"/>
      <c r="L45" s="9"/>
      <c r="M45" s="9">
        <f t="shared" si="8"/>
        <v>500</v>
      </c>
      <c r="N45" s="47"/>
      <c r="O45" s="10"/>
    </row>
    <row r="46" spans="1:15" ht="16.5" customHeight="1">
      <c r="A46" s="18"/>
      <c r="B46" s="20" t="s">
        <v>53</v>
      </c>
      <c r="C46" s="8"/>
      <c r="D46" s="9">
        <v>3100</v>
      </c>
      <c r="E46" s="9"/>
      <c r="F46" s="9"/>
      <c r="G46" s="9"/>
      <c r="H46" s="9"/>
      <c r="I46" s="9"/>
      <c r="J46" s="9"/>
      <c r="K46" s="9"/>
      <c r="L46" s="9"/>
      <c r="M46" s="9">
        <f t="shared" si="8"/>
        <v>3100</v>
      </c>
      <c r="N46" s="47"/>
      <c r="O46" s="10"/>
    </row>
    <row r="47" spans="1:15" ht="16.5" customHeight="1">
      <c r="A47" s="16"/>
      <c r="B47" s="19" t="s">
        <v>25</v>
      </c>
      <c r="C47" s="14">
        <f t="shared" ref="C47:O47" si="9">SUM(C41:C46)</f>
        <v>0</v>
      </c>
      <c r="D47" s="14">
        <f t="shared" si="9"/>
        <v>144460</v>
      </c>
      <c r="E47" s="14">
        <f t="shared" si="9"/>
        <v>74110</v>
      </c>
      <c r="F47" s="14">
        <f t="shared" si="9"/>
        <v>50656</v>
      </c>
      <c r="G47" s="14">
        <f t="shared" si="9"/>
        <v>0</v>
      </c>
      <c r="H47" s="14">
        <f t="shared" si="9"/>
        <v>0</v>
      </c>
      <c r="I47" s="14">
        <f t="shared" si="9"/>
        <v>0</v>
      </c>
      <c r="J47" s="14">
        <f t="shared" si="9"/>
        <v>0</v>
      </c>
      <c r="K47" s="14">
        <f t="shared" si="9"/>
        <v>0</v>
      </c>
      <c r="L47" s="14">
        <f t="shared" si="9"/>
        <v>0</v>
      </c>
      <c r="M47" s="14">
        <f t="shared" si="9"/>
        <v>269226</v>
      </c>
      <c r="N47" s="49"/>
      <c r="O47" s="15">
        <f t="shared" si="9"/>
        <v>0</v>
      </c>
    </row>
    <row r="48" spans="1:15" ht="18" customHeight="1">
      <c r="A48" s="21"/>
      <c r="B48" s="24" t="s">
        <v>10</v>
      </c>
      <c r="C48" s="34">
        <f>C47+C39+C36+C25</f>
        <v>16022500</v>
      </c>
      <c r="D48" s="35">
        <f t="shared" ref="D48:M48" si="10">D47+D39+D36+D25</f>
        <v>1395345</v>
      </c>
      <c r="E48" s="35">
        <f t="shared" si="10"/>
        <v>1878315</v>
      </c>
      <c r="F48" s="35">
        <f t="shared" si="10"/>
        <v>1746158.25</v>
      </c>
      <c r="G48" s="35">
        <f t="shared" si="10"/>
        <v>0</v>
      </c>
      <c r="H48" s="35">
        <f t="shared" si="10"/>
        <v>0</v>
      </c>
      <c r="I48" s="35">
        <f t="shared" si="10"/>
        <v>0</v>
      </c>
      <c r="J48" s="35">
        <f t="shared" si="10"/>
        <v>0</v>
      </c>
      <c r="K48" s="35">
        <f t="shared" si="10"/>
        <v>0</v>
      </c>
      <c r="L48" s="35">
        <f t="shared" si="10"/>
        <v>0</v>
      </c>
      <c r="M48" s="35">
        <f t="shared" si="10"/>
        <v>4989030.25</v>
      </c>
      <c r="N48" s="50">
        <f>+M48/C48*100</f>
        <v>31.137651739740988</v>
      </c>
      <c r="O48" s="15">
        <f>O47+O39+O36+O25</f>
        <v>0</v>
      </c>
    </row>
    <row r="49" spans="1:15" ht="18" customHeight="1">
      <c r="A49" s="16" t="s">
        <v>8</v>
      </c>
      <c r="B49" s="19"/>
      <c r="C49" s="1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46"/>
      <c r="O49" s="5"/>
    </row>
    <row r="50" spans="1:15" ht="18" customHeight="1">
      <c r="A50" s="6"/>
      <c r="B50" s="20" t="s">
        <v>9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>
        <f>SUM(D50:L50)</f>
        <v>0</v>
      </c>
      <c r="N50" s="47"/>
      <c r="O50" s="10"/>
    </row>
    <row r="51" spans="1:15" ht="15" customHeight="1">
      <c r="A51" s="6"/>
      <c r="B51" s="20" t="s">
        <v>27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47"/>
      <c r="O51" s="10"/>
    </row>
    <row r="52" spans="1:15" ht="18" customHeight="1">
      <c r="A52" s="25"/>
      <c r="B52" s="22" t="s">
        <v>6</v>
      </c>
      <c r="C52" s="13">
        <f>SUM(C50:C51)</f>
        <v>0</v>
      </c>
      <c r="D52" s="14">
        <f t="shared" ref="D52:O52" si="11">SUM(D50:D51)</f>
        <v>0</v>
      </c>
      <c r="E52" s="14">
        <f t="shared" si="11"/>
        <v>0</v>
      </c>
      <c r="F52" s="14">
        <f t="shared" si="11"/>
        <v>0</v>
      </c>
      <c r="G52" s="14">
        <f t="shared" si="11"/>
        <v>0</v>
      </c>
      <c r="H52" s="14">
        <f t="shared" si="11"/>
        <v>0</v>
      </c>
      <c r="I52" s="14">
        <f t="shared" si="11"/>
        <v>0</v>
      </c>
      <c r="J52" s="14">
        <f t="shared" si="11"/>
        <v>0</v>
      </c>
      <c r="K52" s="14">
        <f t="shared" si="11"/>
        <v>0</v>
      </c>
      <c r="L52" s="14">
        <f t="shared" si="11"/>
        <v>0</v>
      </c>
      <c r="M52" s="14">
        <f t="shared" si="11"/>
        <v>0</v>
      </c>
      <c r="N52" s="51"/>
      <c r="O52" s="15">
        <f t="shared" si="11"/>
        <v>0</v>
      </c>
    </row>
    <row r="53" spans="1:15" ht="18" customHeight="1">
      <c r="A53" s="16" t="s">
        <v>7</v>
      </c>
      <c r="B53" s="19"/>
      <c r="C53" s="17"/>
      <c r="D53" s="10"/>
      <c r="E53" s="10"/>
      <c r="F53" s="10"/>
      <c r="G53" s="10"/>
      <c r="H53" s="10"/>
      <c r="I53" s="10"/>
      <c r="J53" s="10"/>
      <c r="K53" s="10"/>
      <c r="L53" s="10"/>
      <c r="M53" s="9">
        <f>SUM(D53:L53)</f>
        <v>0</v>
      </c>
      <c r="N53" s="46"/>
      <c r="O53" s="5"/>
    </row>
    <row r="54" spans="1:15" ht="17.25" customHeight="1">
      <c r="A54" s="26"/>
      <c r="B54" s="20" t="s">
        <v>1</v>
      </c>
      <c r="C54" s="8"/>
      <c r="D54" s="9">
        <v>169122.15</v>
      </c>
      <c r="E54" s="9">
        <v>9840</v>
      </c>
      <c r="F54" s="9">
        <v>13601.5</v>
      </c>
      <c r="G54" s="9"/>
      <c r="H54" s="9"/>
      <c r="I54" s="9"/>
      <c r="J54" s="9"/>
      <c r="K54" s="9"/>
      <c r="L54" s="9"/>
      <c r="M54" s="9">
        <f>SUM(D54:L54)</f>
        <v>192563.65</v>
      </c>
      <c r="N54" s="47"/>
      <c r="O54" s="10"/>
    </row>
    <row r="55" spans="1:15" ht="17.25" customHeight="1">
      <c r="A55" s="26"/>
      <c r="B55" s="20" t="s">
        <v>55</v>
      </c>
      <c r="C55" s="8"/>
      <c r="D55" s="9">
        <v>1100</v>
      </c>
      <c r="E55" s="9"/>
      <c r="F55" s="9"/>
      <c r="G55" s="9"/>
      <c r="H55" s="9"/>
      <c r="I55" s="9"/>
      <c r="J55" s="9"/>
      <c r="K55" s="9"/>
      <c r="L55" s="9"/>
      <c r="M55" s="9">
        <f>SUM(D55:L55)</f>
        <v>1100</v>
      </c>
      <c r="N55" s="47"/>
      <c r="O55" s="10"/>
    </row>
    <row r="56" spans="1:15" ht="17.25" customHeight="1">
      <c r="A56" s="26"/>
      <c r="B56" s="20" t="s">
        <v>37</v>
      </c>
      <c r="C56" s="8"/>
      <c r="D56" s="9">
        <v>103658.33</v>
      </c>
      <c r="E56" s="9"/>
      <c r="F56" s="9">
        <v>570</v>
      </c>
      <c r="G56" s="9"/>
      <c r="H56" s="9"/>
      <c r="I56" s="9"/>
      <c r="J56" s="9"/>
      <c r="K56" s="9"/>
      <c r="L56" s="9"/>
      <c r="M56" s="9">
        <f>SUM(D56:L56)</f>
        <v>104228.33</v>
      </c>
      <c r="N56" s="47"/>
      <c r="O56" s="10"/>
    </row>
    <row r="57" spans="1:15" ht="17.25" hidden="1" customHeight="1">
      <c r="A57" s="26"/>
      <c r="B57" s="20" t="s">
        <v>39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 t="e">
        <f>C57+#REF!</f>
        <v>#REF!</v>
      </c>
      <c r="N57" s="47"/>
      <c r="O57" s="10" t="e">
        <f>#REF!-M57</f>
        <v>#REF!</v>
      </c>
    </row>
    <row r="58" spans="1:15" ht="1.5" customHeight="1">
      <c r="A58" s="26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47"/>
      <c r="O58" s="10"/>
    </row>
    <row r="59" spans="1:15" ht="18" customHeight="1">
      <c r="A59" s="58" t="s">
        <v>2</v>
      </c>
      <c r="B59" s="59"/>
      <c r="C59" s="27">
        <f>SUM(C54:C58)</f>
        <v>0</v>
      </c>
      <c r="D59" s="28">
        <f t="shared" ref="D59:L59" si="12">SUM(D54:D58)</f>
        <v>273880.48</v>
      </c>
      <c r="E59" s="28">
        <f t="shared" si="12"/>
        <v>9840</v>
      </c>
      <c r="F59" s="28">
        <f t="shared" si="12"/>
        <v>14171.5</v>
      </c>
      <c r="G59" s="28">
        <f t="shared" si="12"/>
        <v>0</v>
      </c>
      <c r="H59" s="28">
        <f t="shared" si="12"/>
        <v>0</v>
      </c>
      <c r="I59" s="28">
        <f t="shared" si="12"/>
        <v>0</v>
      </c>
      <c r="J59" s="28">
        <f t="shared" si="12"/>
        <v>0</v>
      </c>
      <c r="K59" s="28">
        <f t="shared" si="12"/>
        <v>0</v>
      </c>
      <c r="L59" s="28">
        <f t="shared" si="12"/>
        <v>0</v>
      </c>
      <c r="M59" s="28">
        <f>SUM(M53:M56)</f>
        <v>297891.98</v>
      </c>
      <c r="N59" s="52"/>
      <c r="O59" s="29"/>
    </row>
    <row r="60" spans="1:15" s="2" customFormat="1" ht="18" customHeight="1">
      <c r="A60" s="60" t="s">
        <v>3</v>
      </c>
      <c r="B60" s="61"/>
      <c r="C60" s="33">
        <f>C59+C48+C14+C52</f>
        <v>172022500</v>
      </c>
      <c r="D60" s="30">
        <f t="shared" ref="D60:L60" si="13">D59+D48+D14+D52</f>
        <v>9768525.3599999994</v>
      </c>
      <c r="E60" s="30">
        <f t="shared" si="13"/>
        <v>2911049.3600000003</v>
      </c>
      <c r="F60" s="30">
        <f t="shared" si="13"/>
        <v>2343992.31</v>
      </c>
      <c r="G60" s="30">
        <f t="shared" si="13"/>
        <v>0</v>
      </c>
      <c r="H60" s="30">
        <f t="shared" si="13"/>
        <v>0</v>
      </c>
      <c r="I60" s="30">
        <f t="shared" si="13"/>
        <v>0</v>
      </c>
      <c r="J60" s="30">
        <f t="shared" si="13"/>
        <v>0</v>
      </c>
      <c r="K60" s="30">
        <f t="shared" si="13"/>
        <v>0</v>
      </c>
      <c r="L60" s="30">
        <f t="shared" si="13"/>
        <v>0</v>
      </c>
      <c r="M60" s="30">
        <f>M59+M48+M14+M52</f>
        <v>14992779.030000001</v>
      </c>
      <c r="N60" s="50">
        <f>+M60/C60*100</f>
        <v>8.7155918731561286</v>
      </c>
      <c r="O60" s="31"/>
    </row>
    <row r="61" spans="1:15" s="2" customFormat="1" ht="18" customHeight="1">
      <c r="A61" s="1"/>
      <c r="B61" s="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3"/>
      <c r="O61" s="32"/>
    </row>
    <row r="62" spans="1:15" s="2" customFormat="1" ht="18" customHeight="1">
      <c r="A62" s="1"/>
      <c r="B62" s="2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3"/>
      <c r="O62" s="32"/>
    </row>
    <row r="63" spans="1:15" s="2" customFormat="1" ht="18" customHeight="1">
      <c r="A63" s="1"/>
      <c r="B63" s="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53"/>
      <c r="O63" s="32"/>
    </row>
    <row r="64" spans="1:15" s="2" customFormat="1" ht="18" customHeight="1">
      <c r="A64" s="1"/>
      <c r="B64" s="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53"/>
      <c r="O64" s="32"/>
    </row>
    <row r="65" spans="1:15" s="2" customFormat="1" ht="18" customHeight="1">
      <c r="A65" s="1"/>
      <c r="B65" s="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3"/>
      <c r="O65" s="32"/>
    </row>
    <row r="66" spans="1:15" s="2" customFormat="1" ht="18" customHeight="1">
      <c r="A66" s="1"/>
      <c r="B66" s="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3"/>
      <c r="O66" s="32"/>
    </row>
    <row r="67" spans="1:15" s="2" customFormat="1" ht="18" customHeight="1">
      <c r="A67" s="1"/>
      <c r="B67" s="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3"/>
      <c r="O67" s="32"/>
    </row>
    <row r="68" spans="1:15" s="2" customFormat="1" ht="18" customHeight="1">
      <c r="A68" s="1"/>
      <c r="B68" s="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3"/>
      <c r="O68" s="32"/>
    </row>
    <row r="69" spans="1:15" s="2" customFormat="1" ht="18" customHeight="1">
      <c r="A69" s="1"/>
      <c r="B69" s="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3"/>
      <c r="O69" s="32"/>
    </row>
    <row r="70" spans="1:15" s="2" customFormat="1" ht="18" customHeight="1">
      <c r="A70" s="1"/>
      <c r="B70" s="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53"/>
      <c r="O70" s="32"/>
    </row>
    <row r="71" spans="1:15" s="2" customFormat="1" ht="18" customHeight="1">
      <c r="A71" s="1"/>
      <c r="B71" s="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53"/>
      <c r="O71" s="32"/>
    </row>
    <row r="72" spans="1:15" s="2" customFormat="1" ht="18" customHeight="1">
      <c r="A72" s="1"/>
      <c r="B72" s="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3"/>
      <c r="O72" s="32"/>
    </row>
  </sheetData>
  <mergeCells count="9">
    <mergeCell ref="A15:B15"/>
    <mergeCell ref="A59:B59"/>
    <mergeCell ref="A60:B60"/>
    <mergeCell ref="A1:O1"/>
    <mergeCell ref="A2:O2"/>
    <mergeCell ref="A3:O3"/>
    <mergeCell ref="A4:O4"/>
    <mergeCell ref="A5:B6"/>
    <mergeCell ref="A7:B7"/>
  </mergeCells>
  <pageMargins left="0.51181102362204722" right="0.23622047244094491" top="0.15748031496062992" bottom="0.15748031496062992" header="0.15748031496062992" footer="0.15748031496062992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110" zoomScaleNormal="110" workbookViewId="0">
      <selection sqref="A1:P1"/>
    </sheetView>
  </sheetViews>
  <sheetFormatPr defaultColWidth="18.75" defaultRowHeight="18" customHeight="1"/>
  <cols>
    <col min="1" max="1" width="1.75" style="4" customWidth="1"/>
    <col min="2" max="2" width="47.125" style="4" customWidth="1"/>
    <col min="3" max="3" width="13.625" style="4" customWidth="1"/>
    <col min="4" max="5" width="11.875" style="45" hidden="1" customWidth="1"/>
    <col min="6" max="6" width="12.25" style="45" hidden="1" customWidth="1"/>
    <col min="7" max="7" width="11.875" style="45" customWidth="1"/>
    <col min="8" max="13" width="11.875" style="45" hidden="1" customWidth="1"/>
    <col min="14" max="14" width="13.25" style="45" customWidth="1"/>
    <col min="15" max="15" width="7.125" style="54" customWidth="1"/>
    <col min="16" max="16" width="7.5" style="4" customWidth="1"/>
    <col min="17" max="16384" width="18.75" style="4"/>
  </cols>
  <sheetData>
    <row r="1" spans="1:16" s="2" customFormat="1" ht="18" customHeight="1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2" customFormat="1" ht="18" customHeight="1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2" customFormat="1" ht="18" customHeight="1">
      <c r="A3" s="62" t="s">
        <v>77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" customFormat="1" ht="4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8" customHeight="1">
      <c r="A5" s="63" t="s">
        <v>0</v>
      </c>
      <c r="B5" s="63"/>
      <c r="C5" s="40" t="s">
        <v>64</v>
      </c>
      <c r="D5" s="42" t="s">
        <v>56</v>
      </c>
      <c r="E5" s="42" t="s">
        <v>56</v>
      </c>
      <c r="F5" s="42" t="s">
        <v>56</v>
      </c>
      <c r="G5" s="42" t="s">
        <v>56</v>
      </c>
      <c r="H5" s="42" t="s">
        <v>56</v>
      </c>
      <c r="I5" s="42" t="s">
        <v>56</v>
      </c>
      <c r="J5" s="42" t="s">
        <v>56</v>
      </c>
      <c r="K5" s="42" t="s">
        <v>56</v>
      </c>
      <c r="L5" s="42" t="s">
        <v>56</v>
      </c>
      <c r="M5" s="42" t="s">
        <v>56</v>
      </c>
      <c r="N5" s="42" t="s">
        <v>51</v>
      </c>
      <c r="O5" s="37" t="s">
        <v>54</v>
      </c>
      <c r="P5" s="36" t="s">
        <v>52</v>
      </c>
    </row>
    <row r="6" spans="1:16" ht="18" customHeight="1">
      <c r="A6" s="63"/>
      <c r="B6" s="63"/>
      <c r="C6" s="41" t="s">
        <v>65</v>
      </c>
      <c r="D6" s="43" t="s">
        <v>50</v>
      </c>
      <c r="E6" s="43" t="s">
        <v>41</v>
      </c>
      <c r="F6" s="43" t="s">
        <v>42</v>
      </c>
      <c r="G6" s="43" t="s">
        <v>43</v>
      </c>
      <c r="H6" s="43" t="s">
        <v>57</v>
      </c>
      <c r="I6" s="43" t="s">
        <v>46</v>
      </c>
      <c r="J6" s="43" t="s">
        <v>47</v>
      </c>
      <c r="K6" s="43" t="s">
        <v>48</v>
      </c>
      <c r="L6" s="43" t="s">
        <v>49</v>
      </c>
      <c r="M6" s="43" t="s">
        <v>58</v>
      </c>
      <c r="N6" s="43" t="s">
        <v>66</v>
      </c>
      <c r="O6" s="39"/>
      <c r="P6" s="38"/>
    </row>
    <row r="7" spans="1:16" ht="17.100000000000001" customHeight="1">
      <c r="A7" s="64" t="s">
        <v>11</v>
      </c>
      <c r="B7" s="65"/>
      <c r="C7" s="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6"/>
      <c r="P7" s="5"/>
    </row>
    <row r="8" spans="1:16" ht="17.100000000000001" customHeight="1">
      <c r="A8" s="6"/>
      <c r="B8" s="7" t="s">
        <v>59</v>
      </c>
      <c r="C8" s="8">
        <v>128000000</v>
      </c>
      <c r="D8" s="9">
        <v>7632125.3099999996</v>
      </c>
      <c r="E8" s="9">
        <v>539627.79</v>
      </c>
      <c r="F8" s="9">
        <v>109655.49</v>
      </c>
      <c r="G8" s="9">
        <v>221367.66</v>
      </c>
      <c r="H8" s="9"/>
      <c r="I8" s="9"/>
      <c r="J8" s="9"/>
      <c r="K8" s="9"/>
      <c r="L8" s="9"/>
      <c r="M8" s="9"/>
      <c r="N8" s="9">
        <f t="shared" ref="N8:N13" si="0">SUM(D8:M8)</f>
        <v>8502776.25</v>
      </c>
      <c r="O8" s="47">
        <f>+N8/C8*100</f>
        <v>6.6427939453125004</v>
      </c>
      <c r="P8" s="10"/>
    </row>
    <row r="9" spans="1:16" ht="17.100000000000001" customHeight="1">
      <c r="A9" s="6"/>
      <c r="B9" s="7" t="s">
        <v>62</v>
      </c>
      <c r="C9" s="8">
        <v>100000</v>
      </c>
      <c r="D9" s="9">
        <v>0</v>
      </c>
      <c r="E9" s="9">
        <v>0</v>
      </c>
      <c r="F9" s="9">
        <v>4426.82</v>
      </c>
      <c r="G9" s="9">
        <v>3069.16</v>
      </c>
      <c r="H9" s="9"/>
      <c r="I9" s="9"/>
      <c r="J9" s="9"/>
      <c r="K9" s="9"/>
      <c r="L9" s="9"/>
      <c r="M9" s="9"/>
      <c r="N9" s="9">
        <f t="shared" si="0"/>
        <v>7495.98</v>
      </c>
      <c r="O9" s="47">
        <f>+N9/C9*100</f>
        <v>7.4959799999999994</v>
      </c>
      <c r="P9" s="10"/>
    </row>
    <row r="10" spans="1:16" ht="17.100000000000001" customHeight="1">
      <c r="A10" s="6"/>
      <c r="B10" s="7" t="s">
        <v>60</v>
      </c>
      <c r="C10" s="8">
        <v>2800000</v>
      </c>
      <c r="D10" s="9">
        <v>0</v>
      </c>
      <c r="E10" s="9">
        <v>28865.1</v>
      </c>
      <c r="F10" s="9">
        <v>0</v>
      </c>
      <c r="G10" s="9">
        <v>372313.65</v>
      </c>
      <c r="H10" s="9"/>
      <c r="I10" s="9"/>
      <c r="J10" s="9"/>
      <c r="K10" s="9"/>
      <c r="L10" s="9"/>
      <c r="M10" s="9"/>
      <c r="N10" s="9">
        <f t="shared" si="0"/>
        <v>401178.75</v>
      </c>
      <c r="O10" s="47">
        <f>+N10/C10*100</f>
        <v>14.3278125</v>
      </c>
      <c r="P10" s="10"/>
    </row>
    <row r="11" spans="1:16" ht="17.100000000000001" customHeight="1">
      <c r="A11" s="6"/>
      <c r="B11" s="7" t="s">
        <v>61</v>
      </c>
      <c r="C11" s="8">
        <v>21700000</v>
      </c>
      <c r="D11" s="9">
        <v>189413.6</v>
      </c>
      <c r="E11" s="9">
        <v>179009.2</v>
      </c>
      <c r="F11" s="9">
        <v>196780.75</v>
      </c>
      <c r="G11" s="9">
        <v>502237.4</v>
      </c>
      <c r="H11" s="9"/>
      <c r="I11" s="9"/>
      <c r="J11" s="9"/>
      <c r="K11" s="9"/>
      <c r="L11" s="9"/>
      <c r="M11" s="9"/>
      <c r="N11" s="9">
        <f t="shared" si="0"/>
        <v>1067440.9500000002</v>
      </c>
      <c r="O11" s="47">
        <f>+N11/C11*100</f>
        <v>4.9190827188940096</v>
      </c>
      <c r="P11" s="10"/>
    </row>
    <row r="12" spans="1:16" ht="17.100000000000001" customHeight="1">
      <c r="A12" s="6"/>
      <c r="B12" s="7" t="s">
        <v>63</v>
      </c>
      <c r="C12" s="8">
        <v>3400000</v>
      </c>
      <c r="D12" s="9">
        <v>277760.96999999997</v>
      </c>
      <c r="E12" s="9">
        <v>275392.27</v>
      </c>
      <c r="F12" s="9">
        <v>272799.5</v>
      </c>
      <c r="G12" s="9">
        <v>276076.59000000003</v>
      </c>
      <c r="H12" s="9"/>
      <c r="I12" s="9"/>
      <c r="J12" s="9"/>
      <c r="K12" s="9"/>
      <c r="L12" s="9"/>
      <c r="M12" s="9"/>
      <c r="N12" s="9">
        <f t="shared" si="0"/>
        <v>1102029.33</v>
      </c>
      <c r="O12" s="47">
        <f>+N12/C12*100</f>
        <v>32.412627352941179</v>
      </c>
      <c r="P12" s="10"/>
    </row>
    <row r="13" spans="1:16" ht="17.100000000000001" customHeight="1">
      <c r="A13" s="6"/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  <c r="O13" s="47"/>
      <c r="P13" s="10"/>
    </row>
    <row r="14" spans="1:16" ht="17.100000000000001" customHeight="1">
      <c r="A14" s="11"/>
      <c r="B14" s="12" t="s">
        <v>12</v>
      </c>
      <c r="C14" s="13">
        <f t="shared" ref="C14:N14" si="1">SUM(C7:C13)</f>
        <v>156000000</v>
      </c>
      <c r="D14" s="14">
        <f t="shared" si="1"/>
        <v>8099299.879999999</v>
      </c>
      <c r="E14" s="14">
        <f t="shared" si="1"/>
        <v>1022894.3600000001</v>
      </c>
      <c r="F14" s="14">
        <f t="shared" si="1"/>
        <v>583662.56000000006</v>
      </c>
      <c r="G14" s="14">
        <f t="shared" si="1"/>
        <v>1375064.4600000002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11080921.26</v>
      </c>
      <c r="O14" s="48">
        <f>+N14/C14*100</f>
        <v>7.1031546538461541</v>
      </c>
      <c r="P14" s="15">
        <f>SUM(P7:P13)</f>
        <v>0</v>
      </c>
    </row>
    <row r="15" spans="1:16" ht="17.100000000000001" customHeight="1">
      <c r="A15" s="56" t="s">
        <v>13</v>
      </c>
      <c r="B15" s="57"/>
      <c r="C15" s="1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46"/>
      <c r="P15" s="5"/>
    </row>
    <row r="16" spans="1:16" ht="17.100000000000001" customHeight="1">
      <c r="A16" s="18" t="s">
        <v>14</v>
      </c>
      <c r="B16" s="19"/>
      <c r="C16" s="1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46"/>
      <c r="P16" s="5"/>
    </row>
    <row r="17" spans="1:16" ht="17.100000000000001" customHeight="1">
      <c r="A17" s="18"/>
      <c r="B17" s="20" t="s">
        <v>38</v>
      </c>
      <c r="C17" s="8">
        <v>1200000</v>
      </c>
      <c r="D17" s="9">
        <v>95830</v>
      </c>
      <c r="E17" s="9">
        <v>91170</v>
      </c>
      <c r="F17" s="9">
        <v>81670</v>
      </c>
      <c r="G17" s="9">
        <v>96260</v>
      </c>
      <c r="H17" s="9"/>
      <c r="I17" s="9"/>
      <c r="J17" s="9"/>
      <c r="K17" s="9"/>
      <c r="L17" s="9"/>
      <c r="M17" s="9"/>
      <c r="N17" s="9">
        <f t="shared" ref="N17:N23" si="2">SUM(D17:M17)</f>
        <v>364930</v>
      </c>
      <c r="O17" s="47">
        <f t="shared" ref="O17:O23" si="3">+N17/C17*100</f>
        <v>30.410833333333333</v>
      </c>
      <c r="P17" s="10"/>
    </row>
    <row r="18" spans="1:16" ht="17.100000000000001" customHeight="1">
      <c r="A18" s="18"/>
      <c r="B18" s="20" t="s">
        <v>15</v>
      </c>
      <c r="C18" s="8">
        <v>11500</v>
      </c>
      <c r="D18" s="9">
        <v>320</v>
      </c>
      <c r="E18" s="9">
        <v>620</v>
      </c>
      <c r="F18" s="9">
        <v>420</v>
      </c>
      <c r="G18" s="9">
        <v>680</v>
      </c>
      <c r="H18" s="9"/>
      <c r="I18" s="9"/>
      <c r="J18" s="9"/>
      <c r="K18" s="9"/>
      <c r="L18" s="9"/>
      <c r="M18" s="9"/>
      <c r="N18" s="9">
        <f t="shared" si="2"/>
        <v>2040</v>
      </c>
      <c r="O18" s="47">
        <f t="shared" si="3"/>
        <v>17.739130434782606</v>
      </c>
      <c r="P18" s="10"/>
    </row>
    <row r="19" spans="1:16" ht="17.100000000000001" customHeight="1">
      <c r="A19" s="18"/>
      <c r="B19" s="20" t="s">
        <v>16</v>
      </c>
      <c r="C19" s="8">
        <v>470000</v>
      </c>
      <c r="D19" s="9">
        <v>38300</v>
      </c>
      <c r="E19" s="9">
        <v>38550</v>
      </c>
      <c r="F19" s="9">
        <v>37300</v>
      </c>
      <c r="G19" s="9">
        <v>36900</v>
      </c>
      <c r="H19" s="9"/>
      <c r="I19" s="9"/>
      <c r="J19" s="9"/>
      <c r="K19" s="9"/>
      <c r="L19" s="9"/>
      <c r="M19" s="9"/>
      <c r="N19" s="9">
        <f t="shared" si="2"/>
        <v>151050</v>
      </c>
      <c r="O19" s="47">
        <f t="shared" si="3"/>
        <v>32.138297872340424</v>
      </c>
      <c r="P19" s="10"/>
    </row>
    <row r="20" spans="1:16" ht="17.100000000000001" customHeight="1">
      <c r="A20" s="18"/>
      <c r="B20" s="20" t="s">
        <v>40</v>
      </c>
      <c r="C20" s="8">
        <v>300000</v>
      </c>
      <c r="D20" s="9">
        <v>5250</v>
      </c>
      <c r="E20" s="9">
        <v>18250</v>
      </c>
      <c r="F20" s="9">
        <v>10000</v>
      </c>
      <c r="G20" s="9">
        <v>6750</v>
      </c>
      <c r="H20" s="9"/>
      <c r="I20" s="9"/>
      <c r="J20" s="9"/>
      <c r="K20" s="9"/>
      <c r="L20" s="9"/>
      <c r="M20" s="9"/>
      <c r="N20" s="9">
        <f t="shared" si="2"/>
        <v>40250</v>
      </c>
      <c r="O20" s="47">
        <f t="shared" si="3"/>
        <v>13.416666666666666</v>
      </c>
      <c r="P20" s="10"/>
    </row>
    <row r="21" spans="1:16" ht="17.100000000000001" customHeight="1">
      <c r="A21" s="18"/>
      <c r="B21" s="20" t="s">
        <v>17</v>
      </c>
      <c r="C21" s="8">
        <v>170000</v>
      </c>
      <c r="D21" s="9">
        <v>19565</v>
      </c>
      <c r="E21" s="9">
        <v>13187</v>
      </c>
      <c r="F21" s="9">
        <v>4607</v>
      </c>
      <c r="G21" s="9">
        <v>4386</v>
      </c>
      <c r="H21" s="9"/>
      <c r="I21" s="9"/>
      <c r="J21" s="9"/>
      <c r="K21" s="9"/>
      <c r="L21" s="9"/>
      <c r="M21" s="9"/>
      <c r="N21" s="9">
        <f t="shared" si="2"/>
        <v>41745</v>
      </c>
      <c r="O21" s="47">
        <f t="shared" si="3"/>
        <v>24.555882352941179</v>
      </c>
      <c r="P21" s="10"/>
    </row>
    <row r="22" spans="1:16" ht="17.100000000000001" customHeight="1">
      <c r="A22" s="18"/>
      <c r="B22" s="20" t="s">
        <v>18</v>
      </c>
      <c r="C22" s="8">
        <v>10000000</v>
      </c>
      <c r="D22" s="9">
        <v>717230</v>
      </c>
      <c r="E22" s="9">
        <v>741140</v>
      </c>
      <c r="F22" s="9">
        <v>671710</v>
      </c>
      <c r="G22" s="9">
        <v>698680</v>
      </c>
      <c r="H22" s="9"/>
      <c r="I22" s="9"/>
      <c r="J22" s="9"/>
      <c r="K22" s="9"/>
      <c r="L22" s="9"/>
      <c r="M22" s="9"/>
      <c r="N22" s="9">
        <f t="shared" si="2"/>
        <v>2828760</v>
      </c>
      <c r="O22" s="47">
        <f t="shared" si="3"/>
        <v>28.287600000000001</v>
      </c>
      <c r="P22" s="10"/>
    </row>
    <row r="23" spans="1:16" ht="17.100000000000001" customHeight="1">
      <c r="A23" s="18"/>
      <c r="B23" s="20" t="s">
        <v>68</v>
      </c>
      <c r="C23" s="8">
        <v>8000</v>
      </c>
      <c r="D23" s="9"/>
      <c r="E23" s="9"/>
      <c r="F23" s="9">
        <v>9986.25</v>
      </c>
      <c r="G23" s="9">
        <v>1803</v>
      </c>
      <c r="H23" s="9"/>
      <c r="I23" s="9"/>
      <c r="J23" s="9"/>
      <c r="K23" s="9"/>
      <c r="L23" s="9"/>
      <c r="M23" s="9"/>
      <c r="N23" s="9">
        <f t="shared" si="2"/>
        <v>11789.25</v>
      </c>
      <c r="O23" s="47">
        <f t="shared" si="3"/>
        <v>147.36562499999999</v>
      </c>
      <c r="P23" s="10"/>
    </row>
    <row r="24" spans="1:16" ht="17.100000000000001" customHeight="1">
      <c r="A24" s="18"/>
      <c r="B24" s="20" t="s">
        <v>67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55"/>
      <c r="P24" s="10"/>
    </row>
    <row r="25" spans="1:16" ht="17.100000000000001" customHeight="1">
      <c r="A25" s="21"/>
      <c r="B25" s="24" t="s">
        <v>5</v>
      </c>
      <c r="C25" s="23">
        <f t="shared" ref="C25:M25" si="4">SUM(C17:C23)</f>
        <v>12159500</v>
      </c>
      <c r="D25" s="15">
        <f t="shared" si="4"/>
        <v>876495</v>
      </c>
      <c r="E25" s="15">
        <f t="shared" si="4"/>
        <v>902917</v>
      </c>
      <c r="F25" s="15">
        <f t="shared" si="4"/>
        <v>815693.25</v>
      </c>
      <c r="G25" s="15">
        <f t="shared" si="4"/>
        <v>845459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>SUM(N17:N23)</f>
        <v>3440564.25</v>
      </c>
      <c r="O25" s="48">
        <f>+N25/C25*100</f>
        <v>28.295277355154408</v>
      </c>
      <c r="P25" s="15">
        <f t="shared" ref="P25" si="5">SUM(P17:P22)</f>
        <v>0</v>
      </c>
    </row>
    <row r="26" spans="1:16" ht="17.100000000000001" customHeight="1">
      <c r="A26" s="18" t="s">
        <v>19</v>
      </c>
      <c r="B26" s="20"/>
      <c r="C26" s="1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6"/>
      <c r="P26" s="5"/>
    </row>
    <row r="27" spans="1:16" ht="17.100000000000001" customHeight="1">
      <c r="A27" s="18"/>
      <c r="B27" s="20" t="s">
        <v>26</v>
      </c>
      <c r="C27" s="8">
        <v>4500</v>
      </c>
      <c r="D27" s="9"/>
      <c r="E27" s="9">
        <v>1500</v>
      </c>
      <c r="F27" s="9"/>
      <c r="G27" s="9"/>
      <c r="H27" s="9"/>
      <c r="I27" s="9"/>
      <c r="J27" s="9"/>
      <c r="K27" s="9"/>
      <c r="L27" s="9"/>
      <c r="M27" s="9"/>
      <c r="N27" s="9">
        <f>SUM(D27:M27)</f>
        <v>1500</v>
      </c>
      <c r="O27" s="47">
        <f>+N27/C27*100</f>
        <v>33.333333333333329</v>
      </c>
      <c r="P27" s="10"/>
    </row>
    <row r="28" spans="1:16" ht="17.100000000000001" customHeight="1">
      <c r="A28" s="18"/>
      <c r="B28" s="20" t="s">
        <v>28</v>
      </c>
      <c r="C28" s="8">
        <v>28000</v>
      </c>
      <c r="D28" s="9"/>
      <c r="E28" s="9">
        <v>10000</v>
      </c>
      <c r="F28" s="9"/>
      <c r="G28" s="9"/>
      <c r="H28" s="9"/>
      <c r="I28" s="9"/>
      <c r="J28" s="9"/>
      <c r="K28" s="9"/>
      <c r="L28" s="9"/>
      <c r="M28" s="9"/>
      <c r="N28" s="9">
        <f>SUM(D28:M28)</f>
        <v>10000</v>
      </c>
      <c r="O28" s="47"/>
      <c r="P28" s="10"/>
    </row>
    <row r="29" spans="1:16" ht="17.100000000000001" customHeight="1">
      <c r="A29" s="18"/>
      <c r="B29" s="20" t="s">
        <v>70</v>
      </c>
      <c r="C29" s="8">
        <v>128000</v>
      </c>
      <c r="D29" s="9">
        <v>26860</v>
      </c>
      <c r="E29" s="9">
        <v>12390</v>
      </c>
      <c r="F29" s="9">
        <v>14000</v>
      </c>
      <c r="G29" s="9">
        <v>12320</v>
      </c>
      <c r="H29" s="9"/>
      <c r="I29" s="9"/>
      <c r="J29" s="9"/>
      <c r="K29" s="9"/>
      <c r="L29" s="9"/>
      <c r="M29" s="9"/>
      <c r="N29" s="9">
        <f>SUM(D29:M29)</f>
        <v>65570</v>
      </c>
      <c r="O29" s="47">
        <f>+N29/C29*100</f>
        <v>51.226562499999993</v>
      </c>
      <c r="P29" s="10"/>
    </row>
    <row r="30" spans="1:16" ht="17.100000000000001" customHeight="1">
      <c r="A30" s="18"/>
      <c r="B30" s="20" t="s">
        <v>69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7"/>
      <c r="P30" s="10"/>
    </row>
    <row r="31" spans="1:16" ht="17.100000000000001" customHeight="1">
      <c r="A31" s="18"/>
      <c r="B31" s="20" t="s">
        <v>72</v>
      </c>
      <c r="C31" s="8">
        <v>200000</v>
      </c>
      <c r="D31" s="9">
        <v>21920</v>
      </c>
      <c r="E31" s="9">
        <v>18240</v>
      </c>
      <c r="F31" s="9">
        <v>20380</v>
      </c>
      <c r="G31" s="9">
        <v>11230</v>
      </c>
      <c r="H31" s="9"/>
      <c r="I31" s="9"/>
      <c r="J31" s="9"/>
      <c r="K31" s="9"/>
      <c r="L31" s="9"/>
      <c r="M31" s="9"/>
      <c r="N31" s="9">
        <f>SUM(D31:M31)</f>
        <v>71770</v>
      </c>
      <c r="O31" s="47">
        <f>+N31/C31*100</f>
        <v>35.884999999999998</v>
      </c>
      <c r="P31" s="10"/>
    </row>
    <row r="32" spans="1:16" ht="17.100000000000001" customHeight="1">
      <c r="A32" s="18"/>
      <c r="B32" s="20" t="s">
        <v>71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47"/>
      <c r="P32" s="10"/>
    </row>
    <row r="33" spans="1:16" ht="17.100000000000001" customHeight="1">
      <c r="A33" s="18"/>
      <c r="B33" s="20" t="s">
        <v>29</v>
      </c>
      <c r="C33" s="8">
        <v>3100000</v>
      </c>
      <c r="D33" s="9">
        <v>295510</v>
      </c>
      <c r="E33" s="9">
        <v>858224</v>
      </c>
      <c r="F33" s="9">
        <v>844535</v>
      </c>
      <c r="G33" s="9">
        <v>129365</v>
      </c>
      <c r="H33" s="9"/>
      <c r="I33" s="9"/>
      <c r="J33" s="9"/>
      <c r="K33" s="9"/>
      <c r="L33" s="9"/>
      <c r="M33" s="9"/>
      <c r="N33" s="9">
        <f>SUM(D33:M33)</f>
        <v>2127634</v>
      </c>
      <c r="O33" s="47">
        <f>+N33/C33*100</f>
        <v>68.633354838709678</v>
      </c>
      <c r="P33" s="10"/>
    </row>
    <row r="34" spans="1:16" ht="17.100000000000001" customHeight="1">
      <c r="A34" s="18"/>
      <c r="B34" s="20" t="s">
        <v>30</v>
      </c>
      <c r="C34" s="8">
        <v>2500</v>
      </c>
      <c r="D34" s="9">
        <v>300</v>
      </c>
      <c r="E34" s="9">
        <v>470</v>
      </c>
      <c r="F34" s="9">
        <v>370</v>
      </c>
      <c r="G34" s="9">
        <v>195</v>
      </c>
      <c r="H34" s="9"/>
      <c r="I34" s="9"/>
      <c r="J34" s="9"/>
      <c r="K34" s="9"/>
      <c r="L34" s="9"/>
      <c r="M34" s="9"/>
      <c r="N34" s="9">
        <f>SUM(D34:M34)</f>
        <v>1335</v>
      </c>
      <c r="O34" s="47">
        <f>+N34/C34*100</f>
        <v>53.400000000000006</v>
      </c>
      <c r="P34" s="10"/>
    </row>
    <row r="35" spans="1:16" ht="17.100000000000001" customHeight="1">
      <c r="A35" s="18"/>
      <c r="B35" s="20" t="s">
        <v>31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47"/>
      <c r="P35" s="10"/>
    </row>
    <row r="36" spans="1:16" ht="17.100000000000001" customHeight="1">
      <c r="A36" s="21"/>
      <c r="B36" s="22" t="s">
        <v>20</v>
      </c>
      <c r="C36" s="13">
        <f t="shared" ref="C36:N36" si="6">SUM(C27:C35)</f>
        <v>3463000</v>
      </c>
      <c r="D36" s="14">
        <f t="shared" si="6"/>
        <v>344590</v>
      </c>
      <c r="E36" s="14">
        <f t="shared" si="6"/>
        <v>900824</v>
      </c>
      <c r="F36" s="14">
        <f t="shared" si="6"/>
        <v>879285</v>
      </c>
      <c r="G36" s="14">
        <f t="shared" si="6"/>
        <v>153110</v>
      </c>
      <c r="H36" s="14">
        <f t="shared" si="6"/>
        <v>0</v>
      </c>
      <c r="I36" s="14">
        <f t="shared" si="6"/>
        <v>0</v>
      </c>
      <c r="J36" s="14">
        <f t="shared" si="6"/>
        <v>0</v>
      </c>
      <c r="K36" s="14">
        <f t="shared" si="6"/>
        <v>0</v>
      </c>
      <c r="L36" s="14">
        <f t="shared" si="6"/>
        <v>0</v>
      </c>
      <c r="M36" s="14">
        <f t="shared" si="6"/>
        <v>0</v>
      </c>
      <c r="N36" s="14">
        <f t="shared" si="6"/>
        <v>2277809</v>
      </c>
      <c r="O36" s="48">
        <f>+N36/C36*100</f>
        <v>65.7755991914525</v>
      </c>
      <c r="P36" s="15">
        <f>SUM(P27:P35)</f>
        <v>0</v>
      </c>
    </row>
    <row r="37" spans="1:16" ht="17.100000000000001" customHeight="1">
      <c r="A37" s="18" t="s">
        <v>21</v>
      </c>
      <c r="B37" s="20"/>
      <c r="C37" s="1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6"/>
      <c r="P37" s="5"/>
    </row>
    <row r="38" spans="1:16" ht="17.100000000000001" customHeight="1">
      <c r="A38" s="18"/>
      <c r="B38" s="20" t="s">
        <v>22</v>
      </c>
      <c r="C38" s="8">
        <v>400000</v>
      </c>
      <c r="D38" s="9">
        <v>29800</v>
      </c>
      <c r="E38" s="9">
        <v>464</v>
      </c>
      <c r="F38" s="9">
        <v>524</v>
      </c>
      <c r="G38" s="9">
        <v>7134</v>
      </c>
      <c r="H38" s="9"/>
      <c r="I38" s="9"/>
      <c r="J38" s="9"/>
      <c r="K38" s="9"/>
      <c r="L38" s="9"/>
      <c r="M38" s="9"/>
      <c r="N38" s="9"/>
      <c r="O38" s="47">
        <f>+N38/C38*100</f>
        <v>0</v>
      </c>
      <c r="P38" s="10"/>
    </row>
    <row r="39" spans="1:16" ht="13.5" customHeight="1">
      <c r="A39" s="21"/>
      <c r="B39" s="22" t="s">
        <v>23</v>
      </c>
      <c r="C39" s="13">
        <f t="shared" ref="C39:P39" si="7">SUM(C38)</f>
        <v>400000</v>
      </c>
      <c r="D39" s="14">
        <f t="shared" si="7"/>
        <v>29800</v>
      </c>
      <c r="E39" s="14">
        <f t="shared" si="7"/>
        <v>464</v>
      </c>
      <c r="F39" s="14">
        <f t="shared" si="7"/>
        <v>524</v>
      </c>
      <c r="G39" s="14">
        <f t="shared" si="7"/>
        <v>7134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14">
        <f t="shared" si="7"/>
        <v>0</v>
      </c>
      <c r="L39" s="14">
        <f t="shared" si="7"/>
        <v>0</v>
      </c>
      <c r="M39" s="14">
        <f t="shared" si="7"/>
        <v>0</v>
      </c>
      <c r="N39" s="14">
        <f>SUM(N38)</f>
        <v>0</v>
      </c>
      <c r="O39" s="48">
        <f>+N39/C39*100</f>
        <v>0</v>
      </c>
      <c r="P39" s="15">
        <f t="shared" si="7"/>
        <v>0</v>
      </c>
    </row>
    <row r="40" spans="1:16" ht="18" customHeight="1">
      <c r="A40" s="18" t="s">
        <v>24</v>
      </c>
      <c r="B40" s="20"/>
      <c r="C40" s="1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>
        <f t="shared" ref="N40:N46" si="8">SUM(D40:M40)</f>
        <v>0</v>
      </c>
      <c r="O40" s="46"/>
      <c r="P40" s="5"/>
    </row>
    <row r="41" spans="1:16" ht="13.5" customHeight="1">
      <c r="A41" s="18"/>
      <c r="B41" s="20" t="s">
        <v>32</v>
      </c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f t="shared" si="8"/>
        <v>0</v>
      </c>
      <c r="O41" s="47"/>
      <c r="P41" s="10"/>
    </row>
    <row r="42" spans="1:16" ht="13.5" customHeight="1">
      <c r="A42" s="18"/>
      <c r="B42" s="20" t="s">
        <v>33</v>
      </c>
      <c r="C42" s="8"/>
      <c r="D42" s="9"/>
      <c r="E42" s="9">
        <v>500</v>
      </c>
      <c r="F42" s="9"/>
      <c r="G42" s="9">
        <v>3750</v>
      </c>
      <c r="H42" s="9"/>
      <c r="I42" s="9"/>
      <c r="J42" s="9"/>
      <c r="K42" s="9"/>
      <c r="L42" s="9"/>
      <c r="M42" s="9"/>
      <c r="N42" s="9">
        <f t="shared" si="8"/>
        <v>4250</v>
      </c>
      <c r="O42" s="47"/>
      <c r="P42" s="10"/>
    </row>
    <row r="43" spans="1:16" ht="16.5" customHeight="1">
      <c r="A43" s="18"/>
      <c r="B43" s="20" t="s">
        <v>34</v>
      </c>
      <c r="C43" s="8"/>
      <c r="D43" s="9">
        <v>66000</v>
      </c>
      <c r="E43" s="9">
        <v>9100</v>
      </c>
      <c r="F43" s="9"/>
      <c r="G43" s="9">
        <v>3000</v>
      </c>
      <c r="H43" s="9"/>
      <c r="I43" s="9"/>
      <c r="J43" s="9"/>
      <c r="K43" s="9"/>
      <c r="L43" s="9"/>
      <c r="M43" s="9"/>
      <c r="N43" s="9">
        <f t="shared" si="8"/>
        <v>78100</v>
      </c>
      <c r="O43" s="47"/>
      <c r="P43" s="10"/>
    </row>
    <row r="44" spans="1:16" ht="16.5" customHeight="1">
      <c r="A44" s="18"/>
      <c r="B44" s="20" t="s">
        <v>35</v>
      </c>
      <c r="C44" s="8"/>
      <c r="D44" s="9">
        <v>75360</v>
      </c>
      <c r="E44" s="9">
        <v>64010</v>
      </c>
      <c r="F44" s="9">
        <v>50656</v>
      </c>
      <c r="G44" s="9">
        <v>57580</v>
      </c>
      <c r="H44" s="9"/>
      <c r="I44" s="9"/>
      <c r="J44" s="9"/>
      <c r="K44" s="9"/>
      <c r="L44" s="9"/>
      <c r="M44" s="9"/>
      <c r="N44" s="9">
        <f t="shared" si="8"/>
        <v>247606</v>
      </c>
      <c r="O44" s="47"/>
      <c r="P44" s="10"/>
    </row>
    <row r="45" spans="1:16" ht="16.5" customHeight="1">
      <c r="A45" s="18"/>
      <c r="B45" s="20" t="s">
        <v>36</v>
      </c>
      <c r="C45" s="8"/>
      <c r="D45" s="9"/>
      <c r="E45" s="9">
        <v>500</v>
      </c>
      <c r="F45" s="9"/>
      <c r="G45" s="9"/>
      <c r="H45" s="9"/>
      <c r="I45" s="9"/>
      <c r="J45" s="9"/>
      <c r="K45" s="9"/>
      <c r="L45" s="9"/>
      <c r="M45" s="9"/>
      <c r="N45" s="9">
        <f t="shared" si="8"/>
        <v>500</v>
      </c>
      <c r="O45" s="47"/>
      <c r="P45" s="10"/>
    </row>
    <row r="46" spans="1:16" ht="16.5" customHeight="1">
      <c r="A46" s="18"/>
      <c r="B46" s="20" t="s">
        <v>53</v>
      </c>
      <c r="C46" s="8"/>
      <c r="D46" s="9">
        <v>3100</v>
      </c>
      <c r="E46" s="9"/>
      <c r="F46" s="9"/>
      <c r="G46" s="9"/>
      <c r="H46" s="9"/>
      <c r="I46" s="9"/>
      <c r="J46" s="9"/>
      <c r="K46" s="9"/>
      <c r="L46" s="9"/>
      <c r="M46" s="9"/>
      <c r="N46" s="9">
        <f t="shared" si="8"/>
        <v>3100</v>
      </c>
      <c r="O46" s="47"/>
      <c r="P46" s="10"/>
    </row>
    <row r="47" spans="1:16" ht="16.5" customHeight="1">
      <c r="A47" s="16"/>
      <c r="B47" s="19" t="s">
        <v>25</v>
      </c>
      <c r="C47" s="14">
        <f t="shared" ref="C47:P47" si="9">SUM(C41:C46)</f>
        <v>0</v>
      </c>
      <c r="D47" s="14">
        <f t="shared" si="9"/>
        <v>144460</v>
      </c>
      <c r="E47" s="14">
        <f t="shared" si="9"/>
        <v>74110</v>
      </c>
      <c r="F47" s="14">
        <f t="shared" si="9"/>
        <v>50656</v>
      </c>
      <c r="G47" s="14">
        <f t="shared" si="9"/>
        <v>64330</v>
      </c>
      <c r="H47" s="14">
        <f t="shared" si="9"/>
        <v>0</v>
      </c>
      <c r="I47" s="14">
        <f t="shared" si="9"/>
        <v>0</v>
      </c>
      <c r="J47" s="14">
        <f t="shared" si="9"/>
        <v>0</v>
      </c>
      <c r="K47" s="14">
        <f t="shared" si="9"/>
        <v>0</v>
      </c>
      <c r="L47" s="14">
        <f t="shared" si="9"/>
        <v>0</v>
      </c>
      <c r="M47" s="14">
        <f t="shared" si="9"/>
        <v>0</v>
      </c>
      <c r="N47" s="14">
        <f t="shared" si="9"/>
        <v>333556</v>
      </c>
      <c r="O47" s="49"/>
      <c r="P47" s="15">
        <f t="shared" si="9"/>
        <v>0</v>
      </c>
    </row>
    <row r="48" spans="1:16" ht="18" customHeight="1">
      <c r="A48" s="21"/>
      <c r="B48" s="24" t="s">
        <v>10</v>
      </c>
      <c r="C48" s="34">
        <f>C47+C39+C36+C25</f>
        <v>16022500</v>
      </c>
      <c r="D48" s="35">
        <f t="shared" ref="D48:N48" si="10">D47+D39+D36+D25</f>
        <v>1395345</v>
      </c>
      <c r="E48" s="35">
        <f t="shared" si="10"/>
        <v>1878315</v>
      </c>
      <c r="F48" s="35">
        <f t="shared" si="10"/>
        <v>1746158.25</v>
      </c>
      <c r="G48" s="35">
        <f t="shared" si="10"/>
        <v>1070033</v>
      </c>
      <c r="H48" s="35">
        <f t="shared" si="10"/>
        <v>0</v>
      </c>
      <c r="I48" s="35">
        <f t="shared" si="10"/>
        <v>0</v>
      </c>
      <c r="J48" s="35">
        <f t="shared" si="10"/>
        <v>0</v>
      </c>
      <c r="K48" s="35">
        <f t="shared" si="10"/>
        <v>0</v>
      </c>
      <c r="L48" s="35">
        <f t="shared" si="10"/>
        <v>0</v>
      </c>
      <c r="M48" s="35">
        <f t="shared" si="10"/>
        <v>0</v>
      </c>
      <c r="N48" s="35">
        <f t="shared" si="10"/>
        <v>6051929.25</v>
      </c>
      <c r="O48" s="50">
        <f>+N48/C48*100</f>
        <v>37.771441722577627</v>
      </c>
      <c r="P48" s="15">
        <f>P47+P39+P36+P25</f>
        <v>0</v>
      </c>
    </row>
    <row r="49" spans="1:16" ht="18" customHeight="1">
      <c r="A49" s="16" t="s">
        <v>8</v>
      </c>
      <c r="B49" s="19"/>
      <c r="C49" s="1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6"/>
      <c r="P49" s="5"/>
    </row>
    <row r="50" spans="1:16" ht="18" customHeight="1">
      <c r="A50" s="6"/>
      <c r="B50" s="20" t="s">
        <v>9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f>SUM(D50:M50)</f>
        <v>0</v>
      </c>
      <c r="O50" s="47"/>
      <c r="P50" s="10"/>
    </row>
    <row r="51" spans="1:16" ht="15" customHeight="1">
      <c r="A51" s="6"/>
      <c r="B51" s="20" t="s">
        <v>27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7"/>
      <c r="P51" s="10"/>
    </row>
    <row r="52" spans="1:16" ht="18" customHeight="1">
      <c r="A52" s="25"/>
      <c r="B52" s="22" t="s">
        <v>6</v>
      </c>
      <c r="C52" s="13">
        <f>SUM(C50:C51)</f>
        <v>0</v>
      </c>
      <c r="D52" s="14">
        <f t="shared" ref="D52:P52" si="11">SUM(D50:D51)</f>
        <v>0</v>
      </c>
      <c r="E52" s="14">
        <f t="shared" si="11"/>
        <v>0</v>
      </c>
      <c r="F52" s="14">
        <f t="shared" si="11"/>
        <v>0</v>
      </c>
      <c r="G52" s="14">
        <f t="shared" si="11"/>
        <v>0</v>
      </c>
      <c r="H52" s="14">
        <f t="shared" si="11"/>
        <v>0</v>
      </c>
      <c r="I52" s="14">
        <f t="shared" si="11"/>
        <v>0</v>
      </c>
      <c r="J52" s="14">
        <f t="shared" si="11"/>
        <v>0</v>
      </c>
      <c r="K52" s="14">
        <f t="shared" si="11"/>
        <v>0</v>
      </c>
      <c r="L52" s="14">
        <f t="shared" si="11"/>
        <v>0</v>
      </c>
      <c r="M52" s="14">
        <f t="shared" si="11"/>
        <v>0</v>
      </c>
      <c r="N52" s="14">
        <f t="shared" si="11"/>
        <v>0</v>
      </c>
      <c r="O52" s="51"/>
      <c r="P52" s="15">
        <f t="shared" si="11"/>
        <v>0</v>
      </c>
    </row>
    <row r="53" spans="1:16" ht="18" customHeight="1">
      <c r="A53" s="16" t="s">
        <v>7</v>
      </c>
      <c r="B53" s="19"/>
      <c r="C53" s="1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9">
        <f>SUM(D53:M53)</f>
        <v>0</v>
      </c>
      <c r="O53" s="46"/>
      <c r="P53" s="5"/>
    </row>
    <row r="54" spans="1:16" ht="17.25" customHeight="1">
      <c r="A54" s="26"/>
      <c r="B54" s="20" t="s">
        <v>1</v>
      </c>
      <c r="C54" s="8"/>
      <c r="D54" s="9">
        <v>169122.15</v>
      </c>
      <c r="E54" s="9">
        <v>9840</v>
      </c>
      <c r="F54" s="9">
        <v>13601.5</v>
      </c>
      <c r="G54" s="9">
        <v>45490</v>
      </c>
      <c r="H54" s="9"/>
      <c r="I54" s="9"/>
      <c r="J54" s="9"/>
      <c r="K54" s="9"/>
      <c r="L54" s="9"/>
      <c r="M54" s="9"/>
      <c r="N54" s="9">
        <f>SUM(D54:M54)</f>
        <v>238053.65</v>
      </c>
      <c r="O54" s="47"/>
      <c r="P54" s="10"/>
    </row>
    <row r="55" spans="1:16" ht="17.25" customHeight="1">
      <c r="A55" s="26"/>
      <c r="B55" s="20" t="s">
        <v>55</v>
      </c>
      <c r="C55" s="8"/>
      <c r="D55" s="9">
        <v>1100</v>
      </c>
      <c r="E55" s="9"/>
      <c r="F55" s="9"/>
      <c r="G55" s="9"/>
      <c r="H55" s="9"/>
      <c r="I55" s="9"/>
      <c r="J55" s="9"/>
      <c r="K55" s="9"/>
      <c r="L55" s="9"/>
      <c r="M55" s="9"/>
      <c r="N55" s="9">
        <f>SUM(D55:M55)</f>
        <v>1100</v>
      </c>
      <c r="O55" s="47"/>
      <c r="P55" s="10"/>
    </row>
    <row r="56" spans="1:16" ht="17.25" customHeight="1">
      <c r="A56" s="26"/>
      <c r="B56" s="20" t="s">
        <v>37</v>
      </c>
      <c r="C56" s="8"/>
      <c r="D56" s="9">
        <v>103658.33</v>
      </c>
      <c r="E56" s="9"/>
      <c r="F56" s="9">
        <v>570</v>
      </c>
      <c r="G56" s="9"/>
      <c r="H56" s="9"/>
      <c r="I56" s="9"/>
      <c r="J56" s="9"/>
      <c r="K56" s="9"/>
      <c r="L56" s="9"/>
      <c r="M56" s="9"/>
      <c r="N56" s="9">
        <f>SUM(D56:M56)</f>
        <v>104228.33</v>
      </c>
      <c r="O56" s="47"/>
      <c r="P56" s="10"/>
    </row>
    <row r="57" spans="1:16" ht="17.25" hidden="1" customHeight="1">
      <c r="A57" s="26"/>
      <c r="B57" s="20" t="s">
        <v>39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e">
        <f>C57+#REF!</f>
        <v>#REF!</v>
      </c>
      <c r="O57" s="47"/>
      <c r="P57" s="10" t="e">
        <f>#REF!-N57</f>
        <v>#REF!</v>
      </c>
    </row>
    <row r="58" spans="1:16" ht="1.5" customHeight="1">
      <c r="A58" s="26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47"/>
      <c r="P58" s="10"/>
    </row>
    <row r="59" spans="1:16" ht="18" customHeight="1">
      <c r="A59" s="58" t="s">
        <v>2</v>
      </c>
      <c r="B59" s="59"/>
      <c r="C59" s="27">
        <f>SUM(C54:C58)</f>
        <v>0</v>
      </c>
      <c r="D59" s="28">
        <f t="shared" ref="D59:M59" si="12">SUM(D54:D58)</f>
        <v>273880.48</v>
      </c>
      <c r="E59" s="28">
        <f t="shared" si="12"/>
        <v>9840</v>
      </c>
      <c r="F59" s="28">
        <f t="shared" si="12"/>
        <v>14171.5</v>
      </c>
      <c r="G59" s="28">
        <f t="shared" si="12"/>
        <v>45490</v>
      </c>
      <c r="H59" s="28">
        <f t="shared" si="12"/>
        <v>0</v>
      </c>
      <c r="I59" s="28">
        <f t="shared" si="12"/>
        <v>0</v>
      </c>
      <c r="J59" s="28">
        <f t="shared" si="12"/>
        <v>0</v>
      </c>
      <c r="K59" s="28">
        <f t="shared" si="12"/>
        <v>0</v>
      </c>
      <c r="L59" s="28">
        <f t="shared" si="12"/>
        <v>0</v>
      </c>
      <c r="M59" s="28">
        <f t="shared" si="12"/>
        <v>0</v>
      </c>
      <c r="N59" s="28">
        <f>SUM(N53:N56)</f>
        <v>343381.98</v>
      </c>
      <c r="O59" s="52"/>
      <c r="P59" s="29"/>
    </row>
    <row r="60" spans="1:16" s="2" customFormat="1" ht="18" customHeight="1">
      <c r="A60" s="60" t="s">
        <v>3</v>
      </c>
      <c r="B60" s="61"/>
      <c r="C60" s="33">
        <f>C59+C48+C14+C52</f>
        <v>172022500</v>
      </c>
      <c r="D60" s="30">
        <f t="shared" ref="D60:M60" si="13">D59+D48+D14+D52</f>
        <v>9768525.3599999994</v>
      </c>
      <c r="E60" s="30">
        <f t="shared" si="13"/>
        <v>2911049.3600000003</v>
      </c>
      <c r="F60" s="30">
        <f t="shared" si="13"/>
        <v>2343992.31</v>
      </c>
      <c r="G60" s="30">
        <f t="shared" si="13"/>
        <v>2490587.46</v>
      </c>
      <c r="H60" s="30">
        <f t="shared" si="13"/>
        <v>0</v>
      </c>
      <c r="I60" s="30">
        <f t="shared" si="13"/>
        <v>0</v>
      </c>
      <c r="J60" s="30">
        <f t="shared" si="13"/>
        <v>0</v>
      </c>
      <c r="K60" s="30">
        <f t="shared" si="13"/>
        <v>0</v>
      </c>
      <c r="L60" s="30">
        <f t="shared" si="13"/>
        <v>0</v>
      </c>
      <c r="M60" s="30">
        <f t="shared" si="13"/>
        <v>0</v>
      </c>
      <c r="N60" s="30">
        <f>N59+N48+N14+N52</f>
        <v>17476232.490000002</v>
      </c>
      <c r="O60" s="50">
        <f>+N60/C60*100</f>
        <v>10.159271310439042</v>
      </c>
      <c r="P60" s="31"/>
    </row>
    <row r="61" spans="1:16" s="2" customFormat="1" ht="18" customHeight="1">
      <c r="A61" s="1"/>
      <c r="B61" s="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53"/>
      <c r="P61" s="32"/>
    </row>
    <row r="62" spans="1:16" s="2" customFormat="1" ht="18" customHeight="1">
      <c r="A62" s="1"/>
      <c r="B62" s="2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53"/>
      <c r="P62" s="32"/>
    </row>
    <row r="63" spans="1:16" s="2" customFormat="1" ht="18" customHeight="1">
      <c r="A63" s="1"/>
      <c r="B63" s="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53"/>
      <c r="P63" s="32"/>
    </row>
    <row r="64" spans="1:16" s="2" customFormat="1" ht="18" customHeight="1">
      <c r="A64" s="1"/>
      <c r="B64" s="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53"/>
      <c r="P64" s="32"/>
    </row>
    <row r="65" spans="1:16" s="2" customFormat="1" ht="18" customHeight="1">
      <c r="A65" s="1"/>
      <c r="B65" s="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53"/>
      <c r="P65" s="32"/>
    </row>
    <row r="66" spans="1:16" s="2" customFormat="1" ht="18" customHeight="1">
      <c r="A66" s="1"/>
      <c r="B66" s="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53"/>
      <c r="P66" s="32"/>
    </row>
    <row r="67" spans="1:16" s="2" customFormat="1" ht="18" customHeight="1">
      <c r="A67" s="1"/>
      <c r="B67" s="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53"/>
      <c r="P67" s="32"/>
    </row>
    <row r="68" spans="1:16" s="2" customFormat="1" ht="18" customHeight="1">
      <c r="A68" s="1"/>
      <c r="B68" s="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53"/>
      <c r="P68" s="32"/>
    </row>
    <row r="69" spans="1:16" s="2" customFormat="1" ht="18" customHeight="1">
      <c r="A69" s="1"/>
      <c r="B69" s="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53"/>
      <c r="P69" s="32"/>
    </row>
    <row r="70" spans="1:16" s="2" customFormat="1" ht="18" customHeight="1">
      <c r="A70" s="1"/>
      <c r="B70" s="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53"/>
      <c r="P70" s="32"/>
    </row>
    <row r="71" spans="1:16" s="2" customFormat="1" ht="18" customHeight="1">
      <c r="A71" s="1"/>
      <c r="B71" s="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53"/>
      <c r="P71" s="32"/>
    </row>
    <row r="72" spans="1:16" s="2" customFormat="1" ht="18" customHeight="1">
      <c r="A72" s="1"/>
      <c r="B72" s="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53"/>
      <c r="P72" s="32"/>
    </row>
  </sheetData>
  <mergeCells count="9">
    <mergeCell ref="A15:B15"/>
    <mergeCell ref="A59:B59"/>
    <mergeCell ref="A60:B60"/>
    <mergeCell ref="A1:P1"/>
    <mergeCell ref="A2:P2"/>
    <mergeCell ref="A3:P3"/>
    <mergeCell ref="A4:P4"/>
    <mergeCell ref="A5:B6"/>
    <mergeCell ref="A7:B7"/>
  </mergeCells>
  <pageMargins left="0.51181102362204722" right="0.23622047244094491" top="0.15748031496062992" bottom="0.15748031496062992" header="0.15748031496062992" footer="0.15748031496062992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110" zoomScaleNormal="110" workbookViewId="0">
      <selection sqref="A1:Q1"/>
    </sheetView>
  </sheetViews>
  <sheetFormatPr defaultColWidth="18.75" defaultRowHeight="18" customHeight="1"/>
  <cols>
    <col min="1" max="1" width="1.75" style="4" customWidth="1"/>
    <col min="2" max="2" width="47.125" style="4" customWidth="1"/>
    <col min="3" max="3" width="13.625" style="4" customWidth="1"/>
    <col min="4" max="5" width="11.875" style="45" hidden="1" customWidth="1"/>
    <col min="6" max="6" width="12.25" style="45" hidden="1" customWidth="1"/>
    <col min="7" max="7" width="11.875" style="45" hidden="1" customWidth="1"/>
    <col min="8" max="8" width="12.25" style="45" customWidth="1"/>
    <col min="9" max="14" width="11.875" style="45" hidden="1" customWidth="1"/>
    <col min="15" max="15" width="13.25" style="45" customWidth="1"/>
    <col min="16" max="16" width="7.125" style="54" customWidth="1"/>
    <col min="17" max="17" width="7.5" style="4" customWidth="1"/>
    <col min="18" max="16384" width="18.75" style="4"/>
  </cols>
  <sheetData>
    <row r="1" spans="1:17" s="2" customFormat="1" ht="18" customHeight="1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2" customFormat="1" ht="18" customHeight="1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s="2" customFormat="1" ht="18" customHeight="1">
      <c r="A3" s="62" t="s">
        <v>78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2" customFormat="1" ht="4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8" customHeight="1">
      <c r="A5" s="63" t="s">
        <v>0</v>
      </c>
      <c r="B5" s="63"/>
      <c r="C5" s="40" t="s">
        <v>64</v>
      </c>
      <c r="D5" s="42" t="s">
        <v>56</v>
      </c>
      <c r="E5" s="42" t="s">
        <v>56</v>
      </c>
      <c r="F5" s="42" t="s">
        <v>56</v>
      </c>
      <c r="G5" s="42" t="s">
        <v>56</v>
      </c>
      <c r="H5" s="42" t="s">
        <v>56</v>
      </c>
      <c r="I5" s="42" t="s">
        <v>56</v>
      </c>
      <c r="J5" s="42" t="s">
        <v>56</v>
      </c>
      <c r="K5" s="42" t="s">
        <v>56</v>
      </c>
      <c r="L5" s="42" t="s">
        <v>56</v>
      </c>
      <c r="M5" s="42" t="s">
        <v>56</v>
      </c>
      <c r="N5" s="42" t="s">
        <v>56</v>
      </c>
      <c r="O5" s="42" t="s">
        <v>51</v>
      </c>
      <c r="P5" s="37" t="s">
        <v>54</v>
      </c>
      <c r="Q5" s="36" t="s">
        <v>52</v>
      </c>
    </row>
    <row r="6" spans="1:17" ht="18" customHeight="1">
      <c r="A6" s="63"/>
      <c r="B6" s="63"/>
      <c r="C6" s="41" t="s">
        <v>65</v>
      </c>
      <c r="D6" s="43" t="s">
        <v>50</v>
      </c>
      <c r="E6" s="43" t="s">
        <v>41</v>
      </c>
      <c r="F6" s="43" t="s">
        <v>42</v>
      </c>
      <c r="G6" s="43" t="s">
        <v>43</v>
      </c>
      <c r="H6" s="43" t="s">
        <v>44</v>
      </c>
      <c r="I6" s="43" t="s">
        <v>57</v>
      </c>
      <c r="J6" s="43" t="s">
        <v>46</v>
      </c>
      <c r="K6" s="43" t="s">
        <v>47</v>
      </c>
      <c r="L6" s="43" t="s">
        <v>48</v>
      </c>
      <c r="M6" s="43" t="s">
        <v>49</v>
      </c>
      <c r="N6" s="43" t="s">
        <v>58</v>
      </c>
      <c r="O6" s="43" t="s">
        <v>66</v>
      </c>
      <c r="P6" s="39"/>
      <c r="Q6" s="38"/>
    </row>
    <row r="7" spans="1:17" ht="17.100000000000001" customHeight="1">
      <c r="A7" s="64" t="s">
        <v>11</v>
      </c>
      <c r="B7" s="65"/>
      <c r="C7" s="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6"/>
      <c r="Q7" s="5"/>
    </row>
    <row r="8" spans="1:17" ht="17.100000000000001" customHeight="1">
      <c r="A8" s="6"/>
      <c r="B8" s="7" t="s">
        <v>59</v>
      </c>
      <c r="C8" s="8">
        <v>128000000</v>
      </c>
      <c r="D8" s="9">
        <v>7632125.3099999996</v>
      </c>
      <c r="E8" s="9">
        <v>539627.79</v>
      </c>
      <c r="F8" s="9">
        <v>109655.49</v>
      </c>
      <c r="G8" s="9">
        <v>221367.66</v>
      </c>
      <c r="H8" s="9">
        <v>40522.25</v>
      </c>
      <c r="I8" s="9"/>
      <c r="J8" s="9"/>
      <c r="K8" s="9"/>
      <c r="L8" s="9"/>
      <c r="M8" s="9"/>
      <c r="N8" s="9"/>
      <c r="O8" s="9">
        <f t="shared" ref="O8:O13" si="0">SUM(D8:N8)</f>
        <v>8543298.5</v>
      </c>
      <c r="P8" s="47">
        <f>+O8/C8*100</f>
        <v>6.6744519531250006</v>
      </c>
      <c r="Q8" s="10"/>
    </row>
    <row r="9" spans="1:17" ht="17.100000000000001" customHeight="1">
      <c r="A9" s="6"/>
      <c r="B9" s="7" t="s">
        <v>62</v>
      </c>
      <c r="C9" s="8">
        <v>100000</v>
      </c>
      <c r="D9" s="9">
        <v>0</v>
      </c>
      <c r="E9" s="9">
        <v>0</v>
      </c>
      <c r="F9" s="9">
        <v>4426.82</v>
      </c>
      <c r="G9" s="9">
        <v>3069.16</v>
      </c>
      <c r="H9" s="9">
        <v>442.22</v>
      </c>
      <c r="I9" s="9"/>
      <c r="J9" s="9"/>
      <c r="K9" s="9"/>
      <c r="L9" s="9"/>
      <c r="M9" s="9"/>
      <c r="N9" s="9"/>
      <c r="O9" s="9">
        <f t="shared" si="0"/>
        <v>7938.2</v>
      </c>
      <c r="P9" s="47">
        <f>+O9/C9*100</f>
        <v>7.9381999999999993</v>
      </c>
      <c r="Q9" s="10"/>
    </row>
    <row r="10" spans="1:17" ht="17.100000000000001" customHeight="1">
      <c r="A10" s="6"/>
      <c r="B10" s="7" t="s">
        <v>60</v>
      </c>
      <c r="C10" s="8">
        <v>2800000</v>
      </c>
      <c r="D10" s="9">
        <v>0</v>
      </c>
      <c r="E10" s="9">
        <v>28865.1</v>
      </c>
      <c r="F10" s="9">
        <v>0</v>
      </c>
      <c r="G10" s="9">
        <v>372313.65</v>
      </c>
      <c r="H10" s="9">
        <v>41260</v>
      </c>
      <c r="I10" s="9"/>
      <c r="J10" s="9"/>
      <c r="K10" s="9"/>
      <c r="L10" s="9"/>
      <c r="M10" s="9"/>
      <c r="N10" s="9"/>
      <c r="O10" s="9">
        <f t="shared" si="0"/>
        <v>442438.75</v>
      </c>
      <c r="P10" s="47">
        <f>+O10/C10*100</f>
        <v>15.801383928571427</v>
      </c>
      <c r="Q10" s="10"/>
    </row>
    <row r="11" spans="1:17" ht="17.100000000000001" customHeight="1">
      <c r="A11" s="6"/>
      <c r="B11" s="7" t="s">
        <v>61</v>
      </c>
      <c r="C11" s="8">
        <v>21700000</v>
      </c>
      <c r="D11" s="9">
        <v>189413.6</v>
      </c>
      <c r="E11" s="9">
        <v>179009.2</v>
      </c>
      <c r="F11" s="9">
        <v>196780.75</v>
      </c>
      <c r="G11" s="9">
        <v>502237.4</v>
      </c>
      <c r="H11" s="9">
        <v>944338.4</v>
      </c>
      <c r="I11" s="9"/>
      <c r="J11" s="9"/>
      <c r="K11" s="9"/>
      <c r="L11" s="9"/>
      <c r="M11" s="9"/>
      <c r="N11" s="9"/>
      <c r="O11" s="9">
        <f t="shared" si="0"/>
        <v>2011779.35</v>
      </c>
      <c r="P11" s="47">
        <f>+O11/C11*100</f>
        <v>9.2708725806451611</v>
      </c>
      <c r="Q11" s="10"/>
    </row>
    <row r="12" spans="1:17" ht="17.100000000000001" customHeight="1">
      <c r="A12" s="6"/>
      <c r="B12" s="7" t="s">
        <v>63</v>
      </c>
      <c r="C12" s="8">
        <v>3400000</v>
      </c>
      <c r="D12" s="9">
        <v>277760.96999999997</v>
      </c>
      <c r="E12" s="9">
        <v>275392.27</v>
      </c>
      <c r="F12" s="9">
        <v>272799.5</v>
      </c>
      <c r="G12" s="9">
        <v>276076.59000000003</v>
      </c>
      <c r="H12" s="9">
        <v>269771.40000000002</v>
      </c>
      <c r="I12" s="9"/>
      <c r="J12" s="9"/>
      <c r="K12" s="9"/>
      <c r="L12" s="9"/>
      <c r="M12" s="9"/>
      <c r="N12" s="9"/>
      <c r="O12" s="9">
        <f t="shared" si="0"/>
        <v>1371800.73</v>
      </c>
      <c r="P12" s="47">
        <f>+O12/C12*100</f>
        <v>40.347080294117646</v>
      </c>
      <c r="Q12" s="10"/>
    </row>
    <row r="13" spans="1:17" ht="17.100000000000001" customHeight="1">
      <c r="A13" s="6"/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0"/>
        <v>0</v>
      </c>
      <c r="P13" s="47"/>
      <c r="Q13" s="10"/>
    </row>
    <row r="14" spans="1:17" ht="17.100000000000001" customHeight="1">
      <c r="A14" s="11"/>
      <c r="B14" s="12" t="s">
        <v>12</v>
      </c>
      <c r="C14" s="13">
        <f t="shared" ref="C14:O14" si="1">SUM(C7:C13)</f>
        <v>156000000</v>
      </c>
      <c r="D14" s="14">
        <f t="shared" si="1"/>
        <v>8099299.879999999</v>
      </c>
      <c r="E14" s="14">
        <f t="shared" si="1"/>
        <v>1022894.3600000001</v>
      </c>
      <c r="F14" s="14">
        <f t="shared" si="1"/>
        <v>583662.56000000006</v>
      </c>
      <c r="G14" s="14">
        <f t="shared" si="1"/>
        <v>1375064.4600000002</v>
      </c>
      <c r="H14" s="14">
        <f t="shared" si="1"/>
        <v>1296334.27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12377255.529999999</v>
      </c>
      <c r="P14" s="48">
        <f>+O14/C14*100</f>
        <v>7.9341381602564098</v>
      </c>
      <c r="Q14" s="15">
        <f>SUM(Q7:Q13)</f>
        <v>0</v>
      </c>
    </row>
    <row r="15" spans="1:17" ht="17.100000000000001" customHeight="1">
      <c r="A15" s="56" t="s">
        <v>13</v>
      </c>
      <c r="B15" s="57"/>
      <c r="C15" s="1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6"/>
      <c r="Q15" s="5"/>
    </row>
    <row r="16" spans="1:17" ht="17.100000000000001" customHeight="1">
      <c r="A16" s="18" t="s">
        <v>14</v>
      </c>
      <c r="B16" s="19"/>
      <c r="C16" s="1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46"/>
      <c r="Q16" s="5"/>
    </row>
    <row r="17" spans="1:17" ht="17.100000000000001" customHeight="1">
      <c r="A17" s="18"/>
      <c r="B17" s="20" t="s">
        <v>38</v>
      </c>
      <c r="C17" s="8">
        <v>1200000</v>
      </c>
      <c r="D17" s="9">
        <v>95830</v>
      </c>
      <c r="E17" s="9">
        <v>91170</v>
      </c>
      <c r="F17" s="9">
        <v>81670</v>
      </c>
      <c r="G17" s="9">
        <v>96260</v>
      </c>
      <c r="H17" s="9">
        <v>83520</v>
      </c>
      <c r="I17" s="9"/>
      <c r="J17" s="9"/>
      <c r="K17" s="9"/>
      <c r="L17" s="9"/>
      <c r="M17" s="9"/>
      <c r="N17" s="9"/>
      <c r="O17" s="9">
        <f t="shared" ref="O17:O23" si="2">SUM(D17:N17)</f>
        <v>448450</v>
      </c>
      <c r="P17" s="47">
        <f t="shared" ref="P17:P23" si="3">+O17/C17*100</f>
        <v>37.37083333333333</v>
      </c>
      <c r="Q17" s="10"/>
    </row>
    <row r="18" spans="1:17" ht="17.100000000000001" customHeight="1">
      <c r="A18" s="18"/>
      <c r="B18" s="20" t="s">
        <v>15</v>
      </c>
      <c r="C18" s="8">
        <v>11500</v>
      </c>
      <c r="D18" s="9">
        <v>320</v>
      </c>
      <c r="E18" s="9">
        <v>620</v>
      </c>
      <c r="F18" s="9">
        <v>420</v>
      </c>
      <c r="G18" s="9">
        <v>680</v>
      </c>
      <c r="H18" s="9">
        <v>360</v>
      </c>
      <c r="I18" s="9"/>
      <c r="J18" s="9"/>
      <c r="K18" s="9"/>
      <c r="L18" s="9"/>
      <c r="M18" s="9"/>
      <c r="N18" s="9"/>
      <c r="O18" s="9">
        <f t="shared" si="2"/>
        <v>2400</v>
      </c>
      <c r="P18" s="47">
        <f t="shared" si="3"/>
        <v>20.869565217391305</v>
      </c>
      <c r="Q18" s="10"/>
    </row>
    <row r="19" spans="1:17" ht="17.100000000000001" customHeight="1">
      <c r="A19" s="18"/>
      <c r="B19" s="20" t="s">
        <v>16</v>
      </c>
      <c r="C19" s="8">
        <v>470000</v>
      </c>
      <c r="D19" s="9">
        <v>38300</v>
      </c>
      <c r="E19" s="9">
        <v>38550</v>
      </c>
      <c r="F19" s="9">
        <v>37300</v>
      </c>
      <c r="G19" s="9">
        <v>36900</v>
      </c>
      <c r="H19" s="9">
        <v>33650</v>
      </c>
      <c r="I19" s="9"/>
      <c r="J19" s="9"/>
      <c r="K19" s="9"/>
      <c r="L19" s="9"/>
      <c r="M19" s="9"/>
      <c r="N19" s="9"/>
      <c r="O19" s="9">
        <f t="shared" si="2"/>
        <v>184700</v>
      </c>
      <c r="P19" s="47">
        <f t="shared" si="3"/>
        <v>39.297872340425535</v>
      </c>
      <c r="Q19" s="10"/>
    </row>
    <row r="20" spans="1:17" ht="17.100000000000001" customHeight="1">
      <c r="A20" s="18"/>
      <c r="B20" s="20" t="s">
        <v>40</v>
      </c>
      <c r="C20" s="8">
        <v>300000</v>
      </c>
      <c r="D20" s="9">
        <v>5250</v>
      </c>
      <c r="E20" s="9">
        <v>18250</v>
      </c>
      <c r="F20" s="9">
        <v>10000</v>
      </c>
      <c r="G20" s="9">
        <v>6750</v>
      </c>
      <c r="H20" s="9">
        <v>7500</v>
      </c>
      <c r="I20" s="9"/>
      <c r="J20" s="9"/>
      <c r="K20" s="9"/>
      <c r="L20" s="9"/>
      <c r="M20" s="9"/>
      <c r="N20" s="9"/>
      <c r="O20" s="9">
        <f t="shared" si="2"/>
        <v>47750</v>
      </c>
      <c r="P20" s="47">
        <f t="shared" si="3"/>
        <v>15.916666666666668</v>
      </c>
      <c r="Q20" s="10"/>
    </row>
    <row r="21" spans="1:17" ht="17.100000000000001" customHeight="1">
      <c r="A21" s="18"/>
      <c r="B21" s="20" t="s">
        <v>17</v>
      </c>
      <c r="C21" s="8">
        <v>170000</v>
      </c>
      <c r="D21" s="9">
        <v>19565</v>
      </c>
      <c r="E21" s="9">
        <v>13187</v>
      </c>
      <c r="F21" s="9">
        <v>4607</v>
      </c>
      <c r="G21" s="9">
        <v>4386</v>
      </c>
      <c r="H21" s="9">
        <v>1197.5</v>
      </c>
      <c r="I21" s="9"/>
      <c r="J21" s="9"/>
      <c r="K21" s="9"/>
      <c r="L21" s="9"/>
      <c r="M21" s="9"/>
      <c r="N21" s="9"/>
      <c r="O21" s="9">
        <f t="shared" si="2"/>
        <v>42942.5</v>
      </c>
      <c r="P21" s="47">
        <f t="shared" si="3"/>
        <v>25.26029411764706</v>
      </c>
      <c r="Q21" s="10"/>
    </row>
    <row r="22" spans="1:17" ht="17.100000000000001" customHeight="1">
      <c r="A22" s="18"/>
      <c r="B22" s="20" t="s">
        <v>18</v>
      </c>
      <c r="C22" s="8">
        <v>10000000</v>
      </c>
      <c r="D22" s="9">
        <v>717230</v>
      </c>
      <c r="E22" s="9">
        <v>741140</v>
      </c>
      <c r="F22" s="9">
        <v>671710</v>
      </c>
      <c r="G22" s="9">
        <v>698680</v>
      </c>
      <c r="H22" s="9">
        <v>659670</v>
      </c>
      <c r="I22" s="9"/>
      <c r="J22" s="9"/>
      <c r="K22" s="9"/>
      <c r="L22" s="9"/>
      <c r="M22" s="9"/>
      <c r="N22" s="9"/>
      <c r="O22" s="9">
        <f t="shared" si="2"/>
        <v>3488430</v>
      </c>
      <c r="P22" s="47">
        <f t="shared" si="3"/>
        <v>34.884300000000003</v>
      </c>
      <c r="Q22" s="10"/>
    </row>
    <row r="23" spans="1:17" ht="17.100000000000001" customHeight="1">
      <c r="A23" s="18"/>
      <c r="B23" s="20" t="s">
        <v>68</v>
      </c>
      <c r="C23" s="8">
        <v>8000</v>
      </c>
      <c r="D23" s="9"/>
      <c r="E23" s="9"/>
      <c r="F23" s="9">
        <v>9986.25</v>
      </c>
      <c r="G23" s="9">
        <v>1803</v>
      </c>
      <c r="H23" s="9"/>
      <c r="I23" s="9"/>
      <c r="J23" s="9"/>
      <c r="K23" s="9"/>
      <c r="L23" s="9"/>
      <c r="M23" s="9"/>
      <c r="N23" s="9"/>
      <c r="O23" s="9">
        <f t="shared" si="2"/>
        <v>11789.25</v>
      </c>
      <c r="P23" s="47">
        <f t="shared" si="3"/>
        <v>147.36562499999999</v>
      </c>
      <c r="Q23" s="10"/>
    </row>
    <row r="24" spans="1:17" ht="17.100000000000001" customHeight="1">
      <c r="A24" s="18"/>
      <c r="B24" s="20" t="s">
        <v>67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55"/>
      <c r="Q24" s="10"/>
    </row>
    <row r="25" spans="1:17" ht="17.100000000000001" customHeight="1">
      <c r="A25" s="21"/>
      <c r="B25" s="24" t="s">
        <v>5</v>
      </c>
      <c r="C25" s="23">
        <f t="shared" ref="C25:N25" si="4">SUM(C17:C23)</f>
        <v>12159500</v>
      </c>
      <c r="D25" s="15">
        <f t="shared" si="4"/>
        <v>876495</v>
      </c>
      <c r="E25" s="15">
        <f t="shared" si="4"/>
        <v>902917</v>
      </c>
      <c r="F25" s="15">
        <f t="shared" si="4"/>
        <v>815693.25</v>
      </c>
      <c r="G25" s="15">
        <f t="shared" si="4"/>
        <v>845459</v>
      </c>
      <c r="H25" s="15">
        <f t="shared" si="4"/>
        <v>785897.5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4"/>
        <v>0</v>
      </c>
      <c r="O25" s="15">
        <f>SUM(O17:O23)</f>
        <v>4226461.75</v>
      </c>
      <c r="P25" s="48">
        <f>+O25/C25*100</f>
        <v>34.758515975163448</v>
      </c>
      <c r="Q25" s="15">
        <f t="shared" ref="Q25" si="5">SUM(Q17:Q22)</f>
        <v>0</v>
      </c>
    </row>
    <row r="26" spans="1:17" ht="17.100000000000001" customHeight="1">
      <c r="A26" s="18" t="s">
        <v>19</v>
      </c>
      <c r="B26" s="20"/>
      <c r="C26" s="1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6"/>
      <c r="Q26" s="5"/>
    </row>
    <row r="27" spans="1:17" ht="17.100000000000001" customHeight="1">
      <c r="A27" s="18"/>
      <c r="B27" s="20" t="s">
        <v>26</v>
      </c>
      <c r="C27" s="8">
        <v>4500</v>
      </c>
      <c r="D27" s="9"/>
      <c r="E27" s="9">
        <v>1500</v>
      </c>
      <c r="F27" s="9"/>
      <c r="G27" s="9"/>
      <c r="H27" s="9"/>
      <c r="I27" s="9"/>
      <c r="J27" s="9"/>
      <c r="K27" s="9"/>
      <c r="L27" s="9"/>
      <c r="M27" s="9"/>
      <c r="N27" s="9"/>
      <c r="O27" s="9">
        <f>SUM(D27:N27)</f>
        <v>1500</v>
      </c>
      <c r="P27" s="47">
        <f>+O27/C27*100</f>
        <v>33.333333333333329</v>
      </c>
      <c r="Q27" s="10"/>
    </row>
    <row r="28" spans="1:17" ht="17.100000000000001" customHeight="1">
      <c r="A28" s="18"/>
      <c r="B28" s="20" t="s">
        <v>28</v>
      </c>
      <c r="C28" s="8">
        <v>28000</v>
      </c>
      <c r="D28" s="9"/>
      <c r="E28" s="9">
        <v>10000</v>
      </c>
      <c r="F28" s="9"/>
      <c r="G28" s="9"/>
      <c r="H28" s="9"/>
      <c r="I28" s="9"/>
      <c r="J28" s="9"/>
      <c r="K28" s="9"/>
      <c r="L28" s="9"/>
      <c r="M28" s="9"/>
      <c r="N28" s="9"/>
      <c r="O28" s="9">
        <f>SUM(D28:N28)</f>
        <v>10000</v>
      </c>
      <c r="P28" s="47"/>
      <c r="Q28" s="10"/>
    </row>
    <row r="29" spans="1:17" ht="17.100000000000001" customHeight="1">
      <c r="A29" s="18"/>
      <c r="B29" s="20" t="s">
        <v>70</v>
      </c>
      <c r="C29" s="8">
        <v>128000</v>
      </c>
      <c r="D29" s="9">
        <v>26860</v>
      </c>
      <c r="E29" s="9">
        <v>12390</v>
      </c>
      <c r="F29" s="9">
        <v>14000</v>
      </c>
      <c r="G29" s="9">
        <v>12320</v>
      </c>
      <c r="H29" s="9">
        <v>17100</v>
      </c>
      <c r="I29" s="9"/>
      <c r="J29" s="9"/>
      <c r="K29" s="9"/>
      <c r="L29" s="9"/>
      <c r="M29" s="9"/>
      <c r="N29" s="9"/>
      <c r="O29" s="9">
        <f>SUM(D29:N29)</f>
        <v>82670</v>
      </c>
      <c r="P29" s="47">
        <f>+O29/C29*100</f>
        <v>64.5859375</v>
      </c>
      <c r="Q29" s="10"/>
    </row>
    <row r="30" spans="1:17" ht="17.100000000000001" customHeight="1">
      <c r="A30" s="18"/>
      <c r="B30" s="20" t="s">
        <v>69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47"/>
      <c r="Q30" s="10"/>
    </row>
    <row r="31" spans="1:17" ht="17.100000000000001" customHeight="1">
      <c r="A31" s="18"/>
      <c r="B31" s="20" t="s">
        <v>72</v>
      </c>
      <c r="C31" s="8">
        <v>200000</v>
      </c>
      <c r="D31" s="9">
        <v>21920</v>
      </c>
      <c r="E31" s="9">
        <v>18240</v>
      </c>
      <c r="F31" s="9">
        <v>20380</v>
      </c>
      <c r="G31" s="9">
        <v>11230</v>
      </c>
      <c r="H31" s="9">
        <v>11010</v>
      </c>
      <c r="I31" s="9"/>
      <c r="J31" s="9"/>
      <c r="K31" s="9"/>
      <c r="L31" s="9"/>
      <c r="M31" s="9"/>
      <c r="N31" s="9"/>
      <c r="O31" s="9">
        <f>SUM(D31:N31)</f>
        <v>82780</v>
      </c>
      <c r="P31" s="47">
        <f>+O31/C31*100</f>
        <v>41.39</v>
      </c>
      <c r="Q31" s="10"/>
    </row>
    <row r="32" spans="1:17" ht="17.100000000000001" customHeight="1">
      <c r="A32" s="18"/>
      <c r="B32" s="20" t="s">
        <v>71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47"/>
      <c r="Q32" s="10"/>
    </row>
    <row r="33" spans="1:17" ht="17.100000000000001" customHeight="1">
      <c r="A33" s="18"/>
      <c r="B33" s="20" t="s">
        <v>29</v>
      </c>
      <c r="C33" s="8">
        <v>3100000</v>
      </c>
      <c r="D33" s="9">
        <v>295510</v>
      </c>
      <c r="E33" s="9">
        <v>858224</v>
      </c>
      <c r="F33" s="9">
        <v>844535</v>
      </c>
      <c r="G33" s="9">
        <v>129365</v>
      </c>
      <c r="H33" s="9">
        <v>59530</v>
      </c>
      <c r="I33" s="9"/>
      <c r="J33" s="9"/>
      <c r="K33" s="9"/>
      <c r="L33" s="9"/>
      <c r="M33" s="9"/>
      <c r="N33" s="9"/>
      <c r="O33" s="9">
        <f>SUM(D33:N33)</f>
        <v>2187164</v>
      </c>
      <c r="P33" s="47">
        <f>+O33/C33*100</f>
        <v>70.553677419354841</v>
      </c>
      <c r="Q33" s="10"/>
    </row>
    <row r="34" spans="1:17" ht="17.100000000000001" customHeight="1">
      <c r="A34" s="18"/>
      <c r="B34" s="20" t="s">
        <v>30</v>
      </c>
      <c r="C34" s="8">
        <v>2500</v>
      </c>
      <c r="D34" s="9">
        <v>300</v>
      </c>
      <c r="E34" s="9">
        <v>470</v>
      </c>
      <c r="F34" s="9">
        <v>370</v>
      </c>
      <c r="G34" s="9">
        <v>195</v>
      </c>
      <c r="H34" s="9">
        <v>285</v>
      </c>
      <c r="I34" s="9"/>
      <c r="J34" s="9"/>
      <c r="K34" s="9"/>
      <c r="L34" s="9"/>
      <c r="M34" s="9"/>
      <c r="N34" s="9"/>
      <c r="O34" s="9">
        <f>SUM(D34:N34)</f>
        <v>1620</v>
      </c>
      <c r="P34" s="47">
        <f>+O34/C34*100</f>
        <v>64.8</v>
      </c>
      <c r="Q34" s="10"/>
    </row>
    <row r="35" spans="1:17" ht="17.100000000000001" customHeight="1">
      <c r="A35" s="18"/>
      <c r="B35" s="20" t="s">
        <v>31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7"/>
      <c r="Q35" s="10"/>
    </row>
    <row r="36" spans="1:17" ht="17.100000000000001" customHeight="1">
      <c r="A36" s="21"/>
      <c r="B36" s="22" t="s">
        <v>20</v>
      </c>
      <c r="C36" s="13">
        <f t="shared" ref="C36:O36" si="6">SUM(C27:C35)</f>
        <v>3463000</v>
      </c>
      <c r="D36" s="14">
        <f t="shared" si="6"/>
        <v>344590</v>
      </c>
      <c r="E36" s="14">
        <f t="shared" si="6"/>
        <v>900824</v>
      </c>
      <c r="F36" s="14">
        <f t="shared" si="6"/>
        <v>879285</v>
      </c>
      <c r="G36" s="14">
        <f t="shared" si="6"/>
        <v>153110</v>
      </c>
      <c r="H36" s="14">
        <f t="shared" si="6"/>
        <v>87925</v>
      </c>
      <c r="I36" s="14">
        <f t="shared" si="6"/>
        <v>0</v>
      </c>
      <c r="J36" s="14">
        <f t="shared" si="6"/>
        <v>0</v>
      </c>
      <c r="K36" s="14">
        <f t="shared" si="6"/>
        <v>0</v>
      </c>
      <c r="L36" s="14">
        <f t="shared" si="6"/>
        <v>0</v>
      </c>
      <c r="M36" s="14">
        <f t="shared" si="6"/>
        <v>0</v>
      </c>
      <c r="N36" s="14">
        <f t="shared" si="6"/>
        <v>0</v>
      </c>
      <c r="O36" s="14">
        <f t="shared" si="6"/>
        <v>2365734</v>
      </c>
      <c r="P36" s="48">
        <f>+O36/C36*100</f>
        <v>68.314582731735484</v>
      </c>
      <c r="Q36" s="15">
        <f>SUM(Q27:Q35)</f>
        <v>0</v>
      </c>
    </row>
    <row r="37" spans="1:17" ht="17.100000000000001" customHeight="1">
      <c r="A37" s="18" t="s">
        <v>21</v>
      </c>
      <c r="B37" s="20"/>
      <c r="C37" s="1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46"/>
      <c r="Q37" s="5"/>
    </row>
    <row r="38" spans="1:17" ht="17.100000000000001" customHeight="1">
      <c r="A38" s="18"/>
      <c r="B38" s="20" t="s">
        <v>22</v>
      </c>
      <c r="C38" s="8">
        <v>400000</v>
      </c>
      <c r="D38" s="9">
        <v>29800</v>
      </c>
      <c r="E38" s="9">
        <v>464</v>
      </c>
      <c r="F38" s="9">
        <v>524</v>
      </c>
      <c r="G38" s="9">
        <v>7134</v>
      </c>
      <c r="H38" s="9">
        <v>36092</v>
      </c>
      <c r="I38" s="9"/>
      <c r="J38" s="9"/>
      <c r="K38" s="9"/>
      <c r="L38" s="9"/>
      <c r="M38" s="9"/>
      <c r="N38" s="9"/>
      <c r="O38" s="9"/>
      <c r="P38" s="47">
        <f>+O38/C38*100</f>
        <v>0</v>
      </c>
      <c r="Q38" s="10"/>
    </row>
    <row r="39" spans="1:17" ht="13.5" customHeight="1">
      <c r="A39" s="21"/>
      <c r="B39" s="22" t="s">
        <v>23</v>
      </c>
      <c r="C39" s="13">
        <f t="shared" ref="C39:Q39" si="7">SUM(C38)</f>
        <v>400000</v>
      </c>
      <c r="D39" s="14">
        <f t="shared" si="7"/>
        <v>29800</v>
      </c>
      <c r="E39" s="14">
        <f t="shared" si="7"/>
        <v>464</v>
      </c>
      <c r="F39" s="14">
        <f t="shared" si="7"/>
        <v>524</v>
      </c>
      <c r="G39" s="14">
        <f t="shared" si="7"/>
        <v>7134</v>
      </c>
      <c r="H39" s="14">
        <f t="shared" si="7"/>
        <v>36092</v>
      </c>
      <c r="I39" s="14">
        <f t="shared" si="7"/>
        <v>0</v>
      </c>
      <c r="J39" s="14">
        <f t="shared" si="7"/>
        <v>0</v>
      </c>
      <c r="K39" s="14">
        <f t="shared" si="7"/>
        <v>0</v>
      </c>
      <c r="L39" s="14">
        <f t="shared" si="7"/>
        <v>0</v>
      </c>
      <c r="M39" s="14">
        <f t="shared" si="7"/>
        <v>0</v>
      </c>
      <c r="N39" s="14">
        <f t="shared" si="7"/>
        <v>0</v>
      </c>
      <c r="O39" s="14">
        <f>SUM(O38)</f>
        <v>0</v>
      </c>
      <c r="P39" s="48">
        <f>+O39/C39*100</f>
        <v>0</v>
      </c>
      <c r="Q39" s="15">
        <f t="shared" si="7"/>
        <v>0</v>
      </c>
    </row>
    <row r="40" spans="1:17" ht="18" customHeight="1">
      <c r="A40" s="18" t="s">
        <v>24</v>
      </c>
      <c r="B40" s="20"/>
      <c r="C40" s="1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>
        <f t="shared" ref="O40:O46" si="8">SUM(D40:N40)</f>
        <v>0</v>
      </c>
      <c r="P40" s="46"/>
      <c r="Q40" s="5"/>
    </row>
    <row r="41" spans="1:17" ht="13.5" customHeight="1">
      <c r="A41" s="18"/>
      <c r="B41" s="20" t="s">
        <v>32</v>
      </c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f t="shared" si="8"/>
        <v>0</v>
      </c>
      <c r="P41" s="47"/>
      <c r="Q41" s="10"/>
    </row>
    <row r="42" spans="1:17" ht="13.5" customHeight="1">
      <c r="A42" s="18"/>
      <c r="B42" s="20" t="s">
        <v>33</v>
      </c>
      <c r="C42" s="8"/>
      <c r="D42" s="9"/>
      <c r="E42" s="9">
        <v>500</v>
      </c>
      <c r="F42" s="9"/>
      <c r="G42" s="9">
        <v>3750</v>
      </c>
      <c r="H42" s="9"/>
      <c r="I42" s="9"/>
      <c r="J42" s="9"/>
      <c r="K42" s="9"/>
      <c r="L42" s="9"/>
      <c r="M42" s="9"/>
      <c r="N42" s="9"/>
      <c r="O42" s="9">
        <f t="shared" si="8"/>
        <v>4250</v>
      </c>
      <c r="P42" s="47"/>
      <c r="Q42" s="10"/>
    </row>
    <row r="43" spans="1:17" ht="16.5" customHeight="1">
      <c r="A43" s="18"/>
      <c r="B43" s="20" t="s">
        <v>34</v>
      </c>
      <c r="C43" s="8"/>
      <c r="D43" s="9">
        <v>66000</v>
      </c>
      <c r="E43" s="9">
        <v>9100</v>
      </c>
      <c r="F43" s="9"/>
      <c r="G43" s="9">
        <v>3000</v>
      </c>
      <c r="H43" s="9"/>
      <c r="I43" s="9"/>
      <c r="J43" s="9"/>
      <c r="K43" s="9"/>
      <c r="L43" s="9"/>
      <c r="M43" s="9"/>
      <c r="N43" s="9"/>
      <c r="O43" s="9">
        <f t="shared" si="8"/>
        <v>78100</v>
      </c>
      <c r="P43" s="47"/>
      <c r="Q43" s="10"/>
    </row>
    <row r="44" spans="1:17" ht="16.5" customHeight="1">
      <c r="A44" s="18"/>
      <c r="B44" s="20" t="s">
        <v>35</v>
      </c>
      <c r="C44" s="8"/>
      <c r="D44" s="9">
        <v>75360</v>
      </c>
      <c r="E44" s="9">
        <v>64010</v>
      </c>
      <c r="F44" s="9">
        <v>50656</v>
      </c>
      <c r="G44" s="9">
        <v>57580</v>
      </c>
      <c r="H44" s="9">
        <v>68780</v>
      </c>
      <c r="I44" s="9"/>
      <c r="J44" s="9"/>
      <c r="K44" s="9"/>
      <c r="L44" s="9"/>
      <c r="M44" s="9"/>
      <c r="N44" s="9"/>
      <c r="O44" s="9">
        <f t="shared" si="8"/>
        <v>316386</v>
      </c>
      <c r="P44" s="47"/>
      <c r="Q44" s="10"/>
    </row>
    <row r="45" spans="1:17" ht="16.5" customHeight="1">
      <c r="A45" s="18"/>
      <c r="B45" s="20" t="s">
        <v>36</v>
      </c>
      <c r="C45" s="8"/>
      <c r="D45" s="9"/>
      <c r="E45" s="9">
        <v>500</v>
      </c>
      <c r="F45" s="9"/>
      <c r="G45" s="9"/>
      <c r="H45" s="9">
        <v>500</v>
      </c>
      <c r="I45" s="9"/>
      <c r="J45" s="9"/>
      <c r="K45" s="9"/>
      <c r="L45" s="9"/>
      <c r="M45" s="9"/>
      <c r="N45" s="9"/>
      <c r="O45" s="9">
        <f t="shared" si="8"/>
        <v>1000</v>
      </c>
      <c r="P45" s="47"/>
      <c r="Q45" s="10"/>
    </row>
    <row r="46" spans="1:17" ht="16.5" customHeight="1">
      <c r="A46" s="18"/>
      <c r="B46" s="20" t="s">
        <v>53</v>
      </c>
      <c r="C46" s="8"/>
      <c r="D46" s="9">
        <v>3100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f t="shared" si="8"/>
        <v>3100</v>
      </c>
      <c r="P46" s="47"/>
      <c r="Q46" s="10"/>
    </row>
    <row r="47" spans="1:17" ht="16.5" customHeight="1">
      <c r="A47" s="16"/>
      <c r="B47" s="19" t="s">
        <v>25</v>
      </c>
      <c r="C47" s="14">
        <f t="shared" ref="C47:Q47" si="9">SUM(C41:C46)</f>
        <v>0</v>
      </c>
      <c r="D47" s="14">
        <f t="shared" si="9"/>
        <v>144460</v>
      </c>
      <c r="E47" s="14">
        <f t="shared" si="9"/>
        <v>74110</v>
      </c>
      <c r="F47" s="14">
        <f t="shared" si="9"/>
        <v>50656</v>
      </c>
      <c r="G47" s="14">
        <f t="shared" si="9"/>
        <v>64330</v>
      </c>
      <c r="H47" s="14">
        <f t="shared" si="9"/>
        <v>69280</v>
      </c>
      <c r="I47" s="14">
        <f t="shared" si="9"/>
        <v>0</v>
      </c>
      <c r="J47" s="14">
        <f t="shared" si="9"/>
        <v>0</v>
      </c>
      <c r="K47" s="14">
        <f t="shared" si="9"/>
        <v>0</v>
      </c>
      <c r="L47" s="14">
        <f t="shared" si="9"/>
        <v>0</v>
      </c>
      <c r="M47" s="14">
        <f t="shared" si="9"/>
        <v>0</v>
      </c>
      <c r="N47" s="14">
        <f t="shared" si="9"/>
        <v>0</v>
      </c>
      <c r="O47" s="14">
        <f t="shared" si="9"/>
        <v>402836</v>
      </c>
      <c r="P47" s="49"/>
      <c r="Q47" s="15">
        <f t="shared" si="9"/>
        <v>0</v>
      </c>
    </row>
    <row r="48" spans="1:17" ht="18" customHeight="1">
      <c r="A48" s="21"/>
      <c r="B48" s="24" t="s">
        <v>10</v>
      </c>
      <c r="C48" s="34">
        <f>C47+C39+C36+C25</f>
        <v>16022500</v>
      </c>
      <c r="D48" s="35">
        <f t="shared" ref="D48:O48" si="10">D47+D39+D36+D25</f>
        <v>1395345</v>
      </c>
      <c r="E48" s="35">
        <f t="shared" si="10"/>
        <v>1878315</v>
      </c>
      <c r="F48" s="35">
        <f t="shared" si="10"/>
        <v>1746158.25</v>
      </c>
      <c r="G48" s="35">
        <f t="shared" si="10"/>
        <v>1070033</v>
      </c>
      <c r="H48" s="35">
        <f t="shared" si="10"/>
        <v>979194.5</v>
      </c>
      <c r="I48" s="35">
        <f t="shared" si="10"/>
        <v>0</v>
      </c>
      <c r="J48" s="35">
        <f t="shared" si="10"/>
        <v>0</v>
      </c>
      <c r="K48" s="35">
        <f t="shared" si="10"/>
        <v>0</v>
      </c>
      <c r="L48" s="35">
        <f t="shared" si="10"/>
        <v>0</v>
      </c>
      <c r="M48" s="35">
        <f t="shared" si="10"/>
        <v>0</v>
      </c>
      <c r="N48" s="35">
        <f t="shared" si="10"/>
        <v>0</v>
      </c>
      <c r="O48" s="35">
        <f t="shared" si="10"/>
        <v>6995031.75</v>
      </c>
      <c r="P48" s="50">
        <f>+O48/C48*100</f>
        <v>43.65755500078015</v>
      </c>
      <c r="Q48" s="15">
        <f>Q47+Q39+Q36+Q25</f>
        <v>0</v>
      </c>
    </row>
    <row r="49" spans="1:17" ht="18" customHeight="1">
      <c r="A49" s="16" t="s">
        <v>8</v>
      </c>
      <c r="B49" s="19"/>
      <c r="C49" s="1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46"/>
      <c r="Q49" s="5"/>
    </row>
    <row r="50" spans="1:17" ht="18" customHeight="1">
      <c r="A50" s="6"/>
      <c r="B50" s="20" t="s">
        <v>9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>SUM(D50:N50)</f>
        <v>0</v>
      </c>
      <c r="P50" s="47"/>
      <c r="Q50" s="10"/>
    </row>
    <row r="51" spans="1:17" ht="15" customHeight="1">
      <c r="A51" s="6"/>
      <c r="B51" s="20" t="s">
        <v>27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47"/>
      <c r="Q51" s="10"/>
    </row>
    <row r="52" spans="1:17" ht="18" customHeight="1">
      <c r="A52" s="25"/>
      <c r="B52" s="22" t="s">
        <v>6</v>
      </c>
      <c r="C52" s="13">
        <f>SUM(C50:C51)</f>
        <v>0</v>
      </c>
      <c r="D52" s="14">
        <f t="shared" ref="D52:Q52" si="11">SUM(D50:D51)</f>
        <v>0</v>
      </c>
      <c r="E52" s="14">
        <f t="shared" si="11"/>
        <v>0</v>
      </c>
      <c r="F52" s="14">
        <f t="shared" si="11"/>
        <v>0</v>
      </c>
      <c r="G52" s="14">
        <f t="shared" si="11"/>
        <v>0</v>
      </c>
      <c r="H52" s="14">
        <f t="shared" si="11"/>
        <v>0</v>
      </c>
      <c r="I52" s="14">
        <f t="shared" si="11"/>
        <v>0</v>
      </c>
      <c r="J52" s="14">
        <f t="shared" si="11"/>
        <v>0</v>
      </c>
      <c r="K52" s="14">
        <f t="shared" si="11"/>
        <v>0</v>
      </c>
      <c r="L52" s="14">
        <f t="shared" si="11"/>
        <v>0</v>
      </c>
      <c r="M52" s="14">
        <f t="shared" si="11"/>
        <v>0</v>
      </c>
      <c r="N52" s="14">
        <f t="shared" si="11"/>
        <v>0</v>
      </c>
      <c r="O52" s="14">
        <f t="shared" si="11"/>
        <v>0</v>
      </c>
      <c r="P52" s="51"/>
      <c r="Q52" s="15">
        <f t="shared" si="11"/>
        <v>0</v>
      </c>
    </row>
    <row r="53" spans="1:17" ht="18" customHeight="1">
      <c r="A53" s="16" t="s">
        <v>7</v>
      </c>
      <c r="B53" s="19"/>
      <c r="C53" s="1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9">
        <f>SUM(D53:N53)</f>
        <v>0</v>
      </c>
      <c r="P53" s="46"/>
      <c r="Q53" s="5"/>
    </row>
    <row r="54" spans="1:17" ht="17.25" customHeight="1">
      <c r="A54" s="26"/>
      <c r="B54" s="20" t="s">
        <v>1</v>
      </c>
      <c r="C54" s="8"/>
      <c r="D54" s="9">
        <v>169122.15</v>
      </c>
      <c r="E54" s="9">
        <v>9840</v>
      </c>
      <c r="F54" s="9">
        <v>13601.5</v>
      </c>
      <c r="G54" s="9">
        <v>45490</v>
      </c>
      <c r="H54" s="9">
        <v>58600</v>
      </c>
      <c r="I54" s="9"/>
      <c r="J54" s="9"/>
      <c r="K54" s="9"/>
      <c r="L54" s="9"/>
      <c r="M54" s="9"/>
      <c r="N54" s="9"/>
      <c r="O54" s="9">
        <f>SUM(D54:N54)</f>
        <v>296653.65000000002</v>
      </c>
      <c r="P54" s="47"/>
      <c r="Q54" s="10"/>
    </row>
    <row r="55" spans="1:17" ht="17.25" customHeight="1">
      <c r="A55" s="26"/>
      <c r="B55" s="20" t="s">
        <v>55</v>
      </c>
      <c r="C55" s="8"/>
      <c r="D55" s="9">
        <v>1100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f>SUM(D55:N55)</f>
        <v>1100</v>
      </c>
      <c r="P55" s="47"/>
      <c r="Q55" s="10"/>
    </row>
    <row r="56" spans="1:17" ht="17.25" customHeight="1">
      <c r="A56" s="26"/>
      <c r="B56" s="20" t="s">
        <v>37</v>
      </c>
      <c r="C56" s="8"/>
      <c r="D56" s="9">
        <v>103658.33</v>
      </c>
      <c r="E56" s="9"/>
      <c r="F56" s="9">
        <v>570</v>
      </c>
      <c r="G56" s="9"/>
      <c r="H56" s="9"/>
      <c r="I56" s="9"/>
      <c r="J56" s="9"/>
      <c r="K56" s="9"/>
      <c r="L56" s="9"/>
      <c r="M56" s="9"/>
      <c r="N56" s="9"/>
      <c r="O56" s="9">
        <f>SUM(D56:N56)</f>
        <v>104228.33</v>
      </c>
      <c r="P56" s="47"/>
      <c r="Q56" s="10"/>
    </row>
    <row r="57" spans="1:17" ht="17.25" hidden="1" customHeight="1">
      <c r="A57" s="26"/>
      <c r="B57" s="20" t="s">
        <v>39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 t="e">
        <f>C57+#REF!</f>
        <v>#REF!</v>
      </c>
      <c r="P57" s="47"/>
      <c r="Q57" s="10" t="e">
        <f>#REF!-O57</f>
        <v>#REF!</v>
      </c>
    </row>
    <row r="58" spans="1:17" ht="1.5" customHeight="1">
      <c r="A58" s="26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47"/>
      <c r="Q58" s="10"/>
    </row>
    <row r="59" spans="1:17" ht="18" customHeight="1">
      <c r="A59" s="58" t="s">
        <v>2</v>
      </c>
      <c r="B59" s="59"/>
      <c r="C59" s="27">
        <f>SUM(C54:C58)</f>
        <v>0</v>
      </c>
      <c r="D59" s="28">
        <f t="shared" ref="D59:N59" si="12">SUM(D54:D58)</f>
        <v>273880.48</v>
      </c>
      <c r="E59" s="28">
        <f t="shared" si="12"/>
        <v>9840</v>
      </c>
      <c r="F59" s="28">
        <f t="shared" si="12"/>
        <v>14171.5</v>
      </c>
      <c r="G59" s="28">
        <f t="shared" si="12"/>
        <v>45490</v>
      </c>
      <c r="H59" s="28">
        <f t="shared" si="12"/>
        <v>58600</v>
      </c>
      <c r="I59" s="28">
        <f t="shared" si="12"/>
        <v>0</v>
      </c>
      <c r="J59" s="28">
        <f t="shared" si="12"/>
        <v>0</v>
      </c>
      <c r="K59" s="28">
        <f t="shared" si="12"/>
        <v>0</v>
      </c>
      <c r="L59" s="28">
        <f t="shared" si="12"/>
        <v>0</v>
      </c>
      <c r="M59" s="28">
        <f t="shared" si="12"/>
        <v>0</v>
      </c>
      <c r="N59" s="28">
        <f t="shared" si="12"/>
        <v>0</v>
      </c>
      <c r="O59" s="28">
        <f>SUM(O53:O56)</f>
        <v>401981.98000000004</v>
      </c>
      <c r="P59" s="52"/>
      <c r="Q59" s="29"/>
    </row>
    <row r="60" spans="1:17" s="2" customFormat="1" ht="18" customHeight="1">
      <c r="A60" s="60" t="s">
        <v>3</v>
      </c>
      <c r="B60" s="61"/>
      <c r="C60" s="33">
        <f>C59+C48+C14+C52</f>
        <v>172022500</v>
      </c>
      <c r="D60" s="30">
        <f t="shared" ref="D60:N60" si="13">D59+D48+D14+D52</f>
        <v>9768525.3599999994</v>
      </c>
      <c r="E60" s="30">
        <f t="shared" si="13"/>
        <v>2911049.3600000003</v>
      </c>
      <c r="F60" s="30">
        <f t="shared" si="13"/>
        <v>2343992.31</v>
      </c>
      <c r="G60" s="30">
        <f t="shared" si="13"/>
        <v>2490587.46</v>
      </c>
      <c r="H60" s="30">
        <f t="shared" si="13"/>
        <v>2334128.77</v>
      </c>
      <c r="I60" s="30">
        <f t="shared" si="13"/>
        <v>0</v>
      </c>
      <c r="J60" s="30">
        <f t="shared" si="13"/>
        <v>0</v>
      </c>
      <c r="K60" s="30">
        <f t="shared" si="13"/>
        <v>0</v>
      </c>
      <c r="L60" s="30">
        <f t="shared" si="13"/>
        <v>0</v>
      </c>
      <c r="M60" s="30">
        <f t="shared" si="13"/>
        <v>0</v>
      </c>
      <c r="N60" s="30">
        <f t="shared" si="13"/>
        <v>0</v>
      </c>
      <c r="O60" s="30">
        <f>O59+O48+O14+O52</f>
        <v>19774269.259999998</v>
      </c>
      <c r="P60" s="50">
        <f>+O60/C60*100</f>
        <v>11.495164446511357</v>
      </c>
      <c r="Q60" s="31"/>
    </row>
    <row r="61" spans="1:17" s="2" customFormat="1" ht="18" customHeight="1">
      <c r="A61" s="1"/>
      <c r="B61" s="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53"/>
      <c r="Q61" s="32"/>
    </row>
    <row r="62" spans="1:17" s="2" customFormat="1" ht="18" customHeight="1">
      <c r="A62" s="1"/>
      <c r="B62" s="2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53"/>
      <c r="Q62" s="32"/>
    </row>
    <row r="63" spans="1:17" s="2" customFormat="1" ht="18" customHeight="1">
      <c r="A63" s="1"/>
      <c r="B63" s="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53"/>
      <c r="Q63" s="32"/>
    </row>
    <row r="64" spans="1:17" s="2" customFormat="1" ht="18" customHeight="1">
      <c r="A64" s="1"/>
      <c r="B64" s="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53"/>
      <c r="Q64" s="32"/>
    </row>
    <row r="65" spans="1:17" s="2" customFormat="1" ht="18" customHeight="1">
      <c r="A65" s="1"/>
      <c r="B65" s="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53"/>
      <c r="Q65" s="32"/>
    </row>
    <row r="66" spans="1:17" s="2" customFormat="1" ht="18" customHeight="1">
      <c r="A66" s="1"/>
      <c r="B66" s="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53"/>
      <c r="Q66" s="32"/>
    </row>
    <row r="67" spans="1:17" s="2" customFormat="1" ht="18" customHeight="1">
      <c r="A67" s="1"/>
      <c r="B67" s="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53"/>
      <c r="Q67" s="32"/>
    </row>
    <row r="68" spans="1:17" s="2" customFormat="1" ht="18" customHeight="1">
      <c r="A68" s="1"/>
      <c r="B68" s="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53"/>
      <c r="Q68" s="32"/>
    </row>
    <row r="69" spans="1:17" s="2" customFormat="1" ht="18" customHeight="1">
      <c r="A69" s="1"/>
      <c r="B69" s="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53"/>
      <c r="Q69" s="32"/>
    </row>
    <row r="70" spans="1:17" s="2" customFormat="1" ht="18" customHeight="1">
      <c r="A70" s="1"/>
      <c r="B70" s="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53"/>
      <c r="Q70" s="32"/>
    </row>
    <row r="71" spans="1:17" s="2" customFormat="1" ht="18" customHeight="1">
      <c r="A71" s="1"/>
      <c r="B71" s="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53"/>
      <c r="Q71" s="32"/>
    </row>
    <row r="72" spans="1:17" s="2" customFormat="1" ht="18" customHeight="1">
      <c r="A72" s="1"/>
      <c r="B72" s="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53"/>
      <c r="Q72" s="32"/>
    </row>
  </sheetData>
  <mergeCells count="9">
    <mergeCell ref="A15:B15"/>
    <mergeCell ref="A59:B59"/>
    <mergeCell ref="A60:B60"/>
    <mergeCell ref="A1:Q1"/>
    <mergeCell ref="A2:Q2"/>
    <mergeCell ref="A3:Q3"/>
    <mergeCell ref="A4:Q4"/>
    <mergeCell ref="A5:B6"/>
    <mergeCell ref="A7:B7"/>
  </mergeCells>
  <pageMargins left="0.51181102362204722" right="0.23622047244094491" top="0.15748031496062992" bottom="0.15748031496062992" header="0.15748031496062992" footer="0.15748031496062992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="110" zoomScaleNormal="110" workbookViewId="0">
      <selection sqref="A1:R1"/>
    </sheetView>
  </sheetViews>
  <sheetFormatPr defaultColWidth="18.75" defaultRowHeight="18" customHeight="1"/>
  <cols>
    <col min="1" max="1" width="1.75" style="4" customWidth="1"/>
    <col min="2" max="2" width="47.125" style="4" customWidth="1"/>
    <col min="3" max="3" width="13.625" style="4" customWidth="1"/>
    <col min="4" max="5" width="11.875" style="45" hidden="1" customWidth="1"/>
    <col min="6" max="6" width="12.25" style="45" hidden="1" customWidth="1"/>
    <col min="7" max="7" width="11.875" style="45" hidden="1" customWidth="1"/>
    <col min="8" max="8" width="12.25" style="45" hidden="1" customWidth="1"/>
    <col min="9" max="9" width="11.875" style="45" customWidth="1"/>
    <col min="10" max="15" width="11.875" style="45" hidden="1" customWidth="1"/>
    <col min="16" max="16" width="13.25" style="45" customWidth="1"/>
    <col min="17" max="17" width="7.125" style="54" customWidth="1"/>
    <col min="18" max="18" width="7.5" style="4" customWidth="1"/>
    <col min="19" max="16384" width="18.75" style="4"/>
  </cols>
  <sheetData>
    <row r="1" spans="1:18" s="2" customFormat="1" ht="18" customHeight="1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2" customFormat="1" ht="18" customHeight="1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2" customFormat="1" ht="18" customHeight="1">
      <c r="A3" s="62" t="s">
        <v>79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s="2" customFormat="1" ht="4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18" customHeight="1">
      <c r="A5" s="63" t="s">
        <v>0</v>
      </c>
      <c r="B5" s="63"/>
      <c r="C5" s="40" t="s">
        <v>64</v>
      </c>
      <c r="D5" s="42" t="s">
        <v>56</v>
      </c>
      <c r="E5" s="42" t="s">
        <v>56</v>
      </c>
      <c r="F5" s="42" t="s">
        <v>56</v>
      </c>
      <c r="G5" s="42" t="s">
        <v>56</v>
      </c>
      <c r="H5" s="42" t="s">
        <v>56</v>
      </c>
      <c r="I5" s="42" t="s">
        <v>56</v>
      </c>
      <c r="J5" s="42" t="s">
        <v>56</v>
      </c>
      <c r="K5" s="42" t="s">
        <v>56</v>
      </c>
      <c r="L5" s="42" t="s">
        <v>56</v>
      </c>
      <c r="M5" s="42" t="s">
        <v>56</v>
      </c>
      <c r="N5" s="42" t="s">
        <v>56</v>
      </c>
      <c r="O5" s="42" t="s">
        <v>56</v>
      </c>
      <c r="P5" s="42" t="s">
        <v>51</v>
      </c>
      <c r="Q5" s="37" t="s">
        <v>54</v>
      </c>
      <c r="R5" s="36" t="s">
        <v>52</v>
      </c>
    </row>
    <row r="6" spans="1:18" ht="18" customHeight="1">
      <c r="A6" s="63"/>
      <c r="B6" s="63"/>
      <c r="C6" s="41" t="s">
        <v>65</v>
      </c>
      <c r="D6" s="43" t="s">
        <v>50</v>
      </c>
      <c r="E6" s="43" t="s">
        <v>41</v>
      </c>
      <c r="F6" s="43" t="s">
        <v>42</v>
      </c>
      <c r="G6" s="43" t="s">
        <v>43</v>
      </c>
      <c r="H6" s="43" t="s">
        <v>44</v>
      </c>
      <c r="I6" s="43" t="s">
        <v>45</v>
      </c>
      <c r="J6" s="43" t="s">
        <v>57</v>
      </c>
      <c r="K6" s="43" t="s">
        <v>46</v>
      </c>
      <c r="L6" s="43" t="s">
        <v>47</v>
      </c>
      <c r="M6" s="43" t="s">
        <v>48</v>
      </c>
      <c r="N6" s="43" t="s">
        <v>49</v>
      </c>
      <c r="O6" s="43" t="s">
        <v>58</v>
      </c>
      <c r="P6" s="43" t="s">
        <v>66</v>
      </c>
      <c r="Q6" s="39"/>
      <c r="R6" s="38"/>
    </row>
    <row r="7" spans="1:18" ht="17.100000000000001" customHeight="1">
      <c r="A7" s="64" t="s">
        <v>11</v>
      </c>
      <c r="B7" s="65"/>
      <c r="C7" s="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6"/>
      <c r="R7" s="5"/>
    </row>
    <row r="8" spans="1:18" ht="17.100000000000001" customHeight="1">
      <c r="A8" s="6"/>
      <c r="B8" s="7" t="s">
        <v>59</v>
      </c>
      <c r="C8" s="8">
        <v>128000000</v>
      </c>
      <c r="D8" s="9">
        <v>7632125.3099999996</v>
      </c>
      <c r="E8" s="9">
        <v>539627.79</v>
      </c>
      <c r="F8" s="9">
        <v>109655.49</v>
      </c>
      <c r="G8" s="9">
        <v>221367.66</v>
      </c>
      <c r="H8" s="9">
        <v>40522.25</v>
      </c>
      <c r="I8" s="9">
        <v>21328.799999999999</v>
      </c>
      <c r="J8" s="9"/>
      <c r="K8" s="9"/>
      <c r="L8" s="9"/>
      <c r="M8" s="9"/>
      <c r="N8" s="9"/>
      <c r="O8" s="9"/>
      <c r="P8" s="9">
        <f t="shared" ref="P8:P9" si="0">SUM(D8:O8)</f>
        <v>8564627.3000000007</v>
      </c>
      <c r="Q8" s="47">
        <f>+P8/C8*100</f>
        <v>6.6911150781250015</v>
      </c>
      <c r="R8" s="10"/>
    </row>
    <row r="9" spans="1:18" ht="17.100000000000001" customHeight="1">
      <c r="A9" s="6"/>
      <c r="B9" s="7" t="s">
        <v>62</v>
      </c>
      <c r="C9" s="8">
        <v>100000</v>
      </c>
      <c r="D9" s="9">
        <v>0</v>
      </c>
      <c r="E9" s="9">
        <v>0</v>
      </c>
      <c r="F9" s="9">
        <v>4426.82</v>
      </c>
      <c r="G9" s="9">
        <v>3069.16</v>
      </c>
      <c r="H9" s="9">
        <v>442.22</v>
      </c>
      <c r="I9" s="9">
        <v>63.88</v>
      </c>
      <c r="J9" s="9"/>
      <c r="K9" s="9"/>
      <c r="L9" s="9"/>
      <c r="M9" s="9"/>
      <c r="N9" s="9"/>
      <c r="O9" s="9"/>
      <c r="P9" s="9">
        <f t="shared" si="0"/>
        <v>8002.08</v>
      </c>
      <c r="Q9" s="47">
        <f>+P9/C9*100</f>
        <v>8.0020799999999994</v>
      </c>
      <c r="R9" s="10"/>
    </row>
    <row r="10" spans="1:18" ht="17.100000000000001" customHeight="1">
      <c r="A10" s="6"/>
      <c r="B10" s="7" t="s">
        <v>60</v>
      </c>
      <c r="C10" s="8">
        <v>2800000</v>
      </c>
      <c r="D10" s="9">
        <v>0</v>
      </c>
      <c r="E10" s="9">
        <v>28865.1</v>
      </c>
      <c r="F10" s="9">
        <v>0</v>
      </c>
      <c r="G10" s="9">
        <v>372313.65</v>
      </c>
      <c r="H10" s="9">
        <v>41260</v>
      </c>
      <c r="I10" s="9">
        <v>0</v>
      </c>
      <c r="J10" s="9"/>
      <c r="K10" s="9"/>
      <c r="L10" s="9"/>
      <c r="M10" s="9"/>
      <c r="N10" s="9"/>
      <c r="O10" s="9"/>
      <c r="P10" s="9">
        <f t="shared" ref="P10" si="1">SUM(D10:O10)</f>
        <v>442438.75</v>
      </c>
      <c r="Q10" s="47">
        <f>+P10/C10*100</f>
        <v>15.801383928571427</v>
      </c>
      <c r="R10" s="10"/>
    </row>
    <row r="11" spans="1:18" ht="17.100000000000001" customHeight="1">
      <c r="A11" s="6"/>
      <c r="B11" s="7" t="s">
        <v>61</v>
      </c>
      <c r="C11" s="8">
        <v>21700000</v>
      </c>
      <c r="D11" s="9">
        <v>189413.6</v>
      </c>
      <c r="E11" s="9">
        <v>179009.2</v>
      </c>
      <c r="F11" s="9">
        <v>196780.75</v>
      </c>
      <c r="G11" s="9">
        <v>502237.4</v>
      </c>
      <c r="H11" s="9">
        <v>944338.4</v>
      </c>
      <c r="I11" s="9">
        <v>3364578.85</v>
      </c>
      <c r="J11" s="9"/>
      <c r="K11" s="9"/>
      <c r="L11" s="9"/>
      <c r="M11" s="9"/>
      <c r="N11" s="9"/>
      <c r="O11" s="9"/>
      <c r="P11" s="9">
        <f>SUM(D11:O11)</f>
        <v>5376358.2000000002</v>
      </c>
      <c r="Q11" s="47">
        <f>+P11/C11*100</f>
        <v>24.775844239631336</v>
      </c>
      <c r="R11" s="10"/>
    </row>
    <row r="12" spans="1:18" ht="17.100000000000001" customHeight="1">
      <c r="A12" s="6"/>
      <c r="B12" s="7" t="s">
        <v>63</v>
      </c>
      <c r="C12" s="8">
        <v>3400000</v>
      </c>
      <c r="D12" s="9">
        <v>277760.96999999997</v>
      </c>
      <c r="E12" s="9">
        <v>275392.27</v>
      </c>
      <c r="F12" s="9">
        <v>272799.5</v>
      </c>
      <c r="G12" s="9">
        <v>276076.59000000003</v>
      </c>
      <c r="H12" s="9">
        <v>269771.40000000002</v>
      </c>
      <c r="I12" s="9">
        <v>263007.83</v>
      </c>
      <c r="J12" s="9"/>
      <c r="K12" s="9"/>
      <c r="L12" s="9"/>
      <c r="M12" s="9"/>
      <c r="N12" s="9"/>
      <c r="O12" s="9"/>
      <c r="P12" s="9">
        <f t="shared" ref="P12:P13" si="2">SUM(D12:O12)</f>
        <v>1634808.56</v>
      </c>
      <c r="Q12" s="47">
        <f>+P12/C12*100</f>
        <v>48.082604705882353</v>
      </c>
      <c r="R12" s="10"/>
    </row>
    <row r="13" spans="1:18" ht="17.100000000000001" customHeight="1">
      <c r="A13" s="6"/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f t="shared" si="2"/>
        <v>0</v>
      </c>
      <c r="Q13" s="47"/>
      <c r="R13" s="10"/>
    </row>
    <row r="14" spans="1:18" ht="17.100000000000001" customHeight="1">
      <c r="A14" s="11"/>
      <c r="B14" s="12" t="s">
        <v>12</v>
      </c>
      <c r="C14" s="13">
        <f t="shared" ref="C14:P14" si="3">SUM(C7:C13)</f>
        <v>156000000</v>
      </c>
      <c r="D14" s="14">
        <f t="shared" si="3"/>
        <v>8099299.879999999</v>
      </c>
      <c r="E14" s="14">
        <f t="shared" si="3"/>
        <v>1022894.3600000001</v>
      </c>
      <c r="F14" s="14">
        <f t="shared" si="3"/>
        <v>583662.56000000006</v>
      </c>
      <c r="G14" s="14">
        <f t="shared" si="3"/>
        <v>1375064.4600000002</v>
      </c>
      <c r="H14" s="14">
        <f t="shared" si="3"/>
        <v>1296334.27</v>
      </c>
      <c r="I14" s="14">
        <f t="shared" si="3"/>
        <v>3648979.3600000003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14">
        <f t="shared" si="3"/>
        <v>16026234.890000002</v>
      </c>
      <c r="Q14" s="48">
        <f>+P14/C14*100</f>
        <v>10.273227493589745</v>
      </c>
      <c r="R14" s="15">
        <f>SUM(R7:R13)</f>
        <v>0</v>
      </c>
    </row>
    <row r="15" spans="1:18" ht="17.100000000000001" customHeight="1">
      <c r="A15" s="56" t="s">
        <v>13</v>
      </c>
      <c r="B15" s="57"/>
      <c r="C15" s="1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46"/>
      <c r="R15" s="5"/>
    </row>
    <row r="16" spans="1:18" ht="17.100000000000001" customHeight="1">
      <c r="A16" s="18" t="s">
        <v>14</v>
      </c>
      <c r="B16" s="19"/>
      <c r="C16" s="1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46"/>
      <c r="R16" s="5"/>
    </row>
    <row r="17" spans="1:18" ht="17.100000000000001" customHeight="1">
      <c r="A17" s="18"/>
      <c r="B17" s="20" t="s">
        <v>38</v>
      </c>
      <c r="C17" s="8">
        <v>1200000</v>
      </c>
      <c r="D17" s="9">
        <v>95830</v>
      </c>
      <c r="E17" s="9">
        <v>91170</v>
      </c>
      <c r="F17" s="9">
        <v>81670</v>
      </c>
      <c r="G17" s="9">
        <v>96260</v>
      </c>
      <c r="H17" s="9">
        <v>83520</v>
      </c>
      <c r="I17" s="9">
        <v>97860</v>
      </c>
      <c r="J17" s="9"/>
      <c r="K17" s="9"/>
      <c r="L17" s="9"/>
      <c r="M17" s="9"/>
      <c r="N17" s="9"/>
      <c r="O17" s="9"/>
      <c r="P17" s="9">
        <f>SUM(D17:O17)</f>
        <v>546310</v>
      </c>
      <c r="Q17" s="47">
        <f t="shared" ref="Q17:Q25" si="4">+P17/C17*100</f>
        <v>45.525833333333331</v>
      </c>
      <c r="R17" s="10"/>
    </row>
    <row r="18" spans="1:18" ht="17.100000000000001" customHeight="1">
      <c r="A18" s="18"/>
      <c r="B18" s="20" t="s">
        <v>15</v>
      </c>
      <c r="C18" s="8">
        <v>11500</v>
      </c>
      <c r="D18" s="9">
        <v>320</v>
      </c>
      <c r="E18" s="9">
        <v>620</v>
      </c>
      <c r="F18" s="9">
        <v>420</v>
      </c>
      <c r="G18" s="9">
        <v>680</v>
      </c>
      <c r="H18" s="9">
        <v>360</v>
      </c>
      <c r="I18" s="9">
        <v>510</v>
      </c>
      <c r="J18" s="9"/>
      <c r="K18" s="9"/>
      <c r="L18" s="9"/>
      <c r="M18" s="9"/>
      <c r="N18" s="9"/>
      <c r="O18" s="9"/>
      <c r="P18" s="9">
        <f t="shared" ref="P18:P23" si="5">SUM(D18:O18)</f>
        <v>2910</v>
      </c>
      <c r="Q18" s="47">
        <f t="shared" si="4"/>
        <v>25.304347826086961</v>
      </c>
      <c r="R18" s="10"/>
    </row>
    <row r="19" spans="1:18" ht="17.100000000000001" customHeight="1">
      <c r="A19" s="18"/>
      <c r="B19" s="20" t="s">
        <v>16</v>
      </c>
      <c r="C19" s="8">
        <v>470000</v>
      </c>
      <c r="D19" s="9">
        <v>38300</v>
      </c>
      <c r="E19" s="9">
        <v>38550</v>
      </c>
      <c r="F19" s="9">
        <v>37300</v>
      </c>
      <c r="G19" s="9">
        <v>36900</v>
      </c>
      <c r="H19" s="9">
        <v>33650</v>
      </c>
      <c r="I19" s="9">
        <v>26700</v>
      </c>
      <c r="J19" s="9"/>
      <c r="K19" s="9"/>
      <c r="L19" s="9"/>
      <c r="M19" s="9"/>
      <c r="N19" s="9"/>
      <c r="O19" s="9"/>
      <c r="P19" s="9">
        <f>SUM(D19:O19)</f>
        <v>211400</v>
      </c>
      <c r="Q19" s="47">
        <f t="shared" si="4"/>
        <v>44.978723404255319</v>
      </c>
      <c r="R19" s="10"/>
    </row>
    <row r="20" spans="1:18" ht="17.100000000000001" customHeight="1">
      <c r="A20" s="18"/>
      <c r="B20" s="20" t="s">
        <v>40</v>
      </c>
      <c r="C20" s="8">
        <v>300000</v>
      </c>
      <c r="D20" s="9">
        <v>5250</v>
      </c>
      <c r="E20" s="9">
        <v>18250</v>
      </c>
      <c r="F20" s="9">
        <v>10000</v>
      </c>
      <c r="G20" s="9">
        <v>6750</v>
      </c>
      <c r="H20" s="9">
        <v>7500</v>
      </c>
      <c r="I20" s="9">
        <v>26750</v>
      </c>
      <c r="J20" s="9"/>
      <c r="K20" s="9"/>
      <c r="L20" s="9"/>
      <c r="M20" s="9"/>
      <c r="N20" s="9"/>
      <c r="O20" s="9"/>
      <c r="P20" s="9">
        <f t="shared" si="5"/>
        <v>74500</v>
      </c>
      <c r="Q20" s="47">
        <f t="shared" si="4"/>
        <v>24.833333333333332</v>
      </c>
      <c r="R20" s="10"/>
    </row>
    <row r="21" spans="1:18" ht="17.100000000000001" customHeight="1">
      <c r="A21" s="18"/>
      <c r="B21" s="20" t="s">
        <v>17</v>
      </c>
      <c r="C21" s="8">
        <v>170000</v>
      </c>
      <c r="D21" s="9">
        <v>19565</v>
      </c>
      <c r="E21" s="9">
        <v>13187</v>
      </c>
      <c r="F21" s="9">
        <v>4607</v>
      </c>
      <c r="G21" s="9">
        <v>4386</v>
      </c>
      <c r="H21" s="9">
        <v>1197.5</v>
      </c>
      <c r="I21" s="9">
        <v>2382</v>
      </c>
      <c r="J21" s="9"/>
      <c r="K21" s="9"/>
      <c r="L21" s="9"/>
      <c r="M21" s="9"/>
      <c r="N21" s="9"/>
      <c r="O21" s="9"/>
      <c r="P21" s="9">
        <f t="shared" si="5"/>
        <v>45324.5</v>
      </c>
      <c r="Q21" s="47">
        <f t="shared" si="4"/>
        <v>26.661470588235293</v>
      </c>
      <c r="R21" s="10"/>
    </row>
    <row r="22" spans="1:18" ht="17.100000000000001" customHeight="1">
      <c r="A22" s="18"/>
      <c r="B22" s="20" t="s">
        <v>18</v>
      </c>
      <c r="C22" s="8">
        <v>10000000</v>
      </c>
      <c r="D22" s="9">
        <v>717230</v>
      </c>
      <c r="E22" s="9">
        <v>741140</v>
      </c>
      <c r="F22" s="9">
        <v>671710</v>
      </c>
      <c r="G22" s="9">
        <v>698680</v>
      </c>
      <c r="H22" s="9">
        <v>659670</v>
      </c>
      <c r="I22" s="9">
        <v>780430</v>
      </c>
      <c r="J22" s="9"/>
      <c r="K22" s="9"/>
      <c r="L22" s="9"/>
      <c r="M22" s="9"/>
      <c r="N22" s="9"/>
      <c r="O22" s="9"/>
      <c r="P22" s="9">
        <f t="shared" si="5"/>
        <v>4268860</v>
      </c>
      <c r="Q22" s="47">
        <f t="shared" si="4"/>
        <v>42.688600000000001</v>
      </c>
      <c r="R22" s="10"/>
    </row>
    <row r="23" spans="1:18" ht="17.100000000000001" customHeight="1">
      <c r="A23" s="18"/>
      <c r="B23" s="20" t="s">
        <v>68</v>
      </c>
      <c r="C23" s="8">
        <v>8000</v>
      </c>
      <c r="D23" s="9"/>
      <c r="E23" s="9"/>
      <c r="F23" s="9">
        <v>9986.25</v>
      </c>
      <c r="G23" s="9">
        <v>1803</v>
      </c>
      <c r="H23" s="9"/>
      <c r="I23" s="9">
        <v>0</v>
      </c>
      <c r="J23" s="9"/>
      <c r="K23" s="9"/>
      <c r="L23" s="9"/>
      <c r="M23" s="9"/>
      <c r="N23" s="9"/>
      <c r="O23" s="9"/>
      <c r="P23" s="9">
        <f t="shared" si="5"/>
        <v>11789.25</v>
      </c>
      <c r="Q23" s="47">
        <f t="shared" si="4"/>
        <v>147.36562499999999</v>
      </c>
      <c r="R23" s="10"/>
    </row>
    <row r="24" spans="1:18" ht="17.100000000000001" customHeight="1">
      <c r="A24" s="18"/>
      <c r="B24" s="20" t="s">
        <v>67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55"/>
      <c r="R24" s="10"/>
    </row>
    <row r="25" spans="1:18" ht="17.100000000000001" customHeight="1">
      <c r="A25" s="21"/>
      <c r="B25" s="24" t="s">
        <v>5</v>
      </c>
      <c r="C25" s="23">
        <f t="shared" ref="C25:O25" si="6">SUM(C17:C23)</f>
        <v>12159500</v>
      </c>
      <c r="D25" s="15">
        <f t="shared" si="6"/>
        <v>876495</v>
      </c>
      <c r="E25" s="15">
        <f t="shared" si="6"/>
        <v>902917</v>
      </c>
      <c r="F25" s="15">
        <f t="shared" si="6"/>
        <v>815693.25</v>
      </c>
      <c r="G25" s="15">
        <f t="shared" si="6"/>
        <v>845459</v>
      </c>
      <c r="H25" s="15">
        <f t="shared" si="6"/>
        <v>785897.5</v>
      </c>
      <c r="I25" s="15">
        <f t="shared" si="6"/>
        <v>934632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  <c r="O25" s="15">
        <f t="shared" si="6"/>
        <v>0</v>
      </c>
      <c r="P25" s="15">
        <f>SUM(P17:P23)</f>
        <v>5161093.75</v>
      </c>
      <c r="Q25" s="48">
        <f t="shared" si="4"/>
        <v>42.444950450265225</v>
      </c>
      <c r="R25" s="15">
        <f t="shared" ref="R25" si="7">SUM(R17:R22)</f>
        <v>0</v>
      </c>
    </row>
    <row r="26" spans="1:18" ht="17.100000000000001" customHeight="1">
      <c r="A26" s="18" t="s">
        <v>19</v>
      </c>
      <c r="B26" s="20"/>
      <c r="C26" s="1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46"/>
      <c r="R26" s="5"/>
    </row>
    <row r="27" spans="1:18" ht="17.100000000000001" customHeight="1">
      <c r="A27" s="18"/>
      <c r="B27" s="20" t="s">
        <v>26</v>
      </c>
      <c r="C27" s="8">
        <v>4500</v>
      </c>
      <c r="D27" s="9"/>
      <c r="E27" s="9">
        <v>1500</v>
      </c>
      <c r="F27" s="9"/>
      <c r="G27" s="9"/>
      <c r="H27" s="9"/>
      <c r="I27" s="9">
        <v>1500</v>
      </c>
      <c r="J27" s="9"/>
      <c r="K27" s="9"/>
      <c r="L27" s="9"/>
      <c r="M27" s="9"/>
      <c r="N27" s="9"/>
      <c r="O27" s="9"/>
      <c r="P27" s="9">
        <f t="shared" ref="P27:P33" si="8">SUM(D27:O27)</f>
        <v>3000</v>
      </c>
      <c r="Q27" s="47">
        <f>+P27/C27*100</f>
        <v>66.666666666666657</v>
      </c>
      <c r="R27" s="10"/>
    </row>
    <row r="28" spans="1:18" ht="17.100000000000001" customHeight="1">
      <c r="A28" s="18"/>
      <c r="B28" s="20" t="s">
        <v>28</v>
      </c>
      <c r="C28" s="8">
        <v>28000</v>
      </c>
      <c r="D28" s="9"/>
      <c r="E28" s="9">
        <v>10000</v>
      </c>
      <c r="F28" s="9"/>
      <c r="G28" s="9"/>
      <c r="H28" s="9"/>
      <c r="I28" s="9">
        <v>4000</v>
      </c>
      <c r="J28" s="9"/>
      <c r="K28" s="9"/>
      <c r="L28" s="9"/>
      <c r="M28" s="9"/>
      <c r="N28" s="9"/>
      <c r="O28" s="9"/>
      <c r="P28" s="9">
        <f t="shared" si="8"/>
        <v>14000</v>
      </c>
      <c r="Q28" s="47"/>
      <c r="R28" s="10"/>
    </row>
    <row r="29" spans="1:18" ht="17.100000000000001" customHeight="1">
      <c r="A29" s="18"/>
      <c r="B29" s="20" t="s">
        <v>70</v>
      </c>
      <c r="C29" s="8">
        <v>128000</v>
      </c>
      <c r="D29" s="9">
        <v>26860</v>
      </c>
      <c r="E29" s="9">
        <v>12390</v>
      </c>
      <c r="F29" s="9">
        <v>14000</v>
      </c>
      <c r="G29" s="9">
        <v>12320</v>
      </c>
      <c r="H29" s="9">
        <v>17100</v>
      </c>
      <c r="I29" s="9">
        <v>20200</v>
      </c>
      <c r="J29" s="9"/>
      <c r="K29" s="9"/>
      <c r="L29" s="9"/>
      <c r="M29" s="9"/>
      <c r="N29" s="9"/>
      <c r="O29" s="9"/>
      <c r="P29" s="9">
        <f t="shared" si="8"/>
        <v>102870</v>
      </c>
      <c r="Q29" s="47">
        <f>+P29/C29*100</f>
        <v>80.3671875</v>
      </c>
      <c r="R29" s="10"/>
    </row>
    <row r="30" spans="1:18" ht="17.100000000000001" customHeight="1">
      <c r="A30" s="18"/>
      <c r="B30" s="20" t="s">
        <v>69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47"/>
      <c r="R30" s="10"/>
    </row>
    <row r="31" spans="1:18" ht="17.100000000000001" customHeight="1">
      <c r="A31" s="18"/>
      <c r="B31" s="20" t="s">
        <v>72</v>
      </c>
      <c r="C31" s="8">
        <v>200000</v>
      </c>
      <c r="D31" s="9">
        <v>21920</v>
      </c>
      <c r="E31" s="9">
        <v>18240</v>
      </c>
      <c r="F31" s="9">
        <v>20380</v>
      </c>
      <c r="G31" s="9">
        <v>11230</v>
      </c>
      <c r="H31" s="9">
        <v>11010</v>
      </c>
      <c r="I31" s="9">
        <v>13120</v>
      </c>
      <c r="J31" s="9"/>
      <c r="K31" s="9"/>
      <c r="L31" s="9"/>
      <c r="M31" s="9"/>
      <c r="N31" s="9"/>
      <c r="O31" s="9"/>
      <c r="P31" s="9">
        <f t="shared" si="8"/>
        <v>95900</v>
      </c>
      <c r="Q31" s="47">
        <f>+P31/C31*100</f>
        <v>47.949999999999996</v>
      </c>
      <c r="R31" s="10"/>
    </row>
    <row r="32" spans="1:18" ht="17.100000000000001" customHeight="1">
      <c r="A32" s="18"/>
      <c r="B32" s="20" t="s">
        <v>71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47"/>
      <c r="R32" s="10"/>
    </row>
    <row r="33" spans="1:18" ht="17.100000000000001" customHeight="1">
      <c r="A33" s="18"/>
      <c r="B33" s="20" t="s">
        <v>29</v>
      </c>
      <c r="C33" s="8">
        <v>3100000</v>
      </c>
      <c r="D33" s="9">
        <v>295510</v>
      </c>
      <c r="E33" s="9">
        <v>858224</v>
      </c>
      <c r="F33" s="9">
        <v>844535</v>
      </c>
      <c r="G33" s="9">
        <v>129365</v>
      </c>
      <c r="H33" s="9">
        <v>59530</v>
      </c>
      <c r="I33" s="9">
        <v>184652.3</v>
      </c>
      <c r="J33" s="9"/>
      <c r="K33" s="9"/>
      <c r="L33" s="9"/>
      <c r="M33" s="9"/>
      <c r="N33" s="9"/>
      <c r="O33" s="9"/>
      <c r="P33" s="9">
        <f t="shared" si="8"/>
        <v>2371816.2999999998</v>
      </c>
      <c r="Q33" s="47">
        <f>+P33/C33*100</f>
        <v>76.51020322580645</v>
      </c>
      <c r="R33" s="10"/>
    </row>
    <row r="34" spans="1:18" ht="17.100000000000001" customHeight="1">
      <c r="A34" s="18"/>
      <c r="B34" s="20" t="s">
        <v>30</v>
      </c>
      <c r="C34" s="8">
        <v>2500</v>
      </c>
      <c r="D34" s="9">
        <v>300</v>
      </c>
      <c r="E34" s="9">
        <v>470</v>
      </c>
      <c r="F34" s="9">
        <v>370</v>
      </c>
      <c r="G34" s="9">
        <v>195</v>
      </c>
      <c r="H34" s="9">
        <v>285</v>
      </c>
      <c r="I34" s="9">
        <v>105</v>
      </c>
      <c r="J34" s="9"/>
      <c r="K34" s="9"/>
      <c r="L34" s="9"/>
      <c r="M34" s="9"/>
      <c r="N34" s="9"/>
      <c r="O34" s="9"/>
      <c r="P34" s="9">
        <f>SUM(D34:O34)</f>
        <v>1725</v>
      </c>
      <c r="Q34" s="47">
        <f>+P34/C34*100</f>
        <v>69</v>
      </c>
      <c r="R34" s="10"/>
    </row>
    <row r="35" spans="1:18" ht="17.100000000000001" customHeight="1">
      <c r="A35" s="18"/>
      <c r="B35" s="20" t="s">
        <v>31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47"/>
      <c r="R35" s="10"/>
    </row>
    <row r="36" spans="1:18" ht="17.100000000000001" customHeight="1">
      <c r="A36" s="21"/>
      <c r="B36" s="22" t="s">
        <v>20</v>
      </c>
      <c r="C36" s="13">
        <f t="shared" ref="C36:P36" si="9">SUM(C27:C35)</f>
        <v>3463000</v>
      </c>
      <c r="D36" s="14">
        <f t="shared" si="9"/>
        <v>344590</v>
      </c>
      <c r="E36" s="14">
        <f t="shared" si="9"/>
        <v>900824</v>
      </c>
      <c r="F36" s="14">
        <f t="shared" si="9"/>
        <v>879285</v>
      </c>
      <c r="G36" s="14">
        <f t="shared" si="9"/>
        <v>153110</v>
      </c>
      <c r="H36" s="14">
        <f t="shared" si="9"/>
        <v>87925</v>
      </c>
      <c r="I36" s="14">
        <f t="shared" si="9"/>
        <v>223577.3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9"/>
        <v>0</v>
      </c>
      <c r="O36" s="14">
        <f t="shared" si="9"/>
        <v>0</v>
      </c>
      <c r="P36" s="14">
        <f t="shared" si="9"/>
        <v>2589311.2999999998</v>
      </c>
      <c r="Q36" s="48">
        <f>+P36/C36*100</f>
        <v>74.770756569448452</v>
      </c>
      <c r="R36" s="15">
        <f>SUM(R27:R35)</f>
        <v>0</v>
      </c>
    </row>
    <row r="37" spans="1:18" ht="17.100000000000001" customHeight="1">
      <c r="A37" s="18" t="s">
        <v>21</v>
      </c>
      <c r="B37" s="20"/>
      <c r="C37" s="1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46"/>
      <c r="R37" s="5"/>
    </row>
    <row r="38" spans="1:18" ht="17.100000000000001" customHeight="1">
      <c r="A38" s="18"/>
      <c r="B38" s="20" t="s">
        <v>22</v>
      </c>
      <c r="C38" s="8">
        <v>400000</v>
      </c>
      <c r="D38" s="9">
        <v>29800</v>
      </c>
      <c r="E38" s="9">
        <v>464</v>
      </c>
      <c r="F38" s="9">
        <v>524</v>
      </c>
      <c r="G38" s="9">
        <v>7134</v>
      </c>
      <c r="H38" s="9">
        <v>36092</v>
      </c>
      <c r="I38" s="9">
        <v>34178</v>
      </c>
      <c r="J38" s="9"/>
      <c r="K38" s="9"/>
      <c r="L38" s="9"/>
      <c r="M38" s="9"/>
      <c r="N38" s="9"/>
      <c r="O38" s="9"/>
      <c r="P38" s="9"/>
      <c r="Q38" s="47">
        <f>+P38/C38*100</f>
        <v>0</v>
      </c>
      <c r="R38" s="10"/>
    </row>
    <row r="39" spans="1:18" ht="13.5" customHeight="1">
      <c r="A39" s="21"/>
      <c r="B39" s="22" t="s">
        <v>23</v>
      </c>
      <c r="C39" s="13">
        <f t="shared" ref="C39:R39" si="10">SUM(C38)</f>
        <v>400000</v>
      </c>
      <c r="D39" s="14">
        <f t="shared" si="10"/>
        <v>29800</v>
      </c>
      <c r="E39" s="14">
        <f t="shared" si="10"/>
        <v>464</v>
      </c>
      <c r="F39" s="14">
        <f t="shared" si="10"/>
        <v>524</v>
      </c>
      <c r="G39" s="14">
        <f t="shared" si="10"/>
        <v>7134</v>
      </c>
      <c r="H39" s="14">
        <f t="shared" si="10"/>
        <v>36092</v>
      </c>
      <c r="I39" s="14">
        <f t="shared" si="10"/>
        <v>34178</v>
      </c>
      <c r="J39" s="14">
        <f t="shared" si="10"/>
        <v>0</v>
      </c>
      <c r="K39" s="14">
        <f t="shared" si="10"/>
        <v>0</v>
      </c>
      <c r="L39" s="14">
        <f t="shared" si="10"/>
        <v>0</v>
      </c>
      <c r="M39" s="14">
        <f t="shared" si="10"/>
        <v>0</v>
      </c>
      <c r="N39" s="14">
        <f t="shared" si="10"/>
        <v>0</v>
      </c>
      <c r="O39" s="14">
        <f t="shared" si="10"/>
        <v>0</v>
      </c>
      <c r="P39" s="14">
        <f>SUM(P38)</f>
        <v>0</v>
      </c>
      <c r="Q39" s="48">
        <f>+P39/C39*100</f>
        <v>0</v>
      </c>
      <c r="R39" s="15">
        <f t="shared" si="10"/>
        <v>0</v>
      </c>
    </row>
    <row r="40" spans="1:18" ht="18" customHeight="1">
      <c r="A40" s="18" t="s">
        <v>24</v>
      </c>
      <c r="B40" s="20"/>
      <c r="C40" s="1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9">
        <f>SUM(D40:O40)</f>
        <v>0</v>
      </c>
      <c r="Q40" s="46"/>
      <c r="R40" s="5"/>
    </row>
    <row r="41" spans="1:18" ht="13.5" customHeight="1">
      <c r="A41" s="18"/>
      <c r="B41" s="20" t="s">
        <v>32</v>
      </c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f t="shared" ref="P41:P46" si="11">SUM(D41:O41)</f>
        <v>0</v>
      </c>
      <c r="Q41" s="47"/>
      <c r="R41" s="10"/>
    </row>
    <row r="42" spans="1:18" ht="13.5" customHeight="1">
      <c r="A42" s="18"/>
      <c r="B42" s="20" t="s">
        <v>33</v>
      </c>
      <c r="C42" s="8"/>
      <c r="D42" s="9"/>
      <c r="E42" s="9">
        <v>500</v>
      </c>
      <c r="F42" s="9"/>
      <c r="G42" s="9">
        <v>3750</v>
      </c>
      <c r="H42" s="9"/>
      <c r="I42" s="9"/>
      <c r="J42" s="9"/>
      <c r="K42" s="9"/>
      <c r="L42" s="9"/>
      <c r="M42" s="9"/>
      <c r="N42" s="9"/>
      <c r="O42" s="9"/>
      <c r="P42" s="9">
        <f t="shared" si="11"/>
        <v>4250</v>
      </c>
      <c r="Q42" s="47"/>
      <c r="R42" s="10"/>
    </row>
    <row r="43" spans="1:18" ht="16.5" customHeight="1">
      <c r="A43" s="18"/>
      <c r="B43" s="20" t="s">
        <v>34</v>
      </c>
      <c r="C43" s="8"/>
      <c r="D43" s="9">
        <v>66000</v>
      </c>
      <c r="E43" s="9">
        <v>9100</v>
      </c>
      <c r="F43" s="9"/>
      <c r="G43" s="9">
        <v>3000</v>
      </c>
      <c r="H43" s="9"/>
      <c r="I43" s="9">
        <v>40000</v>
      </c>
      <c r="J43" s="9"/>
      <c r="K43" s="9"/>
      <c r="L43" s="9"/>
      <c r="M43" s="9"/>
      <c r="N43" s="9"/>
      <c r="O43" s="9"/>
      <c r="P43" s="9">
        <f t="shared" si="11"/>
        <v>118100</v>
      </c>
      <c r="Q43" s="47"/>
      <c r="R43" s="10"/>
    </row>
    <row r="44" spans="1:18" ht="16.5" customHeight="1">
      <c r="A44" s="18"/>
      <c r="B44" s="20" t="s">
        <v>35</v>
      </c>
      <c r="C44" s="8"/>
      <c r="D44" s="9">
        <v>75360</v>
      </c>
      <c r="E44" s="9">
        <v>64010</v>
      </c>
      <c r="F44" s="9">
        <v>50656</v>
      </c>
      <c r="G44" s="9">
        <v>57580</v>
      </c>
      <c r="H44" s="9">
        <v>68780</v>
      </c>
      <c r="I44" s="9">
        <v>67980</v>
      </c>
      <c r="J44" s="9"/>
      <c r="K44" s="9"/>
      <c r="L44" s="9"/>
      <c r="M44" s="9"/>
      <c r="N44" s="9"/>
      <c r="O44" s="9"/>
      <c r="P44" s="9">
        <f t="shared" si="11"/>
        <v>384366</v>
      </c>
      <c r="Q44" s="47"/>
      <c r="R44" s="10"/>
    </row>
    <row r="45" spans="1:18" ht="16.5" customHeight="1">
      <c r="A45" s="18"/>
      <c r="B45" s="20" t="s">
        <v>36</v>
      </c>
      <c r="C45" s="8"/>
      <c r="D45" s="9"/>
      <c r="E45" s="9">
        <v>500</v>
      </c>
      <c r="F45" s="9"/>
      <c r="G45" s="9"/>
      <c r="H45" s="9">
        <v>500</v>
      </c>
      <c r="I45" s="9"/>
      <c r="J45" s="9"/>
      <c r="K45" s="9"/>
      <c r="L45" s="9"/>
      <c r="M45" s="9"/>
      <c r="N45" s="9"/>
      <c r="O45" s="9"/>
      <c r="P45" s="9">
        <f t="shared" si="11"/>
        <v>1000</v>
      </c>
      <c r="Q45" s="47"/>
      <c r="R45" s="10"/>
    </row>
    <row r="46" spans="1:18" ht="16.5" customHeight="1">
      <c r="A46" s="18"/>
      <c r="B46" s="20" t="s">
        <v>53</v>
      </c>
      <c r="C46" s="8"/>
      <c r="D46" s="9">
        <v>3100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f t="shared" si="11"/>
        <v>3100</v>
      </c>
      <c r="Q46" s="47"/>
      <c r="R46" s="10"/>
    </row>
    <row r="47" spans="1:18" ht="16.5" customHeight="1">
      <c r="A47" s="16"/>
      <c r="B47" s="19" t="s">
        <v>25</v>
      </c>
      <c r="C47" s="14">
        <f t="shared" ref="C47:R47" si="12">SUM(C41:C46)</f>
        <v>0</v>
      </c>
      <c r="D47" s="14">
        <f t="shared" si="12"/>
        <v>144460</v>
      </c>
      <c r="E47" s="14">
        <f t="shared" si="12"/>
        <v>74110</v>
      </c>
      <c r="F47" s="14">
        <f t="shared" si="12"/>
        <v>50656</v>
      </c>
      <c r="G47" s="14">
        <f t="shared" si="12"/>
        <v>64330</v>
      </c>
      <c r="H47" s="14">
        <f t="shared" si="12"/>
        <v>69280</v>
      </c>
      <c r="I47" s="14">
        <f t="shared" si="12"/>
        <v>107980</v>
      </c>
      <c r="J47" s="14">
        <f t="shared" si="12"/>
        <v>0</v>
      </c>
      <c r="K47" s="14">
        <f t="shared" si="12"/>
        <v>0</v>
      </c>
      <c r="L47" s="14">
        <f t="shared" si="12"/>
        <v>0</v>
      </c>
      <c r="M47" s="14">
        <f t="shared" si="12"/>
        <v>0</v>
      </c>
      <c r="N47" s="14">
        <f t="shared" si="12"/>
        <v>0</v>
      </c>
      <c r="O47" s="14">
        <f t="shared" si="12"/>
        <v>0</v>
      </c>
      <c r="P47" s="14">
        <f t="shared" si="12"/>
        <v>510816</v>
      </c>
      <c r="Q47" s="49"/>
      <c r="R47" s="15">
        <f t="shared" si="12"/>
        <v>0</v>
      </c>
    </row>
    <row r="48" spans="1:18" ht="18" customHeight="1">
      <c r="A48" s="21"/>
      <c r="B48" s="24" t="s">
        <v>10</v>
      </c>
      <c r="C48" s="34">
        <f>C47+C39+C36+C25</f>
        <v>16022500</v>
      </c>
      <c r="D48" s="35">
        <f t="shared" ref="D48:P48" si="13">D47+D39+D36+D25</f>
        <v>1395345</v>
      </c>
      <c r="E48" s="35">
        <f t="shared" si="13"/>
        <v>1878315</v>
      </c>
      <c r="F48" s="35">
        <f t="shared" si="13"/>
        <v>1746158.25</v>
      </c>
      <c r="G48" s="35">
        <f t="shared" si="13"/>
        <v>1070033</v>
      </c>
      <c r="H48" s="35">
        <f t="shared" si="13"/>
        <v>979194.5</v>
      </c>
      <c r="I48" s="35">
        <f t="shared" si="13"/>
        <v>1300367.3</v>
      </c>
      <c r="J48" s="35">
        <f t="shared" si="13"/>
        <v>0</v>
      </c>
      <c r="K48" s="35">
        <f t="shared" si="13"/>
        <v>0</v>
      </c>
      <c r="L48" s="35">
        <f t="shared" si="13"/>
        <v>0</v>
      </c>
      <c r="M48" s="35">
        <f t="shared" si="13"/>
        <v>0</v>
      </c>
      <c r="N48" s="35">
        <f t="shared" si="13"/>
        <v>0</v>
      </c>
      <c r="O48" s="35">
        <f t="shared" si="13"/>
        <v>0</v>
      </c>
      <c r="P48" s="35">
        <f t="shared" si="13"/>
        <v>8261221.0499999998</v>
      </c>
      <c r="Q48" s="50">
        <f>+P48/C48*100</f>
        <v>51.560125136526757</v>
      </c>
      <c r="R48" s="15">
        <f>R47+R39+R36+R25</f>
        <v>0</v>
      </c>
    </row>
    <row r="49" spans="1:18" ht="18" customHeight="1">
      <c r="A49" s="16" t="s">
        <v>8</v>
      </c>
      <c r="B49" s="19"/>
      <c r="C49" s="1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46"/>
      <c r="R49" s="5"/>
    </row>
    <row r="50" spans="1:18" ht="18" customHeight="1">
      <c r="A50" s="6"/>
      <c r="B50" s="20" t="s">
        <v>9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f t="shared" ref="P50" si="14">SUM(D50:O50)</f>
        <v>0</v>
      </c>
      <c r="Q50" s="47"/>
      <c r="R50" s="10"/>
    </row>
    <row r="51" spans="1:18" ht="15" customHeight="1">
      <c r="A51" s="6"/>
      <c r="B51" s="20" t="s">
        <v>27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47"/>
      <c r="R51" s="10"/>
    </row>
    <row r="52" spans="1:18" ht="18" customHeight="1">
      <c r="A52" s="25"/>
      <c r="B52" s="22" t="s">
        <v>6</v>
      </c>
      <c r="C52" s="13">
        <f>SUM(C50:C51)</f>
        <v>0</v>
      </c>
      <c r="D52" s="14">
        <f t="shared" ref="D52:R52" si="15">SUM(D50:D51)</f>
        <v>0</v>
      </c>
      <c r="E52" s="14">
        <f t="shared" si="15"/>
        <v>0</v>
      </c>
      <c r="F52" s="14">
        <f t="shared" si="15"/>
        <v>0</v>
      </c>
      <c r="G52" s="14">
        <f t="shared" si="15"/>
        <v>0</v>
      </c>
      <c r="H52" s="14">
        <f t="shared" si="15"/>
        <v>0</v>
      </c>
      <c r="I52" s="14">
        <f t="shared" si="15"/>
        <v>0</v>
      </c>
      <c r="J52" s="14">
        <f t="shared" si="15"/>
        <v>0</v>
      </c>
      <c r="K52" s="14">
        <f t="shared" si="15"/>
        <v>0</v>
      </c>
      <c r="L52" s="14">
        <f t="shared" si="15"/>
        <v>0</v>
      </c>
      <c r="M52" s="14">
        <f t="shared" si="15"/>
        <v>0</v>
      </c>
      <c r="N52" s="14">
        <f t="shared" si="15"/>
        <v>0</v>
      </c>
      <c r="O52" s="14">
        <f t="shared" si="15"/>
        <v>0</v>
      </c>
      <c r="P52" s="14">
        <f t="shared" si="15"/>
        <v>0</v>
      </c>
      <c r="Q52" s="51"/>
      <c r="R52" s="15">
        <f t="shared" si="15"/>
        <v>0</v>
      </c>
    </row>
    <row r="53" spans="1:18" ht="18" customHeight="1">
      <c r="A53" s="16" t="s">
        <v>7</v>
      </c>
      <c r="B53" s="19"/>
      <c r="C53" s="1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9">
        <f t="shared" ref="P53:P56" si="16">SUM(D53:O53)</f>
        <v>0</v>
      </c>
      <c r="Q53" s="46"/>
      <c r="R53" s="5"/>
    </row>
    <row r="54" spans="1:18" ht="17.25" customHeight="1">
      <c r="A54" s="26"/>
      <c r="B54" s="20" t="s">
        <v>1</v>
      </c>
      <c r="C54" s="8"/>
      <c r="D54" s="9">
        <v>169122.15</v>
      </c>
      <c r="E54" s="9">
        <v>9840</v>
      </c>
      <c r="F54" s="9">
        <v>13601.5</v>
      </c>
      <c r="G54" s="9">
        <v>45490</v>
      </c>
      <c r="H54" s="9">
        <v>58600</v>
      </c>
      <c r="I54" s="9">
        <v>57230</v>
      </c>
      <c r="J54" s="9"/>
      <c r="K54" s="9"/>
      <c r="L54" s="9"/>
      <c r="M54" s="9"/>
      <c r="N54" s="9"/>
      <c r="O54" s="9"/>
      <c r="P54" s="9">
        <f t="shared" si="16"/>
        <v>353883.65</v>
      </c>
      <c r="Q54" s="47"/>
      <c r="R54" s="10"/>
    </row>
    <row r="55" spans="1:18" ht="17.25" customHeight="1">
      <c r="A55" s="26"/>
      <c r="B55" s="20" t="s">
        <v>55</v>
      </c>
      <c r="C55" s="8"/>
      <c r="D55" s="9">
        <v>1100</v>
      </c>
      <c r="E55" s="9"/>
      <c r="F55" s="9"/>
      <c r="G55" s="9"/>
      <c r="H55" s="9"/>
      <c r="I55" s="9">
        <v>470000</v>
      </c>
      <c r="J55" s="9"/>
      <c r="K55" s="9"/>
      <c r="L55" s="9"/>
      <c r="M55" s="9"/>
      <c r="N55" s="9"/>
      <c r="O55" s="9"/>
      <c r="P55" s="9">
        <f t="shared" si="16"/>
        <v>471100</v>
      </c>
      <c r="Q55" s="47"/>
      <c r="R55" s="10"/>
    </row>
    <row r="56" spans="1:18" ht="17.25" customHeight="1">
      <c r="A56" s="26"/>
      <c r="B56" s="20" t="s">
        <v>37</v>
      </c>
      <c r="C56" s="8"/>
      <c r="D56" s="9">
        <v>103658.33</v>
      </c>
      <c r="E56" s="9"/>
      <c r="F56" s="9">
        <v>570</v>
      </c>
      <c r="G56" s="9"/>
      <c r="H56" s="9"/>
      <c r="I56" s="9"/>
      <c r="J56" s="9"/>
      <c r="K56" s="9"/>
      <c r="L56" s="9"/>
      <c r="M56" s="9"/>
      <c r="N56" s="9"/>
      <c r="O56" s="9"/>
      <c r="P56" s="9">
        <f t="shared" si="16"/>
        <v>104228.33</v>
      </c>
      <c r="Q56" s="47"/>
      <c r="R56" s="10"/>
    </row>
    <row r="57" spans="1:18" ht="17.25" hidden="1" customHeight="1">
      <c r="A57" s="26"/>
      <c r="B57" s="20" t="s">
        <v>39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e">
        <f>C57+#REF!</f>
        <v>#REF!</v>
      </c>
      <c r="Q57" s="47"/>
      <c r="R57" s="10" t="e">
        <f>#REF!-P57</f>
        <v>#REF!</v>
      </c>
    </row>
    <row r="58" spans="1:18" ht="1.5" customHeight="1">
      <c r="A58" s="26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47"/>
      <c r="R58" s="10"/>
    </row>
    <row r="59" spans="1:18" ht="18" customHeight="1">
      <c r="A59" s="58" t="s">
        <v>2</v>
      </c>
      <c r="B59" s="59"/>
      <c r="C59" s="27">
        <f>SUM(C54:C58)</f>
        <v>0</v>
      </c>
      <c r="D59" s="28">
        <f t="shared" ref="D59:O59" si="17">SUM(D54:D58)</f>
        <v>273880.48</v>
      </c>
      <c r="E59" s="28">
        <f t="shared" si="17"/>
        <v>9840</v>
      </c>
      <c r="F59" s="28">
        <f t="shared" si="17"/>
        <v>14171.5</v>
      </c>
      <c r="G59" s="28">
        <f t="shared" si="17"/>
        <v>45490</v>
      </c>
      <c r="H59" s="28">
        <f t="shared" si="17"/>
        <v>58600</v>
      </c>
      <c r="I59" s="28">
        <f t="shared" si="17"/>
        <v>527230</v>
      </c>
      <c r="J59" s="28">
        <f t="shared" si="17"/>
        <v>0</v>
      </c>
      <c r="K59" s="28">
        <f t="shared" si="17"/>
        <v>0</v>
      </c>
      <c r="L59" s="28">
        <f t="shared" si="17"/>
        <v>0</v>
      </c>
      <c r="M59" s="28">
        <f t="shared" si="17"/>
        <v>0</v>
      </c>
      <c r="N59" s="28">
        <f t="shared" si="17"/>
        <v>0</v>
      </c>
      <c r="O59" s="28">
        <f t="shared" si="17"/>
        <v>0</v>
      </c>
      <c r="P59" s="28">
        <f>SUM(P53:P56)</f>
        <v>929211.98</v>
      </c>
      <c r="Q59" s="52"/>
      <c r="R59" s="29"/>
    </row>
    <row r="60" spans="1:18" s="2" customFormat="1" ht="18" customHeight="1">
      <c r="A60" s="60" t="s">
        <v>3</v>
      </c>
      <c r="B60" s="61"/>
      <c r="C60" s="33">
        <f>C59+C48+C14+C52</f>
        <v>172022500</v>
      </c>
      <c r="D60" s="30">
        <f t="shared" ref="D60:O60" si="18">D59+D48+D14+D52</f>
        <v>9768525.3599999994</v>
      </c>
      <c r="E60" s="30">
        <f t="shared" si="18"/>
        <v>2911049.3600000003</v>
      </c>
      <c r="F60" s="30">
        <f t="shared" si="18"/>
        <v>2343992.31</v>
      </c>
      <c r="G60" s="30">
        <f t="shared" si="18"/>
        <v>2490587.46</v>
      </c>
      <c r="H60" s="30">
        <f t="shared" si="18"/>
        <v>2334128.77</v>
      </c>
      <c r="I60" s="30">
        <f t="shared" si="18"/>
        <v>5476576.6600000001</v>
      </c>
      <c r="J60" s="30">
        <f t="shared" si="18"/>
        <v>0</v>
      </c>
      <c r="K60" s="30">
        <f t="shared" si="18"/>
        <v>0</v>
      </c>
      <c r="L60" s="30">
        <f t="shared" si="18"/>
        <v>0</v>
      </c>
      <c r="M60" s="30">
        <f t="shared" si="18"/>
        <v>0</v>
      </c>
      <c r="N60" s="30">
        <f t="shared" si="18"/>
        <v>0</v>
      </c>
      <c r="O60" s="30">
        <f t="shared" si="18"/>
        <v>0</v>
      </c>
      <c r="P60" s="30">
        <f>P59+P48+P14+P52</f>
        <v>25216667.920000002</v>
      </c>
      <c r="Q60" s="50">
        <f>+P60/C60*100</f>
        <v>14.65893584850819</v>
      </c>
      <c r="R60" s="31"/>
    </row>
    <row r="61" spans="1:18" s="2" customFormat="1" ht="18" customHeight="1">
      <c r="A61" s="1"/>
      <c r="B61" s="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53"/>
      <c r="R61" s="32"/>
    </row>
    <row r="62" spans="1:18" s="2" customFormat="1" ht="18" customHeight="1">
      <c r="A62" s="1"/>
      <c r="B62" s="2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53"/>
      <c r="R62" s="32"/>
    </row>
    <row r="63" spans="1:18" s="2" customFormat="1" ht="18" customHeight="1">
      <c r="A63" s="1"/>
      <c r="B63" s="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53"/>
      <c r="R63" s="32"/>
    </row>
    <row r="64" spans="1:18" s="2" customFormat="1" ht="18" customHeight="1">
      <c r="A64" s="1"/>
      <c r="B64" s="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53"/>
      <c r="R64" s="32"/>
    </row>
    <row r="65" spans="1:18" s="2" customFormat="1" ht="18" customHeight="1">
      <c r="A65" s="1"/>
      <c r="B65" s="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53"/>
      <c r="R65" s="32"/>
    </row>
    <row r="66" spans="1:18" s="2" customFormat="1" ht="18" customHeight="1">
      <c r="A66" s="1"/>
      <c r="B66" s="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53"/>
      <c r="R66" s="32"/>
    </row>
    <row r="67" spans="1:18" s="2" customFormat="1" ht="18" customHeight="1">
      <c r="A67" s="1"/>
      <c r="B67" s="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53"/>
      <c r="R67" s="32"/>
    </row>
    <row r="68" spans="1:18" s="2" customFormat="1" ht="18" customHeight="1">
      <c r="A68" s="1"/>
      <c r="B68" s="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53"/>
      <c r="R68" s="32"/>
    </row>
    <row r="69" spans="1:18" s="2" customFormat="1" ht="18" customHeight="1">
      <c r="A69" s="1"/>
      <c r="B69" s="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53"/>
      <c r="R69" s="32"/>
    </row>
    <row r="70" spans="1:18" s="2" customFormat="1" ht="18" customHeight="1">
      <c r="A70" s="1"/>
      <c r="B70" s="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53"/>
      <c r="R70" s="32"/>
    </row>
    <row r="71" spans="1:18" s="2" customFormat="1" ht="18" customHeight="1">
      <c r="A71" s="1"/>
      <c r="B71" s="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53"/>
      <c r="R71" s="32"/>
    </row>
  </sheetData>
  <mergeCells count="9">
    <mergeCell ref="A15:B15"/>
    <mergeCell ref="A59:B59"/>
    <mergeCell ref="A60:B60"/>
    <mergeCell ref="A1:R1"/>
    <mergeCell ref="A2:R2"/>
    <mergeCell ref="A3:R3"/>
    <mergeCell ref="A4:R4"/>
    <mergeCell ref="A5:B6"/>
    <mergeCell ref="A7:B7"/>
  </mergeCells>
  <pageMargins left="0.51181102362204722" right="0.23622047244094491" top="0.15748031496062992" bottom="0.15748031496062992" header="0.15748031496062992" footer="0.15748031496062992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ปี 67  (10)</vt:lpstr>
      <vt:lpstr>ปี 67  (11)</vt:lpstr>
      <vt:lpstr>ปี 67  (12)</vt:lpstr>
      <vt:lpstr>ปี 67  (1)</vt:lpstr>
      <vt:lpstr>ปี 67  (2)</vt:lpstr>
      <vt:lpstr>ปี 67  (3)</vt:lpstr>
      <vt:lpstr>'ปี 67  (1)'!Print_Titles</vt:lpstr>
      <vt:lpstr>'ปี 67  (10)'!Print_Titles</vt:lpstr>
      <vt:lpstr>'ปี 67  (11)'!Print_Titles</vt:lpstr>
      <vt:lpstr>'ปี 67  (12)'!Print_Titles</vt:lpstr>
      <vt:lpstr>'ปี 67  (2)'!Print_Titles</vt:lpstr>
      <vt:lpstr>'ปี 67  (3)'!Print_Titles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Newbie</cp:lastModifiedBy>
  <cp:lastPrinted>2024-04-16T04:05:47Z</cp:lastPrinted>
  <dcterms:created xsi:type="dcterms:W3CDTF">2015-12-22T06:20:07Z</dcterms:created>
  <dcterms:modified xsi:type="dcterms:W3CDTF">2024-04-16T04:06:03Z</dcterms:modified>
</cp:coreProperties>
</file>