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2.สุภาพร\ขอจัดสรรเงินงวด\เงินงวดประจำปีงบประมาณ\"/>
    </mc:Choice>
  </mc:AlternateContent>
  <xr:revisionPtr revIDLastSave="0" documentId="13_ncr:1_{970783CE-E15E-400E-B541-84C67E73F8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งม.1" sheetId="1" r:id="rId1"/>
  </sheets>
  <definedNames>
    <definedName name="_xlnm.Print_Area" localSheetId="0">สงม.1!$A$1:$E$90</definedName>
    <definedName name="_xlnm.Print_Titles" localSheetId="0">สงม.1!$1:$7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1" l="1"/>
  <c r="C87" i="1"/>
  <c r="C90" i="1" s="1"/>
  <c r="C9" i="1"/>
  <c r="C10" i="1"/>
  <c r="E53" i="1"/>
  <c r="D56" i="1"/>
  <c r="B83" i="1"/>
  <c r="E83" i="1"/>
  <c r="D83" i="1"/>
  <c r="C83" i="1"/>
  <c r="B81" i="1"/>
  <c r="E81" i="1"/>
  <c r="E80" i="1" s="1"/>
  <c r="D81" i="1"/>
  <c r="D80" i="1" s="1"/>
  <c r="C81" i="1"/>
  <c r="C80" i="1" s="1"/>
  <c r="B76" i="1"/>
  <c r="E76" i="1"/>
  <c r="D76" i="1"/>
  <c r="C76" i="1"/>
  <c r="E73" i="1"/>
  <c r="B73" i="1"/>
  <c r="D73" i="1"/>
  <c r="C73" i="1"/>
  <c r="B71" i="1"/>
  <c r="E71" i="1"/>
  <c r="D71" i="1"/>
  <c r="C71" i="1"/>
  <c r="B66" i="1"/>
  <c r="E66" i="1"/>
  <c r="D66" i="1"/>
  <c r="C66" i="1"/>
  <c r="B64" i="1"/>
  <c r="B63" i="1" s="1"/>
  <c r="E64" i="1"/>
  <c r="E63" i="1" s="1"/>
  <c r="D64" i="1"/>
  <c r="C64" i="1"/>
  <c r="B60" i="1"/>
  <c r="E60" i="1"/>
  <c r="D60" i="1"/>
  <c r="C60" i="1"/>
  <c r="E58" i="1"/>
  <c r="B58" i="1"/>
  <c r="D58" i="1"/>
  <c r="C58" i="1"/>
  <c r="E56" i="1"/>
  <c r="C56" i="1"/>
  <c r="B56" i="1"/>
  <c r="B54" i="1"/>
  <c r="E54" i="1"/>
  <c r="D54" i="1"/>
  <c r="C54" i="1"/>
  <c r="B50" i="1"/>
  <c r="E50" i="1"/>
  <c r="D50" i="1"/>
  <c r="C50" i="1"/>
  <c r="B48" i="1"/>
  <c r="B47" i="1" s="1"/>
  <c r="E48" i="1"/>
  <c r="D48" i="1"/>
  <c r="D47" i="1" s="1"/>
  <c r="C48" i="1"/>
  <c r="C47" i="1" s="1"/>
  <c r="B44" i="1"/>
  <c r="E44" i="1"/>
  <c r="D44" i="1"/>
  <c r="C44" i="1"/>
  <c r="D42" i="1"/>
  <c r="E42" i="1"/>
  <c r="C42" i="1"/>
  <c r="B40" i="1"/>
  <c r="E40" i="1"/>
  <c r="D40" i="1"/>
  <c r="C40" i="1"/>
  <c r="B38" i="1"/>
  <c r="E38" i="1"/>
  <c r="D38" i="1"/>
  <c r="C38" i="1"/>
  <c r="B34" i="1"/>
  <c r="B33" i="1" s="1"/>
  <c r="E34" i="1"/>
  <c r="E33" i="1" s="1"/>
  <c r="C34" i="1"/>
  <c r="C33" i="1" s="1"/>
  <c r="B30" i="1"/>
  <c r="B29" i="1" s="1"/>
  <c r="E30" i="1"/>
  <c r="E29" i="1" s="1"/>
  <c r="C30" i="1"/>
  <c r="C29" i="1" s="1"/>
  <c r="B26" i="1"/>
  <c r="B25" i="1" s="1"/>
  <c r="E26" i="1"/>
  <c r="E25" i="1" s="1"/>
  <c r="D26" i="1"/>
  <c r="D25" i="1" s="1"/>
  <c r="C26" i="1"/>
  <c r="C25" i="1"/>
  <c r="B21" i="1"/>
  <c r="E21" i="1"/>
  <c r="D21" i="1"/>
  <c r="C21" i="1"/>
  <c r="B18" i="1"/>
  <c r="E18" i="1"/>
  <c r="D18" i="1"/>
  <c r="C18" i="1"/>
  <c r="C17" i="1" s="1"/>
  <c r="E10" i="1"/>
  <c r="D10" i="1"/>
  <c r="D9" i="1" s="1"/>
  <c r="E9" i="1"/>
  <c r="D63" i="1" l="1"/>
  <c r="C63" i="1"/>
  <c r="D53" i="1"/>
  <c r="D17" i="1"/>
  <c r="E47" i="1"/>
  <c r="C70" i="1"/>
  <c r="B10" i="1"/>
  <c r="B9" i="1" s="1"/>
  <c r="D70" i="1"/>
  <c r="E17" i="1"/>
  <c r="B70" i="1"/>
  <c r="E70" i="1"/>
  <c r="C53" i="1"/>
  <c r="C37" i="1"/>
  <c r="D37" i="1"/>
  <c r="E37" i="1"/>
  <c r="B53" i="1"/>
  <c r="B80" i="1"/>
  <c r="D30" i="1"/>
  <c r="D29" i="1" s="1"/>
  <c r="D34" i="1"/>
  <c r="D33" i="1" s="1"/>
  <c r="B42" i="1"/>
  <c r="B37" i="1" s="1"/>
  <c r="E87" i="1" l="1"/>
  <c r="E90" i="1" s="1"/>
  <c r="B17" i="1"/>
  <c r="D87" i="1"/>
  <c r="D90" i="1" s="1"/>
  <c r="B90" i="1" s="1"/>
</calcChain>
</file>

<file path=xl/sharedStrings.xml><?xml version="1.0" encoding="utf-8"?>
<sst xmlns="http://schemas.openxmlformats.org/spreadsheetml/2006/main" count="95" uniqueCount="58">
  <si>
    <t>หน่วยงาน : สำนักงานเขตมีนบุรี</t>
  </si>
  <si>
    <t>หน่วย : บาท</t>
  </si>
  <si>
    <t>ฝ่าย/งาน/โครงการตามแผนยุทธศาสตร์/งบรายจ่าย</t>
  </si>
  <si>
    <t>รวมทั้งสิ้น</t>
  </si>
  <si>
    <t>งวดที่ 1 (ต.ค. - ม.ค.)</t>
  </si>
  <si>
    <t>งวดที่ 2 (ก.พ. - พ.ค.)</t>
  </si>
  <si>
    <t>งวดที่ 3 (มิ.ย. - ก.ย.)</t>
  </si>
  <si>
    <t>แผน</t>
  </si>
  <si>
    <t>งานรายจ่ายบุคลากร</t>
  </si>
  <si>
    <t>งบบุคลากร</t>
  </si>
  <si>
    <t>ค่าตอบแทนใช้สอยและวัสดุ</t>
  </si>
  <si>
    <t xml:space="preserve">               เงินตอบแทนพิเศษของข้าราชการ</t>
  </si>
  <si>
    <t xml:space="preserve">               ค่าตอบแทนบุคลากรด้านการแทพย์และสาธารณสุข</t>
  </si>
  <si>
    <t xml:space="preserve">               เงินตอบแทนพิเศษของลูกจ้างประจำ</t>
  </si>
  <si>
    <t xml:space="preserve">               เงินสมทบกองทุนประกันสังคม</t>
  </si>
  <si>
    <t xml:space="preserve">               เงินสมทบกองทุนเงินทดแทน</t>
  </si>
  <si>
    <t>ฝ่ายปกครอง</t>
  </si>
  <si>
    <t>งบประมาณตามโครงสร้างงาน</t>
  </si>
  <si>
    <t>งานที่ 1 : อำนวยการและบริหารสำนักงานเขต</t>
  </si>
  <si>
    <t xml:space="preserve">                งบดำเนินงาน</t>
  </si>
  <si>
    <t xml:space="preserve">                งบรายจ่ายอื่น</t>
  </si>
  <si>
    <t>งานที่ 2 : ปกครอง</t>
  </si>
  <si>
    <t>ฝ่ายทะเบียน</t>
  </si>
  <si>
    <t>งานที่ 1 : บริหารทั่วไปและบริการทะเบียน</t>
  </si>
  <si>
    <t xml:space="preserve">                 งบดำเนินงาน</t>
  </si>
  <si>
    <t>ฝ่ายการคลัง</t>
  </si>
  <si>
    <t>งานที่ 1 : บริหารทั่วไปและบริหารการคลัง</t>
  </si>
  <si>
    <t>ฝ่ายรายได้</t>
  </si>
  <si>
    <t>งานที่ 1 : บริหารทั่วไปและจัดเก็บรายได้</t>
  </si>
  <si>
    <t>ฝ่ายรักษาความสะอาดและสวนสาธารณะ</t>
  </si>
  <si>
    <t>งานที่ 1 : บริหารทั่วไปฝ่ายรักษาความสะอาด</t>
  </si>
  <si>
    <t>งานที่ 2 : กวาดทำความสะอาดที่และทางสาธารณะ</t>
  </si>
  <si>
    <t>งานที่ 3 : เก็บขยะมูลฝอยและขนถ่ายสิ่งปฏิกูล</t>
  </si>
  <si>
    <t>งานที่ 4 : ดูแลสวนและพื้นที่สีเขียว</t>
  </si>
  <si>
    <t>ฝ่ายเทศกิจ</t>
  </si>
  <si>
    <t>งานที่ 1 : บริหารทั่วไปและสอบสวนดำเนินคดี</t>
  </si>
  <si>
    <t>งานที่ 2 : ตรวจและบังคับใช้กฎหมาย</t>
  </si>
  <si>
    <t>ฝ่ายโยธา</t>
  </si>
  <si>
    <t>งานที่ 1 : บริหารทั่วไปฝ่ายโยธา</t>
  </si>
  <si>
    <t>งานที่ 2 : อนุญาตก่อสร้าง ควบคุมอาคารและผังเมือง</t>
  </si>
  <si>
    <t>งานที่ 3 : บำรุงรักษาซ่อมแซม</t>
  </si>
  <si>
    <t>งานที่ 4 : ระบายน้ำและแก้ไขปัญหาน้ำท่วม</t>
  </si>
  <si>
    <t>ฝ่ายพัฒนาชุมชนและสวัสดิการสังคม</t>
  </si>
  <si>
    <t>งานที่ 1 : บริหารทั่วไปฝ่ายพัฒนาชุมชน</t>
  </si>
  <si>
    <t>งานที่ 2 : พัฒนาชุมชนและบริการสังคม</t>
  </si>
  <si>
    <t xml:space="preserve">                 งบรายจ่ายอื่น</t>
  </si>
  <si>
    <t>ฝ่ายสิ่งแวดล้อมและสุขาภิบาล</t>
  </si>
  <si>
    <t>งานที่ 1 : บริหารทั่วไปฝ่ายสิ่งแวดล้อมและสุขาภิบาล</t>
  </si>
  <si>
    <t>งานที่ 2 : สุขาภิบาลอาหารและอนามัยสิ่งแวดล้อม</t>
  </si>
  <si>
    <t>งานที่ 3 : ป้องกันและควบคุมโรค</t>
  </si>
  <si>
    <t>ฝ่ายการศึกษา</t>
  </si>
  <si>
    <t>งานที่ 1 : บริหารทั่วไปฝ่ายการศึกษา</t>
  </si>
  <si>
    <t>งานที่ 2 : งบประมาณโรงเรียน</t>
  </si>
  <si>
    <t xml:space="preserve">                 งบเงินอุดหนุน</t>
  </si>
  <si>
    <t>รวมงบประมาณตามโครงสร้างงาน</t>
  </si>
  <si>
    <t>โครงการตามแผนยุทธศาสตร์</t>
  </si>
  <si>
    <t>รวมงบประมาณโครงการตามแผนยุทธศาสตร์</t>
  </si>
  <si>
    <t>แผนการปฏิบัติงานและการใช้จ่ายงบประมาณรายจ่ายประจำปีงบประมาณ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</si>
</sst>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u/>
      <sz val="16"/>
      <name val="TH SarabunPSK"/>
      <family val="2"/>
    </font>
    <font>
      <b/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43" fontId="2" fillId="3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2"/>
    </xf>
    <xf numFmtId="43" fontId="2" fillId="4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203200</xdr:colOff>
      <xdr:row>0</xdr:row>
      <xdr:rowOff>10572</xdr:rowOff>
    </xdr:from>
    <xdr:to>
      <xdr:col>4</xdr:col>
      <xdr:colOff>1322915</xdr:colOff>
      <xdr:row>2</xdr:row>
      <xdr:rowOff>102435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E77E2B85-0097-4120-8F80-773431A3CC08}"/>
            </a:ext>
          </a:extLst>
        </xdr:cNvPr>
        <xdr:cNvSpPr txBox="1"/>
      </xdr:nvSpPr>
      <xdr:spPr>
        <a:xfrm>
          <a:off x="7747000" y="10572"/>
          <a:ext cx="1119715" cy="6252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1</a:t>
          </a:r>
        </a:p>
        <a:p>
          <a:pPr algn="r"/>
          <a:r>
            <a:rPr lang="th-TH" sz="1600" baseline="0">
              <a:latin typeface="TH SarabunPSK" pitchFamily="34" charset="-34"/>
              <a:cs typeface="TH SarabunPSK" pitchFamily="34" charset="-34"/>
            </a:rPr>
            <a:t>(สำนักงานเขต)</a:t>
          </a:r>
        </a:p>
      </xdr:txBody>
    </xdr:sp>
    <xdr:clientData/>
  </xdr:twoCellAnchor>
  <xdr:twoCellAnchor>
    <xdr:from>
      <xdr:col>4</xdr:col>
      <xdr:colOff>203200</xdr:colOff>
      <xdr:row>0</xdr:row>
      <xdr:rowOff>10572</xdr:rowOff>
    </xdr:from>
    <xdr:to>
      <xdr:col>4</xdr:col>
      <xdr:colOff>1322915</xdr:colOff>
      <xdr:row>2</xdr:row>
      <xdr:rowOff>102435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143967D2-FCDD-41C4-9D75-CB5A5E2F2439}"/>
            </a:ext>
          </a:extLst>
        </xdr:cNvPr>
        <xdr:cNvSpPr txBox="1"/>
      </xdr:nvSpPr>
      <xdr:spPr>
        <a:xfrm>
          <a:off x="7747000" y="10572"/>
          <a:ext cx="1119715" cy="6252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1</a:t>
          </a:r>
        </a:p>
        <a:p>
          <a:pPr algn="r"/>
          <a:r>
            <a:rPr lang="th-TH" sz="1600" baseline="0">
              <a:latin typeface="TH SarabunPSK" pitchFamily="34" charset="-34"/>
              <a:cs typeface="TH SarabunPSK" pitchFamily="34" charset="-34"/>
            </a:rPr>
            <a:t>(สำนักงานเขต)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tabSelected="1" view="pageBreakPreview" zoomScaleNormal="100" zoomScaleSheetLayoutView="100" workbookViewId="0">
      <selection activeCell="D10" sqref="D10"/>
    </sheetView>
  </sheetViews>
  <sheetFormatPr defaultRowHeight="14.25" x14ac:dyDescent="0.2"/>
  <cols>
    <col min="1" max="1" width="45.375" customWidth="1"/>
    <col min="2" max="2" width="14.625" customWidth="1"/>
    <col min="3" max="5" width="16.75" customWidth="1"/>
  </cols>
  <sheetData>
    <row r="1" spans="1:5" ht="21" x14ac:dyDescent="0.2">
      <c r="A1" s="1"/>
      <c r="B1" s="1"/>
      <c r="C1" s="1"/>
      <c r="D1" s="1"/>
      <c r="E1" s="1"/>
    </row>
    <row r="2" spans="1:5" ht="21" x14ac:dyDescent="0.2">
      <c r="A2" s="19" t="s">
        <v>57</v>
      </c>
      <c r="B2" s="19"/>
      <c r="C2" s="19"/>
      <c r="D2" s="19"/>
      <c r="E2" s="19"/>
    </row>
    <row r="3" spans="1:5" ht="21" x14ac:dyDescent="0.2">
      <c r="A3" s="19" t="s">
        <v>0</v>
      </c>
      <c r="B3" s="19"/>
      <c r="C3" s="19"/>
      <c r="D3" s="19"/>
      <c r="E3" s="19"/>
    </row>
    <row r="4" spans="1:5" ht="21" x14ac:dyDescent="0.2">
      <c r="A4" s="1"/>
      <c r="B4" s="1"/>
      <c r="C4" s="1"/>
      <c r="D4" s="1"/>
      <c r="E4" s="1"/>
    </row>
    <row r="5" spans="1:5" ht="21" x14ac:dyDescent="0.2">
      <c r="A5" s="1"/>
      <c r="B5" s="1"/>
      <c r="C5" s="1"/>
      <c r="D5" s="1"/>
      <c r="E5" s="2" t="s">
        <v>1</v>
      </c>
    </row>
    <row r="6" spans="1:5" ht="21" x14ac:dyDescent="0.2">
      <c r="A6" s="20" t="s">
        <v>2</v>
      </c>
      <c r="B6" s="4" t="s">
        <v>3</v>
      </c>
      <c r="C6" s="3" t="s">
        <v>4</v>
      </c>
      <c r="D6" s="3" t="s">
        <v>5</v>
      </c>
      <c r="E6" s="3" t="s">
        <v>6</v>
      </c>
    </row>
    <row r="7" spans="1:5" ht="21" x14ac:dyDescent="0.2">
      <c r="A7" s="20"/>
      <c r="B7" s="4" t="s">
        <v>7</v>
      </c>
      <c r="C7" s="3" t="s">
        <v>7</v>
      </c>
      <c r="D7" s="3" t="s">
        <v>7</v>
      </c>
      <c r="E7" s="3" t="s">
        <v>7</v>
      </c>
    </row>
    <row r="8" spans="1:5" ht="21" x14ac:dyDescent="0.2">
      <c r="A8" s="5" t="s">
        <v>8</v>
      </c>
      <c r="B8" s="6"/>
      <c r="C8" s="7"/>
      <c r="D8" s="7"/>
      <c r="E8" s="7"/>
    </row>
    <row r="9" spans="1:5" ht="21" x14ac:dyDescent="0.2">
      <c r="A9" s="8" t="s">
        <v>9</v>
      </c>
      <c r="B9" s="9">
        <f>SUM(B10)</f>
        <v>3673200</v>
      </c>
      <c r="C9" s="9">
        <f>SUM(C10)</f>
        <v>3673200</v>
      </c>
      <c r="D9" s="9">
        <f t="shared" ref="D9:E9" si="0">SUM(D10)</f>
        <v>0</v>
      </c>
      <c r="E9" s="9">
        <f t="shared" si="0"/>
        <v>0</v>
      </c>
    </row>
    <row r="10" spans="1:5" ht="21" x14ac:dyDescent="0.2">
      <c r="A10" s="10" t="s">
        <v>10</v>
      </c>
      <c r="B10" s="11">
        <f>SUM(B11:B15)</f>
        <v>3673200</v>
      </c>
      <c r="C10" s="11">
        <f>SUM(C11:C15)</f>
        <v>3673200</v>
      </c>
      <c r="D10" s="11">
        <f t="shared" ref="D10:E10" si="1">SUM(D11:D15)</f>
        <v>0</v>
      </c>
      <c r="E10" s="11">
        <f t="shared" si="1"/>
        <v>0</v>
      </c>
    </row>
    <row r="11" spans="1:5" ht="21" x14ac:dyDescent="0.2">
      <c r="A11" s="12" t="s">
        <v>11</v>
      </c>
      <c r="B11" s="13">
        <v>83800</v>
      </c>
      <c r="C11" s="13">
        <v>83800</v>
      </c>
      <c r="D11" s="14">
        <v>0</v>
      </c>
      <c r="E11" s="14">
        <v>0</v>
      </c>
    </row>
    <row r="12" spans="1:5" ht="21" x14ac:dyDescent="0.2">
      <c r="A12" s="12" t="s">
        <v>12</v>
      </c>
      <c r="B12" s="13">
        <v>133200</v>
      </c>
      <c r="C12" s="13">
        <v>133200</v>
      </c>
      <c r="D12" s="14">
        <v>0</v>
      </c>
      <c r="E12" s="14">
        <v>0</v>
      </c>
    </row>
    <row r="13" spans="1:5" ht="21" x14ac:dyDescent="0.2">
      <c r="A13" s="12" t="s">
        <v>13</v>
      </c>
      <c r="B13" s="13">
        <v>1185300</v>
      </c>
      <c r="C13" s="13">
        <v>1185300</v>
      </c>
      <c r="D13" s="14">
        <v>0</v>
      </c>
      <c r="E13" s="14">
        <v>0</v>
      </c>
    </row>
    <row r="14" spans="1:5" ht="21" x14ac:dyDescent="0.2">
      <c r="A14" s="12" t="s">
        <v>14</v>
      </c>
      <c r="B14" s="13">
        <v>2138400</v>
      </c>
      <c r="C14" s="13">
        <v>2138400</v>
      </c>
      <c r="D14" s="14">
        <v>0</v>
      </c>
      <c r="E14" s="14">
        <v>0</v>
      </c>
    </row>
    <row r="15" spans="1:5" ht="21" x14ac:dyDescent="0.2">
      <c r="A15" s="12" t="s">
        <v>15</v>
      </c>
      <c r="B15" s="13">
        <v>132500</v>
      </c>
      <c r="C15" s="13">
        <v>132500</v>
      </c>
      <c r="D15" s="14">
        <v>0</v>
      </c>
      <c r="E15" s="14">
        <v>0</v>
      </c>
    </row>
    <row r="16" spans="1:5" ht="21" x14ac:dyDescent="0.2">
      <c r="A16" s="5" t="s">
        <v>16</v>
      </c>
      <c r="B16" s="6"/>
      <c r="C16" s="7"/>
      <c r="D16" s="7"/>
      <c r="E16" s="7"/>
    </row>
    <row r="17" spans="1:5" ht="21" x14ac:dyDescent="0.2">
      <c r="A17" s="8" t="s">
        <v>17</v>
      </c>
      <c r="B17" s="9">
        <f>SUM(C17+D17+E17)</f>
        <v>5670500</v>
      </c>
      <c r="C17" s="9">
        <f t="shared" ref="C17:E17" si="2">C18+C21</f>
        <v>3950840</v>
      </c>
      <c r="D17" s="9">
        <f t="shared" si="2"/>
        <v>1210560</v>
      </c>
      <c r="E17" s="9">
        <f t="shared" si="2"/>
        <v>509100</v>
      </c>
    </row>
    <row r="18" spans="1:5" ht="21" x14ac:dyDescent="0.2">
      <c r="A18" s="10" t="s">
        <v>18</v>
      </c>
      <c r="B18" s="11">
        <f>SUM(B19:B20)</f>
        <v>4591900</v>
      </c>
      <c r="C18" s="11">
        <f t="shared" ref="C18:E18" si="3">SUM(C19:C20)</f>
        <v>3684240</v>
      </c>
      <c r="D18" s="11">
        <f t="shared" si="3"/>
        <v>631160</v>
      </c>
      <c r="E18" s="11">
        <f t="shared" si="3"/>
        <v>276500</v>
      </c>
    </row>
    <row r="19" spans="1:5" ht="21" x14ac:dyDescent="0.2">
      <c r="A19" s="12" t="s">
        <v>19</v>
      </c>
      <c r="B19" s="13">
        <v>4591900</v>
      </c>
      <c r="C19" s="14">
        <v>3684240</v>
      </c>
      <c r="D19" s="14">
        <v>631160</v>
      </c>
      <c r="E19" s="14">
        <v>276500</v>
      </c>
    </row>
    <row r="20" spans="1:5" ht="21" x14ac:dyDescent="0.2">
      <c r="A20" s="12" t="s">
        <v>20</v>
      </c>
      <c r="B20" s="13">
        <v>0</v>
      </c>
      <c r="C20" s="13">
        <v>0</v>
      </c>
      <c r="D20" s="13">
        <v>0</v>
      </c>
      <c r="E20" s="13">
        <v>0</v>
      </c>
    </row>
    <row r="21" spans="1:5" ht="21" x14ac:dyDescent="0.2">
      <c r="A21" s="10" t="s">
        <v>21</v>
      </c>
      <c r="B21" s="11">
        <f>SUM(B22:B23)</f>
        <v>1078600</v>
      </c>
      <c r="C21" s="11">
        <f>SUM(C22:C23)</f>
        <v>266600</v>
      </c>
      <c r="D21" s="11">
        <f t="shared" ref="D21:E21" si="4">SUM(D22:D23)</f>
        <v>579400</v>
      </c>
      <c r="E21" s="11">
        <f t="shared" si="4"/>
        <v>232600</v>
      </c>
    </row>
    <row r="22" spans="1:5" ht="21" x14ac:dyDescent="0.2">
      <c r="A22" s="12" t="s">
        <v>19</v>
      </c>
      <c r="B22" s="13">
        <v>352000</v>
      </c>
      <c r="C22" s="14">
        <v>118400</v>
      </c>
      <c r="D22" s="14">
        <v>116000</v>
      </c>
      <c r="E22" s="14">
        <v>117600</v>
      </c>
    </row>
    <row r="23" spans="1:5" ht="21" x14ac:dyDescent="0.2">
      <c r="A23" s="12" t="s">
        <v>20</v>
      </c>
      <c r="B23" s="13">
        <v>726600</v>
      </c>
      <c r="C23" s="14">
        <v>148200</v>
      </c>
      <c r="D23" s="14">
        <v>463400</v>
      </c>
      <c r="E23" s="14">
        <v>115000</v>
      </c>
    </row>
    <row r="24" spans="1:5" ht="21" x14ac:dyDescent="0.2">
      <c r="A24" s="5" t="s">
        <v>22</v>
      </c>
      <c r="B24" s="6"/>
      <c r="C24" s="7"/>
      <c r="D24" s="7"/>
      <c r="E24" s="7"/>
    </row>
    <row r="25" spans="1:5" ht="21" x14ac:dyDescent="0.2">
      <c r="A25" s="8" t="s">
        <v>17</v>
      </c>
      <c r="B25" s="9">
        <f>B26</f>
        <v>1212900</v>
      </c>
      <c r="C25" s="9">
        <f t="shared" ref="C25:E25" si="5">C26</f>
        <v>905980</v>
      </c>
      <c r="D25" s="9">
        <f t="shared" si="5"/>
        <v>162480</v>
      </c>
      <c r="E25" s="9">
        <f t="shared" si="5"/>
        <v>144440</v>
      </c>
    </row>
    <row r="26" spans="1:5" ht="21" x14ac:dyDescent="0.2">
      <c r="A26" s="10" t="s">
        <v>23</v>
      </c>
      <c r="B26" s="11">
        <f>SUM(B27:B27)</f>
        <v>1212900</v>
      </c>
      <c r="C26" s="11">
        <f>SUM(C27:C27)</f>
        <v>905980</v>
      </c>
      <c r="D26" s="11">
        <f>SUM(D27:D27)</f>
        <v>162480</v>
      </c>
      <c r="E26" s="11">
        <f>SUM(E27:E27)</f>
        <v>144440</v>
      </c>
    </row>
    <row r="27" spans="1:5" ht="21" x14ac:dyDescent="0.2">
      <c r="A27" s="12" t="s">
        <v>24</v>
      </c>
      <c r="B27" s="13">
        <v>1212900</v>
      </c>
      <c r="C27" s="14">
        <v>905980</v>
      </c>
      <c r="D27" s="14">
        <v>162480</v>
      </c>
      <c r="E27" s="14">
        <v>144440</v>
      </c>
    </row>
    <row r="28" spans="1:5" ht="21" x14ac:dyDescent="0.2">
      <c r="A28" s="5" t="s">
        <v>25</v>
      </c>
      <c r="B28" s="6"/>
      <c r="C28" s="7"/>
      <c r="D28" s="7"/>
      <c r="E28" s="7"/>
    </row>
    <row r="29" spans="1:5" ht="21" x14ac:dyDescent="0.2">
      <c r="A29" s="8" t="s">
        <v>17</v>
      </c>
      <c r="B29" s="9">
        <f>B30</f>
        <v>740500</v>
      </c>
      <c r="C29" s="9">
        <f t="shared" ref="C29:E29" si="6">C30</f>
        <v>508800</v>
      </c>
      <c r="D29" s="9">
        <f t="shared" si="6"/>
        <v>161700</v>
      </c>
      <c r="E29" s="9">
        <f t="shared" si="6"/>
        <v>70000</v>
      </c>
    </row>
    <row r="30" spans="1:5" ht="21" x14ac:dyDescent="0.2">
      <c r="A30" s="10" t="s">
        <v>26</v>
      </c>
      <c r="B30" s="15">
        <f>SUM(B31:B31)</f>
        <v>740500</v>
      </c>
      <c r="C30" s="11">
        <f>SUM(C31:C31)</f>
        <v>508800</v>
      </c>
      <c r="D30" s="11">
        <f>SUM(D31:D31)</f>
        <v>161700</v>
      </c>
      <c r="E30" s="11">
        <f>SUM(E31:E31)</f>
        <v>70000</v>
      </c>
    </row>
    <row r="31" spans="1:5" ht="21" x14ac:dyDescent="0.2">
      <c r="A31" s="12" t="s">
        <v>24</v>
      </c>
      <c r="B31" s="13">
        <v>740500</v>
      </c>
      <c r="C31" s="14">
        <v>508800</v>
      </c>
      <c r="D31" s="14">
        <v>161700</v>
      </c>
      <c r="E31" s="14">
        <v>70000</v>
      </c>
    </row>
    <row r="32" spans="1:5" ht="21" x14ac:dyDescent="0.2">
      <c r="A32" s="5" t="s">
        <v>27</v>
      </c>
      <c r="B32" s="6"/>
      <c r="C32" s="7"/>
      <c r="D32" s="7"/>
      <c r="E32" s="7"/>
    </row>
    <row r="33" spans="1:5" ht="21" x14ac:dyDescent="0.2">
      <c r="A33" s="8" t="s">
        <v>17</v>
      </c>
      <c r="B33" s="9">
        <f>B34</f>
        <v>1025100</v>
      </c>
      <c r="C33" s="9">
        <f t="shared" ref="C33:E33" si="7">C34</f>
        <v>999700</v>
      </c>
      <c r="D33" s="9">
        <f t="shared" si="7"/>
        <v>25400</v>
      </c>
      <c r="E33" s="9">
        <f t="shared" si="7"/>
        <v>0</v>
      </c>
    </row>
    <row r="34" spans="1:5" ht="21" x14ac:dyDescent="0.2">
      <c r="A34" s="10" t="s">
        <v>28</v>
      </c>
      <c r="B34" s="15">
        <f>SUM(B35:B35)</f>
        <v>1025100</v>
      </c>
      <c r="C34" s="11">
        <f>SUM(C35:C35)</f>
        <v>999700</v>
      </c>
      <c r="D34" s="11">
        <f>SUM(D35:D35)</f>
        <v>25400</v>
      </c>
      <c r="E34" s="11">
        <f>SUM(E35:E35)</f>
        <v>0</v>
      </c>
    </row>
    <row r="35" spans="1:5" ht="21" x14ac:dyDescent="0.2">
      <c r="A35" s="12" t="s">
        <v>24</v>
      </c>
      <c r="B35" s="13">
        <v>1025100</v>
      </c>
      <c r="C35" s="14">
        <v>999700</v>
      </c>
      <c r="D35" s="14">
        <v>25400</v>
      </c>
      <c r="E35" s="14">
        <v>0</v>
      </c>
    </row>
    <row r="36" spans="1:5" ht="21" x14ac:dyDescent="0.2">
      <c r="A36" s="5" t="s">
        <v>29</v>
      </c>
      <c r="B36" s="6"/>
      <c r="C36" s="7"/>
      <c r="D36" s="7"/>
      <c r="E36" s="7"/>
    </row>
    <row r="37" spans="1:5" ht="21" x14ac:dyDescent="0.2">
      <c r="A37" s="8" t="s">
        <v>17</v>
      </c>
      <c r="B37" s="9">
        <f>B38+B40+B42+B44</f>
        <v>22403160</v>
      </c>
      <c r="C37" s="9">
        <f>C38+C40+C42+C44</f>
        <v>6049890</v>
      </c>
      <c r="D37" s="9">
        <f>D38+D40+D42+D44</f>
        <v>10628290</v>
      </c>
      <c r="E37" s="9">
        <f>E38+E40+E42+E44</f>
        <v>5724980</v>
      </c>
    </row>
    <row r="38" spans="1:5" ht="21" x14ac:dyDescent="0.2">
      <c r="A38" s="10" t="s">
        <v>30</v>
      </c>
      <c r="B38" s="11">
        <f>SUM(B39:B39)</f>
        <v>10604400</v>
      </c>
      <c r="C38" s="11">
        <f>SUM(C39:C39)</f>
        <v>2756360</v>
      </c>
      <c r="D38" s="11">
        <f>SUM(D39:D39)</f>
        <v>4457920</v>
      </c>
      <c r="E38" s="11">
        <f>SUM(E39:E39)</f>
        <v>3390120</v>
      </c>
    </row>
    <row r="39" spans="1:5" ht="21" x14ac:dyDescent="0.2">
      <c r="A39" s="12" t="s">
        <v>24</v>
      </c>
      <c r="B39" s="13">
        <v>10604400</v>
      </c>
      <c r="C39" s="13">
        <v>2756360</v>
      </c>
      <c r="D39" s="13">
        <v>4457920</v>
      </c>
      <c r="E39" s="13">
        <v>3390120</v>
      </c>
    </row>
    <row r="40" spans="1:5" ht="21" x14ac:dyDescent="0.2">
      <c r="A40" s="10" t="s">
        <v>31</v>
      </c>
      <c r="B40" s="11">
        <f>SUM(B41:B41)</f>
        <v>772900</v>
      </c>
      <c r="C40" s="11">
        <f>SUM(C41:C41)</f>
        <v>267000</v>
      </c>
      <c r="D40" s="11">
        <f>SUM(D41:D41)</f>
        <v>505900</v>
      </c>
      <c r="E40" s="11">
        <f>SUM(E41:E41)</f>
        <v>0</v>
      </c>
    </row>
    <row r="41" spans="1:5" ht="21" x14ac:dyDescent="0.2">
      <c r="A41" s="12" t="s">
        <v>24</v>
      </c>
      <c r="B41" s="13">
        <v>772900</v>
      </c>
      <c r="C41" s="13">
        <v>267000</v>
      </c>
      <c r="D41" s="13">
        <v>505900</v>
      </c>
      <c r="E41" s="13">
        <v>0</v>
      </c>
    </row>
    <row r="42" spans="1:5" ht="21" x14ac:dyDescent="0.2">
      <c r="A42" s="10" t="s">
        <v>32</v>
      </c>
      <c r="B42" s="11">
        <f>SUM(B43:B43)</f>
        <v>7401860</v>
      </c>
      <c r="C42" s="11">
        <f>SUM(C43:C43)</f>
        <v>2139400</v>
      </c>
      <c r="D42" s="11">
        <f>SUM(D43:D43)</f>
        <v>3404660</v>
      </c>
      <c r="E42" s="11">
        <f>SUM(E43:E43)</f>
        <v>1857800</v>
      </c>
    </row>
    <row r="43" spans="1:5" ht="21" x14ac:dyDescent="0.2">
      <c r="A43" s="12" t="s">
        <v>24</v>
      </c>
      <c r="B43" s="13">
        <v>7401860</v>
      </c>
      <c r="C43" s="13">
        <v>2139400</v>
      </c>
      <c r="D43" s="13">
        <v>3404660</v>
      </c>
      <c r="E43" s="13">
        <v>1857800</v>
      </c>
    </row>
    <row r="44" spans="1:5" ht="21" x14ac:dyDescent="0.2">
      <c r="A44" s="10" t="s">
        <v>33</v>
      </c>
      <c r="B44" s="11">
        <f>SUM(B45:B45)</f>
        <v>3624000</v>
      </c>
      <c r="C44" s="11">
        <f>SUM(C45:C45)</f>
        <v>887130</v>
      </c>
      <c r="D44" s="11">
        <f>SUM(D45:D45)</f>
        <v>2259810</v>
      </c>
      <c r="E44" s="11">
        <f>SUM(E45:E45)</f>
        <v>477060</v>
      </c>
    </row>
    <row r="45" spans="1:5" ht="21" x14ac:dyDescent="0.2">
      <c r="A45" s="12" t="s">
        <v>24</v>
      </c>
      <c r="B45" s="13">
        <v>3624000</v>
      </c>
      <c r="C45" s="13">
        <v>887130</v>
      </c>
      <c r="D45" s="13">
        <v>2259810</v>
      </c>
      <c r="E45" s="13">
        <v>477060</v>
      </c>
    </row>
    <row r="46" spans="1:5" ht="21" x14ac:dyDescent="0.2">
      <c r="A46" s="5" t="s">
        <v>34</v>
      </c>
      <c r="B46" s="6"/>
      <c r="C46" s="7"/>
      <c r="D46" s="7"/>
      <c r="E46" s="7"/>
    </row>
    <row r="47" spans="1:5" ht="21" x14ac:dyDescent="0.2">
      <c r="A47" s="8" t="s">
        <v>17</v>
      </c>
      <c r="B47" s="9">
        <f>B48+B50</f>
        <v>4230900</v>
      </c>
      <c r="C47" s="9">
        <f>C48+C50</f>
        <v>1269300</v>
      </c>
      <c r="D47" s="9">
        <f>D48+D50</f>
        <v>1863600</v>
      </c>
      <c r="E47" s="9">
        <f>E48+E50</f>
        <v>1098000</v>
      </c>
    </row>
    <row r="48" spans="1:5" ht="21" x14ac:dyDescent="0.2">
      <c r="A48" s="10" t="s">
        <v>35</v>
      </c>
      <c r="B48" s="11">
        <f>SUM(B49:B49)</f>
        <v>3869400</v>
      </c>
      <c r="C48" s="11">
        <f>SUM(C49:C49)</f>
        <v>1097400</v>
      </c>
      <c r="D48" s="11">
        <f>SUM(D49:D49)</f>
        <v>1674000</v>
      </c>
      <c r="E48" s="11">
        <f>SUM(E49:E49)</f>
        <v>1098000</v>
      </c>
    </row>
    <row r="49" spans="1:5" ht="21" x14ac:dyDescent="0.2">
      <c r="A49" s="12" t="s">
        <v>24</v>
      </c>
      <c r="B49" s="13">
        <v>3869400</v>
      </c>
      <c r="C49" s="13">
        <v>1097400</v>
      </c>
      <c r="D49" s="13">
        <v>1674000</v>
      </c>
      <c r="E49" s="13">
        <v>1098000</v>
      </c>
    </row>
    <row r="50" spans="1:5" ht="21" x14ac:dyDescent="0.2">
      <c r="A50" s="10" t="s">
        <v>36</v>
      </c>
      <c r="B50" s="11">
        <f>SUM(B51:B51)</f>
        <v>361500</v>
      </c>
      <c r="C50" s="11">
        <f>SUM(C51:C51)</f>
        <v>171900</v>
      </c>
      <c r="D50" s="11">
        <f>SUM(D51:D51)</f>
        <v>189600</v>
      </c>
      <c r="E50" s="11">
        <f>SUM(E51:E51)</f>
        <v>0</v>
      </c>
    </row>
    <row r="51" spans="1:5" ht="21" x14ac:dyDescent="0.2">
      <c r="A51" s="12" t="s">
        <v>24</v>
      </c>
      <c r="B51" s="13">
        <v>361500</v>
      </c>
      <c r="C51" s="13">
        <v>171900</v>
      </c>
      <c r="D51" s="13">
        <v>189600</v>
      </c>
      <c r="E51" s="13">
        <v>0</v>
      </c>
    </row>
    <row r="52" spans="1:5" ht="21" x14ac:dyDescent="0.2">
      <c r="A52" s="5" t="s">
        <v>37</v>
      </c>
      <c r="B52" s="6"/>
      <c r="C52" s="7"/>
      <c r="D52" s="7"/>
      <c r="E52" s="7"/>
    </row>
    <row r="53" spans="1:5" ht="21" x14ac:dyDescent="0.2">
      <c r="A53" s="8" t="s">
        <v>17</v>
      </c>
      <c r="B53" s="9">
        <f>B54+B56+B58+B60</f>
        <v>20989800</v>
      </c>
      <c r="C53" s="9">
        <f>C54+C56+C58+C60</f>
        <v>4810500</v>
      </c>
      <c r="D53" s="9">
        <f>D54+D56+D58+D60</f>
        <v>10646680</v>
      </c>
      <c r="E53" s="9">
        <f>E54+E56+E58+E60</f>
        <v>5532620</v>
      </c>
    </row>
    <row r="54" spans="1:5" ht="21" x14ac:dyDescent="0.2">
      <c r="A54" s="10" t="s">
        <v>38</v>
      </c>
      <c r="B54" s="11">
        <f>SUM(B55:B55)</f>
        <v>1232400</v>
      </c>
      <c r="C54" s="11">
        <f>SUM(C55:C55)</f>
        <v>489200</v>
      </c>
      <c r="D54" s="11">
        <f>SUM(D55:D55)</f>
        <v>395780</v>
      </c>
      <c r="E54" s="11">
        <f>SUM(E55:E55)</f>
        <v>347420</v>
      </c>
    </row>
    <row r="55" spans="1:5" ht="21" x14ac:dyDescent="0.2">
      <c r="A55" s="12" t="s">
        <v>24</v>
      </c>
      <c r="B55" s="13">
        <v>1232400</v>
      </c>
      <c r="C55" s="13">
        <v>489200</v>
      </c>
      <c r="D55" s="13">
        <v>395780</v>
      </c>
      <c r="E55" s="13">
        <v>347420</v>
      </c>
    </row>
    <row r="56" spans="1:5" ht="21" x14ac:dyDescent="0.2">
      <c r="A56" s="10" t="s">
        <v>39</v>
      </c>
      <c r="B56" s="11">
        <f>SUM(B57:B57)</f>
        <v>2200</v>
      </c>
      <c r="C56" s="11">
        <f>SUM(C57:C57)</f>
        <v>2200</v>
      </c>
      <c r="D56" s="11">
        <f>SUM(D57:D57)</f>
        <v>0</v>
      </c>
      <c r="E56" s="11">
        <f>SUM(E57:E57)</f>
        <v>0</v>
      </c>
    </row>
    <row r="57" spans="1:5" ht="21" x14ac:dyDescent="0.2">
      <c r="A57" s="12" t="s">
        <v>24</v>
      </c>
      <c r="B57" s="13">
        <v>2200</v>
      </c>
      <c r="C57" s="13">
        <v>2200</v>
      </c>
      <c r="D57" s="13">
        <v>0</v>
      </c>
      <c r="E57" s="13">
        <v>0</v>
      </c>
    </row>
    <row r="58" spans="1:5" ht="21" x14ac:dyDescent="0.2">
      <c r="A58" s="10" t="s">
        <v>40</v>
      </c>
      <c r="B58" s="11">
        <f>SUM(B59:B59)</f>
        <v>14752200</v>
      </c>
      <c r="C58" s="11">
        <f>SUM(C59:C59)</f>
        <v>3452200</v>
      </c>
      <c r="D58" s="11">
        <f>SUM(D59:D59)</f>
        <v>6650000</v>
      </c>
      <c r="E58" s="11">
        <f>SUM(E59:E59)</f>
        <v>4650000</v>
      </c>
    </row>
    <row r="59" spans="1:5" ht="21" x14ac:dyDescent="0.2">
      <c r="A59" s="12" t="s">
        <v>24</v>
      </c>
      <c r="B59" s="13">
        <v>14752200</v>
      </c>
      <c r="C59" s="14">
        <v>3452200</v>
      </c>
      <c r="D59" s="14">
        <v>6650000</v>
      </c>
      <c r="E59" s="14">
        <v>4650000</v>
      </c>
    </row>
    <row r="60" spans="1:5" ht="21" x14ac:dyDescent="0.2">
      <c r="A60" s="10" t="s">
        <v>41</v>
      </c>
      <c r="B60" s="11">
        <f>SUM(B61:B61)</f>
        <v>5003000</v>
      </c>
      <c r="C60" s="11">
        <f>SUM(C61:C61)</f>
        <v>866900</v>
      </c>
      <c r="D60" s="11">
        <f>SUM(D61:D61)</f>
        <v>3600900</v>
      </c>
      <c r="E60" s="11">
        <f>SUM(E61:E61)</f>
        <v>535200</v>
      </c>
    </row>
    <row r="61" spans="1:5" ht="21" x14ac:dyDescent="0.2">
      <c r="A61" s="12" t="s">
        <v>24</v>
      </c>
      <c r="B61" s="13">
        <v>5003000</v>
      </c>
      <c r="C61" s="14">
        <v>866900</v>
      </c>
      <c r="D61" s="14">
        <v>3600900</v>
      </c>
      <c r="E61" s="14">
        <v>535200</v>
      </c>
    </row>
    <row r="62" spans="1:5" ht="21" x14ac:dyDescent="0.2">
      <c r="A62" s="5" t="s">
        <v>42</v>
      </c>
      <c r="B62" s="6"/>
      <c r="C62" s="7"/>
      <c r="D62" s="7"/>
      <c r="E62" s="7"/>
    </row>
    <row r="63" spans="1:5" ht="21" x14ac:dyDescent="0.2">
      <c r="A63" s="8" t="s">
        <v>17</v>
      </c>
      <c r="B63" s="9">
        <f>B64+B66</f>
        <v>64770300</v>
      </c>
      <c r="C63" s="9">
        <f>C64+C66</f>
        <v>23696800</v>
      </c>
      <c r="D63" s="9">
        <f>D64+D66</f>
        <v>21030900</v>
      </c>
      <c r="E63" s="9">
        <f>E64+E66</f>
        <v>20042600</v>
      </c>
    </row>
    <row r="64" spans="1:5" ht="21" x14ac:dyDescent="0.2">
      <c r="A64" s="10" t="s">
        <v>43</v>
      </c>
      <c r="B64" s="11">
        <f>SUM(B65:B65)</f>
        <v>1391500</v>
      </c>
      <c r="C64" s="11">
        <f>SUM(C65:C65)</f>
        <v>550300</v>
      </c>
      <c r="D64" s="11">
        <f>SUM(D65:D65)</f>
        <v>499200</v>
      </c>
      <c r="E64" s="11">
        <f>SUM(E65:E65)</f>
        <v>342000</v>
      </c>
    </row>
    <row r="65" spans="1:5" ht="21" x14ac:dyDescent="0.2">
      <c r="A65" s="12" t="s">
        <v>24</v>
      </c>
      <c r="B65" s="13">
        <v>1391500</v>
      </c>
      <c r="C65" s="14">
        <v>550300</v>
      </c>
      <c r="D65" s="14">
        <v>499200</v>
      </c>
      <c r="E65" s="14">
        <v>342000</v>
      </c>
    </row>
    <row r="66" spans="1:5" ht="21" x14ac:dyDescent="0.2">
      <c r="A66" s="10" t="s">
        <v>44</v>
      </c>
      <c r="B66" s="11">
        <f>SUM(B67:B68)</f>
        <v>63378800</v>
      </c>
      <c r="C66" s="11">
        <f>SUM(C67:C68)</f>
        <v>23146500</v>
      </c>
      <c r="D66" s="11">
        <f>SUM(D67:D68)</f>
        <v>20531700</v>
      </c>
      <c r="E66" s="11">
        <f>SUM(E67:E68)</f>
        <v>19700600</v>
      </c>
    </row>
    <row r="67" spans="1:5" ht="21" x14ac:dyDescent="0.2">
      <c r="A67" s="12" t="s">
        <v>24</v>
      </c>
      <c r="B67" s="13">
        <v>51546400</v>
      </c>
      <c r="C67" s="14">
        <v>19323800</v>
      </c>
      <c r="D67" s="14">
        <v>15913200</v>
      </c>
      <c r="E67" s="14">
        <v>16309400</v>
      </c>
    </row>
    <row r="68" spans="1:5" ht="21" x14ac:dyDescent="0.2">
      <c r="A68" s="12" t="s">
        <v>45</v>
      </c>
      <c r="B68" s="13">
        <v>11832400</v>
      </c>
      <c r="C68" s="14">
        <v>3822700</v>
      </c>
      <c r="D68" s="14">
        <v>4618500</v>
      </c>
      <c r="E68" s="14">
        <v>3391200</v>
      </c>
    </row>
    <row r="69" spans="1:5" ht="21" x14ac:dyDescent="0.2">
      <c r="A69" s="5" t="s">
        <v>46</v>
      </c>
      <c r="B69" s="6"/>
      <c r="C69" s="7"/>
      <c r="D69" s="7"/>
      <c r="E69" s="7"/>
    </row>
    <row r="70" spans="1:5" ht="21" x14ac:dyDescent="0.2">
      <c r="A70" s="8" t="s">
        <v>17</v>
      </c>
      <c r="B70" s="9">
        <f>B71+B73+B76</f>
        <v>1532100</v>
      </c>
      <c r="C70" s="9">
        <f>C71+C73+C76</f>
        <v>1326350</v>
      </c>
      <c r="D70" s="9">
        <f>D71+D73+D76</f>
        <v>155030</v>
      </c>
      <c r="E70" s="9">
        <f>E71+E73+E76</f>
        <v>50720</v>
      </c>
    </row>
    <row r="71" spans="1:5" ht="21" x14ac:dyDescent="0.2">
      <c r="A71" s="10" t="s">
        <v>47</v>
      </c>
      <c r="B71" s="15">
        <f>SUM(B72:B72)</f>
        <v>353100</v>
      </c>
      <c r="C71" s="15">
        <f t="shared" ref="C71:E71" si="8">SUM(C72:C72)</f>
        <v>322100</v>
      </c>
      <c r="D71" s="15">
        <f t="shared" si="8"/>
        <v>27000</v>
      </c>
      <c r="E71" s="15">
        <f t="shared" si="8"/>
        <v>4000</v>
      </c>
    </row>
    <row r="72" spans="1:5" ht="21" x14ac:dyDescent="0.2">
      <c r="A72" s="12" t="s">
        <v>24</v>
      </c>
      <c r="B72" s="13">
        <v>353100</v>
      </c>
      <c r="C72" s="14">
        <v>322100</v>
      </c>
      <c r="D72" s="14">
        <v>27000</v>
      </c>
      <c r="E72" s="14">
        <v>4000</v>
      </c>
    </row>
    <row r="73" spans="1:5" ht="21" x14ac:dyDescent="0.2">
      <c r="A73" s="10" t="s">
        <v>48</v>
      </c>
      <c r="B73" s="11">
        <f>SUM(B74:B75)</f>
        <v>945400</v>
      </c>
      <c r="C73" s="11">
        <f t="shared" ref="C73:E73" si="9">SUM(C74:C75)</f>
        <v>916650</v>
      </c>
      <c r="D73" s="11">
        <f t="shared" si="9"/>
        <v>28750</v>
      </c>
      <c r="E73" s="11">
        <f t="shared" si="9"/>
        <v>0</v>
      </c>
    </row>
    <row r="74" spans="1:5" ht="21" x14ac:dyDescent="0.2">
      <c r="A74" s="12" t="s">
        <v>24</v>
      </c>
      <c r="B74" s="13">
        <v>820800</v>
      </c>
      <c r="C74" s="14">
        <v>820800</v>
      </c>
      <c r="D74" s="14">
        <v>0</v>
      </c>
      <c r="E74" s="14">
        <v>0</v>
      </c>
    </row>
    <row r="75" spans="1:5" ht="21" x14ac:dyDescent="0.2">
      <c r="A75" s="12" t="s">
        <v>45</v>
      </c>
      <c r="B75" s="13">
        <v>124600</v>
      </c>
      <c r="C75" s="14">
        <v>95850</v>
      </c>
      <c r="D75" s="14">
        <v>28750</v>
      </c>
      <c r="E75" s="14">
        <v>0</v>
      </c>
    </row>
    <row r="76" spans="1:5" ht="21" x14ac:dyDescent="0.2">
      <c r="A76" s="10" t="s">
        <v>49</v>
      </c>
      <c r="B76" s="11">
        <f>SUM(B77:B78)</f>
        <v>233600</v>
      </c>
      <c r="C76" s="11">
        <f t="shared" ref="C76:E76" si="10">SUM(C77:C78)</f>
        <v>87600</v>
      </c>
      <c r="D76" s="11">
        <f t="shared" si="10"/>
        <v>99280</v>
      </c>
      <c r="E76" s="11">
        <f t="shared" si="10"/>
        <v>46720</v>
      </c>
    </row>
    <row r="77" spans="1:5" ht="21" x14ac:dyDescent="0.2">
      <c r="A77" s="12" t="s">
        <v>24</v>
      </c>
      <c r="B77" s="13">
        <v>0</v>
      </c>
      <c r="C77" s="13">
        <v>0</v>
      </c>
      <c r="D77" s="13">
        <v>0</v>
      </c>
      <c r="E77" s="13">
        <v>0</v>
      </c>
    </row>
    <row r="78" spans="1:5" ht="21" x14ac:dyDescent="0.2">
      <c r="A78" s="12" t="s">
        <v>45</v>
      </c>
      <c r="B78" s="13">
        <v>233600</v>
      </c>
      <c r="C78" s="14">
        <v>87600</v>
      </c>
      <c r="D78" s="14">
        <v>99280</v>
      </c>
      <c r="E78" s="14">
        <v>46720</v>
      </c>
    </row>
    <row r="79" spans="1:5" ht="21" x14ac:dyDescent="0.2">
      <c r="A79" s="5" t="s">
        <v>50</v>
      </c>
      <c r="B79" s="6"/>
      <c r="C79" s="7"/>
      <c r="D79" s="7"/>
      <c r="E79" s="7"/>
    </row>
    <row r="80" spans="1:5" ht="21" x14ac:dyDescent="0.2">
      <c r="A80" s="8" t="s">
        <v>17</v>
      </c>
      <c r="B80" s="9">
        <f>B81+B83</f>
        <v>84925000</v>
      </c>
      <c r="C80" s="9">
        <f>C81+C83</f>
        <v>38201500</v>
      </c>
      <c r="D80" s="9">
        <f t="shared" ref="D80:E80" si="11">D81+D83</f>
        <v>29188400</v>
      </c>
      <c r="E80" s="9">
        <f t="shared" si="11"/>
        <v>17535100</v>
      </c>
    </row>
    <row r="81" spans="1:5" ht="21" x14ac:dyDescent="0.2">
      <c r="A81" s="10" t="s">
        <v>51</v>
      </c>
      <c r="B81" s="15">
        <f>SUM(B82:B82)</f>
        <v>677700</v>
      </c>
      <c r="C81" s="11">
        <f>SUM(C82:C82)</f>
        <v>183600</v>
      </c>
      <c r="D81" s="11">
        <f>SUM(D82:D82)</f>
        <v>85100</v>
      </c>
      <c r="E81" s="11">
        <f>SUM(E82:E82)</f>
        <v>409000</v>
      </c>
    </row>
    <row r="82" spans="1:5" ht="21" x14ac:dyDescent="0.2">
      <c r="A82" s="12" t="s">
        <v>24</v>
      </c>
      <c r="B82" s="13">
        <v>677700</v>
      </c>
      <c r="C82" s="13">
        <v>183600</v>
      </c>
      <c r="D82" s="13">
        <v>85100</v>
      </c>
      <c r="E82" s="13">
        <v>409000</v>
      </c>
    </row>
    <row r="83" spans="1:5" ht="21" x14ac:dyDescent="0.2">
      <c r="A83" s="10" t="s">
        <v>52</v>
      </c>
      <c r="B83" s="11">
        <f>SUM(B84:B86)</f>
        <v>84247300</v>
      </c>
      <c r="C83" s="11">
        <f>SUM(C84:C86)</f>
        <v>38017900</v>
      </c>
      <c r="D83" s="11">
        <f>SUM(D84:D86)</f>
        <v>29103300</v>
      </c>
      <c r="E83" s="11">
        <f>SUM(E84:E86)</f>
        <v>17126100</v>
      </c>
    </row>
    <row r="84" spans="1:5" ht="21" x14ac:dyDescent="0.2">
      <c r="A84" s="12" t="s">
        <v>24</v>
      </c>
      <c r="B84" s="13">
        <v>47015900</v>
      </c>
      <c r="C84" s="14">
        <v>26127700</v>
      </c>
      <c r="D84" s="14">
        <v>14804200</v>
      </c>
      <c r="E84" s="14">
        <v>6084000</v>
      </c>
    </row>
    <row r="85" spans="1:5" ht="21" x14ac:dyDescent="0.2">
      <c r="A85" s="12" t="s">
        <v>53</v>
      </c>
      <c r="B85" s="13">
        <v>32510400</v>
      </c>
      <c r="C85" s="14">
        <v>10836800</v>
      </c>
      <c r="D85" s="14">
        <v>10836800</v>
      </c>
      <c r="E85" s="14">
        <v>10836800</v>
      </c>
    </row>
    <row r="86" spans="1:5" ht="21" x14ac:dyDescent="0.2">
      <c r="A86" s="12" t="s">
        <v>45</v>
      </c>
      <c r="B86" s="13">
        <v>4721000</v>
      </c>
      <c r="C86" s="14">
        <v>1053400</v>
      </c>
      <c r="D86" s="14">
        <v>3462300</v>
      </c>
      <c r="E86" s="14">
        <v>205300</v>
      </c>
    </row>
    <row r="87" spans="1:5" ht="21" x14ac:dyDescent="0.2">
      <c r="A87" s="16" t="s">
        <v>54</v>
      </c>
      <c r="B87" s="11">
        <f>SUM(C87+D87+E87)</f>
        <v>211173460</v>
      </c>
      <c r="C87" s="11">
        <f>C17+C25+C29+C33+C37+C47+C53+C63+C70+C80+C9</f>
        <v>85392860</v>
      </c>
      <c r="D87" s="11">
        <f t="shared" ref="D87:E87" si="12">D17+D25+D29+D33+D37+D47+D53+D63+D70+D80</f>
        <v>75073040</v>
      </c>
      <c r="E87" s="11">
        <f t="shared" si="12"/>
        <v>50707560</v>
      </c>
    </row>
    <row r="88" spans="1:5" ht="21" x14ac:dyDescent="0.2">
      <c r="A88" s="17" t="s">
        <v>55</v>
      </c>
      <c r="B88" s="7">
        <v>0</v>
      </c>
      <c r="C88" s="7">
        <v>0</v>
      </c>
      <c r="D88" s="7">
        <v>0</v>
      </c>
      <c r="E88" s="7">
        <v>0</v>
      </c>
    </row>
    <row r="89" spans="1:5" ht="21" x14ac:dyDescent="0.2">
      <c r="A89" s="17" t="s">
        <v>56</v>
      </c>
      <c r="B89" s="7">
        <v>0</v>
      </c>
      <c r="C89" s="7">
        <v>0</v>
      </c>
      <c r="D89" s="7">
        <v>0</v>
      </c>
      <c r="E89" s="7">
        <v>0</v>
      </c>
    </row>
    <row r="90" spans="1:5" ht="23.25" x14ac:dyDescent="0.2">
      <c r="A90" s="18" t="s">
        <v>3</v>
      </c>
      <c r="B90" s="7">
        <f>SUM(C90:E90)</f>
        <v>211173460</v>
      </c>
      <c r="C90" s="7">
        <f>SUM(C87+C89)</f>
        <v>85392860</v>
      </c>
      <c r="D90" s="7">
        <f>SUM(D87+D89)</f>
        <v>75073040</v>
      </c>
      <c r="E90" s="7">
        <f>SUM(E87+E89)</f>
        <v>50707560</v>
      </c>
    </row>
  </sheetData>
  <mergeCells count="3">
    <mergeCell ref="A2:E2"/>
    <mergeCell ref="A3:E3"/>
    <mergeCell ref="A6:A7"/>
  </mergeCells>
  <pageMargins left="0.31496062992125984" right="0.27559055118110237" top="0.23622047244094491" bottom="0.19685039370078741" header="0.31496062992125984" footer="0.31496062992125984"/>
  <pageSetup paperSize="9" scale="83" orientation="portrait" r:id="rId1"/>
  <rowBreaks count="2" manualBreakCount="2">
    <brk id="45" max="4" man="1"/>
    <brk id="82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สงม.1</vt:lpstr>
      <vt:lpstr>สงม.1!Print_Area</vt:lpstr>
      <vt:lpstr>สงม.1!Print_Titles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</dc:creator>
  <cp:lastModifiedBy>bma03365</cp:lastModifiedBy>
  <cp:lastPrinted>2025-04-25T03:16:17Z</cp:lastPrinted>
  <dcterms:created xsi:type="dcterms:W3CDTF">2015-06-05T18:19:34Z</dcterms:created>
  <dcterms:modified xsi:type="dcterms:W3CDTF">2025-04-25T03:17:12Z</dcterms:modified>
</cp:coreProperties>
</file>