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tle\1.WEBSITE\ITA เติ้ล\OIT\ปีงบ2565\O19 รายงานการกำกับติดตามการใช้จ่ายงประมาณ ลงทุกไตรมาส\"/>
    </mc:Choice>
  </mc:AlternateContent>
  <xr:revisionPtr revIDLastSave="0" documentId="13_ncr:1_{8E8F3518-9433-40BF-8360-FDA13EB6DB3D}" xr6:coauthVersionLast="47" xr6:coauthVersionMax="47" xr10:uidLastSave="{00000000-0000-0000-0000-000000000000}"/>
  <bookViews>
    <workbookView xWindow="-120" yWindow="-120" windowWidth="29040" windowHeight="15840" tabRatio="990" activeTab="4" xr2:uid="{0100B7FB-9C52-4317-864A-2AD5EEE506C1}"/>
  </bookViews>
  <sheets>
    <sheet name="รายงานการติดตามการใช้จ่าย" sheetId="1" r:id="rId1"/>
    <sheet name=" รายงานติดตาม ITA ต.1" sheetId="2" state="hidden" r:id="rId2"/>
    <sheet name=" แผนการใช้จ่ายเงิน (2)" sheetId="10" state="hidden" r:id="rId3"/>
    <sheet name="รายงานการติดตาม ITA ปี 64 ต.1" sheetId="4" r:id="rId4"/>
    <sheet name="รายงานการติดตาม ITA ปี 64 ต.2" sheetId="11" r:id="rId5"/>
    <sheet name="รายงานการติดตาม ITA ปี 64 ต.3" sheetId="7" r:id="rId6"/>
    <sheet name="รายงานการติดตาม ITA ปี 64 ต.4" sheetId="9" r:id="rId7"/>
    <sheet name="ตัวชี้วัด 5.1 ไตรมาสแรก" sheetId="3" state="hidden" r:id="rId8"/>
    <sheet name="ตัวชี้วัด 5.1 (ไตรมาส2)" sheetId="5" state="hidden" r:id="rId9"/>
    <sheet name="ตัวชี้วัด 5.1 เตรียมประชุม" sheetId="6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1" l="1"/>
  <c r="C15" i="4"/>
  <c r="B15" i="4"/>
  <c r="C76" i="11"/>
  <c r="D15" i="11"/>
  <c r="C15" i="11"/>
  <c r="B15" i="11"/>
  <c r="E15" i="11" s="1"/>
  <c r="F15" i="11" s="1"/>
  <c r="C14" i="11"/>
  <c r="F13" i="11"/>
  <c r="E13" i="11"/>
  <c r="D13" i="11"/>
  <c r="E12" i="11"/>
  <c r="F12" i="11" s="1"/>
  <c r="D12" i="11"/>
  <c r="D11" i="11"/>
  <c r="B11" i="11"/>
  <c r="B14" i="11" s="1"/>
  <c r="B76" i="11" s="1"/>
  <c r="F10" i="11"/>
  <c r="E10" i="11"/>
  <c r="D10" i="11"/>
  <c r="F9" i="11"/>
  <c r="E9" i="11"/>
  <c r="D9" i="11"/>
  <c r="F8" i="11"/>
  <c r="E8" i="11"/>
  <c r="D8" i="11"/>
  <c r="E7" i="11"/>
  <c r="D7" i="11"/>
  <c r="B76" i="9"/>
  <c r="C15" i="9"/>
  <c r="B15" i="9"/>
  <c r="C11" i="9"/>
  <c r="C14" i="9" s="1"/>
  <c r="E13" i="9"/>
  <c r="F13" i="9" s="1"/>
  <c r="D13" i="9"/>
  <c r="E12" i="9"/>
  <c r="F12" i="9" s="1"/>
  <c r="D12" i="9"/>
  <c r="B11" i="9"/>
  <c r="B14" i="9" s="1"/>
  <c r="E10" i="9"/>
  <c r="F10" i="9" s="1"/>
  <c r="D10" i="9"/>
  <c r="E9" i="9"/>
  <c r="F9" i="9" s="1"/>
  <c r="D9" i="9"/>
  <c r="E8" i="9"/>
  <c r="F8" i="9" s="1"/>
  <c r="D8" i="9"/>
  <c r="E7" i="9"/>
  <c r="D7" i="9"/>
  <c r="D76" i="7"/>
  <c r="C15" i="7"/>
  <c r="B15" i="7"/>
  <c r="C11" i="7"/>
  <c r="B11" i="7"/>
  <c r="C14" i="7"/>
  <c r="E13" i="7"/>
  <c r="F13" i="7" s="1"/>
  <c r="D13" i="7"/>
  <c r="E12" i="7"/>
  <c r="F12" i="7" s="1"/>
  <c r="D12" i="7"/>
  <c r="B14" i="7"/>
  <c r="E10" i="7"/>
  <c r="F10" i="7" s="1"/>
  <c r="D10" i="7"/>
  <c r="F9" i="7"/>
  <c r="E9" i="7"/>
  <c r="D9" i="7"/>
  <c r="E8" i="7"/>
  <c r="F8" i="7" s="1"/>
  <c r="D8" i="7"/>
  <c r="E7" i="7"/>
  <c r="F7" i="7" s="1"/>
  <c r="D7" i="7"/>
  <c r="D12" i="3"/>
  <c r="C12" i="3"/>
  <c r="H70" i="5"/>
  <c r="H57" i="5"/>
  <c r="H64" i="5" s="1"/>
  <c r="H47" i="5"/>
  <c r="H49" i="5" s="1"/>
  <c r="H46" i="5"/>
  <c r="H43" i="5"/>
  <c r="H35" i="5"/>
  <c r="H37" i="5" s="1"/>
  <c r="H31" i="5"/>
  <c r="H18" i="5"/>
  <c r="H20" i="5" s="1"/>
  <c r="D12" i="5"/>
  <c r="E12" i="5" s="1"/>
  <c r="C12" i="5"/>
  <c r="F12" i="5" s="1"/>
  <c r="G12" i="5" s="1"/>
  <c r="D11" i="5"/>
  <c r="F10" i="5"/>
  <c r="G10" i="5" s="1"/>
  <c r="E10" i="5"/>
  <c r="F9" i="5"/>
  <c r="G9" i="5" s="1"/>
  <c r="E9" i="5"/>
  <c r="C8" i="5"/>
  <c r="C11" i="5" s="1"/>
  <c r="C73" i="5" s="1"/>
  <c r="G7" i="5"/>
  <c r="F7" i="5"/>
  <c r="E7" i="5"/>
  <c r="F6" i="5"/>
  <c r="E6" i="5"/>
  <c r="D15" i="4"/>
  <c r="C14" i="4"/>
  <c r="C76" i="4" s="1"/>
  <c r="B14" i="4"/>
  <c r="C14" i="2"/>
  <c r="B14" i="2"/>
  <c r="E15" i="4"/>
  <c r="F15" i="4" s="1"/>
  <c r="E13" i="4"/>
  <c r="F13" i="4" s="1"/>
  <c r="D13" i="4"/>
  <c r="E12" i="4"/>
  <c r="F12" i="4" s="1"/>
  <c r="D12" i="4"/>
  <c r="B11" i="4"/>
  <c r="E10" i="4"/>
  <c r="F10" i="4" s="1"/>
  <c r="D10" i="4"/>
  <c r="E9" i="4"/>
  <c r="D9" i="4"/>
  <c r="E8" i="4"/>
  <c r="F8" i="4" s="1"/>
  <c r="D8" i="4"/>
  <c r="E7" i="4"/>
  <c r="F7" i="4" s="1"/>
  <c r="D7" i="4"/>
  <c r="E8" i="2"/>
  <c r="F8" i="2" s="1"/>
  <c r="E7" i="2"/>
  <c r="F7" i="2" s="1"/>
  <c r="D8" i="2"/>
  <c r="D7" i="2"/>
  <c r="H70" i="3"/>
  <c r="H57" i="3"/>
  <c r="H64" i="3" s="1"/>
  <c r="H47" i="3"/>
  <c r="H46" i="3"/>
  <c r="H49" i="3" s="1"/>
  <c r="H43" i="3"/>
  <c r="H35" i="3"/>
  <c r="H37" i="3" s="1"/>
  <c r="H31" i="3"/>
  <c r="H20" i="3"/>
  <c r="H18" i="3"/>
  <c r="D11" i="3"/>
  <c r="F10" i="3"/>
  <c r="G10" i="3" s="1"/>
  <c r="E10" i="3"/>
  <c r="F9" i="3"/>
  <c r="G9" i="3" s="1"/>
  <c r="E9" i="3"/>
  <c r="C8" i="3"/>
  <c r="C11" i="3" s="1"/>
  <c r="C73" i="3" s="1"/>
  <c r="F7" i="3"/>
  <c r="G7" i="3" s="1"/>
  <c r="E7" i="3"/>
  <c r="F6" i="3"/>
  <c r="E6" i="3"/>
  <c r="E10" i="2"/>
  <c r="F10" i="2" s="1"/>
  <c r="E12" i="2"/>
  <c r="F12" i="2" s="1"/>
  <c r="E13" i="2"/>
  <c r="F13" i="2" s="1"/>
  <c r="E9" i="2"/>
  <c r="D10" i="2"/>
  <c r="D12" i="2"/>
  <c r="D13" i="2"/>
  <c r="D9" i="2"/>
  <c r="E11" i="2"/>
  <c r="F11" i="2" s="1"/>
  <c r="D14" i="4" l="1"/>
  <c r="D14" i="11"/>
  <c r="F7" i="11"/>
  <c r="E11" i="11"/>
  <c r="F11" i="11" s="1"/>
  <c r="E15" i="9"/>
  <c r="F15" i="9" s="1"/>
  <c r="D15" i="9"/>
  <c r="D11" i="9"/>
  <c r="D14" i="9"/>
  <c r="F7" i="9"/>
  <c r="C76" i="9"/>
  <c r="D76" i="9" s="1"/>
  <c r="E11" i="9"/>
  <c r="F11" i="9" s="1"/>
  <c r="B76" i="2"/>
  <c r="D14" i="2"/>
  <c r="C76" i="7"/>
  <c r="E15" i="7"/>
  <c r="F15" i="7" s="1"/>
  <c r="B76" i="7"/>
  <c r="D14" i="7"/>
  <c r="D11" i="7"/>
  <c r="D15" i="7"/>
  <c r="E11" i="7"/>
  <c r="F11" i="7" s="1"/>
  <c r="D73" i="3"/>
  <c r="E73" i="3" s="1"/>
  <c r="E11" i="3"/>
  <c r="E11" i="5"/>
  <c r="D73" i="5"/>
  <c r="E73" i="5" s="1"/>
  <c r="G6" i="5"/>
  <c r="E8" i="5"/>
  <c r="F8" i="5"/>
  <c r="G8" i="5" s="1"/>
  <c r="E15" i="2"/>
  <c r="E14" i="2"/>
  <c r="B76" i="4"/>
  <c r="D76" i="4" s="1"/>
  <c r="F9" i="4"/>
  <c r="D11" i="4"/>
  <c r="E11" i="4"/>
  <c r="F11" i="4" s="1"/>
  <c r="F9" i="2"/>
  <c r="C76" i="2"/>
  <c r="D76" i="2" s="1"/>
  <c r="D11" i="2"/>
  <c r="F12" i="3"/>
  <c r="G12" i="3" s="1"/>
  <c r="E8" i="3"/>
  <c r="F8" i="3"/>
  <c r="G8" i="3" s="1"/>
  <c r="E12" i="3"/>
  <c r="G6" i="3"/>
  <c r="E14" i="4" l="1"/>
  <c r="F14" i="4" s="1"/>
  <c r="E14" i="11"/>
  <c r="E14" i="9"/>
  <c r="E76" i="2"/>
  <c r="F76" i="2" s="1"/>
  <c r="F14" i="2"/>
  <c r="E14" i="7"/>
  <c r="F11" i="5"/>
  <c r="E76" i="4"/>
  <c r="F76" i="4" s="1"/>
  <c r="F11" i="3"/>
  <c r="E76" i="11" l="1"/>
  <c r="F76" i="11" s="1"/>
  <c r="F14" i="11"/>
  <c r="E76" i="9"/>
  <c r="F76" i="9" s="1"/>
  <c r="F14" i="9"/>
  <c r="E76" i="7"/>
  <c r="F76" i="7" s="1"/>
  <c r="F14" i="7"/>
  <c r="F73" i="3"/>
  <c r="G73" i="3" s="1"/>
  <c r="G11" i="3"/>
  <c r="F73" i="5"/>
  <c r="G73" i="5" s="1"/>
  <c r="G11" i="5"/>
</calcChain>
</file>

<file path=xl/sharedStrings.xml><?xml version="1.0" encoding="utf-8"?>
<sst xmlns="http://schemas.openxmlformats.org/spreadsheetml/2006/main" count="858" uniqueCount="119">
  <si>
    <t>สำนักงานเขตพระนคร</t>
  </si>
  <si>
    <t>หมวด</t>
  </si>
  <si>
    <t>งบประมาณหลังปรับโอน</t>
  </si>
  <si>
    <t>เบิกจ่าย</t>
  </si>
  <si>
    <t>ร้อยละ</t>
  </si>
  <si>
    <t>ค่าตอบแทน ใช้สอยและวัสดุ</t>
  </si>
  <si>
    <t>ค่าสาธารณูปโภค</t>
  </si>
  <si>
    <t>ค่าครุภัณฑ์ ที่ดินและสิ่งก่อสร้าง</t>
  </si>
  <si>
    <t>เงินอุดหนุน</t>
  </si>
  <si>
    <t>รายจ่ายอื่น</t>
  </si>
  <si>
    <t>หมวดเงินเดือนและค่าจ้างประจำ</t>
  </si>
  <si>
    <t>โอน :</t>
  </si>
  <si>
    <t xml:space="preserve"> -โอนไปสมทบหมวดค่าจ้างชั่วคราว</t>
  </si>
  <si>
    <t>บาท</t>
  </si>
  <si>
    <t xml:space="preserve"> -โอนไปสมทบหมวดเงินเดือนและค่าจ้างประจำ</t>
  </si>
  <si>
    <t>- โอนเงินเหลือจ่ายเข้างบกลาง ครั้งที่ 19</t>
  </si>
  <si>
    <t>- โอนเงินเหลือจ่ายเข้างบกลาง ครั้งที่ 23</t>
  </si>
  <si>
    <t>รับโอน :</t>
  </si>
  <si>
    <t>- รับโอนจากหมวดเงินเดือนและค่าจ้างประจำ</t>
  </si>
  <si>
    <t xml:space="preserve">หมวดค่าจ้างชั่วคราว </t>
  </si>
  <si>
    <t>หมวดค่าตอบแทน ใช้สอยฯ</t>
  </si>
  <si>
    <t>- โอนไปกองทะเบียนทรัพย์สินและพัสดุ และกองคอมฯ</t>
  </si>
  <si>
    <t>- โอนไปกองโรงงานช่างกล</t>
  </si>
  <si>
    <t>- โอนไปสมทบหมวดค่าสาธารณูปโภค</t>
  </si>
  <si>
    <t>- โอนเงินเหลือจ่ายเข้างบกลาง ครั้งที่ 22</t>
  </si>
  <si>
    <t>หมวดค่าสาธารณูปโภค</t>
  </si>
  <si>
    <t>- โอนเงินเหลือจ่ายเข้างบกลาง ครั้งที่ 21</t>
  </si>
  <si>
    <t>- รับโอนจากหมวดค่าตอบแทน ใช้สอยและวัสดุ</t>
  </si>
  <si>
    <t>หมวดค่าครุภัณฑ์ ฯ</t>
  </si>
  <si>
    <t>- โอนเงินเหลือจ่ายเข้างบกลาง ครั้งที่ 8</t>
  </si>
  <si>
    <t>- โอนเงินเหลือจ่ายเข้างบกลาง ครั้งที่ 9</t>
  </si>
  <si>
    <t>- โอนเงินเหลือจ่ายเข้างบกลาง ครั้งที่ 20</t>
  </si>
  <si>
    <t>หมวดเงินอุดหนุน</t>
  </si>
  <si>
    <t>หมวดรายจ่ายอื่น</t>
  </si>
  <si>
    <t>- โอนเงินเหลือจ่ายเข้างบกลาง ครั้งที่ 6</t>
  </si>
  <si>
    <t xml:space="preserve">- โอนเงินเหลือจ่ายเข้างบกลาง ครั้งที่ 10 </t>
  </si>
  <si>
    <t>- โอนเงินเหลือจ่ายเข้างบกลาง ครั้งที่ 11</t>
  </si>
  <si>
    <t>- โอนเงินเหลือจ่ายเข้างบกลาง ครั้งที่ 12</t>
  </si>
  <si>
    <t>- โอนเงินเหลือจ่ายเข้างบกลาง ครั้งที่ 24</t>
  </si>
  <si>
    <t>-ฝ่ายพัฒนารับโอนจากสำนักพัฒนาสังคมฯ</t>
  </si>
  <si>
    <t>-ฝ่ายการศึกษารับโอนจากสำนักวัฒนธรรม ฯ</t>
  </si>
  <si>
    <t>-ฝ่ายรักษาฯรับโอนจากสำนักสิ่งแวดล้อม</t>
  </si>
  <si>
    <t>ไตรมาสที่</t>
  </si>
  <si>
    <t>การเบิกจ่ายงบลงทุน (ร้อยละ)</t>
  </si>
  <si>
    <t>การเบิกจ่ายภาพรวม (ร้อยละ)</t>
  </si>
  <si>
    <t>สะสม ณ สิ้นไตรมาส</t>
  </si>
  <si>
    <t>8</t>
  </si>
  <si>
    <t>40</t>
  </si>
  <si>
    <t>65</t>
  </si>
  <si>
    <t>100</t>
  </si>
  <si>
    <t>23</t>
  </si>
  <si>
    <t>54</t>
  </si>
  <si>
    <t>77</t>
  </si>
  <si>
    <t>หมายเหตุ</t>
  </si>
  <si>
    <t>แผนการใช้จ่ายงบประมาณรายจ่ายประจำปีงบประมาณ พ.ศ. 2564</t>
  </si>
  <si>
    <t>รายงานการติดตามการใช้จ่ายงบประมาณ ประจำปี พ.ศ. 2564</t>
  </si>
  <si>
    <t>ณ วันที่  31 มีนาคม 2564</t>
  </si>
  <si>
    <t>คงเหลือ</t>
  </si>
  <si>
    <t>จำนวนเงิน</t>
  </si>
  <si>
    <t>รวมงบประมาณประจำปี</t>
  </si>
  <si>
    <t>งบกลาง</t>
  </si>
  <si>
    <t>รวมทั้งสิ้น</t>
  </si>
  <si>
    <t>องค์ประกอบที่ 5 ศักยภาพในการดำเนินการของหน่วยงาน (Potential Base)</t>
  </si>
  <si>
    <t>ตัวชี้วัดที่ 5.1 ความสำเร็จของการเบิกจ่ายงบประมาณในภาพรวม</t>
  </si>
  <si>
    <t>หมวดรายจ่าย</t>
  </si>
  <si>
    <t>ผลการเบิกจ่ายงบประมาณ</t>
  </si>
  <si>
    <t xml:space="preserve">หมายเหตุ 1. ผลการเบิกจ่ายงบประมาณ จำนวน 5 หมวดรายจ่าย ไม่รวมเงินเดือนและค่าจ้างประจำ หมวดค่าจ้างชั่วคราว งบประมาณรายจ่ายเพิ่มเติม </t>
  </si>
  <si>
    <t xml:space="preserve">       งบเงินอุดหนุนจากรัฐบาล และงบประมาณปี 2563 กันไว้เบิกเหลื่อมปีในปี 2564</t>
  </si>
  <si>
    <t xml:space="preserve">    2. งบกลาง ไม่รวมรายการเงินช่วยเหลือข้าราชการและลูกจ้าง งบกลางรายการเงินบำเหน็จลูกจ้าง งบกลางเพิ่มเติม และงบประมาณปี 2563 กันไว้เบิก</t>
  </si>
  <si>
    <t xml:space="preserve">       เหลื่อมปีในปี 2564</t>
  </si>
  <si>
    <t xml:space="preserve">    3. รายงานความสำเร็จของการเบิกจ่ายงบประมาณ ณ 31 มีนาคม 2564</t>
  </si>
  <si>
    <t>ลงชื่อ....................................................................................ผู้รายงาน</t>
  </si>
  <si>
    <t xml:space="preserve">       (.................................................................................)</t>
  </si>
  <si>
    <t>ตำแหน่ง................................................................................</t>
  </si>
  <si>
    <r>
      <t xml:space="preserve">       งบประมาณ           หลังปรับโอน    </t>
    </r>
    <r>
      <rPr>
        <b/>
        <sz val="14"/>
        <color theme="1"/>
        <rFont val="TH SarabunPSK"/>
        <family val="2"/>
      </rPr>
      <t>(จำนวนเงิน)</t>
    </r>
  </si>
  <si>
    <t xml:space="preserve">   ปัญหา/อุปสรรค     ในการดำเนินงาน</t>
  </si>
  <si>
    <t>เงินเดือนและค่าจ้างประจำ</t>
  </si>
  <si>
    <t>ค่าจ้างชั่วคราว</t>
  </si>
  <si>
    <t xml:space="preserve">    3. รายงานความสำเร็จของการเบิกจ่ายงบประมาณ ณ 31 ธันวาคม 2563</t>
  </si>
  <si>
    <t>ตัวชี้วัด</t>
  </si>
  <si>
    <t>ความสำเร็จของการเบิกจ่ายงบประมาณ</t>
  </si>
  <si>
    <t>ในภาพรวม</t>
  </si>
  <si>
    <t>ค่าเป้าหมาย</t>
  </si>
  <si>
    <t>ระดับ 5</t>
  </si>
  <si>
    <t>ผลสำเร็จ</t>
  </si>
  <si>
    <t>รายละเอียดผลการดำเนินงาน</t>
  </si>
  <si>
    <t xml:space="preserve">   ปัญหา/อุปสรรค    </t>
  </si>
  <si>
    <t xml:space="preserve">      </t>
  </si>
  <si>
    <t xml:space="preserve">             </t>
  </si>
  <si>
    <t>หมายเหตุ 1. ผลการเบิกจ่ายงบประมาณ จำนวน 5 หมวดรายจ่าย ได้แก่ หมวดค่าตอบแทน ใช้สอยและวัสดุ หมวดค่าสาธารณูปโภค หมวดค่าครุภัณฑ์ ที่ดินและสิ่งก่อสร้าง หมวดเงินอุดหนุน หมวดรายจ่ายอื่น รวมทั้งงบกลางทุกประเภทที่ได้รับจัดสรรในปีงบประมาณ พ.ศ. 2564 ณ สิ้นเดือนกันยายน 2564 (ไม่รวมงบประมาณรายจ่ายประจำปี หมวดเงินเดือนและค่าจ้างประจำ หมวดค่าจ้างชั่วคราว งบกลาง รายการเงินช่วยเหลือข้าราชการและลูกจ้าง งบกลาง รายการเงินบำเหน็จลูกจ้าง งบประมาณรายจ่ายเพิ่มเติม  งบเงินอุดหนุนจากรัฐบาล และงบประมาณรายจ่ายประจำปีงบประมาณ พ.ศ. 2563 กันไว้เบิกเหลื่อมปีในปีงบประมาณ พ.ศ. 2564)</t>
  </si>
  <si>
    <t xml:space="preserve">ได้รับงบประมาณรายจ่ายประจำปีงบประมาณ พ.ศ. 2564 </t>
  </si>
  <si>
    <t>เป็นเงิน 125,738,860 บาท เบิกจ่าย เป็นเงิน 12,951,608.81 บาท</t>
  </si>
  <si>
    <t xml:space="preserve">คิดเป็นร้อยละ 10.30 </t>
  </si>
  <si>
    <t>งบประมาณหลังปรับโอน ณ วันที่ 31 มีนาคม 2564</t>
  </si>
  <si>
    <t>งบประมาณหลังปรับโอน ณ วันที่ 31 ธันวาคม 2563</t>
  </si>
  <si>
    <t>เป็นเงิน 125,845,960 บาท เบิกจ่าย เป็นเงิน 36,060,874.81 บาท</t>
  </si>
  <si>
    <t xml:space="preserve">คิดเป็นร้อยละ 28.63 </t>
  </si>
  <si>
    <t>งบประมาณหลังปรับโอน ณ วันที่ 14 มิถุนายน 2564</t>
  </si>
  <si>
    <t>เป็นเงิน 125,845,960 บาท เบิกจ่าย เป็นเงิน 59,369,478.76 บาท</t>
  </si>
  <si>
    <t>คิดเป็นร้อยละ 47.18</t>
  </si>
  <si>
    <t>-</t>
  </si>
  <si>
    <t>ณ วันที่  30 มิถุนายน 2564</t>
  </si>
  <si>
    <t>รายงานการติดตามการใช้จ่ายงบประมาณ ประจำปี พ.ศ. 2565</t>
  </si>
  <si>
    <t>ณ วันที่  31 ธันวาคม 2564</t>
  </si>
  <si>
    <t>แผนการใช้จ่ายเงินที่กำหนด</t>
  </si>
  <si>
    <t>แผนการใช้จ่ายงบประมาณรายจ่ายประจำงบประมาณ พ.ศ. 2565</t>
  </si>
  <si>
    <t>การใช้จ่ายงบประมาณ สะสม ณ สิ้นไตรมาส (ร้อยละ)</t>
  </si>
  <si>
    <t>งบลงทุน</t>
  </si>
  <si>
    <t>ภาพรวม</t>
  </si>
  <si>
    <t>ณ วันที่  30 กันยายน 2564</t>
  </si>
  <si>
    <t>ณ วันที่  31 ธันวาคม 2563</t>
  </si>
  <si>
    <t>0</t>
  </si>
  <si>
    <t>13.86</t>
  </si>
  <si>
    <t>35.10</t>
  </si>
  <si>
    <t>5.32</t>
  </si>
  <si>
    <t>57.05</t>
  </si>
  <si>
    <t>39.03</t>
  </si>
  <si>
    <t>81.26</t>
  </si>
  <si>
    <t>68.80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</si>
</sst>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/>
    <xf numFmtId="49" fontId="3" fillId="0" borderId="3" xfId="0" applyNumberFormat="1" applyFont="1" applyBorder="1"/>
    <xf numFmtId="43" fontId="3" fillId="0" borderId="3" xfId="1" applyFont="1" applyBorder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1" applyFont="1" applyBorder="1"/>
    <xf numFmtId="2" fontId="2" fillId="0" borderId="5" xfId="0" applyNumberFormat="1" applyFont="1" applyBorder="1" applyAlignment="1">
      <alignment horizontal="center"/>
    </xf>
    <xf numFmtId="43" fontId="3" fillId="0" borderId="0" xfId="1" applyFont="1"/>
    <xf numFmtId="49" fontId="3" fillId="0" borderId="0" xfId="1" applyNumberFormat="1" applyFont="1"/>
    <xf numFmtId="49" fontId="3" fillId="0" borderId="0" xfId="1" applyNumberFormat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43" fontId="3" fillId="0" borderId="8" xfId="1" applyFont="1" applyBorder="1"/>
    <xf numFmtId="0" fontId="3" fillId="0" borderId="9" xfId="0" applyFont="1" applyBorder="1" applyAlignment="1">
      <alignment horizontal="center"/>
    </xf>
    <xf numFmtId="49" fontId="3" fillId="0" borderId="9" xfId="1" applyNumberFormat="1" applyFont="1" applyBorder="1" applyAlignment="1">
      <alignment horizontal="center"/>
    </xf>
    <xf numFmtId="43" fontId="3" fillId="0" borderId="9" xfId="1" applyFont="1" applyBorder="1"/>
    <xf numFmtId="49" fontId="2" fillId="0" borderId="7" xfId="1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5" xfId="1" applyFont="1" applyBorder="1" applyAlignment="1">
      <alignment horizontal="centerContinuous" vertical="center"/>
    </xf>
    <xf numFmtId="0" fontId="4" fillId="0" borderId="6" xfId="0" applyFont="1" applyBorder="1"/>
    <xf numFmtId="43" fontId="2" fillId="0" borderId="6" xfId="1" applyFont="1" applyBorder="1"/>
    <xf numFmtId="43" fontId="3" fillId="0" borderId="6" xfId="1" applyFont="1" applyBorder="1"/>
    <xf numFmtId="0" fontId="3" fillId="0" borderId="6" xfId="0" applyFont="1" applyBorder="1"/>
    <xf numFmtId="49" fontId="3" fillId="0" borderId="6" xfId="1" applyNumberFormat="1" applyFont="1" applyBorder="1"/>
    <xf numFmtId="43" fontId="3" fillId="0" borderId="10" xfId="1" applyFont="1" applyBorder="1"/>
    <xf numFmtId="49" fontId="2" fillId="0" borderId="6" xfId="1" applyNumberFormat="1" applyFont="1" applyBorder="1"/>
    <xf numFmtId="0" fontId="2" fillId="0" borderId="6" xfId="0" applyFont="1" applyBorder="1"/>
    <xf numFmtId="43" fontId="3" fillId="0" borderId="2" xfId="1" applyFont="1" applyBorder="1"/>
    <xf numFmtId="2" fontId="3" fillId="0" borderId="5" xfId="0" applyNumberFormat="1" applyFont="1" applyBorder="1"/>
    <xf numFmtId="0" fontId="2" fillId="0" borderId="2" xfId="0" applyFont="1" applyBorder="1" applyAlignment="1">
      <alignment horizontal="center"/>
    </xf>
    <xf numFmtId="43" fontId="2" fillId="0" borderId="5" xfId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 applyProtection="1">
      <alignment horizontal="left"/>
      <protection locked="0"/>
    </xf>
    <xf numFmtId="43" fontId="2" fillId="0" borderId="2" xfId="1" applyFont="1" applyBorder="1"/>
    <xf numFmtId="43" fontId="2" fillId="0" borderId="11" xfId="1" applyFont="1" applyBorder="1"/>
    <xf numFmtId="43" fontId="2" fillId="0" borderId="9" xfId="1" applyFont="1" applyBorder="1"/>
    <xf numFmtId="0" fontId="2" fillId="0" borderId="5" xfId="0" applyFont="1" applyBorder="1"/>
    <xf numFmtId="43" fontId="2" fillId="0" borderId="2" xfId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3" fontId="3" fillId="0" borderId="7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9" fontId="3" fillId="0" borderId="8" xfId="0" applyNumberFormat="1" applyFont="1" applyBorder="1"/>
    <xf numFmtId="43" fontId="2" fillId="0" borderId="5" xfId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/>
    <xf numFmtId="43" fontId="3" fillId="0" borderId="9" xfId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164" fontId="3" fillId="0" borderId="0" xfId="1" applyNumberFormat="1" applyFont="1"/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64" fontId="3" fillId="0" borderId="6" xfId="1" applyNumberFormat="1" applyFont="1" applyBorder="1"/>
    <xf numFmtId="0" fontId="3" fillId="0" borderId="2" xfId="0" applyFont="1" applyBorder="1"/>
    <xf numFmtId="164" fontId="3" fillId="0" borderId="2" xfId="1" applyNumberFormat="1" applyFont="1" applyBorder="1"/>
    <xf numFmtId="164" fontId="3" fillId="0" borderId="5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A25A6-61AC-4662-8606-9D89E9A68E67}">
  <sheetPr>
    <tabColor rgb="FF00B050"/>
  </sheetPr>
  <dimension ref="A1:I79"/>
  <sheetViews>
    <sheetView workbookViewId="0">
      <selection activeCell="D13" sqref="D13"/>
    </sheetView>
  </sheetViews>
  <sheetFormatPr defaultColWidth="9" defaultRowHeight="20.25"/>
  <cols>
    <col min="1" max="1" width="29.140625" style="2" customWidth="1"/>
    <col min="2" max="2" width="25.140625" style="11" customWidth="1"/>
    <col min="3" max="3" width="15.85546875" style="11" customWidth="1"/>
    <col min="4" max="4" width="26.42578125" style="11" customWidth="1"/>
    <col min="5" max="5" width="16.7109375" style="11" customWidth="1"/>
    <col min="6" max="6" width="17.85546875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54</v>
      </c>
      <c r="B1" s="80"/>
      <c r="C1" s="80"/>
      <c r="D1" s="80"/>
      <c r="E1" s="80"/>
      <c r="F1" s="80"/>
      <c r="G1" s="2"/>
      <c r="H1" s="2"/>
      <c r="I1" s="2"/>
    </row>
    <row r="2" spans="1:9">
      <c r="A2" s="16"/>
      <c r="B2" s="16"/>
      <c r="C2" s="70"/>
      <c r="D2" s="16"/>
      <c r="E2" s="70"/>
      <c r="F2" s="16"/>
      <c r="G2" s="2"/>
      <c r="H2" s="2"/>
      <c r="I2" s="2"/>
    </row>
    <row r="3" spans="1:9">
      <c r="A3" s="83" t="s">
        <v>42</v>
      </c>
      <c r="B3" s="26" t="s">
        <v>43</v>
      </c>
      <c r="C3" s="85" t="s">
        <v>3</v>
      </c>
      <c r="D3" s="27" t="s">
        <v>44</v>
      </c>
      <c r="E3" s="85" t="s">
        <v>3</v>
      </c>
      <c r="F3" s="81" t="s">
        <v>53</v>
      </c>
      <c r="G3" s="2"/>
      <c r="H3" s="2"/>
      <c r="I3" s="2"/>
    </row>
    <row r="4" spans="1:9">
      <c r="A4" s="84"/>
      <c r="B4" s="28" t="s">
        <v>45</v>
      </c>
      <c r="C4" s="86"/>
      <c r="D4" s="28" t="s">
        <v>45</v>
      </c>
      <c r="E4" s="86"/>
      <c r="F4" s="82"/>
      <c r="G4" s="2"/>
      <c r="H4" s="2"/>
      <c r="I4" s="2"/>
    </row>
    <row r="5" spans="1:9">
      <c r="A5" s="23">
        <v>1</v>
      </c>
      <c r="B5" s="24" t="s">
        <v>46</v>
      </c>
      <c r="C5" s="24" t="s">
        <v>111</v>
      </c>
      <c r="D5" s="24" t="s">
        <v>50</v>
      </c>
      <c r="E5" s="24" t="s">
        <v>112</v>
      </c>
      <c r="F5" s="25"/>
      <c r="G5" s="2"/>
      <c r="H5" s="2"/>
      <c r="I5" s="2"/>
    </row>
    <row r="6" spans="1:9">
      <c r="A6" s="18">
        <v>2</v>
      </c>
      <c r="B6" s="19" t="s">
        <v>47</v>
      </c>
      <c r="C6" s="19" t="s">
        <v>114</v>
      </c>
      <c r="D6" s="19" t="s">
        <v>51</v>
      </c>
      <c r="E6" s="19" t="s">
        <v>113</v>
      </c>
      <c r="F6" s="6"/>
      <c r="G6" s="2"/>
      <c r="H6" s="2"/>
      <c r="I6" s="2"/>
    </row>
    <row r="7" spans="1:9">
      <c r="A7" s="18">
        <v>3</v>
      </c>
      <c r="B7" s="19" t="s">
        <v>48</v>
      </c>
      <c r="C7" s="19" t="s">
        <v>116</v>
      </c>
      <c r="D7" s="19" t="s">
        <v>52</v>
      </c>
      <c r="E7" s="19" t="s">
        <v>115</v>
      </c>
      <c r="F7" s="6"/>
      <c r="G7" s="2"/>
      <c r="H7" s="2"/>
      <c r="I7" s="2"/>
    </row>
    <row r="8" spans="1:9">
      <c r="A8" s="20">
        <v>4</v>
      </c>
      <c r="B8" s="21" t="s">
        <v>49</v>
      </c>
      <c r="C8" s="21" t="s">
        <v>118</v>
      </c>
      <c r="D8" s="21" t="s">
        <v>49</v>
      </c>
      <c r="E8" s="21" t="s">
        <v>117</v>
      </c>
      <c r="F8" s="22"/>
      <c r="G8" s="2"/>
      <c r="H8" s="2"/>
      <c r="I8" s="2"/>
    </row>
    <row r="9" spans="1:9">
      <c r="G9" s="2"/>
      <c r="H9" s="2"/>
      <c r="I9" s="2"/>
    </row>
    <row r="10" spans="1:9">
      <c r="G10" s="2"/>
      <c r="H10" s="2"/>
      <c r="I10" s="2"/>
    </row>
    <row r="11" spans="1:9">
      <c r="G11" s="2"/>
      <c r="H11" s="2"/>
      <c r="I11" s="2"/>
    </row>
    <row r="12" spans="1:9">
      <c r="G12" s="2"/>
      <c r="H12" s="2"/>
      <c r="I12" s="2"/>
    </row>
    <row r="13" spans="1:9">
      <c r="G13" s="2"/>
      <c r="H13" s="2"/>
      <c r="I13" s="2"/>
    </row>
    <row r="14" spans="1:9" hidden="1">
      <c r="G14" s="2"/>
      <c r="H14" s="2"/>
      <c r="I14" s="2"/>
    </row>
    <row r="15" spans="1:9" ht="24" hidden="1">
      <c r="G15" s="2"/>
      <c r="H15" s="2"/>
      <c r="I15" s="2"/>
    </row>
    <row r="16" spans="1:9" ht="24" hidden="1">
      <c r="G16" s="2"/>
      <c r="H16" s="2"/>
      <c r="I16" s="2"/>
    </row>
    <row r="17" spans="1:9" ht="24" hidden="1">
      <c r="G17" s="2"/>
      <c r="H17" s="2"/>
      <c r="I17" s="2"/>
    </row>
    <row r="18" spans="1:9" ht="24" hidden="1">
      <c r="G18" s="2"/>
      <c r="H18" s="2"/>
      <c r="I18" s="2"/>
    </row>
    <row r="19" spans="1:9" ht="24" hidden="1">
      <c r="G19" s="2"/>
      <c r="H19" s="2"/>
      <c r="I19" s="2"/>
    </row>
    <row r="20" spans="1:9" ht="24" hidden="1">
      <c r="G20" s="2"/>
      <c r="H20" s="2"/>
      <c r="I20" s="2"/>
    </row>
    <row r="21" spans="1:9" ht="24" hidden="1">
      <c r="G21" s="2"/>
      <c r="H21" s="2"/>
      <c r="I21" s="2"/>
    </row>
    <row r="22" spans="1:9" ht="24" hidden="1">
      <c r="G22" s="2"/>
      <c r="H22" s="2"/>
      <c r="I22" s="2"/>
    </row>
    <row r="23" spans="1:9" ht="24" hidden="1">
      <c r="G23" s="2"/>
      <c r="H23" s="2"/>
      <c r="I23" s="2"/>
    </row>
    <row r="24" spans="1:9" ht="24" hidden="1">
      <c r="G24" s="2"/>
      <c r="H24" s="2"/>
      <c r="I24" s="2"/>
    </row>
    <row r="25" spans="1:9" ht="24" hidden="1">
      <c r="G25" s="2"/>
      <c r="H25" s="2"/>
      <c r="I25" s="2"/>
    </row>
    <row r="26" spans="1:9" ht="24" hidden="1">
      <c r="G26" s="2"/>
      <c r="H26" s="2"/>
      <c r="I26" s="2"/>
    </row>
    <row r="27" spans="1:9" ht="24" hidden="1">
      <c r="G27" s="2"/>
      <c r="H27" s="2"/>
      <c r="I27" s="2"/>
    </row>
    <row r="28" spans="1:9" s="1" customFormat="1" ht="24" hidden="1">
      <c r="A28" s="2"/>
      <c r="B28" s="11"/>
      <c r="C28" s="11"/>
      <c r="D28" s="11"/>
      <c r="E28" s="11"/>
      <c r="F28" s="11"/>
    </row>
    <row r="29" spans="1:9" s="1" customFormat="1" ht="24" hidden="1">
      <c r="A29" s="2"/>
      <c r="B29" s="11"/>
      <c r="C29" s="11"/>
      <c r="D29" s="11"/>
      <c r="E29" s="11"/>
      <c r="F29" s="11"/>
    </row>
    <row r="30" spans="1:9" ht="24" hidden="1">
      <c r="G30" s="2"/>
      <c r="H30" s="2"/>
      <c r="I30" s="2"/>
    </row>
    <row r="31" spans="1:9" ht="24" hidden="1">
      <c r="G31" s="2"/>
      <c r="H31" s="2"/>
      <c r="I31" s="2"/>
    </row>
    <row r="32" spans="1:9" ht="24" hidden="1">
      <c r="G32" s="2"/>
      <c r="H32" s="2"/>
      <c r="I32" s="2"/>
    </row>
    <row r="33" spans="7:9" ht="24" hidden="1">
      <c r="G33" s="2"/>
      <c r="H33" s="2"/>
      <c r="I33" s="2"/>
    </row>
    <row r="34" spans="7:9" ht="24" hidden="1">
      <c r="G34" s="2"/>
      <c r="H34" s="2"/>
      <c r="I34" s="2"/>
    </row>
    <row r="35" spans="7:9" ht="24" hidden="1">
      <c r="G35" s="2"/>
      <c r="H35" s="2"/>
      <c r="I35" s="2"/>
    </row>
    <row r="36" spans="7:9" ht="24" hidden="1">
      <c r="G36" s="2"/>
      <c r="H36" s="2"/>
      <c r="I36" s="2"/>
    </row>
    <row r="37" spans="7:9" ht="24" hidden="1">
      <c r="G37" s="2"/>
      <c r="H37" s="2"/>
      <c r="I37" s="2"/>
    </row>
    <row r="38" spans="7:9" ht="24" hidden="1">
      <c r="G38" s="2"/>
      <c r="H38" s="2"/>
      <c r="I38" s="2"/>
    </row>
    <row r="39" spans="7:9" ht="24" hidden="1">
      <c r="G39" s="2"/>
      <c r="H39" s="2"/>
      <c r="I39" s="2"/>
    </row>
    <row r="40" spans="7:9" ht="24" hidden="1">
      <c r="G40" s="2"/>
      <c r="H40" s="2"/>
      <c r="I40" s="2"/>
    </row>
    <row r="41" spans="7:9" ht="24" hidden="1">
      <c r="G41" s="2"/>
      <c r="H41" s="2"/>
      <c r="I41" s="2"/>
    </row>
    <row r="42" spans="7:9" ht="24" hidden="1">
      <c r="G42" s="2"/>
      <c r="H42" s="2"/>
      <c r="I42" s="2"/>
    </row>
    <row r="43" spans="7:9" ht="24" hidden="1">
      <c r="G43" s="2"/>
      <c r="H43" s="2"/>
      <c r="I43" s="2"/>
    </row>
    <row r="44" spans="7:9" ht="24" hidden="1">
      <c r="G44" s="2"/>
      <c r="H44" s="2"/>
      <c r="I44" s="2"/>
    </row>
    <row r="45" spans="7:9" ht="24" hidden="1">
      <c r="G45" s="2"/>
      <c r="H45" s="2"/>
      <c r="I45" s="2"/>
    </row>
    <row r="46" spans="7:9" ht="24" hidden="1">
      <c r="G46" s="2"/>
      <c r="H46" s="2"/>
      <c r="I46" s="2"/>
    </row>
    <row r="47" spans="7:9" ht="24" hidden="1">
      <c r="G47" s="2"/>
      <c r="H47" s="2"/>
      <c r="I47" s="2"/>
    </row>
    <row r="48" spans="7:9" ht="24" hidden="1">
      <c r="G48" s="2"/>
      <c r="H48" s="2"/>
      <c r="I48" s="2"/>
    </row>
    <row r="49" spans="7:9" ht="24" hidden="1">
      <c r="G49" s="2"/>
      <c r="H49" s="2"/>
      <c r="I49" s="2"/>
    </row>
    <row r="50" spans="7:9" ht="24" hidden="1">
      <c r="G50" s="2"/>
      <c r="H50" s="2"/>
      <c r="I50" s="2"/>
    </row>
    <row r="51" spans="7:9" ht="24" hidden="1">
      <c r="G51" s="2"/>
      <c r="H51" s="2"/>
      <c r="I51" s="2"/>
    </row>
    <row r="52" spans="7:9" ht="24" hidden="1">
      <c r="G52" s="2"/>
      <c r="H52" s="2"/>
      <c r="I52" s="2"/>
    </row>
    <row r="53" spans="7:9" ht="24" hidden="1">
      <c r="G53" s="2"/>
      <c r="H53" s="2"/>
      <c r="I53" s="2"/>
    </row>
    <row r="54" spans="7:9" ht="24" hidden="1">
      <c r="G54" s="2"/>
      <c r="H54" s="2"/>
      <c r="I54" s="2"/>
    </row>
    <row r="55" spans="7:9" ht="24" hidden="1">
      <c r="G55" s="2"/>
      <c r="H55" s="2"/>
      <c r="I55" s="2"/>
    </row>
    <row r="56" spans="7:9" ht="24" hidden="1">
      <c r="G56" s="2"/>
      <c r="H56" s="2"/>
      <c r="I56" s="2"/>
    </row>
    <row r="57" spans="7:9" ht="24" hidden="1">
      <c r="G57" s="2"/>
      <c r="H57" s="2"/>
      <c r="I57" s="2"/>
    </row>
    <row r="58" spans="7:9" ht="24" hidden="1">
      <c r="G58" s="2"/>
      <c r="H58" s="2"/>
      <c r="I58" s="2"/>
    </row>
    <row r="59" spans="7:9" ht="24" hidden="1">
      <c r="G59" s="2"/>
      <c r="H59" s="2"/>
      <c r="I59" s="2"/>
    </row>
    <row r="60" spans="7:9" ht="24" hidden="1">
      <c r="G60" s="2"/>
      <c r="H60" s="2"/>
      <c r="I60" s="2"/>
    </row>
    <row r="61" spans="7:9" ht="24" hidden="1">
      <c r="G61" s="2"/>
      <c r="H61" s="2"/>
      <c r="I61" s="2"/>
    </row>
    <row r="62" spans="7:9" ht="24" hidden="1">
      <c r="G62" s="2"/>
      <c r="H62" s="2"/>
      <c r="I62" s="2"/>
    </row>
    <row r="63" spans="7:9" ht="24" hidden="1">
      <c r="G63" s="2"/>
      <c r="H63" s="2"/>
      <c r="I63" s="2"/>
    </row>
    <row r="64" spans="7:9" ht="24" hidden="1">
      <c r="G64" s="2"/>
      <c r="H64" s="2"/>
      <c r="I64" s="2"/>
    </row>
    <row r="65" spans="1:9" ht="24" hidden="1">
      <c r="G65" s="2"/>
      <c r="H65" s="2"/>
      <c r="I65" s="2"/>
    </row>
    <row r="66" spans="1:9" ht="24" hidden="1">
      <c r="G66" s="2"/>
      <c r="H66" s="2"/>
      <c r="I66" s="2"/>
    </row>
    <row r="67" spans="1:9" ht="24" hidden="1">
      <c r="G67" s="2"/>
      <c r="H67" s="2"/>
      <c r="I67" s="2"/>
    </row>
    <row r="68" spans="1:9" s="4" customFormat="1" ht="24" hidden="1">
      <c r="A68" s="2"/>
      <c r="B68" s="11"/>
      <c r="C68" s="11"/>
      <c r="D68" s="11"/>
      <c r="E68" s="11"/>
      <c r="F68" s="11"/>
    </row>
    <row r="69" spans="1:9" s="4" customFormat="1" ht="24" hidden="1">
      <c r="A69" s="2"/>
      <c r="B69" s="11"/>
      <c r="C69" s="11"/>
      <c r="D69" s="11"/>
      <c r="E69" s="11"/>
      <c r="F69" s="11"/>
    </row>
    <row r="70" spans="1:9" s="4" customFormat="1" ht="24" hidden="1">
      <c r="A70" s="2"/>
      <c r="B70" s="11"/>
      <c r="C70" s="11"/>
      <c r="D70" s="11"/>
      <c r="E70" s="11"/>
      <c r="F70" s="11"/>
    </row>
    <row r="71" spans="1:9" s="4" customFormat="1" ht="24" hidden="1">
      <c r="A71" s="2"/>
      <c r="B71" s="11"/>
      <c r="C71" s="11"/>
      <c r="D71" s="11"/>
      <c r="E71" s="11"/>
      <c r="F71" s="11"/>
    </row>
    <row r="72" spans="1:9" s="4" customFormat="1" ht="24" hidden="1">
      <c r="A72" s="2"/>
      <c r="B72" s="11"/>
      <c r="C72" s="11"/>
      <c r="D72" s="11"/>
      <c r="E72" s="11"/>
      <c r="F72" s="11"/>
    </row>
    <row r="73" spans="1:9" s="4" customFormat="1" ht="24" hidden="1">
      <c r="A73" s="2"/>
      <c r="B73" s="11"/>
      <c r="C73" s="11"/>
      <c r="D73" s="11"/>
      <c r="E73" s="11"/>
      <c r="F73" s="11"/>
    </row>
    <row r="74" spans="1:9" s="4" customFormat="1">
      <c r="A74" s="2"/>
      <c r="B74" s="11"/>
      <c r="C74" s="11"/>
      <c r="D74" s="11"/>
      <c r="E74" s="11"/>
      <c r="F74" s="11"/>
    </row>
    <row r="75" spans="1:9" s="4" customFormat="1">
      <c r="A75" s="2"/>
      <c r="B75" s="11"/>
      <c r="C75" s="11"/>
      <c r="D75" s="11"/>
      <c r="E75" s="11"/>
      <c r="F75" s="11"/>
    </row>
    <row r="76" spans="1:9" s="4" customFormat="1">
      <c r="A76" s="2"/>
      <c r="B76" s="11"/>
      <c r="C76" s="11"/>
      <c r="D76" s="11"/>
      <c r="E76" s="11"/>
      <c r="F76" s="11"/>
    </row>
    <row r="77" spans="1:9" s="4" customFormat="1">
      <c r="A77" s="2"/>
      <c r="B77" s="11"/>
      <c r="C77" s="11"/>
      <c r="D77" s="11"/>
      <c r="E77" s="11"/>
      <c r="F77" s="11"/>
    </row>
    <row r="78" spans="1:9" s="4" customFormat="1">
      <c r="A78" s="2"/>
      <c r="B78" s="11"/>
      <c r="C78" s="11"/>
      <c r="D78" s="11"/>
      <c r="E78" s="11"/>
      <c r="F78" s="11"/>
    </row>
    <row r="79" spans="1:9">
      <c r="G79" s="4"/>
      <c r="H79" s="2"/>
      <c r="I79" s="2"/>
    </row>
  </sheetData>
  <mergeCells count="5">
    <mergeCell ref="A1:F1"/>
    <mergeCell ref="F3:F4"/>
    <mergeCell ref="A3:A4"/>
    <mergeCell ref="C3:C4"/>
    <mergeCell ref="E3:E4"/>
  </mergeCells>
  <pageMargins left="0.25" right="0.17" top="0.54" bottom="0.44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236B-15A5-499B-9E84-5C64CDEED7EE}">
  <sheetPr>
    <tabColor rgb="FFC00000"/>
  </sheetPr>
  <dimension ref="A1:I20"/>
  <sheetViews>
    <sheetView workbookViewId="0">
      <selection activeCell="C5" sqref="C5"/>
    </sheetView>
  </sheetViews>
  <sheetFormatPr defaultColWidth="9" defaultRowHeight="20.25"/>
  <cols>
    <col min="1" max="1" width="32.5703125" style="2" customWidth="1"/>
    <col min="2" max="2" width="13.85546875" style="2" customWidth="1"/>
    <col min="3" max="3" width="14.5703125" style="11" customWidth="1"/>
    <col min="4" max="4" width="57.140625" style="11" customWidth="1"/>
    <col min="5" max="5" width="19.85546875" style="11" customWidth="1"/>
    <col min="6" max="6" width="20.85546875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44" t="s">
        <v>62</v>
      </c>
      <c r="B1" s="42"/>
      <c r="C1" s="42"/>
      <c r="D1" s="42"/>
      <c r="E1" s="42"/>
      <c r="F1" s="42"/>
      <c r="G1" s="1"/>
      <c r="H1" s="1"/>
      <c r="I1" s="1"/>
    </row>
    <row r="2" spans="1:9">
      <c r="A2" s="42" t="s">
        <v>63</v>
      </c>
      <c r="B2" s="43"/>
      <c r="C2" s="43"/>
      <c r="D2" s="43"/>
      <c r="E2" s="43"/>
      <c r="F2" s="43"/>
      <c r="G2" s="1"/>
      <c r="H2" s="1"/>
      <c r="I2" s="1"/>
    </row>
    <row r="3" spans="1:9">
      <c r="B3" s="3"/>
      <c r="C3" s="3"/>
      <c r="D3" s="3"/>
      <c r="E3" s="3"/>
      <c r="F3" s="3"/>
      <c r="G3" s="3"/>
      <c r="H3" s="3"/>
    </row>
    <row r="4" spans="1:9" ht="25.5" customHeight="1">
      <c r="A4" s="63" t="s">
        <v>79</v>
      </c>
      <c r="B4" s="64" t="s">
        <v>82</v>
      </c>
      <c r="C4" s="58" t="s">
        <v>84</v>
      </c>
      <c r="D4" s="58" t="s">
        <v>85</v>
      </c>
      <c r="E4" s="65" t="s">
        <v>86</v>
      </c>
      <c r="F4" s="2"/>
      <c r="G4" s="2"/>
      <c r="H4" s="2"/>
      <c r="I4" s="2"/>
    </row>
    <row r="5" spans="1:9">
      <c r="A5" s="60" t="s">
        <v>80</v>
      </c>
      <c r="B5" s="61" t="s">
        <v>83</v>
      </c>
      <c r="C5" s="61"/>
      <c r="D5" s="25" t="s">
        <v>90</v>
      </c>
      <c r="E5" s="62" t="s">
        <v>100</v>
      </c>
      <c r="F5" s="2"/>
      <c r="G5" s="2"/>
      <c r="H5" s="2"/>
      <c r="I5" s="2"/>
    </row>
    <row r="6" spans="1:9">
      <c r="A6" s="5" t="s">
        <v>81</v>
      </c>
      <c r="B6" s="6"/>
      <c r="C6" s="6"/>
      <c r="D6" s="6" t="s">
        <v>94</v>
      </c>
      <c r="E6" s="7"/>
      <c r="F6" s="2"/>
      <c r="G6" s="2"/>
      <c r="H6" s="2"/>
      <c r="I6" s="2"/>
    </row>
    <row r="7" spans="1:9">
      <c r="A7" s="5"/>
      <c r="B7" s="6"/>
      <c r="C7" s="6"/>
      <c r="D7" s="6" t="s">
        <v>91</v>
      </c>
      <c r="E7" s="7"/>
      <c r="F7" s="2"/>
      <c r="G7" s="2"/>
      <c r="H7" s="2"/>
      <c r="I7" s="2"/>
    </row>
    <row r="8" spans="1:9">
      <c r="A8" s="5"/>
      <c r="B8" s="6"/>
      <c r="C8" s="6"/>
      <c r="D8" s="6" t="s">
        <v>92</v>
      </c>
      <c r="E8" s="7"/>
      <c r="F8" s="2"/>
      <c r="G8" s="2"/>
      <c r="H8" s="2"/>
      <c r="I8" s="2"/>
    </row>
    <row r="9" spans="1:9">
      <c r="A9" s="5"/>
      <c r="B9" s="6"/>
      <c r="C9" s="6"/>
      <c r="D9" s="6"/>
      <c r="E9" s="7"/>
      <c r="F9" s="2"/>
      <c r="G9" s="2"/>
      <c r="H9" s="2"/>
      <c r="I9" s="2"/>
    </row>
    <row r="10" spans="1:9">
      <c r="A10" s="5"/>
      <c r="B10" s="6"/>
      <c r="C10" s="6"/>
      <c r="D10" s="6" t="s">
        <v>93</v>
      </c>
      <c r="E10" s="7" t="s">
        <v>100</v>
      </c>
      <c r="F10" s="2"/>
      <c r="G10" s="2"/>
      <c r="H10" s="2"/>
      <c r="I10" s="2"/>
    </row>
    <row r="11" spans="1:9">
      <c r="A11" s="5"/>
      <c r="B11" s="6"/>
      <c r="C11" s="6"/>
      <c r="D11" s="6" t="s">
        <v>95</v>
      </c>
      <c r="E11" s="7"/>
      <c r="F11" s="2"/>
      <c r="G11" s="2"/>
      <c r="H11" s="2"/>
      <c r="I11" s="2"/>
    </row>
    <row r="12" spans="1:9">
      <c r="A12" s="5"/>
      <c r="B12" s="6"/>
      <c r="C12" s="6"/>
      <c r="D12" s="6" t="s">
        <v>96</v>
      </c>
      <c r="E12" s="7"/>
      <c r="F12" s="2"/>
      <c r="G12" s="2"/>
      <c r="H12" s="2"/>
      <c r="I12" s="2"/>
    </row>
    <row r="13" spans="1:9">
      <c r="A13" s="5"/>
      <c r="B13" s="6"/>
      <c r="C13" s="6"/>
      <c r="D13" s="6"/>
      <c r="E13" s="7"/>
      <c r="F13" s="2"/>
      <c r="G13" s="2"/>
      <c r="H13" s="2"/>
      <c r="I13" s="2"/>
    </row>
    <row r="14" spans="1:9">
      <c r="A14" s="5"/>
      <c r="B14" s="6"/>
      <c r="C14" s="6"/>
      <c r="D14" s="6" t="s">
        <v>97</v>
      </c>
      <c r="E14" s="7" t="s">
        <v>100</v>
      </c>
      <c r="F14" s="2"/>
      <c r="G14" s="2"/>
      <c r="H14" s="2"/>
      <c r="I14" s="2"/>
    </row>
    <row r="15" spans="1:9">
      <c r="A15" s="5"/>
      <c r="B15" s="6"/>
      <c r="C15" s="6"/>
      <c r="D15" s="6" t="s">
        <v>98</v>
      </c>
      <c r="E15" s="7"/>
      <c r="F15" s="2"/>
      <c r="G15" s="2"/>
      <c r="H15" s="2"/>
      <c r="I15" s="2"/>
    </row>
    <row r="16" spans="1:9">
      <c r="A16" s="57"/>
      <c r="B16" s="22"/>
      <c r="C16" s="22"/>
      <c r="D16" s="22" t="s">
        <v>99</v>
      </c>
      <c r="E16" s="59"/>
      <c r="F16" s="2"/>
      <c r="G16" s="2"/>
      <c r="H16" s="2"/>
      <c r="I16" s="2"/>
    </row>
    <row r="17" spans="1:6" s="4" customFormat="1">
      <c r="B17" s="2"/>
      <c r="C17" s="12"/>
      <c r="D17" s="11"/>
      <c r="E17" s="11"/>
      <c r="F17" s="11"/>
    </row>
    <row r="18" spans="1:6" ht="85.5" customHeight="1">
      <c r="A18" s="94" t="s">
        <v>89</v>
      </c>
      <c r="B18" s="94"/>
      <c r="C18" s="94"/>
      <c r="D18" s="94"/>
      <c r="E18" s="94"/>
    </row>
    <row r="19" spans="1:6">
      <c r="A19" s="66" t="s">
        <v>88</v>
      </c>
    </row>
    <row r="20" spans="1:6">
      <c r="A20" s="66"/>
      <c r="B20" s="2" t="s">
        <v>87</v>
      </c>
    </row>
  </sheetData>
  <mergeCells count="1">
    <mergeCell ref="A18:E18"/>
  </mergeCells>
  <pageMargins left="0.5" right="0.17" top="0.54" bottom="0.4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226D-DB9B-45B7-8689-513ED8DC8A28}">
  <sheetPr>
    <tabColor rgb="FFC00000"/>
  </sheetPr>
  <dimension ref="A1:J81"/>
  <sheetViews>
    <sheetView workbookViewId="0">
      <selection activeCell="G5" sqref="G5"/>
    </sheetView>
  </sheetViews>
  <sheetFormatPr defaultColWidth="9" defaultRowHeight="20.25"/>
  <cols>
    <col min="1" max="1" width="25.85546875" style="2" customWidth="1"/>
    <col min="2" max="3" width="17.7109375" style="11" customWidth="1"/>
    <col min="4" max="4" width="10.28515625" style="11" customWidth="1"/>
    <col min="5" max="5" width="17.140625" style="11" customWidth="1"/>
    <col min="6" max="6" width="10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1"/>
      <c r="H1" s="1"/>
      <c r="I1" s="1"/>
    </row>
    <row r="2" spans="1:9">
      <c r="A2" s="80" t="s">
        <v>102</v>
      </c>
      <c r="B2" s="80"/>
      <c r="C2" s="80"/>
      <c r="D2" s="80"/>
      <c r="E2" s="80"/>
      <c r="F2" s="80"/>
      <c r="G2" s="1"/>
      <c r="H2" s="1"/>
      <c r="I2" s="1"/>
    </row>
    <row r="3" spans="1:9">
      <c r="A3" s="80" t="s">
        <v>103</v>
      </c>
      <c r="B3" s="80"/>
      <c r="C3" s="80"/>
      <c r="D3" s="80"/>
      <c r="E3" s="80"/>
      <c r="F3" s="80"/>
      <c r="G3" s="1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</row>
    <row r="5" spans="1:9" ht="25.5" customHeight="1">
      <c r="A5" s="87" t="s">
        <v>1</v>
      </c>
      <c r="B5" s="89" t="s">
        <v>2</v>
      </c>
      <c r="C5" s="29" t="s">
        <v>3</v>
      </c>
      <c r="D5" s="29"/>
      <c r="E5" s="29" t="s">
        <v>57</v>
      </c>
      <c r="F5" s="29"/>
      <c r="G5" s="2"/>
      <c r="H5" s="2"/>
      <c r="I5" s="2"/>
    </row>
    <row r="6" spans="1:9">
      <c r="A6" s="88"/>
      <c r="B6" s="90"/>
      <c r="C6" s="17" t="s">
        <v>58</v>
      </c>
      <c r="D6" s="17" t="s">
        <v>4</v>
      </c>
      <c r="E6" s="17" t="s">
        <v>58</v>
      </c>
      <c r="F6" s="17" t="s">
        <v>4</v>
      </c>
      <c r="G6" s="2"/>
      <c r="H6" s="2"/>
      <c r="I6" s="2"/>
    </row>
    <row r="7" spans="1:9" ht="60.75">
      <c r="A7" s="51" t="s">
        <v>76</v>
      </c>
      <c r="B7" s="52">
        <v>213396700</v>
      </c>
      <c r="C7" s="54">
        <v>48270790.399999999</v>
      </c>
      <c r="D7" s="6">
        <f>+C7*100/B7</f>
        <v>22.620214089533718</v>
      </c>
      <c r="E7" s="6">
        <f>+B7-C7</f>
        <v>165125909.59999999</v>
      </c>
      <c r="F7" s="6">
        <f>+E7*100/B7</f>
        <v>77.379785910466282</v>
      </c>
      <c r="G7" s="2"/>
      <c r="H7" s="2"/>
      <c r="I7" s="2"/>
    </row>
    <row r="8" spans="1:9" ht="60.75">
      <c r="A8" s="50" t="s">
        <v>77</v>
      </c>
      <c r="B8" s="53">
        <v>43104080</v>
      </c>
      <c r="C8" s="55">
        <v>10007612.68</v>
      </c>
      <c r="D8" s="6">
        <f>+C8*100/B8</f>
        <v>23.217321144541305</v>
      </c>
      <c r="E8" s="6">
        <f>+B8-C8</f>
        <v>33096467.32</v>
      </c>
      <c r="F8" s="6">
        <f>+E8*100/B8</f>
        <v>76.782678855458698</v>
      </c>
      <c r="G8" s="2"/>
      <c r="H8" s="2"/>
      <c r="I8" s="2"/>
    </row>
    <row r="9" spans="1:9">
      <c r="A9" s="5" t="s">
        <v>5</v>
      </c>
      <c r="B9" s="6">
        <v>77713210</v>
      </c>
      <c r="C9" s="6">
        <v>8868933.4000000004</v>
      </c>
      <c r="D9" s="6">
        <f>+C9*100/B9</f>
        <v>11.412388447215088</v>
      </c>
      <c r="E9" s="6">
        <f>+B9-C9</f>
        <v>68844276.599999994</v>
      </c>
      <c r="F9" s="6">
        <f>+E9*100/B9</f>
        <v>88.587611552784907</v>
      </c>
      <c r="G9" s="2"/>
      <c r="H9" s="2"/>
      <c r="I9" s="2"/>
    </row>
    <row r="10" spans="1:9">
      <c r="A10" s="5" t="s">
        <v>6</v>
      </c>
      <c r="B10" s="6">
        <v>8356100</v>
      </c>
      <c r="C10" s="6">
        <v>1869623.06</v>
      </c>
      <c r="D10" s="6">
        <f t="shared" ref="D10:D13" si="0">+C10*100/B10</f>
        <v>22.374349995811443</v>
      </c>
      <c r="E10" s="6">
        <f t="shared" ref="E10:E15" si="1">+B10-C10</f>
        <v>6486476.9399999995</v>
      </c>
      <c r="F10" s="6">
        <f t="shared" ref="F10:F14" si="2">+E10*100/B10</f>
        <v>77.625650004188557</v>
      </c>
      <c r="G10" s="2"/>
      <c r="H10" s="2"/>
      <c r="I10" s="2"/>
    </row>
    <row r="11" spans="1:9">
      <c r="A11" s="5" t="s">
        <v>7</v>
      </c>
      <c r="B11" s="6">
        <v>1593260</v>
      </c>
      <c r="C11" s="6">
        <v>830700</v>
      </c>
      <c r="D11" s="6">
        <f t="shared" si="0"/>
        <v>52.13838293812686</v>
      </c>
      <c r="E11" s="6">
        <f t="shared" si="1"/>
        <v>762560</v>
      </c>
      <c r="F11" s="6">
        <f t="shared" si="2"/>
        <v>47.86161706187314</v>
      </c>
      <c r="G11" s="2"/>
      <c r="H11" s="2"/>
      <c r="I11" s="2"/>
    </row>
    <row r="12" spans="1:9">
      <c r="A12" s="5" t="s">
        <v>8</v>
      </c>
      <c r="B12" s="6">
        <v>6254800</v>
      </c>
      <c r="C12" s="6">
        <v>1227628</v>
      </c>
      <c r="D12" s="6">
        <f t="shared" si="0"/>
        <v>19.626974483596598</v>
      </c>
      <c r="E12" s="6">
        <f t="shared" si="1"/>
        <v>5027172</v>
      </c>
      <c r="F12" s="6">
        <f t="shared" si="2"/>
        <v>80.373025516403402</v>
      </c>
      <c r="G12" s="2"/>
      <c r="H12" s="2"/>
      <c r="I12" s="2"/>
    </row>
    <row r="13" spans="1:9">
      <c r="A13" s="5" t="s">
        <v>9</v>
      </c>
      <c r="B13" s="6">
        <v>35735050</v>
      </c>
      <c r="C13" s="6">
        <v>1190687.3500000001</v>
      </c>
      <c r="D13" s="6">
        <f t="shared" si="0"/>
        <v>3.3319873625474155</v>
      </c>
      <c r="E13" s="6">
        <f t="shared" si="1"/>
        <v>34544362.649999999</v>
      </c>
      <c r="F13" s="22">
        <f t="shared" si="2"/>
        <v>96.668012637452591</v>
      </c>
      <c r="G13" s="2"/>
      <c r="H13" s="2"/>
      <c r="I13" s="2"/>
    </row>
    <row r="14" spans="1:9">
      <c r="A14" s="8" t="s">
        <v>59</v>
      </c>
      <c r="B14" s="9">
        <f>SUM(B7:B13)</f>
        <v>386153200</v>
      </c>
      <c r="C14" s="9">
        <f>SUM(C7:C13)</f>
        <v>72265974.890000001</v>
      </c>
      <c r="D14" s="9">
        <f>+C14*100/B14</f>
        <v>18.714327601066106</v>
      </c>
      <c r="E14" s="9">
        <f>SUM(E7:E13)</f>
        <v>313887225.10999995</v>
      </c>
      <c r="F14" s="47">
        <f t="shared" si="2"/>
        <v>81.285672398933883</v>
      </c>
      <c r="G14" s="2"/>
      <c r="H14" s="2"/>
      <c r="I14" s="2"/>
    </row>
    <row r="15" spans="1:9">
      <c r="A15" s="48" t="s">
        <v>60</v>
      </c>
      <c r="B15" s="41">
        <v>0</v>
      </c>
      <c r="C15" s="41">
        <v>0</v>
      </c>
      <c r="D15" s="41">
        <v>0</v>
      </c>
      <c r="E15" s="41">
        <f t="shared" si="1"/>
        <v>0</v>
      </c>
      <c r="F15" s="41">
        <v>0</v>
      </c>
      <c r="G15" s="2"/>
      <c r="H15" s="2"/>
      <c r="I15" s="2"/>
    </row>
    <row r="16" spans="1:9" hidden="1">
      <c r="A16" s="30" t="s">
        <v>10</v>
      </c>
      <c r="B16" s="31" t="s">
        <v>11</v>
      </c>
      <c r="C16" s="32"/>
      <c r="D16" s="32"/>
      <c r="E16" s="32"/>
      <c r="F16" s="32"/>
      <c r="G16" s="4"/>
      <c r="H16" s="2"/>
      <c r="I16" s="2"/>
    </row>
    <row r="17" spans="1:9" ht="24" hidden="1">
      <c r="A17" s="33"/>
      <c r="B17" s="34" t="s">
        <v>12</v>
      </c>
      <c r="C17" s="32"/>
      <c r="D17" s="32"/>
      <c r="E17" s="32"/>
      <c r="F17" s="32"/>
      <c r="G17" s="13" t="s">
        <v>13</v>
      </c>
      <c r="H17" s="2"/>
      <c r="I17" s="2"/>
    </row>
    <row r="18" spans="1:9" ht="24" hidden="1">
      <c r="A18" s="33"/>
      <c r="B18" s="34" t="s">
        <v>12</v>
      </c>
      <c r="C18" s="32"/>
      <c r="D18" s="32"/>
      <c r="E18" s="32"/>
      <c r="F18" s="32"/>
      <c r="G18" s="13" t="s">
        <v>13</v>
      </c>
      <c r="H18" s="2"/>
      <c r="I18" s="2"/>
    </row>
    <row r="19" spans="1:9" ht="24" hidden="1">
      <c r="A19" s="33"/>
      <c r="B19" s="34" t="s">
        <v>12</v>
      </c>
      <c r="C19" s="32"/>
      <c r="D19" s="32"/>
      <c r="E19" s="32"/>
      <c r="F19" s="32"/>
      <c r="G19" s="13" t="s">
        <v>13</v>
      </c>
      <c r="H19" s="2"/>
      <c r="I19" s="2"/>
    </row>
    <row r="20" spans="1:9" ht="24" hidden="1">
      <c r="A20" s="33"/>
      <c r="B20" s="34" t="s">
        <v>14</v>
      </c>
      <c r="C20" s="32"/>
      <c r="D20" s="32"/>
      <c r="E20" s="32"/>
      <c r="F20" s="32"/>
      <c r="G20" s="13" t="s">
        <v>13</v>
      </c>
      <c r="H20" s="2"/>
      <c r="I20" s="2"/>
    </row>
    <row r="21" spans="1:9" ht="24" hidden="1">
      <c r="A21" s="33"/>
      <c r="B21" s="34" t="s">
        <v>15</v>
      </c>
      <c r="C21" s="32"/>
      <c r="D21" s="32"/>
      <c r="E21" s="32"/>
      <c r="F21" s="32"/>
      <c r="G21" s="13" t="s">
        <v>13</v>
      </c>
      <c r="H21" s="2"/>
      <c r="I21" s="2"/>
    </row>
    <row r="22" spans="1:9" ht="24" hidden="1">
      <c r="A22" s="33"/>
      <c r="B22" s="34" t="s">
        <v>16</v>
      </c>
      <c r="C22" s="32"/>
      <c r="D22" s="32"/>
      <c r="E22" s="32"/>
      <c r="F22" s="32"/>
      <c r="G22" s="13" t="s">
        <v>13</v>
      </c>
      <c r="H22" s="2"/>
      <c r="I22" s="2"/>
    </row>
    <row r="23" spans="1:9" ht="24" hidden="1">
      <c r="A23" s="33"/>
      <c r="B23" s="34"/>
      <c r="C23" s="32"/>
      <c r="D23" s="32"/>
      <c r="E23" s="32"/>
      <c r="F23" s="32"/>
      <c r="G23" s="13"/>
      <c r="H23" s="2"/>
      <c r="I23" s="2"/>
    </row>
    <row r="24" spans="1:9" ht="24" hidden="1">
      <c r="A24" s="33"/>
      <c r="B24" s="36" t="s">
        <v>17</v>
      </c>
      <c r="C24" s="32"/>
      <c r="D24" s="32"/>
      <c r="E24" s="32"/>
      <c r="F24" s="32"/>
      <c r="G24" s="13"/>
      <c r="H24" s="2"/>
      <c r="I24" s="2"/>
    </row>
    <row r="25" spans="1:9" ht="24" hidden="1">
      <c r="A25" s="33"/>
      <c r="B25" s="34" t="s">
        <v>18</v>
      </c>
      <c r="C25" s="32"/>
      <c r="D25" s="32"/>
      <c r="E25" s="32"/>
      <c r="F25" s="32"/>
      <c r="G25" s="13" t="s">
        <v>13</v>
      </c>
      <c r="H25" s="2"/>
      <c r="I25" s="2"/>
    </row>
    <row r="26" spans="1:9" ht="24" hidden="1">
      <c r="A26" s="33"/>
      <c r="B26" s="34"/>
      <c r="C26" s="32"/>
      <c r="D26" s="32"/>
      <c r="E26" s="32"/>
      <c r="F26" s="32"/>
      <c r="G26" s="13"/>
      <c r="H26" s="2"/>
      <c r="I26" s="2"/>
    </row>
    <row r="27" spans="1:9" ht="24" hidden="1">
      <c r="A27" s="30" t="s">
        <v>19</v>
      </c>
      <c r="B27" s="31" t="s">
        <v>11</v>
      </c>
      <c r="C27" s="32"/>
      <c r="D27" s="32"/>
      <c r="E27" s="32"/>
      <c r="F27" s="32"/>
      <c r="G27" s="13"/>
      <c r="H27" s="2"/>
      <c r="I27" s="2"/>
    </row>
    <row r="28" spans="1:9" ht="24" hidden="1">
      <c r="A28" s="33"/>
      <c r="B28" s="34" t="s">
        <v>15</v>
      </c>
      <c r="C28" s="32"/>
      <c r="D28" s="32"/>
      <c r="E28" s="32"/>
      <c r="F28" s="32"/>
      <c r="G28" s="13" t="s">
        <v>13</v>
      </c>
      <c r="H28" s="2"/>
      <c r="I28" s="2"/>
    </row>
    <row r="29" spans="1:9" ht="24" hidden="1">
      <c r="A29" s="33"/>
      <c r="B29" s="34"/>
      <c r="C29" s="32"/>
      <c r="D29" s="32"/>
      <c r="E29" s="32"/>
      <c r="F29" s="32"/>
      <c r="G29" s="13"/>
      <c r="H29" s="2"/>
      <c r="I29" s="2"/>
    </row>
    <row r="30" spans="1:9" s="1" customFormat="1" ht="24" hidden="1">
      <c r="A30" s="37"/>
      <c r="B30" s="36" t="s">
        <v>17</v>
      </c>
      <c r="C30" s="32"/>
      <c r="D30" s="32"/>
      <c r="E30" s="32"/>
      <c r="F30" s="32"/>
      <c r="G30" s="13"/>
    </row>
    <row r="31" spans="1:9" s="1" customFormat="1" ht="24" hidden="1">
      <c r="A31" s="33"/>
      <c r="B31" s="34" t="s">
        <v>18</v>
      </c>
      <c r="C31" s="32"/>
      <c r="D31" s="32"/>
      <c r="E31" s="32"/>
      <c r="F31" s="32"/>
      <c r="G31" s="13" t="s">
        <v>13</v>
      </c>
    </row>
    <row r="32" spans="1:9" ht="24" hidden="1">
      <c r="A32" s="33"/>
      <c r="B32" s="34" t="s">
        <v>18</v>
      </c>
      <c r="C32" s="32"/>
      <c r="D32" s="32"/>
      <c r="E32" s="32"/>
      <c r="F32" s="32"/>
      <c r="G32" s="13" t="s">
        <v>13</v>
      </c>
      <c r="H32" s="2"/>
      <c r="I32" s="2"/>
    </row>
    <row r="33" spans="1:9" ht="24" hidden="1">
      <c r="A33" s="33"/>
      <c r="B33" s="34" t="s">
        <v>18</v>
      </c>
      <c r="C33" s="32"/>
      <c r="D33" s="32"/>
      <c r="E33" s="32"/>
      <c r="F33" s="32"/>
      <c r="G33" s="13" t="s">
        <v>13</v>
      </c>
      <c r="H33" s="2"/>
      <c r="I33" s="2"/>
    </row>
    <row r="34" spans="1:9" ht="24" hidden="1">
      <c r="A34" s="33"/>
      <c r="B34" s="34"/>
      <c r="C34" s="32"/>
      <c r="D34" s="32"/>
      <c r="E34" s="32"/>
      <c r="F34" s="32"/>
      <c r="G34" s="13"/>
      <c r="H34" s="2"/>
      <c r="I34" s="2"/>
    </row>
    <row r="35" spans="1:9" ht="24" hidden="1">
      <c r="A35" s="30" t="s">
        <v>20</v>
      </c>
      <c r="B35" s="36" t="s">
        <v>11</v>
      </c>
      <c r="C35" s="32"/>
      <c r="D35" s="32"/>
      <c r="E35" s="32"/>
      <c r="F35" s="32"/>
      <c r="G35" s="13"/>
      <c r="H35" s="2"/>
      <c r="I35" s="2"/>
    </row>
    <row r="36" spans="1:9" ht="24" hidden="1">
      <c r="A36" s="33"/>
      <c r="B36" s="34" t="s">
        <v>21</v>
      </c>
      <c r="C36" s="32"/>
      <c r="D36" s="32"/>
      <c r="E36" s="32"/>
      <c r="F36" s="32"/>
      <c r="G36" s="13" t="s">
        <v>13</v>
      </c>
      <c r="H36" s="2"/>
      <c r="I36" s="2"/>
    </row>
    <row r="37" spans="1:9" ht="24" hidden="1">
      <c r="A37" s="33"/>
      <c r="B37" s="34" t="s">
        <v>22</v>
      </c>
      <c r="C37" s="32"/>
      <c r="D37" s="32"/>
      <c r="E37" s="32"/>
      <c r="F37" s="32"/>
      <c r="G37" s="13" t="s">
        <v>13</v>
      </c>
      <c r="H37" s="2"/>
      <c r="I37" s="2"/>
    </row>
    <row r="38" spans="1:9" ht="24" hidden="1">
      <c r="A38" s="33"/>
      <c r="B38" s="34" t="s">
        <v>23</v>
      </c>
      <c r="C38" s="32"/>
      <c r="D38" s="32"/>
      <c r="E38" s="32"/>
      <c r="F38" s="32"/>
      <c r="G38" s="13" t="s">
        <v>13</v>
      </c>
      <c r="H38" s="2"/>
      <c r="I38" s="2"/>
    </row>
    <row r="39" spans="1:9" ht="24" hidden="1">
      <c r="A39" s="33"/>
      <c r="B39" s="34" t="s">
        <v>24</v>
      </c>
      <c r="C39" s="32"/>
      <c r="D39" s="32"/>
      <c r="E39" s="32"/>
      <c r="F39" s="32"/>
      <c r="G39" s="13" t="s">
        <v>13</v>
      </c>
      <c r="H39" s="2"/>
      <c r="I39" s="2"/>
    </row>
    <row r="40" spans="1:9" ht="24" hidden="1">
      <c r="A40" s="33"/>
      <c r="B40" s="34"/>
      <c r="C40" s="32"/>
      <c r="D40" s="32"/>
      <c r="E40" s="32"/>
      <c r="F40" s="32"/>
      <c r="G40" s="13"/>
      <c r="H40" s="2"/>
      <c r="I40" s="2"/>
    </row>
    <row r="41" spans="1:9" ht="24" hidden="1">
      <c r="A41" s="33"/>
      <c r="B41" s="34"/>
      <c r="C41" s="32"/>
      <c r="D41" s="32"/>
      <c r="E41" s="32"/>
      <c r="F41" s="32"/>
      <c r="G41" s="13"/>
      <c r="H41" s="2"/>
      <c r="I41" s="2"/>
    </row>
    <row r="42" spans="1:9" ht="24" hidden="1">
      <c r="A42" s="30" t="s">
        <v>25</v>
      </c>
      <c r="B42" s="36" t="s">
        <v>11</v>
      </c>
      <c r="C42" s="32"/>
      <c r="D42" s="32"/>
      <c r="E42" s="32"/>
      <c r="F42" s="32"/>
      <c r="G42" s="13"/>
      <c r="H42" s="2"/>
      <c r="I42" s="2"/>
    </row>
    <row r="43" spans="1:9" ht="24" hidden="1">
      <c r="A43" s="33"/>
      <c r="B43" s="34" t="s">
        <v>26</v>
      </c>
      <c r="C43" s="32"/>
      <c r="D43" s="32"/>
      <c r="E43" s="32"/>
      <c r="F43" s="32"/>
      <c r="G43" s="13" t="s">
        <v>13</v>
      </c>
      <c r="H43" s="2"/>
      <c r="I43" s="2"/>
    </row>
    <row r="44" spans="1:9" ht="24" hidden="1">
      <c r="A44" s="33"/>
      <c r="B44" s="34"/>
      <c r="C44" s="32"/>
      <c r="D44" s="32"/>
      <c r="E44" s="32"/>
      <c r="F44" s="32"/>
      <c r="G44" s="13"/>
      <c r="H44" s="2"/>
      <c r="I44" s="2"/>
    </row>
    <row r="45" spans="1:9" ht="24" hidden="1">
      <c r="A45" s="33"/>
      <c r="B45" s="36" t="s">
        <v>17</v>
      </c>
      <c r="C45" s="32"/>
      <c r="D45" s="32"/>
      <c r="E45" s="32"/>
      <c r="F45" s="32"/>
      <c r="G45" s="13"/>
      <c r="H45" s="2"/>
      <c r="I45" s="2"/>
    </row>
    <row r="46" spans="1:9" ht="24" hidden="1">
      <c r="A46" s="33"/>
      <c r="B46" s="34" t="s">
        <v>27</v>
      </c>
      <c r="C46" s="32"/>
      <c r="D46" s="32"/>
      <c r="E46" s="32"/>
      <c r="F46" s="32"/>
      <c r="G46" s="13" t="s">
        <v>13</v>
      </c>
      <c r="H46" s="2"/>
      <c r="I46" s="2"/>
    </row>
    <row r="47" spans="1:9" ht="24" hidden="1">
      <c r="A47" s="33"/>
      <c r="B47" s="34"/>
      <c r="C47" s="32"/>
      <c r="D47" s="32"/>
      <c r="E47" s="32"/>
      <c r="F47" s="32"/>
      <c r="G47" s="13"/>
      <c r="H47" s="2"/>
      <c r="I47" s="2"/>
    </row>
    <row r="48" spans="1:9" ht="24" hidden="1">
      <c r="A48" s="30" t="s">
        <v>28</v>
      </c>
      <c r="B48" s="36" t="s">
        <v>11</v>
      </c>
      <c r="C48" s="32"/>
      <c r="D48" s="32"/>
      <c r="E48" s="32"/>
      <c r="F48" s="32"/>
      <c r="G48" s="13"/>
      <c r="H48" s="2"/>
      <c r="I48" s="2"/>
    </row>
    <row r="49" spans="1:10" ht="24" hidden="1">
      <c r="A49" s="33"/>
      <c r="B49" s="34" t="s">
        <v>29</v>
      </c>
      <c r="C49" s="32"/>
      <c r="D49" s="32"/>
      <c r="E49" s="32"/>
      <c r="F49" s="32"/>
      <c r="G49" s="13" t="s">
        <v>13</v>
      </c>
      <c r="H49" s="2"/>
      <c r="I49" s="2"/>
    </row>
    <row r="50" spans="1:10" ht="24" hidden="1">
      <c r="A50" s="33"/>
      <c r="B50" s="34" t="s">
        <v>30</v>
      </c>
      <c r="C50" s="32"/>
      <c r="D50" s="32"/>
      <c r="E50" s="32"/>
      <c r="F50" s="32"/>
      <c r="G50" s="13" t="s">
        <v>13</v>
      </c>
      <c r="H50" s="2"/>
      <c r="I50" s="2"/>
    </row>
    <row r="51" spans="1:10" ht="24" hidden="1">
      <c r="A51" s="33"/>
      <c r="B51" s="34" t="s">
        <v>31</v>
      </c>
      <c r="C51" s="32"/>
      <c r="D51" s="32"/>
      <c r="E51" s="32"/>
      <c r="F51" s="32"/>
      <c r="G51" s="13" t="s">
        <v>13</v>
      </c>
      <c r="H51" s="2"/>
      <c r="I51" s="2"/>
    </row>
    <row r="52" spans="1:10" ht="24" hidden="1">
      <c r="A52" s="33"/>
      <c r="B52" s="34"/>
      <c r="C52" s="32"/>
      <c r="D52" s="32"/>
      <c r="E52" s="32"/>
      <c r="F52" s="32"/>
      <c r="G52" s="13"/>
      <c r="H52" s="2"/>
      <c r="I52" s="2"/>
    </row>
    <row r="53" spans="1:10" ht="24" hidden="1">
      <c r="A53" s="33"/>
      <c r="B53" s="34"/>
      <c r="C53" s="32"/>
      <c r="D53" s="32"/>
      <c r="E53" s="32"/>
      <c r="F53" s="32"/>
      <c r="G53" s="13"/>
      <c r="H53" s="2"/>
      <c r="I53" s="2"/>
    </row>
    <row r="54" spans="1:10" ht="24" hidden="1">
      <c r="A54" s="30" t="s">
        <v>32</v>
      </c>
      <c r="B54" s="36" t="s">
        <v>11</v>
      </c>
      <c r="C54" s="32"/>
      <c r="D54" s="32"/>
      <c r="E54" s="32"/>
      <c r="F54" s="32"/>
      <c r="G54" s="13"/>
      <c r="H54" s="2"/>
      <c r="I54" s="2"/>
    </row>
    <row r="55" spans="1:10" ht="24" hidden="1">
      <c r="A55" s="33"/>
      <c r="B55" s="34" t="s">
        <v>16</v>
      </c>
      <c r="C55" s="32"/>
      <c r="D55" s="32"/>
      <c r="E55" s="32"/>
      <c r="F55" s="32"/>
      <c r="G55" s="13" t="s">
        <v>13</v>
      </c>
      <c r="H55" s="2"/>
      <c r="I55" s="2"/>
    </row>
    <row r="56" spans="1:10" ht="24" hidden="1">
      <c r="A56" s="33"/>
      <c r="B56" s="34"/>
      <c r="C56" s="32"/>
      <c r="D56" s="32"/>
      <c r="E56" s="32"/>
      <c r="F56" s="32"/>
      <c r="G56" s="13"/>
      <c r="H56" s="2"/>
      <c r="I56" s="2"/>
    </row>
    <row r="57" spans="1:10" ht="24" hidden="1">
      <c r="A57" s="30" t="s">
        <v>33</v>
      </c>
      <c r="B57" s="36" t="s">
        <v>11</v>
      </c>
      <c r="C57" s="32"/>
      <c r="D57" s="32"/>
      <c r="E57" s="32"/>
      <c r="F57" s="32"/>
      <c r="G57" s="13"/>
      <c r="H57" s="2"/>
      <c r="I57" s="2"/>
    </row>
    <row r="58" spans="1:10" ht="24" hidden="1">
      <c r="A58" s="33"/>
      <c r="B58" s="34" t="s">
        <v>34</v>
      </c>
      <c r="C58" s="32"/>
      <c r="D58" s="32"/>
      <c r="E58" s="32"/>
      <c r="F58" s="32"/>
      <c r="G58" s="13" t="s">
        <v>13</v>
      </c>
      <c r="H58" s="2"/>
      <c r="I58" s="2"/>
    </row>
    <row r="59" spans="1:10" ht="24" hidden="1">
      <c r="A59" s="33"/>
      <c r="B59" s="34" t="s">
        <v>29</v>
      </c>
      <c r="C59" s="32"/>
      <c r="D59" s="32"/>
      <c r="E59" s="32"/>
      <c r="F59" s="32"/>
      <c r="G59" s="13" t="s">
        <v>13</v>
      </c>
      <c r="H59" s="2"/>
      <c r="I59" s="2"/>
      <c r="J59" s="14"/>
    </row>
    <row r="60" spans="1:10" ht="24" hidden="1">
      <c r="A60" s="33"/>
      <c r="B60" s="34" t="s">
        <v>30</v>
      </c>
      <c r="C60" s="32"/>
      <c r="D60" s="32"/>
      <c r="E60" s="32"/>
      <c r="F60" s="32"/>
      <c r="G60" s="13" t="s">
        <v>13</v>
      </c>
      <c r="H60" s="2"/>
      <c r="I60" s="2"/>
    </row>
    <row r="61" spans="1:10" ht="24" hidden="1">
      <c r="A61" s="33"/>
      <c r="B61" s="34" t="s">
        <v>35</v>
      </c>
      <c r="C61" s="32"/>
      <c r="D61" s="32"/>
      <c r="E61" s="32"/>
      <c r="F61" s="32"/>
      <c r="G61" s="13" t="s">
        <v>13</v>
      </c>
      <c r="H61" s="2"/>
      <c r="I61" s="2"/>
    </row>
    <row r="62" spans="1:10" ht="24" hidden="1">
      <c r="A62" s="33"/>
      <c r="B62" s="34" t="s">
        <v>36</v>
      </c>
      <c r="C62" s="32"/>
      <c r="D62" s="32"/>
      <c r="E62" s="32"/>
      <c r="F62" s="32"/>
      <c r="G62" s="13" t="s">
        <v>13</v>
      </c>
      <c r="H62" s="2"/>
      <c r="I62" s="2"/>
    </row>
    <row r="63" spans="1:10" ht="24" hidden="1">
      <c r="A63" s="33"/>
      <c r="B63" s="34" t="s">
        <v>37</v>
      </c>
      <c r="C63" s="32"/>
      <c r="D63" s="32"/>
      <c r="E63" s="32"/>
      <c r="F63" s="32"/>
      <c r="G63" s="13" t="s">
        <v>13</v>
      </c>
      <c r="H63" s="2"/>
      <c r="I63" s="2"/>
    </row>
    <row r="64" spans="1:10" ht="24" hidden="1">
      <c r="A64" s="33"/>
      <c r="B64" s="34" t="s">
        <v>26</v>
      </c>
      <c r="C64" s="32"/>
      <c r="D64" s="32"/>
      <c r="E64" s="32"/>
      <c r="F64" s="32"/>
      <c r="G64" s="13" t="s">
        <v>13</v>
      </c>
      <c r="H64" s="2"/>
      <c r="I64" s="2"/>
    </row>
    <row r="65" spans="1:9" ht="24" hidden="1">
      <c r="A65" s="33"/>
      <c r="B65" s="34" t="s">
        <v>16</v>
      </c>
      <c r="C65" s="32"/>
      <c r="D65" s="32"/>
      <c r="E65" s="32"/>
      <c r="F65" s="32"/>
      <c r="G65" s="13" t="s">
        <v>13</v>
      </c>
      <c r="H65" s="2"/>
      <c r="I65" s="2"/>
    </row>
    <row r="66" spans="1:9" ht="24" hidden="1">
      <c r="A66" s="33"/>
      <c r="B66" s="34" t="s">
        <v>38</v>
      </c>
      <c r="C66" s="32"/>
      <c r="D66" s="32"/>
      <c r="E66" s="32"/>
      <c r="F66" s="32"/>
      <c r="G66" s="13" t="s">
        <v>13</v>
      </c>
      <c r="H66" s="2"/>
      <c r="I66" s="2"/>
    </row>
    <row r="67" spans="1:9" ht="24" hidden="1">
      <c r="A67" s="33"/>
      <c r="B67" s="32"/>
      <c r="C67" s="32"/>
      <c r="D67" s="32"/>
      <c r="E67" s="32"/>
      <c r="F67" s="32"/>
      <c r="G67" s="13" t="s">
        <v>13</v>
      </c>
      <c r="H67" s="2"/>
      <c r="I67" s="2"/>
    </row>
    <row r="68" spans="1:9" ht="24" hidden="1">
      <c r="A68" s="33"/>
      <c r="B68" s="32"/>
      <c r="C68" s="32"/>
      <c r="D68" s="32"/>
      <c r="E68" s="32"/>
      <c r="F68" s="32"/>
      <c r="G68" s="15"/>
      <c r="H68" s="2"/>
      <c r="I68" s="2"/>
    </row>
    <row r="69" spans="1:9" ht="24" hidden="1">
      <c r="A69" s="33"/>
      <c r="B69" s="36" t="s">
        <v>17</v>
      </c>
      <c r="C69" s="32"/>
      <c r="D69" s="32"/>
      <c r="E69" s="32"/>
      <c r="F69" s="32"/>
      <c r="G69" s="15"/>
      <c r="H69" s="2"/>
      <c r="I69" s="2"/>
    </row>
    <row r="70" spans="1:9" s="4" customFormat="1" ht="24" hidden="1">
      <c r="A70" s="33"/>
      <c r="B70" s="34" t="s">
        <v>39</v>
      </c>
      <c r="C70" s="32"/>
      <c r="D70" s="32"/>
      <c r="E70" s="32"/>
      <c r="F70" s="32"/>
      <c r="G70" s="13" t="s">
        <v>13</v>
      </c>
    </row>
    <row r="71" spans="1:9" s="4" customFormat="1" ht="24" hidden="1">
      <c r="A71" s="33"/>
      <c r="B71" s="34" t="s">
        <v>40</v>
      </c>
      <c r="C71" s="32"/>
      <c r="D71" s="32"/>
      <c r="E71" s="32"/>
      <c r="F71" s="32"/>
      <c r="G71" s="13" t="s">
        <v>13</v>
      </c>
    </row>
    <row r="72" spans="1:9" s="4" customFormat="1" ht="24" hidden="1">
      <c r="A72" s="33"/>
      <c r="B72" s="34" t="s">
        <v>41</v>
      </c>
      <c r="C72" s="32"/>
      <c r="D72" s="32"/>
      <c r="E72" s="32"/>
      <c r="F72" s="32"/>
      <c r="G72" s="13" t="s">
        <v>13</v>
      </c>
    </row>
    <row r="73" spans="1:9" s="4" customFormat="1" ht="24" hidden="1">
      <c r="A73" s="33"/>
      <c r="B73" s="34"/>
      <c r="C73" s="32"/>
      <c r="D73" s="32"/>
      <c r="E73" s="32"/>
      <c r="F73" s="32"/>
      <c r="G73" s="13" t="s">
        <v>13</v>
      </c>
    </row>
    <row r="74" spans="1:9" s="4" customFormat="1" ht="24" hidden="1">
      <c r="A74" s="33"/>
      <c r="B74" s="34"/>
      <c r="C74" s="32"/>
      <c r="D74" s="32"/>
      <c r="E74" s="32"/>
      <c r="F74" s="32"/>
    </row>
    <row r="75" spans="1:9" s="4" customFormat="1" ht="24" hidden="1">
      <c r="A75" s="33"/>
      <c r="B75" s="34"/>
      <c r="C75" s="32"/>
      <c r="D75" s="32"/>
      <c r="E75" s="32"/>
      <c r="F75" s="32"/>
    </row>
    <row r="76" spans="1:9" s="4" customFormat="1">
      <c r="A76" s="40" t="s">
        <v>61</v>
      </c>
      <c r="B76" s="45">
        <f>SUM(B14:B15)</f>
        <v>386153200</v>
      </c>
      <c r="C76" s="45">
        <f>SUM(C14:C15)</f>
        <v>72265974.890000001</v>
      </c>
      <c r="D76" s="41">
        <f>+C76*100/B76</f>
        <v>18.714327601066106</v>
      </c>
      <c r="E76" s="45">
        <f>SUM(E14:E15)</f>
        <v>313887225.10999995</v>
      </c>
      <c r="F76" s="41">
        <f t="shared" ref="F76" si="3">+E76*100/B76</f>
        <v>81.285672398933883</v>
      </c>
    </row>
    <row r="77" spans="1:9" s="4" customFormat="1">
      <c r="A77" s="2"/>
      <c r="B77" s="12"/>
      <c r="C77" s="11"/>
      <c r="D77" s="11"/>
      <c r="E77" s="11"/>
      <c r="F77" s="11"/>
    </row>
    <row r="80" spans="1:9">
      <c r="A80" s="2" t="s">
        <v>104</v>
      </c>
    </row>
    <row r="81" spans="1:1">
      <c r="A81" s="2" t="s">
        <v>105</v>
      </c>
    </row>
  </sheetData>
  <mergeCells count="5">
    <mergeCell ref="A1:F1"/>
    <mergeCell ref="A2:F2"/>
    <mergeCell ref="A3:F3"/>
    <mergeCell ref="A5:A6"/>
    <mergeCell ref="B5:B6"/>
  </mergeCells>
  <pageMargins left="0.25" right="0.17" top="0.54" bottom="0.4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1189-4EFC-440A-A2ED-E0CF2A1ACF63}">
  <sheetPr>
    <tabColor rgb="FFC00000"/>
  </sheetPr>
  <dimension ref="A1:M80"/>
  <sheetViews>
    <sheetView workbookViewId="0">
      <selection activeCell="E6" sqref="E6"/>
    </sheetView>
  </sheetViews>
  <sheetFormatPr defaultColWidth="9" defaultRowHeight="20.25"/>
  <cols>
    <col min="1" max="1" width="8.85546875" style="2" customWidth="1"/>
    <col min="2" max="2" width="10.85546875" style="69" customWidth="1"/>
    <col min="3" max="3" width="12.28515625" style="69" customWidth="1"/>
    <col min="4" max="4" width="12" style="69" customWidth="1"/>
    <col min="5" max="5" width="10.28515625" style="11" customWidth="1"/>
    <col min="6" max="6" width="17.140625" style="11" customWidth="1"/>
    <col min="7" max="7" width="10" style="11" customWidth="1"/>
    <col min="8" max="8" width="15.140625" style="11" customWidth="1"/>
    <col min="9" max="9" width="14.7109375" style="11" bestFit="1" customWidth="1"/>
    <col min="10" max="10" width="7.5703125" style="4" customWidth="1"/>
    <col min="11" max="12" width="9" style="2"/>
    <col min="13" max="13" width="10.85546875" style="2" bestFit="1" customWidth="1"/>
    <col min="14" max="16384" width="9" style="2"/>
  </cols>
  <sheetData>
    <row r="1" spans="1:10">
      <c r="A1" s="91" t="s">
        <v>104</v>
      </c>
      <c r="B1" s="91"/>
      <c r="C1" s="91"/>
      <c r="D1" s="91"/>
      <c r="E1" s="91"/>
      <c r="F1" s="91"/>
      <c r="H1" s="1"/>
      <c r="I1" s="1"/>
      <c r="J1" s="1"/>
    </row>
    <row r="2" spans="1:10">
      <c r="A2" s="91" t="s">
        <v>105</v>
      </c>
      <c r="B2" s="91"/>
      <c r="C2" s="91"/>
      <c r="D2" s="91"/>
      <c r="E2" s="91"/>
      <c r="F2" s="91"/>
      <c r="H2" s="1"/>
      <c r="I2" s="1"/>
      <c r="J2" s="1"/>
    </row>
    <row r="3" spans="1:10">
      <c r="A3" s="72" t="s">
        <v>42</v>
      </c>
      <c r="B3" s="77" t="s">
        <v>106</v>
      </c>
      <c r="C3" s="78"/>
      <c r="D3" s="78"/>
      <c r="E3" s="79"/>
      <c r="F3" s="73" t="s">
        <v>53</v>
      </c>
      <c r="H3" s="3"/>
      <c r="I3" s="3"/>
    </row>
    <row r="4" spans="1:10" ht="25.5" customHeight="1">
      <c r="A4" s="75"/>
      <c r="B4" s="76" t="s">
        <v>107</v>
      </c>
      <c r="C4" s="76" t="s">
        <v>3</v>
      </c>
      <c r="D4" s="76" t="s">
        <v>108</v>
      </c>
      <c r="E4" s="38" t="s">
        <v>3</v>
      </c>
      <c r="F4" s="38"/>
      <c r="H4" s="2"/>
      <c r="I4" s="2"/>
      <c r="J4" s="2"/>
    </row>
    <row r="5" spans="1:10">
      <c r="A5" s="33">
        <v>1</v>
      </c>
      <c r="B5" s="74">
        <v>20</v>
      </c>
      <c r="C5" s="74">
        <v>18.71</v>
      </c>
      <c r="D5" s="74">
        <v>32</v>
      </c>
      <c r="E5" s="32">
        <v>52.14</v>
      </c>
      <c r="F5" s="32"/>
      <c r="H5" s="2"/>
      <c r="I5" s="2"/>
      <c r="J5" s="2"/>
    </row>
    <row r="6" spans="1:10">
      <c r="A6" s="33">
        <v>2</v>
      </c>
      <c r="B6" s="74">
        <v>45</v>
      </c>
      <c r="C6" s="74"/>
      <c r="D6" s="74">
        <v>54</v>
      </c>
      <c r="E6" s="32"/>
      <c r="F6" s="32"/>
      <c r="H6" s="2"/>
      <c r="I6" s="2"/>
      <c r="J6" s="2"/>
    </row>
    <row r="7" spans="1:10">
      <c r="A7" s="33">
        <v>3</v>
      </c>
      <c r="B7" s="74">
        <v>65</v>
      </c>
      <c r="C7" s="74"/>
      <c r="D7" s="74">
        <v>77</v>
      </c>
      <c r="E7" s="32"/>
      <c r="F7" s="32"/>
      <c r="H7" s="2"/>
      <c r="I7" s="2"/>
      <c r="J7" s="2"/>
    </row>
    <row r="8" spans="1:10">
      <c r="A8" s="75">
        <v>4</v>
      </c>
      <c r="B8" s="76">
        <v>100</v>
      </c>
      <c r="C8" s="76"/>
      <c r="D8" s="76">
        <v>100</v>
      </c>
      <c r="E8" s="38"/>
      <c r="F8" s="38"/>
      <c r="H8" s="2"/>
      <c r="I8" s="2"/>
      <c r="J8" s="2"/>
    </row>
    <row r="9" spans="1:10">
      <c r="H9" s="2"/>
      <c r="I9" s="2"/>
      <c r="J9" s="2"/>
    </row>
    <row r="10" spans="1:10">
      <c r="H10" s="2"/>
      <c r="I10" s="2"/>
      <c r="J10" s="2"/>
    </row>
    <row r="11" spans="1:10">
      <c r="H11" s="2"/>
      <c r="I11" s="2"/>
      <c r="J11" s="2"/>
    </row>
    <row r="12" spans="1:10">
      <c r="H12" s="2"/>
      <c r="I12" s="2"/>
      <c r="J12" s="2"/>
    </row>
    <row r="13" spans="1:10">
      <c r="H13" s="2"/>
      <c r="I13" s="2"/>
      <c r="J13" s="2"/>
    </row>
    <row r="14" spans="1:10">
      <c r="H14" s="2"/>
      <c r="I14" s="2"/>
      <c r="J14" s="2"/>
    </row>
    <row r="15" spans="1:10" hidden="1">
      <c r="H15" s="4"/>
      <c r="I15" s="2"/>
      <c r="J15" s="2"/>
    </row>
    <row r="16" spans="1:10" ht="24" hidden="1">
      <c r="H16" s="13" t="s">
        <v>13</v>
      </c>
      <c r="I16" s="2"/>
      <c r="J16" s="2"/>
    </row>
    <row r="17" spans="1:10" ht="24" hidden="1">
      <c r="H17" s="13" t="s">
        <v>13</v>
      </c>
      <c r="I17" s="2"/>
      <c r="J17" s="2"/>
    </row>
    <row r="18" spans="1:10" ht="24" hidden="1">
      <c r="H18" s="13" t="s">
        <v>13</v>
      </c>
      <c r="I18" s="2"/>
      <c r="J18" s="2"/>
    </row>
    <row r="19" spans="1:10" ht="24" hidden="1">
      <c r="H19" s="13" t="s">
        <v>13</v>
      </c>
      <c r="I19" s="2"/>
      <c r="J19" s="2"/>
    </row>
    <row r="20" spans="1:10" ht="24" hidden="1">
      <c r="H20" s="13" t="s">
        <v>13</v>
      </c>
      <c r="I20" s="2"/>
      <c r="J20" s="2"/>
    </row>
    <row r="21" spans="1:10" ht="24" hidden="1">
      <c r="H21" s="13" t="s">
        <v>13</v>
      </c>
      <c r="I21" s="2"/>
      <c r="J21" s="2"/>
    </row>
    <row r="22" spans="1:10" ht="24" hidden="1">
      <c r="H22" s="13"/>
      <c r="I22" s="2"/>
      <c r="J22" s="2"/>
    </row>
    <row r="23" spans="1:10" ht="24" hidden="1">
      <c r="H23" s="13"/>
      <c r="I23" s="2"/>
      <c r="J23" s="2"/>
    </row>
    <row r="24" spans="1:10" ht="24" hidden="1">
      <c r="H24" s="13" t="s">
        <v>13</v>
      </c>
      <c r="I24" s="2"/>
      <c r="J24" s="2"/>
    </row>
    <row r="25" spans="1:10" ht="24" hidden="1">
      <c r="H25" s="13"/>
      <c r="I25" s="2"/>
      <c r="J25" s="2"/>
    </row>
    <row r="26" spans="1:10" ht="24" hidden="1">
      <c r="H26" s="13"/>
      <c r="I26" s="2"/>
      <c r="J26" s="2"/>
    </row>
    <row r="27" spans="1:10" ht="24" hidden="1">
      <c r="H27" s="13" t="s">
        <v>13</v>
      </c>
      <c r="I27" s="2"/>
      <c r="J27" s="2"/>
    </row>
    <row r="28" spans="1:10" ht="24" hidden="1">
      <c r="H28" s="13"/>
      <c r="I28" s="2"/>
      <c r="J28" s="2"/>
    </row>
    <row r="29" spans="1:10" s="1" customFormat="1" ht="24" hidden="1">
      <c r="A29" s="2"/>
      <c r="B29" s="69"/>
      <c r="C29" s="69"/>
      <c r="D29" s="69"/>
      <c r="E29" s="11"/>
      <c r="F29" s="11"/>
      <c r="G29" s="11"/>
      <c r="H29" s="13"/>
    </row>
    <row r="30" spans="1:10" s="1" customFormat="1" ht="24" hidden="1">
      <c r="A30" s="2"/>
      <c r="B30" s="69"/>
      <c r="C30" s="69"/>
      <c r="D30" s="69"/>
      <c r="E30" s="11"/>
      <c r="F30" s="11"/>
      <c r="G30" s="11"/>
      <c r="H30" s="13" t="s">
        <v>13</v>
      </c>
    </row>
    <row r="31" spans="1:10" ht="24" hidden="1">
      <c r="H31" s="13" t="s">
        <v>13</v>
      </c>
      <c r="I31" s="2"/>
      <c r="J31" s="2"/>
    </row>
    <row r="32" spans="1:10" ht="24" hidden="1">
      <c r="H32" s="13" t="s">
        <v>13</v>
      </c>
      <c r="I32" s="2"/>
      <c r="J32" s="2"/>
    </row>
    <row r="33" spans="8:10" ht="24" hidden="1">
      <c r="H33" s="13"/>
      <c r="I33" s="2"/>
      <c r="J33" s="2"/>
    </row>
    <row r="34" spans="8:10" ht="24" hidden="1">
      <c r="H34" s="13"/>
      <c r="I34" s="2"/>
      <c r="J34" s="2"/>
    </row>
    <row r="35" spans="8:10" ht="24" hidden="1">
      <c r="H35" s="13" t="s">
        <v>13</v>
      </c>
      <c r="I35" s="2"/>
      <c r="J35" s="2"/>
    </row>
    <row r="36" spans="8:10" ht="24" hidden="1">
      <c r="H36" s="13" t="s">
        <v>13</v>
      </c>
      <c r="I36" s="2"/>
      <c r="J36" s="2"/>
    </row>
    <row r="37" spans="8:10" ht="24" hidden="1">
      <c r="H37" s="13" t="s">
        <v>13</v>
      </c>
      <c r="I37" s="2"/>
      <c r="J37" s="2"/>
    </row>
    <row r="38" spans="8:10" ht="24" hidden="1">
      <c r="H38" s="13" t="s">
        <v>13</v>
      </c>
      <c r="I38" s="2"/>
      <c r="J38" s="2"/>
    </row>
    <row r="39" spans="8:10" ht="24" hidden="1">
      <c r="H39" s="13"/>
      <c r="I39" s="2"/>
      <c r="J39" s="2"/>
    </row>
    <row r="40" spans="8:10" ht="24" hidden="1">
      <c r="H40" s="13"/>
      <c r="I40" s="2"/>
      <c r="J40" s="2"/>
    </row>
    <row r="41" spans="8:10" ht="24" hidden="1">
      <c r="H41" s="13"/>
      <c r="I41" s="2"/>
      <c r="J41" s="2"/>
    </row>
    <row r="42" spans="8:10" ht="24" hidden="1">
      <c r="H42" s="13" t="s">
        <v>13</v>
      </c>
      <c r="I42" s="2"/>
      <c r="J42" s="2"/>
    </row>
    <row r="43" spans="8:10" ht="24" hidden="1">
      <c r="H43" s="13"/>
      <c r="I43" s="2"/>
      <c r="J43" s="2"/>
    </row>
    <row r="44" spans="8:10" ht="24" hidden="1">
      <c r="H44" s="13"/>
      <c r="I44" s="2"/>
      <c r="J44" s="2"/>
    </row>
    <row r="45" spans="8:10" ht="24" hidden="1">
      <c r="H45" s="13" t="s">
        <v>13</v>
      </c>
      <c r="I45" s="2"/>
      <c r="J45" s="2"/>
    </row>
    <row r="46" spans="8:10" ht="24" hidden="1">
      <c r="H46" s="13"/>
      <c r="I46" s="2"/>
      <c r="J46" s="2"/>
    </row>
    <row r="47" spans="8:10" ht="24" hidden="1">
      <c r="H47" s="13"/>
      <c r="I47" s="2"/>
      <c r="J47" s="2"/>
    </row>
    <row r="48" spans="8:10" ht="24" hidden="1">
      <c r="H48" s="13" t="s">
        <v>13</v>
      </c>
      <c r="I48" s="2"/>
      <c r="J48" s="2"/>
    </row>
    <row r="49" spans="8:11" ht="24" hidden="1">
      <c r="H49" s="13" t="s">
        <v>13</v>
      </c>
      <c r="I49" s="2"/>
      <c r="J49" s="2"/>
    </row>
    <row r="50" spans="8:11" ht="24" hidden="1">
      <c r="H50" s="13" t="s">
        <v>13</v>
      </c>
      <c r="I50" s="2"/>
      <c r="J50" s="2"/>
    </row>
    <row r="51" spans="8:11" ht="24" hidden="1">
      <c r="H51" s="13"/>
      <c r="I51" s="2"/>
      <c r="J51" s="2"/>
    </row>
    <row r="52" spans="8:11" ht="24" hidden="1">
      <c r="H52" s="13"/>
      <c r="I52" s="2"/>
      <c r="J52" s="2"/>
    </row>
    <row r="53" spans="8:11" ht="24" hidden="1">
      <c r="H53" s="13"/>
      <c r="I53" s="2"/>
      <c r="J53" s="2"/>
    </row>
    <row r="54" spans="8:11" ht="24" hidden="1">
      <c r="H54" s="13" t="s">
        <v>13</v>
      </c>
      <c r="I54" s="2"/>
      <c r="J54" s="2"/>
    </row>
    <row r="55" spans="8:11" ht="24" hidden="1">
      <c r="H55" s="13"/>
      <c r="I55" s="2"/>
      <c r="J55" s="2"/>
    </row>
    <row r="56" spans="8:11" ht="24" hidden="1">
      <c r="H56" s="13"/>
      <c r="I56" s="2"/>
      <c r="J56" s="2"/>
    </row>
    <row r="57" spans="8:11" ht="24" hidden="1">
      <c r="H57" s="13" t="s">
        <v>13</v>
      </c>
      <c r="I57" s="2"/>
      <c r="J57" s="2"/>
    </row>
    <row r="58" spans="8:11" ht="24" hidden="1">
      <c r="H58" s="13" t="s">
        <v>13</v>
      </c>
      <c r="I58" s="2"/>
      <c r="J58" s="2"/>
      <c r="K58" s="14"/>
    </row>
    <row r="59" spans="8:11" ht="24" hidden="1">
      <c r="H59" s="13" t="s">
        <v>13</v>
      </c>
      <c r="I59" s="2"/>
      <c r="J59" s="2"/>
    </row>
    <row r="60" spans="8:11" ht="24" hidden="1">
      <c r="H60" s="13" t="s">
        <v>13</v>
      </c>
      <c r="I60" s="2"/>
      <c r="J60" s="2"/>
    </row>
    <row r="61" spans="8:11" ht="24" hidden="1">
      <c r="H61" s="13" t="s">
        <v>13</v>
      </c>
      <c r="I61" s="2"/>
      <c r="J61" s="2"/>
    </row>
    <row r="62" spans="8:11" ht="24" hidden="1">
      <c r="H62" s="13" t="s">
        <v>13</v>
      </c>
      <c r="I62" s="2"/>
      <c r="J62" s="2"/>
    </row>
    <row r="63" spans="8:11" ht="24" hidden="1">
      <c r="H63" s="13" t="s">
        <v>13</v>
      </c>
      <c r="I63" s="2"/>
      <c r="J63" s="2"/>
    </row>
    <row r="64" spans="8:11" ht="24" hidden="1">
      <c r="H64" s="13" t="s">
        <v>13</v>
      </c>
      <c r="I64" s="2"/>
      <c r="J64" s="2"/>
    </row>
    <row r="65" spans="1:13" ht="24" hidden="1">
      <c r="H65" s="13" t="s">
        <v>13</v>
      </c>
      <c r="I65" s="2"/>
      <c r="J65" s="2"/>
    </row>
    <row r="66" spans="1:13" ht="24" hidden="1">
      <c r="H66" s="13" t="s">
        <v>13</v>
      </c>
      <c r="I66" s="2"/>
      <c r="J66" s="2"/>
    </row>
    <row r="67" spans="1:13" ht="24" hidden="1">
      <c r="H67" s="15"/>
      <c r="I67" s="2"/>
      <c r="J67" s="2"/>
    </row>
    <row r="68" spans="1:13" ht="24" hidden="1">
      <c r="H68" s="15"/>
      <c r="I68" s="2"/>
      <c r="J68" s="2"/>
    </row>
    <row r="69" spans="1:13" s="4" customFormat="1" ht="24" hidden="1">
      <c r="A69" s="2"/>
      <c r="B69" s="69"/>
      <c r="C69" s="69"/>
      <c r="D69" s="69"/>
      <c r="E69" s="11"/>
      <c r="F69" s="11"/>
      <c r="G69" s="11"/>
      <c r="H69" s="13" t="s">
        <v>13</v>
      </c>
    </row>
    <row r="70" spans="1:13" s="4" customFormat="1" ht="24" hidden="1">
      <c r="A70" s="2"/>
      <c r="B70" s="69"/>
      <c r="C70" s="69"/>
      <c r="D70" s="69"/>
      <c r="E70" s="11"/>
      <c r="F70" s="11"/>
      <c r="G70" s="11"/>
      <c r="H70" s="13" t="s">
        <v>13</v>
      </c>
    </row>
    <row r="71" spans="1:13" s="4" customFormat="1" ht="24" hidden="1">
      <c r="A71" s="2"/>
      <c r="B71" s="69"/>
      <c r="C71" s="69"/>
      <c r="D71" s="69"/>
      <c r="E71" s="11"/>
      <c r="F71" s="11"/>
      <c r="G71" s="11"/>
      <c r="H71" s="13" t="s">
        <v>13</v>
      </c>
    </row>
    <row r="72" spans="1:13" s="4" customFormat="1" ht="24" hidden="1">
      <c r="A72" s="2"/>
      <c r="B72" s="69"/>
      <c r="C72" s="69"/>
      <c r="D72" s="69"/>
      <c r="E72" s="11"/>
      <c r="F72" s="11"/>
      <c r="G72" s="11"/>
      <c r="H72" s="13" t="s">
        <v>13</v>
      </c>
    </row>
    <row r="73" spans="1:13" s="4" customFormat="1" ht="24" hidden="1">
      <c r="A73" s="2"/>
      <c r="B73" s="69"/>
      <c r="C73" s="69"/>
      <c r="D73" s="69"/>
      <c r="E73" s="11"/>
      <c r="F73" s="11"/>
      <c r="G73" s="11"/>
    </row>
    <row r="74" spans="1:13" s="4" customFormat="1" ht="24" hidden="1">
      <c r="A74" s="2"/>
      <c r="B74" s="69"/>
      <c r="C74" s="69"/>
      <c r="D74" s="69"/>
      <c r="E74" s="11"/>
      <c r="F74" s="11"/>
      <c r="G74" s="11"/>
    </row>
    <row r="75" spans="1:13" s="4" customFormat="1">
      <c r="A75" s="2"/>
      <c r="B75" s="69"/>
      <c r="C75" s="69"/>
      <c r="D75" s="69"/>
      <c r="E75" s="11"/>
      <c r="F75" s="11"/>
      <c r="G75" s="11"/>
    </row>
    <row r="76" spans="1:13" s="4" customFormat="1">
      <c r="A76" s="2"/>
      <c r="B76" s="69"/>
      <c r="C76" s="69"/>
      <c r="D76" s="69"/>
      <c r="E76" s="11"/>
      <c r="F76" s="11"/>
      <c r="G76" s="11"/>
    </row>
    <row r="80" spans="1:13" s="11" customFormat="1">
      <c r="A80" s="2"/>
      <c r="B80" s="69"/>
      <c r="C80" s="69"/>
      <c r="D80" s="69"/>
      <c r="J80" s="4"/>
      <c r="K80" s="2"/>
      <c r="L80" s="2"/>
      <c r="M80" s="2"/>
    </row>
  </sheetData>
  <mergeCells count="2">
    <mergeCell ref="A1:F1"/>
    <mergeCell ref="A2:F2"/>
  </mergeCells>
  <pageMargins left="0.25" right="0.17" top="0.54" bottom="0.4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5D2E-6B32-403B-9BE1-18F24947D86A}">
  <sheetPr>
    <tabColor rgb="FFC00000"/>
  </sheetPr>
  <dimension ref="A1:J77"/>
  <sheetViews>
    <sheetView workbookViewId="0">
      <selection activeCell="E11" sqref="E11"/>
    </sheetView>
  </sheetViews>
  <sheetFormatPr defaultColWidth="9" defaultRowHeight="20.25"/>
  <cols>
    <col min="1" max="1" width="25.85546875" style="2" customWidth="1"/>
    <col min="2" max="3" width="17.7109375" style="11" customWidth="1"/>
    <col min="4" max="4" width="10.28515625" style="11" customWidth="1"/>
    <col min="5" max="5" width="17.140625" style="11" customWidth="1"/>
    <col min="6" max="6" width="10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1"/>
      <c r="H1" s="1"/>
      <c r="I1" s="1"/>
    </row>
    <row r="2" spans="1:9">
      <c r="A2" s="80" t="s">
        <v>55</v>
      </c>
      <c r="B2" s="80"/>
      <c r="C2" s="80"/>
      <c r="D2" s="80"/>
      <c r="E2" s="80"/>
      <c r="F2" s="80"/>
      <c r="G2" s="1"/>
      <c r="H2" s="1"/>
      <c r="I2" s="1"/>
    </row>
    <row r="3" spans="1:9">
      <c r="A3" s="80" t="s">
        <v>110</v>
      </c>
      <c r="B3" s="80"/>
      <c r="C3" s="80"/>
      <c r="D3" s="80"/>
      <c r="E3" s="80"/>
      <c r="F3" s="80"/>
      <c r="G3" s="1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</row>
    <row r="5" spans="1:9" ht="25.5" customHeight="1">
      <c r="A5" s="87" t="s">
        <v>1</v>
      </c>
      <c r="B5" s="89" t="s">
        <v>2</v>
      </c>
      <c r="C5" s="29" t="s">
        <v>3</v>
      </c>
      <c r="D5" s="29"/>
      <c r="E5" s="29" t="s">
        <v>57</v>
      </c>
      <c r="F5" s="29"/>
      <c r="G5" s="2"/>
      <c r="H5" s="2"/>
      <c r="I5" s="2"/>
    </row>
    <row r="6" spans="1:9">
      <c r="A6" s="88"/>
      <c r="B6" s="90"/>
      <c r="C6" s="49" t="s">
        <v>58</v>
      </c>
      <c r="D6" s="49" t="s">
        <v>4</v>
      </c>
      <c r="E6" s="49" t="s">
        <v>58</v>
      </c>
      <c r="F6" s="49" t="s">
        <v>4</v>
      </c>
      <c r="G6" s="2"/>
      <c r="H6" s="2"/>
      <c r="I6" s="2"/>
    </row>
    <row r="7" spans="1:9" ht="60.75">
      <c r="A7" s="51" t="s">
        <v>76</v>
      </c>
      <c r="B7" s="52">
        <v>214164700</v>
      </c>
      <c r="C7" s="54">
        <v>33119710.280000001</v>
      </c>
      <c r="D7" s="6">
        <f>+C7*100/B7</f>
        <v>15.464598171407333</v>
      </c>
      <c r="E7" s="6">
        <f>+B7-C7</f>
        <v>181044989.72</v>
      </c>
      <c r="F7" s="6">
        <f>+E7*100/B7</f>
        <v>84.535401828592668</v>
      </c>
      <c r="G7" s="2"/>
      <c r="H7" s="2"/>
      <c r="I7" s="2"/>
    </row>
    <row r="8" spans="1:9" ht="60.75">
      <c r="A8" s="50" t="s">
        <v>77</v>
      </c>
      <c r="B8" s="53">
        <v>43728000</v>
      </c>
      <c r="C8" s="55">
        <v>7114451.71</v>
      </c>
      <c r="D8" s="6">
        <f>+C8*100/B8</f>
        <v>16.269785286315404</v>
      </c>
      <c r="E8" s="6">
        <f>+B8-C8</f>
        <v>36613548.289999999</v>
      </c>
      <c r="F8" s="6">
        <f>+E8*100/B8</f>
        <v>83.730214713684589</v>
      </c>
      <c r="G8" s="2"/>
      <c r="H8" s="2"/>
      <c r="I8" s="2"/>
    </row>
    <row r="9" spans="1:9">
      <c r="A9" s="5" t="s">
        <v>5</v>
      </c>
      <c r="B9" s="6">
        <v>83646960</v>
      </c>
      <c r="C9" s="6">
        <v>9066798.8200000003</v>
      </c>
      <c r="D9" s="6">
        <f>+C9*100/B9</f>
        <v>10.839364419220974</v>
      </c>
      <c r="E9" s="6">
        <f>+B9-C9</f>
        <v>74580161.180000007</v>
      </c>
      <c r="F9" s="6">
        <f>+E9*100/B9</f>
        <v>89.160635580779044</v>
      </c>
      <c r="G9" s="2"/>
      <c r="H9" s="2"/>
      <c r="I9" s="2"/>
    </row>
    <row r="10" spans="1:9">
      <c r="A10" s="5" t="s">
        <v>6</v>
      </c>
      <c r="B10" s="6">
        <v>8609100</v>
      </c>
      <c r="C10" s="6">
        <v>2147374.15</v>
      </c>
      <c r="D10" s="6">
        <f t="shared" ref="D10:D13" si="0">+C10*100/B10</f>
        <v>24.943073608158809</v>
      </c>
      <c r="E10" s="6">
        <f t="shared" ref="E10:E15" si="1">+B10-C10</f>
        <v>6461725.8499999996</v>
      </c>
      <c r="F10" s="6">
        <f t="shared" ref="F10:F15" si="2">+E10*100/B10</f>
        <v>75.056926391841188</v>
      </c>
      <c r="G10" s="2"/>
      <c r="H10" s="2"/>
      <c r="I10" s="2"/>
    </row>
    <row r="11" spans="1:9">
      <c r="A11" s="5" t="s">
        <v>7</v>
      </c>
      <c r="B11" s="6">
        <f>4640100+5831000</f>
        <v>10471100</v>
      </c>
      <c r="C11" s="6">
        <v>0</v>
      </c>
      <c r="D11" s="6">
        <f t="shared" si="0"/>
        <v>0</v>
      </c>
      <c r="E11" s="6">
        <f t="shared" si="1"/>
        <v>10471100</v>
      </c>
      <c r="F11" s="6">
        <f t="shared" si="2"/>
        <v>100</v>
      </c>
      <c r="G11" s="2"/>
      <c r="H11" s="2"/>
      <c r="I11" s="2"/>
    </row>
    <row r="12" spans="1:9">
      <c r="A12" s="5" t="s">
        <v>8</v>
      </c>
      <c r="B12" s="6">
        <v>7136000</v>
      </c>
      <c r="C12" s="6">
        <v>0</v>
      </c>
      <c r="D12" s="6">
        <f t="shared" si="0"/>
        <v>0</v>
      </c>
      <c r="E12" s="6">
        <f t="shared" si="1"/>
        <v>7136000</v>
      </c>
      <c r="F12" s="6">
        <f t="shared" si="2"/>
        <v>100</v>
      </c>
      <c r="G12" s="2"/>
      <c r="H12" s="2"/>
      <c r="I12" s="2"/>
    </row>
    <row r="13" spans="1:9">
      <c r="A13" s="5" t="s">
        <v>9</v>
      </c>
      <c r="B13" s="6">
        <v>15875700</v>
      </c>
      <c r="C13" s="6">
        <v>1737435.84</v>
      </c>
      <c r="D13" s="6">
        <f t="shared" si="0"/>
        <v>10.943995162418036</v>
      </c>
      <c r="E13" s="6">
        <f t="shared" si="1"/>
        <v>14138264.16</v>
      </c>
      <c r="F13" s="22">
        <f t="shared" si="2"/>
        <v>89.056004837581966</v>
      </c>
      <c r="G13" s="2"/>
      <c r="H13" s="2"/>
      <c r="I13" s="2"/>
    </row>
    <row r="14" spans="1:9">
      <c r="A14" s="8" t="s">
        <v>59</v>
      </c>
      <c r="B14" s="9">
        <f>SUM(B7:B13)</f>
        <v>383631560</v>
      </c>
      <c r="C14" s="9">
        <f>SUM(C7:C13)</f>
        <v>53185770.800000004</v>
      </c>
      <c r="D14" s="9">
        <f>+C14*100/B14</f>
        <v>13.863763137735592</v>
      </c>
      <c r="E14" s="9">
        <f>SUM(E7:E13)</f>
        <v>330445789.20000005</v>
      </c>
      <c r="F14" s="47">
        <f t="shared" si="2"/>
        <v>86.136236862264411</v>
      </c>
      <c r="G14" s="2"/>
      <c r="H14" s="2"/>
      <c r="I14" s="2"/>
    </row>
    <row r="15" spans="1:9">
      <c r="A15" s="48" t="s">
        <v>60</v>
      </c>
      <c r="B15" s="41">
        <f>13304266-5895416-6755670</f>
        <v>653180</v>
      </c>
      <c r="C15" s="41">
        <f>12747767-5895416-6755670</f>
        <v>96681</v>
      </c>
      <c r="D15" s="41">
        <f>+C15*100/B15</f>
        <v>14.801586086530513</v>
      </c>
      <c r="E15" s="41">
        <f t="shared" si="1"/>
        <v>556499</v>
      </c>
      <c r="F15" s="41">
        <f t="shared" si="2"/>
        <v>85.198413913469494</v>
      </c>
      <c r="G15" s="2"/>
      <c r="H15" s="2"/>
      <c r="I15" s="2"/>
    </row>
    <row r="16" spans="1:9" hidden="1">
      <c r="A16" s="30" t="s">
        <v>10</v>
      </c>
      <c r="B16" s="31" t="s">
        <v>11</v>
      </c>
      <c r="C16" s="32"/>
      <c r="D16" s="32"/>
      <c r="E16" s="32"/>
      <c r="F16" s="32"/>
      <c r="G16" s="4"/>
      <c r="H16" s="2"/>
      <c r="I16" s="2"/>
    </row>
    <row r="17" spans="1:9" ht="24" hidden="1">
      <c r="A17" s="33"/>
      <c r="B17" s="34" t="s">
        <v>12</v>
      </c>
      <c r="C17" s="32"/>
      <c r="D17" s="32"/>
      <c r="E17" s="32"/>
      <c r="F17" s="32"/>
      <c r="G17" s="13" t="s">
        <v>13</v>
      </c>
      <c r="H17" s="2"/>
      <c r="I17" s="2"/>
    </row>
    <row r="18" spans="1:9" ht="24" hidden="1">
      <c r="A18" s="33"/>
      <c r="B18" s="34" t="s">
        <v>12</v>
      </c>
      <c r="C18" s="32"/>
      <c r="D18" s="32"/>
      <c r="E18" s="32"/>
      <c r="F18" s="32"/>
      <c r="G18" s="13" t="s">
        <v>13</v>
      </c>
      <c r="H18" s="2"/>
      <c r="I18" s="2"/>
    </row>
    <row r="19" spans="1:9" ht="24" hidden="1">
      <c r="A19" s="33"/>
      <c r="B19" s="34" t="s">
        <v>12</v>
      </c>
      <c r="C19" s="32"/>
      <c r="D19" s="32"/>
      <c r="E19" s="32"/>
      <c r="F19" s="32"/>
      <c r="G19" s="13" t="s">
        <v>13</v>
      </c>
      <c r="H19" s="2"/>
      <c r="I19" s="2"/>
    </row>
    <row r="20" spans="1:9" ht="24" hidden="1">
      <c r="A20" s="33"/>
      <c r="B20" s="34" t="s">
        <v>14</v>
      </c>
      <c r="C20" s="32"/>
      <c r="D20" s="32"/>
      <c r="E20" s="32"/>
      <c r="F20" s="32"/>
      <c r="G20" s="13" t="s">
        <v>13</v>
      </c>
      <c r="H20" s="2"/>
      <c r="I20" s="2"/>
    </row>
    <row r="21" spans="1:9" ht="24" hidden="1">
      <c r="A21" s="33"/>
      <c r="B21" s="34" t="s">
        <v>15</v>
      </c>
      <c r="C21" s="32"/>
      <c r="D21" s="32"/>
      <c r="E21" s="32"/>
      <c r="F21" s="32"/>
      <c r="G21" s="13" t="s">
        <v>13</v>
      </c>
      <c r="H21" s="2"/>
      <c r="I21" s="2"/>
    </row>
    <row r="22" spans="1:9" ht="24" hidden="1">
      <c r="A22" s="33"/>
      <c r="B22" s="34" t="s">
        <v>16</v>
      </c>
      <c r="C22" s="32"/>
      <c r="D22" s="32"/>
      <c r="E22" s="32"/>
      <c r="F22" s="32"/>
      <c r="G22" s="13" t="s">
        <v>13</v>
      </c>
      <c r="H22" s="2"/>
      <c r="I22" s="2"/>
    </row>
    <row r="23" spans="1:9" ht="24" hidden="1">
      <c r="A23" s="33"/>
      <c r="B23" s="34"/>
      <c r="C23" s="32"/>
      <c r="D23" s="32"/>
      <c r="E23" s="32"/>
      <c r="F23" s="32"/>
      <c r="G23" s="13"/>
      <c r="H23" s="2"/>
      <c r="I23" s="2"/>
    </row>
    <row r="24" spans="1:9" ht="24" hidden="1">
      <c r="A24" s="33"/>
      <c r="B24" s="36" t="s">
        <v>17</v>
      </c>
      <c r="C24" s="32"/>
      <c r="D24" s="32"/>
      <c r="E24" s="32"/>
      <c r="F24" s="32"/>
      <c r="G24" s="13"/>
      <c r="H24" s="2"/>
      <c r="I24" s="2"/>
    </row>
    <row r="25" spans="1:9" ht="24" hidden="1">
      <c r="A25" s="33"/>
      <c r="B25" s="34" t="s">
        <v>18</v>
      </c>
      <c r="C25" s="32"/>
      <c r="D25" s="32"/>
      <c r="E25" s="32"/>
      <c r="F25" s="32"/>
      <c r="G25" s="13" t="s">
        <v>13</v>
      </c>
      <c r="H25" s="2"/>
      <c r="I25" s="2"/>
    </row>
    <row r="26" spans="1:9" ht="24" hidden="1">
      <c r="A26" s="33"/>
      <c r="B26" s="34"/>
      <c r="C26" s="32"/>
      <c r="D26" s="32"/>
      <c r="E26" s="32"/>
      <c r="F26" s="32"/>
      <c r="G26" s="13"/>
      <c r="H26" s="2"/>
      <c r="I26" s="2"/>
    </row>
    <row r="27" spans="1:9" ht="24" hidden="1">
      <c r="A27" s="30" t="s">
        <v>19</v>
      </c>
      <c r="B27" s="31" t="s">
        <v>11</v>
      </c>
      <c r="C27" s="32"/>
      <c r="D27" s="32"/>
      <c r="E27" s="32"/>
      <c r="F27" s="32"/>
      <c r="G27" s="13"/>
      <c r="H27" s="2"/>
      <c r="I27" s="2"/>
    </row>
    <row r="28" spans="1:9" ht="24" hidden="1">
      <c r="A28" s="33"/>
      <c r="B28" s="34" t="s">
        <v>15</v>
      </c>
      <c r="C28" s="32"/>
      <c r="D28" s="32"/>
      <c r="E28" s="32"/>
      <c r="F28" s="32"/>
      <c r="G28" s="13" t="s">
        <v>13</v>
      </c>
      <c r="H28" s="2"/>
      <c r="I28" s="2"/>
    </row>
    <row r="29" spans="1:9" ht="24" hidden="1">
      <c r="A29" s="33"/>
      <c r="B29" s="34"/>
      <c r="C29" s="32"/>
      <c r="D29" s="32"/>
      <c r="E29" s="32"/>
      <c r="F29" s="32"/>
      <c r="G29" s="13"/>
      <c r="H29" s="2"/>
      <c r="I29" s="2"/>
    </row>
    <row r="30" spans="1:9" s="1" customFormat="1" ht="24" hidden="1">
      <c r="A30" s="37"/>
      <c r="B30" s="36" t="s">
        <v>17</v>
      </c>
      <c r="C30" s="32"/>
      <c r="D30" s="32"/>
      <c r="E30" s="32"/>
      <c r="F30" s="32"/>
      <c r="G30" s="13"/>
    </row>
    <row r="31" spans="1:9" s="1" customFormat="1" ht="24" hidden="1">
      <c r="A31" s="33"/>
      <c r="B31" s="34" t="s">
        <v>18</v>
      </c>
      <c r="C31" s="32"/>
      <c r="D31" s="32"/>
      <c r="E31" s="32"/>
      <c r="F31" s="32"/>
      <c r="G31" s="13" t="s">
        <v>13</v>
      </c>
    </row>
    <row r="32" spans="1:9" ht="24" hidden="1">
      <c r="A32" s="33"/>
      <c r="B32" s="34" t="s">
        <v>18</v>
      </c>
      <c r="C32" s="32"/>
      <c r="D32" s="32"/>
      <c r="E32" s="32"/>
      <c r="F32" s="32"/>
      <c r="G32" s="13" t="s">
        <v>13</v>
      </c>
      <c r="H32" s="2"/>
      <c r="I32" s="2"/>
    </row>
    <row r="33" spans="1:9" ht="24" hidden="1">
      <c r="A33" s="33"/>
      <c r="B33" s="34" t="s">
        <v>18</v>
      </c>
      <c r="C33" s="32"/>
      <c r="D33" s="32"/>
      <c r="E33" s="32"/>
      <c r="F33" s="32"/>
      <c r="G33" s="13" t="s">
        <v>13</v>
      </c>
      <c r="H33" s="2"/>
      <c r="I33" s="2"/>
    </row>
    <row r="34" spans="1:9" ht="24" hidden="1">
      <c r="A34" s="33"/>
      <c r="B34" s="34"/>
      <c r="C34" s="32"/>
      <c r="D34" s="32"/>
      <c r="E34" s="32"/>
      <c r="F34" s="32"/>
      <c r="G34" s="13"/>
      <c r="H34" s="2"/>
      <c r="I34" s="2"/>
    </row>
    <row r="35" spans="1:9" ht="24" hidden="1">
      <c r="A35" s="30" t="s">
        <v>20</v>
      </c>
      <c r="B35" s="36" t="s">
        <v>11</v>
      </c>
      <c r="C35" s="32"/>
      <c r="D35" s="32"/>
      <c r="E35" s="32"/>
      <c r="F35" s="32"/>
      <c r="G35" s="13"/>
      <c r="H35" s="2"/>
      <c r="I35" s="2"/>
    </row>
    <row r="36" spans="1:9" ht="24" hidden="1">
      <c r="A36" s="33"/>
      <c r="B36" s="34" t="s">
        <v>21</v>
      </c>
      <c r="C36" s="32"/>
      <c r="D36" s="32"/>
      <c r="E36" s="32"/>
      <c r="F36" s="32"/>
      <c r="G36" s="13" t="s">
        <v>13</v>
      </c>
      <c r="H36" s="2"/>
      <c r="I36" s="2"/>
    </row>
    <row r="37" spans="1:9" ht="24" hidden="1">
      <c r="A37" s="33"/>
      <c r="B37" s="34" t="s">
        <v>22</v>
      </c>
      <c r="C37" s="32"/>
      <c r="D37" s="32"/>
      <c r="E37" s="32"/>
      <c r="F37" s="32"/>
      <c r="G37" s="13" t="s">
        <v>13</v>
      </c>
      <c r="H37" s="2"/>
      <c r="I37" s="2"/>
    </row>
    <row r="38" spans="1:9" ht="24" hidden="1">
      <c r="A38" s="33"/>
      <c r="B38" s="34" t="s">
        <v>23</v>
      </c>
      <c r="C38" s="32"/>
      <c r="D38" s="32"/>
      <c r="E38" s="32"/>
      <c r="F38" s="32"/>
      <c r="G38" s="13" t="s">
        <v>13</v>
      </c>
      <c r="H38" s="2"/>
      <c r="I38" s="2"/>
    </row>
    <row r="39" spans="1:9" ht="24" hidden="1">
      <c r="A39" s="33"/>
      <c r="B39" s="34" t="s">
        <v>24</v>
      </c>
      <c r="C39" s="32"/>
      <c r="D39" s="32"/>
      <c r="E39" s="32"/>
      <c r="F39" s="32"/>
      <c r="G39" s="13" t="s">
        <v>13</v>
      </c>
      <c r="H39" s="2"/>
      <c r="I39" s="2"/>
    </row>
    <row r="40" spans="1:9" ht="24" hidden="1">
      <c r="A40" s="33"/>
      <c r="B40" s="34"/>
      <c r="C40" s="32"/>
      <c r="D40" s="32"/>
      <c r="E40" s="32"/>
      <c r="F40" s="32"/>
      <c r="G40" s="13"/>
      <c r="H40" s="2"/>
      <c r="I40" s="2"/>
    </row>
    <row r="41" spans="1:9" ht="24" hidden="1">
      <c r="A41" s="33"/>
      <c r="B41" s="34"/>
      <c r="C41" s="32"/>
      <c r="D41" s="32"/>
      <c r="E41" s="32"/>
      <c r="F41" s="32"/>
      <c r="G41" s="13"/>
      <c r="H41" s="2"/>
      <c r="I41" s="2"/>
    </row>
    <row r="42" spans="1:9" ht="24" hidden="1">
      <c r="A42" s="30" t="s">
        <v>25</v>
      </c>
      <c r="B42" s="36" t="s">
        <v>11</v>
      </c>
      <c r="C42" s="32"/>
      <c r="D42" s="32"/>
      <c r="E42" s="32"/>
      <c r="F42" s="32"/>
      <c r="G42" s="13"/>
      <c r="H42" s="2"/>
      <c r="I42" s="2"/>
    </row>
    <row r="43" spans="1:9" ht="24" hidden="1">
      <c r="A43" s="33"/>
      <c r="B43" s="34" t="s">
        <v>26</v>
      </c>
      <c r="C43" s="32"/>
      <c r="D43" s="32"/>
      <c r="E43" s="32"/>
      <c r="F43" s="32"/>
      <c r="G43" s="13" t="s">
        <v>13</v>
      </c>
      <c r="H43" s="2"/>
      <c r="I43" s="2"/>
    </row>
    <row r="44" spans="1:9" ht="24" hidden="1">
      <c r="A44" s="33"/>
      <c r="B44" s="34"/>
      <c r="C44" s="32"/>
      <c r="D44" s="32"/>
      <c r="E44" s="32"/>
      <c r="F44" s="32"/>
      <c r="G44" s="13"/>
      <c r="H44" s="2"/>
      <c r="I44" s="2"/>
    </row>
    <row r="45" spans="1:9" ht="24" hidden="1">
      <c r="A45" s="33"/>
      <c r="B45" s="36" t="s">
        <v>17</v>
      </c>
      <c r="C45" s="32"/>
      <c r="D45" s="32"/>
      <c r="E45" s="32"/>
      <c r="F45" s="32"/>
      <c r="G45" s="13"/>
      <c r="H45" s="2"/>
      <c r="I45" s="2"/>
    </row>
    <row r="46" spans="1:9" ht="24" hidden="1">
      <c r="A46" s="33"/>
      <c r="B46" s="34" t="s">
        <v>27</v>
      </c>
      <c r="C46" s="32"/>
      <c r="D46" s="32"/>
      <c r="E46" s="32"/>
      <c r="F46" s="32"/>
      <c r="G46" s="13" t="s">
        <v>13</v>
      </c>
      <c r="H46" s="2"/>
      <c r="I46" s="2"/>
    </row>
    <row r="47" spans="1:9" ht="24" hidden="1">
      <c r="A47" s="33"/>
      <c r="B47" s="34"/>
      <c r="C47" s="32"/>
      <c r="D47" s="32"/>
      <c r="E47" s="32"/>
      <c r="F47" s="32"/>
      <c r="G47" s="13"/>
      <c r="H47" s="2"/>
      <c r="I47" s="2"/>
    </row>
    <row r="48" spans="1:9" ht="24" hidden="1">
      <c r="A48" s="30" t="s">
        <v>28</v>
      </c>
      <c r="B48" s="36" t="s">
        <v>11</v>
      </c>
      <c r="C48" s="32"/>
      <c r="D48" s="32"/>
      <c r="E48" s="32"/>
      <c r="F48" s="32"/>
      <c r="G48" s="13"/>
      <c r="H48" s="2"/>
      <c r="I48" s="2"/>
    </row>
    <row r="49" spans="1:10" ht="24" hidden="1">
      <c r="A49" s="33"/>
      <c r="B49" s="34" t="s">
        <v>29</v>
      </c>
      <c r="C49" s="32"/>
      <c r="D49" s="32"/>
      <c r="E49" s="32"/>
      <c r="F49" s="32"/>
      <c r="G49" s="13" t="s">
        <v>13</v>
      </c>
      <c r="H49" s="2"/>
      <c r="I49" s="2"/>
    </row>
    <row r="50" spans="1:10" ht="24" hidden="1">
      <c r="A50" s="33"/>
      <c r="B50" s="34" t="s">
        <v>30</v>
      </c>
      <c r="C50" s="32"/>
      <c r="D50" s="32"/>
      <c r="E50" s="32"/>
      <c r="F50" s="32"/>
      <c r="G50" s="13" t="s">
        <v>13</v>
      </c>
      <c r="H50" s="2"/>
      <c r="I50" s="2"/>
    </row>
    <row r="51" spans="1:10" ht="24" hidden="1">
      <c r="A51" s="33"/>
      <c r="B51" s="34" t="s">
        <v>31</v>
      </c>
      <c r="C51" s="32"/>
      <c r="D51" s="32"/>
      <c r="E51" s="32"/>
      <c r="F51" s="32"/>
      <c r="G51" s="13" t="s">
        <v>13</v>
      </c>
      <c r="H51" s="2"/>
      <c r="I51" s="2"/>
    </row>
    <row r="52" spans="1:10" ht="24" hidden="1">
      <c r="A52" s="33"/>
      <c r="B52" s="34"/>
      <c r="C52" s="32"/>
      <c r="D52" s="32"/>
      <c r="E52" s="32"/>
      <c r="F52" s="32"/>
      <c r="G52" s="13"/>
      <c r="H52" s="2"/>
      <c r="I52" s="2"/>
    </row>
    <row r="53" spans="1:10" ht="24" hidden="1">
      <c r="A53" s="33"/>
      <c r="B53" s="34"/>
      <c r="C53" s="32"/>
      <c r="D53" s="32"/>
      <c r="E53" s="32"/>
      <c r="F53" s="32"/>
      <c r="G53" s="13"/>
      <c r="H53" s="2"/>
      <c r="I53" s="2"/>
    </row>
    <row r="54" spans="1:10" ht="24" hidden="1">
      <c r="A54" s="30" t="s">
        <v>32</v>
      </c>
      <c r="B54" s="36" t="s">
        <v>11</v>
      </c>
      <c r="C54" s="32"/>
      <c r="D54" s="32"/>
      <c r="E54" s="32"/>
      <c r="F54" s="32"/>
      <c r="G54" s="13"/>
      <c r="H54" s="2"/>
      <c r="I54" s="2"/>
    </row>
    <row r="55" spans="1:10" ht="24" hidden="1">
      <c r="A55" s="33"/>
      <c r="B55" s="34" t="s">
        <v>16</v>
      </c>
      <c r="C55" s="32"/>
      <c r="D55" s="32"/>
      <c r="E55" s="32"/>
      <c r="F55" s="32"/>
      <c r="G55" s="13" t="s">
        <v>13</v>
      </c>
      <c r="H55" s="2"/>
      <c r="I55" s="2"/>
    </row>
    <row r="56" spans="1:10" ht="24" hidden="1">
      <c r="A56" s="33"/>
      <c r="B56" s="34"/>
      <c r="C56" s="32"/>
      <c r="D56" s="32"/>
      <c r="E56" s="32"/>
      <c r="F56" s="32"/>
      <c r="G56" s="13"/>
      <c r="H56" s="2"/>
      <c r="I56" s="2"/>
    </row>
    <row r="57" spans="1:10" ht="24" hidden="1">
      <c r="A57" s="30" t="s">
        <v>33</v>
      </c>
      <c r="B57" s="36" t="s">
        <v>11</v>
      </c>
      <c r="C57" s="32"/>
      <c r="D57" s="32"/>
      <c r="E57" s="32"/>
      <c r="F57" s="32"/>
      <c r="G57" s="13"/>
      <c r="H57" s="2"/>
      <c r="I57" s="2"/>
    </row>
    <row r="58" spans="1:10" ht="24" hidden="1">
      <c r="A58" s="33"/>
      <c r="B58" s="34" t="s">
        <v>34</v>
      </c>
      <c r="C58" s="32"/>
      <c r="D58" s="32"/>
      <c r="E58" s="32"/>
      <c r="F58" s="32"/>
      <c r="G58" s="13" t="s">
        <v>13</v>
      </c>
      <c r="H58" s="2"/>
      <c r="I58" s="2"/>
    </row>
    <row r="59" spans="1:10" ht="24" hidden="1">
      <c r="A59" s="33"/>
      <c r="B59" s="34" t="s">
        <v>29</v>
      </c>
      <c r="C59" s="32"/>
      <c r="D59" s="32"/>
      <c r="E59" s="32"/>
      <c r="F59" s="32"/>
      <c r="G59" s="13" t="s">
        <v>13</v>
      </c>
      <c r="H59" s="2"/>
      <c r="I59" s="2"/>
      <c r="J59" s="14"/>
    </row>
    <row r="60" spans="1:10" ht="24" hidden="1">
      <c r="A60" s="33"/>
      <c r="B60" s="34" t="s">
        <v>30</v>
      </c>
      <c r="C60" s="32"/>
      <c r="D60" s="32"/>
      <c r="E60" s="32"/>
      <c r="F60" s="32"/>
      <c r="G60" s="13" t="s">
        <v>13</v>
      </c>
      <c r="H60" s="2"/>
      <c r="I60" s="2"/>
    </row>
    <row r="61" spans="1:10" ht="24" hidden="1">
      <c r="A61" s="33"/>
      <c r="B61" s="34" t="s">
        <v>35</v>
      </c>
      <c r="C61" s="32"/>
      <c r="D61" s="32"/>
      <c r="E61" s="32"/>
      <c r="F61" s="32"/>
      <c r="G61" s="13" t="s">
        <v>13</v>
      </c>
      <c r="H61" s="2"/>
      <c r="I61" s="2"/>
    </row>
    <row r="62" spans="1:10" ht="24" hidden="1">
      <c r="A62" s="33"/>
      <c r="B62" s="34" t="s">
        <v>36</v>
      </c>
      <c r="C62" s="32"/>
      <c r="D62" s="32"/>
      <c r="E62" s="32"/>
      <c r="F62" s="32"/>
      <c r="G62" s="13" t="s">
        <v>13</v>
      </c>
      <c r="H62" s="2"/>
      <c r="I62" s="2"/>
    </row>
    <row r="63" spans="1:10" ht="24" hidden="1">
      <c r="A63" s="33"/>
      <c r="B63" s="34" t="s">
        <v>37</v>
      </c>
      <c r="C63" s="32"/>
      <c r="D63" s="32"/>
      <c r="E63" s="32"/>
      <c r="F63" s="32"/>
      <c r="G63" s="13" t="s">
        <v>13</v>
      </c>
      <c r="H63" s="2"/>
      <c r="I63" s="2"/>
    </row>
    <row r="64" spans="1:10" ht="24" hidden="1">
      <c r="A64" s="33"/>
      <c r="B64" s="34" t="s">
        <v>26</v>
      </c>
      <c r="C64" s="32"/>
      <c r="D64" s="32"/>
      <c r="E64" s="32"/>
      <c r="F64" s="32"/>
      <c r="G64" s="13" t="s">
        <v>13</v>
      </c>
      <c r="H64" s="2"/>
      <c r="I64" s="2"/>
    </row>
    <row r="65" spans="1:9" ht="24" hidden="1">
      <c r="A65" s="33"/>
      <c r="B65" s="34" t="s">
        <v>16</v>
      </c>
      <c r="C65" s="32"/>
      <c r="D65" s="32"/>
      <c r="E65" s="32"/>
      <c r="F65" s="32"/>
      <c r="G65" s="13" t="s">
        <v>13</v>
      </c>
      <c r="H65" s="2"/>
      <c r="I65" s="2"/>
    </row>
    <row r="66" spans="1:9" ht="24" hidden="1">
      <c r="A66" s="33"/>
      <c r="B66" s="34" t="s">
        <v>38</v>
      </c>
      <c r="C66" s="32"/>
      <c r="D66" s="32"/>
      <c r="E66" s="32"/>
      <c r="F66" s="32"/>
      <c r="G66" s="13" t="s">
        <v>13</v>
      </c>
      <c r="H66" s="2"/>
      <c r="I66" s="2"/>
    </row>
    <row r="67" spans="1:9" ht="24" hidden="1">
      <c r="A67" s="33"/>
      <c r="B67" s="32"/>
      <c r="C67" s="32"/>
      <c r="D67" s="32"/>
      <c r="E67" s="32"/>
      <c r="F67" s="32"/>
      <c r="G67" s="13" t="s">
        <v>13</v>
      </c>
      <c r="H67" s="2"/>
      <c r="I67" s="2"/>
    </row>
    <row r="68" spans="1:9" ht="24" hidden="1">
      <c r="A68" s="33"/>
      <c r="B68" s="32"/>
      <c r="C68" s="32"/>
      <c r="D68" s="32"/>
      <c r="E68" s="32"/>
      <c r="F68" s="32"/>
      <c r="G68" s="15"/>
      <c r="H68" s="2"/>
      <c r="I68" s="2"/>
    </row>
    <row r="69" spans="1:9" ht="24" hidden="1">
      <c r="A69" s="33"/>
      <c r="B69" s="36" t="s">
        <v>17</v>
      </c>
      <c r="C69" s="32"/>
      <c r="D69" s="32"/>
      <c r="E69" s="32"/>
      <c r="F69" s="32"/>
      <c r="G69" s="15"/>
      <c r="H69" s="2"/>
      <c r="I69" s="2"/>
    </row>
    <row r="70" spans="1:9" s="4" customFormat="1" ht="24" hidden="1">
      <c r="A70" s="33"/>
      <c r="B70" s="34" t="s">
        <v>39</v>
      </c>
      <c r="C70" s="32"/>
      <c r="D70" s="32"/>
      <c r="E70" s="32"/>
      <c r="F70" s="32"/>
      <c r="G70" s="13" t="s">
        <v>13</v>
      </c>
    </row>
    <row r="71" spans="1:9" s="4" customFormat="1" ht="24" hidden="1">
      <c r="A71" s="33"/>
      <c r="B71" s="34" t="s">
        <v>40</v>
      </c>
      <c r="C71" s="32"/>
      <c r="D71" s="32"/>
      <c r="E71" s="32"/>
      <c r="F71" s="32"/>
      <c r="G71" s="13" t="s">
        <v>13</v>
      </c>
    </row>
    <row r="72" spans="1:9" s="4" customFormat="1" ht="24" hidden="1">
      <c r="A72" s="33"/>
      <c r="B72" s="34" t="s">
        <v>41</v>
      </c>
      <c r="C72" s="32"/>
      <c r="D72" s="32"/>
      <c r="E72" s="32"/>
      <c r="F72" s="32"/>
      <c r="G72" s="13" t="s">
        <v>13</v>
      </c>
    </row>
    <row r="73" spans="1:9" s="4" customFormat="1" ht="24" hidden="1">
      <c r="A73" s="33"/>
      <c r="B73" s="34"/>
      <c r="C73" s="32"/>
      <c r="D73" s="32"/>
      <c r="E73" s="32"/>
      <c r="F73" s="32"/>
      <c r="G73" s="13" t="s">
        <v>13</v>
      </c>
    </row>
    <row r="74" spans="1:9" s="4" customFormat="1" ht="24" hidden="1">
      <c r="A74" s="33"/>
      <c r="B74" s="34"/>
      <c r="C74" s="32"/>
      <c r="D74" s="32"/>
      <c r="E74" s="32"/>
      <c r="F74" s="32"/>
    </row>
    <row r="75" spans="1:9" s="4" customFormat="1" ht="24" hidden="1">
      <c r="A75" s="33"/>
      <c r="B75" s="34"/>
      <c r="C75" s="32"/>
      <c r="D75" s="32"/>
      <c r="E75" s="32"/>
      <c r="F75" s="32"/>
    </row>
    <row r="76" spans="1:9" s="4" customFormat="1">
      <c r="A76" s="40" t="s">
        <v>61</v>
      </c>
      <c r="B76" s="45">
        <f>SUM(B14:B15)</f>
        <v>384284740</v>
      </c>
      <c r="C76" s="45">
        <f>SUM(C14:C15)</f>
        <v>53282451.800000004</v>
      </c>
      <c r="D76" s="41">
        <f>+C76*100/B76</f>
        <v>13.865357182801482</v>
      </c>
      <c r="E76" s="45">
        <f>SUM(E14:E15)</f>
        <v>331002288.20000005</v>
      </c>
      <c r="F76" s="41">
        <f t="shared" ref="F76" si="3">+E76*100/B76</f>
        <v>86.134642817198525</v>
      </c>
    </row>
    <row r="77" spans="1:9" s="4" customFormat="1">
      <c r="A77" s="2"/>
      <c r="B77" s="12"/>
      <c r="C77" s="11"/>
      <c r="D77" s="11"/>
      <c r="E77" s="11"/>
      <c r="F77" s="11"/>
    </row>
  </sheetData>
  <mergeCells count="5">
    <mergeCell ref="A1:F1"/>
    <mergeCell ref="A2:F2"/>
    <mergeCell ref="A3:F3"/>
    <mergeCell ref="A5:A6"/>
    <mergeCell ref="B5:B6"/>
  </mergeCells>
  <pageMargins left="0.25" right="0.17" top="0.54" bottom="0.44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1980-4093-41E7-8864-861D87B6389F}">
  <sheetPr>
    <tabColor rgb="FFC00000"/>
  </sheetPr>
  <dimension ref="A1:J77"/>
  <sheetViews>
    <sheetView tabSelected="1" workbookViewId="0">
      <selection activeCell="C11" sqref="C11"/>
    </sheetView>
  </sheetViews>
  <sheetFormatPr defaultColWidth="9" defaultRowHeight="20.25"/>
  <cols>
    <col min="1" max="1" width="25.85546875" style="2" customWidth="1"/>
    <col min="2" max="3" width="17.7109375" style="11" customWidth="1"/>
    <col min="4" max="4" width="10.28515625" style="11" customWidth="1"/>
    <col min="5" max="5" width="17.140625" style="11" customWidth="1"/>
    <col min="6" max="6" width="10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1"/>
      <c r="H1" s="1"/>
      <c r="I1" s="1"/>
    </row>
    <row r="2" spans="1:9">
      <c r="A2" s="80" t="s">
        <v>55</v>
      </c>
      <c r="B2" s="80"/>
      <c r="C2" s="80"/>
      <c r="D2" s="80"/>
      <c r="E2" s="80"/>
      <c r="F2" s="80"/>
      <c r="G2" s="1"/>
      <c r="H2" s="1"/>
      <c r="I2" s="1"/>
    </row>
    <row r="3" spans="1:9">
      <c r="A3" s="80" t="s">
        <v>56</v>
      </c>
      <c r="B3" s="80"/>
      <c r="C3" s="80"/>
      <c r="D3" s="80"/>
      <c r="E3" s="80"/>
      <c r="F3" s="80"/>
      <c r="G3" s="1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</row>
    <row r="5" spans="1:9" ht="25.5" customHeight="1">
      <c r="A5" s="87" t="s">
        <v>1</v>
      </c>
      <c r="B5" s="89" t="s">
        <v>2</v>
      </c>
      <c r="C5" s="29" t="s">
        <v>3</v>
      </c>
      <c r="D5" s="29"/>
      <c r="E5" s="29" t="s">
        <v>57</v>
      </c>
      <c r="F5" s="29"/>
      <c r="G5" s="2"/>
      <c r="H5" s="2"/>
      <c r="I5" s="2"/>
    </row>
    <row r="6" spans="1:9">
      <c r="A6" s="88"/>
      <c r="B6" s="90"/>
      <c r="C6" s="71" t="s">
        <v>58</v>
      </c>
      <c r="D6" s="71" t="s">
        <v>4</v>
      </c>
      <c r="E6" s="71" t="s">
        <v>58</v>
      </c>
      <c r="F6" s="71" t="s">
        <v>4</v>
      </c>
      <c r="G6" s="2"/>
      <c r="H6" s="2"/>
      <c r="I6" s="2"/>
    </row>
    <row r="7" spans="1:9" ht="60.75">
      <c r="A7" s="51" t="s">
        <v>76</v>
      </c>
      <c r="B7" s="52">
        <v>214164700</v>
      </c>
      <c r="C7" s="54">
        <v>81915664.890000001</v>
      </c>
      <c r="D7" s="6">
        <f>+C7*100/B7</f>
        <v>38.248910716845494</v>
      </c>
      <c r="E7" s="6">
        <f>+B7-C7</f>
        <v>132249035.11</v>
      </c>
      <c r="F7" s="6">
        <f>+E7*100/B7</f>
        <v>61.751089283154506</v>
      </c>
      <c r="G7" s="2"/>
      <c r="H7" s="2"/>
      <c r="I7" s="2"/>
    </row>
    <row r="8" spans="1:9" ht="60.75">
      <c r="A8" s="50" t="s">
        <v>77</v>
      </c>
      <c r="B8" s="53">
        <v>43728000</v>
      </c>
      <c r="C8" s="55">
        <v>16732308.859999999</v>
      </c>
      <c r="D8" s="6">
        <f>+C8*100/B8</f>
        <v>38.264518980973293</v>
      </c>
      <c r="E8" s="6">
        <f>+B8-C8</f>
        <v>26995691.140000001</v>
      </c>
      <c r="F8" s="6">
        <f>+E8*100/B8</f>
        <v>61.735481019026707</v>
      </c>
      <c r="G8" s="2"/>
      <c r="H8" s="2"/>
      <c r="I8" s="2"/>
    </row>
    <row r="9" spans="1:9">
      <c r="A9" s="5" t="s">
        <v>5</v>
      </c>
      <c r="B9" s="6">
        <v>83646960</v>
      </c>
      <c r="C9" s="6">
        <v>27031464.859999999</v>
      </c>
      <c r="D9" s="6">
        <f>+C9*100/B9</f>
        <v>32.316135410061527</v>
      </c>
      <c r="E9" s="6">
        <f>+B9-C9</f>
        <v>56615495.140000001</v>
      </c>
      <c r="F9" s="6">
        <f>+E9*100/B9</f>
        <v>67.68386458993848</v>
      </c>
      <c r="G9" s="2"/>
      <c r="H9" s="2"/>
      <c r="I9" s="2"/>
    </row>
    <row r="10" spans="1:9">
      <c r="A10" s="5" t="s">
        <v>6</v>
      </c>
      <c r="B10" s="6">
        <v>8609100</v>
      </c>
      <c r="C10" s="6">
        <v>4010467.92</v>
      </c>
      <c r="D10" s="6">
        <f t="shared" ref="D10:D13" si="0">+C10*100/B10</f>
        <v>46.584055476182179</v>
      </c>
      <c r="E10" s="6">
        <f t="shared" ref="E10:E15" si="1">+B10-C10</f>
        <v>4598632.08</v>
      </c>
      <c r="F10" s="6">
        <f t="shared" ref="F10:F15" si="2">+E10*100/B10</f>
        <v>53.415944523817821</v>
      </c>
      <c r="G10" s="2"/>
      <c r="H10" s="2"/>
      <c r="I10" s="2"/>
    </row>
    <row r="11" spans="1:9">
      <c r="A11" s="5" t="s">
        <v>7</v>
      </c>
      <c r="B11" s="6">
        <f>4640100+5831000</f>
        <v>10471100</v>
      </c>
      <c r="C11" s="6">
        <v>557340</v>
      </c>
      <c r="D11" s="6">
        <f t="shared" si="0"/>
        <v>5.322649960367106</v>
      </c>
      <c r="E11" s="6">
        <f t="shared" si="1"/>
        <v>9913760</v>
      </c>
      <c r="F11" s="6">
        <f t="shared" si="2"/>
        <v>94.677350039632898</v>
      </c>
      <c r="G11" s="2"/>
      <c r="H11" s="2"/>
      <c r="I11" s="2"/>
    </row>
    <row r="12" spans="1:9">
      <c r="A12" s="5" t="s">
        <v>8</v>
      </c>
      <c r="B12" s="6">
        <v>7136000</v>
      </c>
      <c r="C12" s="6">
        <v>610985</v>
      </c>
      <c r="D12" s="6">
        <f t="shared" si="0"/>
        <v>8.5620095291479821</v>
      </c>
      <c r="E12" s="6">
        <f t="shared" si="1"/>
        <v>6525015</v>
      </c>
      <c r="F12" s="6">
        <f t="shared" si="2"/>
        <v>91.437990470852014</v>
      </c>
      <c r="G12" s="2"/>
      <c r="H12" s="2"/>
      <c r="I12" s="2"/>
    </row>
    <row r="13" spans="1:9">
      <c r="A13" s="5" t="s">
        <v>9</v>
      </c>
      <c r="B13" s="6">
        <v>15982800</v>
      </c>
      <c r="C13" s="6">
        <v>3820617.03</v>
      </c>
      <c r="D13" s="6">
        <f t="shared" si="0"/>
        <v>23.904553832870334</v>
      </c>
      <c r="E13" s="6">
        <f t="shared" si="1"/>
        <v>12162182.970000001</v>
      </c>
      <c r="F13" s="22">
        <f t="shared" si="2"/>
        <v>76.095446167129666</v>
      </c>
      <c r="G13" s="2"/>
      <c r="H13" s="2"/>
      <c r="I13" s="2"/>
    </row>
    <row r="14" spans="1:9">
      <c r="A14" s="8" t="s">
        <v>59</v>
      </c>
      <c r="B14" s="9">
        <f>SUM(B7:B13)</f>
        <v>383738660</v>
      </c>
      <c r="C14" s="9">
        <f>SUM(C7:C13)</f>
        <v>134678848.56</v>
      </c>
      <c r="D14" s="9">
        <f>+C14*100/B14</f>
        <v>35.096502541599534</v>
      </c>
      <c r="E14" s="9">
        <f>SUM(E7:E13)</f>
        <v>249059811.44</v>
      </c>
      <c r="F14" s="47">
        <f t="shared" si="2"/>
        <v>64.903497458400466</v>
      </c>
      <c r="G14" s="2"/>
      <c r="H14" s="2"/>
      <c r="I14" s="2"/>
    </row>
    <row r="15" spans="1:9">
      <c r="A15" s="48" t="s">
        <v>60</v>
      </c>
      <c r="B15" s="41">
        <f>39780793-30505932-6755670</f>
        <v>2519191</v>
      </c>
      <c r="C15" s="41">
        <f>37771764-30505932-6755670</f>
        <v>510162</v>
      </c>
      <c r="D15" s="41">
        <f>+C15*100/B15</f>
        <v>20.251025031448588</v>
      </c>
      <c r="E15" s="41">
        <f t="shared" si="1"/>
        <v>2009029</v>
      </c>
      <c r="F15" s="41">
        <f t="shared" si="2"/>
        <v>79.748974968551408</v>
      </c>
      <c r="G15" s="2"/>
      <c r="H15" s="2"/>
      <c r="I15" s="2"/>
    </row>
    <row r="16" spans="1:9" hidden="1">
      <c r="A16" s="30" t="s">
        <v>10</v>
      </c>
      <c r="B16" s="31" t="s">
        <v>11</v>
      </c>
      <c r="C16" s="32"/>
      <c r="D16" s="32"/>
      <c r="E16" s="32"/>
      <c r="F16" s="32"/>
      <c r="G16" s="4"/>
      <c r="H16" s="2"/>
      <c r="I16" s="2"/>
    </row>
    <row r="17" spans="1:9" ht="24" hidden="1">
      <c r="A17" s="33"/>
      <c r="B17" s="34" t="s">
        <v>12</v>
      </c>
      <c r="C17" s="32"/>
      <c r="D17" s="32"/>
      <c r="E17" s="32"/>
      <c r="F17" s="32"/>
      <c r="G17" s="13" t="s">
        <v>13</v>
      </c>
      <c r="H17" s="2"/>
      <c r="I17" s="2"/>
    </row>
    <row r="18" spans="1:9" ht="24" hidden="1">
      <c r="A18" s="33"/>
      <c r="B18" s="34" t="s">
        <v>12</v>
      </c>
      <c r="C18" s="32"/>
      <c r="D18" s="32"/>
      <c r="E18" s="32"/>
      <c r="F18" s="32"/>
      <c r="G18" s="13" t="s">
        <v>13</v>
      </c>
      <c r="H18" s="2"/>
      <c r="I18" s="2"/>
    </row>
    <row r="19" spans="1:9" ht="24" hidden="1">
      <c r="A19" s="33"/>
      <c r="B19" s="34" t="s">
        <v>12</v>
      </c>
      <c r="C19" s="32"/>
      <c r="D19" s="32"/>
      <c r="E19" s="32"/>
      <c r="F19" s="32"/>
      <c r="G19" s="13" t="s">
        <v>13</v>
      </c>
      <c r="H19" s="2"/>
      <c r="I19" s="2"/>
    </row>
    <row r="20" spans="1:9" ht="24" hidden="1">
      <c r="A20" s="33"/>
      <c r="B20" s="34" t="s">
        <v>14</v>
      </c>
      <c r="C20" s="32"/>
      <c r="D20" s="32"/>
      <c r="E20" s="32"/>
      <c r="F20" s="32"/>
      <c r="G20" s="13" t="s">
        <v>13</v>
      </c>
      <c r="H20" s="2"/>
      <c r="I20" s="2"/>
    </row>
    <row r="21" spans="1:9" ht="24" hidden="1">
      <c r="A21" s="33"/>
      <c r="B21" s="34" t="s">
        <v>15</v>
      </c>
      <c r="C21" s="32"/>
      <c r="D21" s="32"/>
      <c r="E21" s="32"/>
      <c r="F21" s="32"/>
      <c r="G21" s="13" t="s">
        <v>13</v>
      </c>
      <c r="H21" s="2"/>
      <c r="I21" s="2"/>
    </row>
    <row r="22" spans="1:9" ht="24" hidden="1">
      <c r="A22" s="33"/>
      <c r="B22" s="34" t="s">
        <v>16</v>
      </c>
      <c r="C22" s="32"/>
      <c r="D22" s="32"/>
      <c r="E22" s="32"/>
      <c r="F22" s="32"/>
      <c r="G22" s="13" t="s">
        <v>13</v>
      </c>
      <c r="H22" s="2"/>
      <c r="I22" s="2"/>
    </row>
    <row r="23" spans="1:9" ht="24" hidden="1">
      <c r="A23" s="33"/>
      <c r="B23" s="34"/>
      <c r="C23" s="32"/>
      <c r="D23" s="32"/>
      <c r="E23" s="32"/>
      <c r="F23" s="32"/>
      <c r="G23" s="13"/>
      <c r="H23" s="2"/>
      <c r="I23" s="2"/>
    </row>
    <row r="24" spans="1:9" ht="24" hidden="1">
      <c r="A24" s="33"/>
      <c r="B24" s="36" t="s">
        <v>17</v>
      </c>
      <c r="C24" s="32"/>
      <c r="D24" s="32"/>
      <c r="E24" s="32"/>
      <c r="F24" s="32"/>
      <c r="G24" s="13"/>
      <c r="H24" s="2"/>
      <c r="I24" s="2"/>
    </row>
    <row r="25" spans="1:9" ht="24" hidden="1">
      <c r="A25" s="33"/>
      <c r="B25" s="34" t="s">
        <v>18</v>
      </c>
      <c r="C25" s="32"/>
      <c r="D25" s="32"/>
      <c r="E25" s="32"/>
      <c r="F25" s="32"/>
      <c r="G25" s="13" t="s">
        <v>13</v>
      </c>
      <c r="H25" s="2"/>
      <c r="I25" s="2"/>
    </row>
    <row r="26" spans="1:9" ht="24" hidden="1">
      <c r="A26" s="33"/>
      <c r="B26" s="34"/>
      <c r="C26" s="32"/>
      <c r="D26" s="32"/>
      <c r="E26" s="32"/>
      <c r="F26" s="32"/>
      <c r="G26" s="13"/>
      <c r="H26" s="2"/>
      <c r="I26" s="2"/>
    </row>
    <row r="27" spans="1:9" ht="24" hidden="1">
      <c r="A27" s="30" t="s">
        <v>19</v>
      </c>
      <c r="B27" s="31" t="s">
        <v>11</v>
      </c>
      <c r="C27" s="32"/>
      <c r="D27" s="32"/>
      <c r="E27" s="32"/>
      <c r="F27" s="32"/>
      <c r="G27" s="13"/>
      <c r="H27" s="2"/>
      <c r="I27" s="2"/>
    </row>
    <row r="28" spans="1:9" ht="24" hidden="1">
      <c r="A28" s="33"/>
      <c r="B28" s="34" t="s">
        <v>15</v>
      </c>
      <c r="C28" s="32"/>
      <c r="D28" s="32"/>
      <c r="E28" s="32"/>
      <c r="F28" s="32"/>
      <c r="G28" s="13" t="s">
        <v>13</v>
      </c>
      <c r="H28" s="2"/>
      <c r="I28" s="2"/>
    </row>
    <row r="29" spans="1:9" ht="24" hidden="1">
      <c r="A29" s="33"/>
      <c r="B29" s="34"/>
      <c r="C29" s="32"/>
      <c r="D29" s="32"/>
      <c r="E29" s="32"/>
      <c r="F29" s="32"/>
      <c r="G29" s="13"/>
      <c r="H29" s="2"/>
      <c r="I29" s="2"/>
    </row>
    <row r="30" spans="1:9" s="1" customFormat="1" ht="24" hidden="1">
      <c r="A30" s="37"/>
      <c r="B30" s="36" t="s">
        <v>17</v>
      </c>
      <c r="C30" s="32"/>
      <c r="D30" s="32"/>
      <c r="E30" s="32"/>
      <c r="F30" s="32"/>
      <c r="G30" s="13"/>
    </row>
    <row r="31" spans="1:9" s="1" customFormat="1" ht="24" hidden="1">
      <c r="A31" s="33"/>
      <c r="B31" s="34" t="s">
        <v>18</v>
      </c>
      <c r="C31" s="32"/>
      <c r="D31" s="32"/>
      <c r="E31" s="32"/>
      <c r="F31" s="32"/>
      <c r="G31" s="13" t="s">
        <v>13</v>
      </c>
    </row>
    <row r="32" spans="1:9" ht="24" hidden="1">
      <c r="A32" s="33"/>
      <c r="B32" s="34" t="s">
        <v>18</v>
      </c>
      <c r="C32" s="32"/>
      <c r="D32" s="32"/>
      <c r="E32" s="32"/>
      <c r="F32" s="32"/>
      <c r="G32" s="13" t="s">
        <v>13</v>
      </c>
      <c r="H32" s="2"/>
      <c r="I32" s="2"/>
    </row>
    <row r="33" spans="1:9" ht="24" hidden="1">
      <c r="A33" s="33"/>
      <c r="B33" s="34" t="s">
        <v>18</v>
      </c>
      <c r="C33" s="32"/>
      <c r="D33" s="32"/>
      <c r="E33" s="32"/>
      <c r="F33" s="32"/>
      <c r="G33" s="13" t="s">
        <v>13</v>
      </c>
      <c r="H33" s="2"/>
      <c r="I33" s="2"/>
    </row>
    <row r="34" spans="1:9" ht="24" hidden="1">
      <c r="A34" s="33"/>
      <c r="B34" s="34"/>
      <c r="C34" s="32"/>
      <c r="D34" s="32"/>
      <c r="E34" s="32"/>
      <c r="F34" s="32"/>
      <c r="G34" s="13"/>
      <c r="H34" s="2"/>
      <c r="I34" s="2"/>
    </row>
    <row r="35" spans="1:9" ht="24" hidden="1">
      <c r="A35" s="30" t="s">
        <v>20</v>
      </c>
      <c r="B35" s="36" t="s">
        <v>11</v>
      </c>
      <c r="C35" s="32"/>
      <c r="D35" s="32"/>
      <c r="E35" s="32"/>
      <c r="F35" s="32"/>
      <c r="G35" s="13"/>
      <c r="H35" s="2"/>
      <c r="I35" s="2"/>
    </row>
    <row r="36" spans="1:9" ht="24" hidden="1">
      <c r="A36" s="33"/>
      <c r="B36" s="34" t="s">
        <v>21</v>
      </c>
      <c r="C36" s="32"/>
      <c r="D36" s="32"/>
      <c r="E36" s="32"/>
      <c r="F36" s="32"/>
      <c r="G36" s="13" t="s">
        <v>13</v>
      </c>
      <c r="H36" s="2"/>
      <c r="I36" s="2"/>
    </row>
    <row r="37" spans="1:9" ht="24" hidden="1">
      <c r="A37" s="33"/>
      <c r="B37" s="34" t="s">
        <v>22</v>
      </c>
      <c r="C37" s="32"/>
      <c r="D37" s="32"/>
      <c r="E37" s="32"/>
      <c r="F37" s="32"/>
      <c r="G37" s="13" t="s">
        <v>13</v>
      </c>
      <c r="H37" s="2"/>
      <c r="I37" s="2"/>
    </row>
    <row r="38" spans="1:9" ht="24" hidden="1">
      <c r="A38" s="33"/>
      <c r="B38" s="34" t="s">
        <v>23</v>
      </c>
      <c r="C38" s="32"/>
      <c r="D38" s="32"/>
      <c r="E38" s="32"/>
      <c r="F38" s="32"/>
      <c r="G38" s="13" t="s">
        <v>13</v>
      </c>
      <c r="H38" s="2"/>
      <c r="I38" s="2"/>
    </row>
    <row r="39" spans="1:9" ht="24" hidden="1">
      <c r="A39" s="33"/>
      <c r="B39" s="34" t="s">
        <v>24</v>
      </c>
      <c r="C39" s="32"/>
      <c r="D39" s="32"/>
      <c r="E39" s="32"/>
      <c r="F39" s="32"/>
      <c r="G39" s="13" t="s">
        <v>13</v>
      </c>
      <c r="H39" s="2"/>
      <c r="I39" s="2"/>
    </row>
    <row r="40" spans="1:9" ht="24" hidden="1">
      <c r="A40" s="33"/>
      <c r="B40" s="34"/>
      <c r="C40" s="32"/>
      <c r="D40" s="32"/>
      <c r="E40" s="32"/>
      <c r="F40" s="32"/>
      <c r="G40" s="13"/>
      <c r="H40" s="2"/>
      <c r="I40" s="2"/>
    </row>
    <row r="41" spans="1:9" ht="24" hidden="1">
      <c r="A41" s="33"/>
      <c r="B41" s="34"/>
      <c r="C41" s="32"/>
      <c r="D41" s="32"/>
      <c r="E41" s="32"/>
      <c r="F41" s="32"/>
      <c r="G41" s="13"/>
      <c r="H41" s="2"/>
      <c r="I41" s="2"/>
    </row>
    <row r="42" spans="1:9" ht="24" hidden="1">
      <c r="A42" s="30" t="s">
        <v>25</v>
      </c>
      <c r="B42" s="36" t="s">
        <v>11</v>
      </c>
      <c r="C42" s="32"/>
      <c r="D42" s="32"/>
      <c r="E42" s="32"/>
      <c r="F42" s="32"/>
      <c r="G42" s="13"/>
      <c r="H42" s="2"/>
      <c r="I42" s="2"/>
    </row>
    <row r="43" spans="1:9" ht="24" hidden="1">
      <c r="A43" s="33"/>
      <c r="B43" s="34" t="s">
        <v>26</v>
      </c>
      <c r="C43" s="32"/>
      <c r="D43" s="32"/>
      <c r="E43" s="32"/>
      <c r="F43" s="32"/>
      <c r="G43" s="13" t="s">
        <v>13</v>
      </c>
      <c r="H43" s="2"/>
      <c r="I43" s="2"/>
    </row>
    <row r="44" spans="1:9" ht="24" hidden="1">
      <c r="A44" s="33"/>
      <c r="B44" s="34"/>
      <c r="C44" s="32"/>
      <c r="D44" s="32"/>
      <c r="E44" s="32"/>
      <c r="F44" s="32"/>
      <c r="G44" s="13"/>
      <c r="H44" s="2"/>
      <c r="I44" s="2"/>
    </row>
    <row r="45" spans="1:9" ht="24" hidden="1">
      <c r="A45" s="33"/>
      <c r="B45" s="36" t="s">
        <v>17</v>
      </c>
      <c r="C45" s="32"/>
      <c r="D45" s="32"/>
      <c r="E45" s="32"/>
      <c r="F45" s="32"/>
      <c r="G45" s="13"/>
      <c r="H45" s="2"/>
      <c r="I45" s="2"/>
    </row>
    <row r="46" spans="1:9" ht="24" hidden="1">
      <c r="A46" s="33"/>
      <c r="B46" s="34" t="s">
        <v>27</v>
      </c>
      <c r="C46" s="32"/>
      <c r="D46" s="32"/>
      <c r="E46" s="32"/>
      <c r="F46" s="32"/>
      <c r="G46" s="13" t="s">
        <v>13</v>
      </c>
      <c r="H46" s="2"/>
      <c r="I46" s="2"/>
    </row>
    <row r="47" spans="1:9" ht="24" hidden="1">
      <c r="A47" s="33"/>
      <c r="B47" s="34"/>
      <c r="C47" s="32"/>
      <c r="D47" s="32"/>
      <c r="E47" s="32"/>
      <c r="F47" s="32"/>
      <c r="G47" s="13"/>
      <c r="H47" s="2"/>
      <c r="I47" s="2"/>
    </row>
    <row r="48" spans="1:9" ht="24" hidden="1">
      <c r="A48" s="30" t="s">
        <v>28</v>
      </c>
      <c r="B48" s="36" t="s">
        <v>11</v>
      </c>
      <c r="C48" s="32"/>
      <c r="D48" s="32"/>
      <c r="E48" s="32"/>
      <c r="F48" s="32"/>
      <c r="G48" s="13"/>
      <c r="H48" s="2"/>
      <c r="I48" s="2"/>
    </row>
    <row r="49" spans="1:10" ht="24" hidden="1">
      <c r="A49" s="33"/>
      <c r="B49" s="34" t="s">
        <v>29</v>
      </c>
      <c r="C49" s="32"/>
      <c r="D49" s="32"/>
      <c r="E49" s="32"/>
      <c r="F49" s="32"/>
      <c r="G49" s="13" t="s">
        <v>13</v>
      </c>
      <c r="H49" s="2"/>
      <c r="I49" s="2"/>
    </row>
    <row r="50" spans="1:10" ht="24" hidden="1">
      <c r="A50" s="33"/>
      <c r="B50" s="34" t="s">
        <v>30</v>
      </c>
      <c r="C50" s="32"/>
      <c r="D50" s="32"/>
      <c r="E50" s="32"/>
      <c r="F50" s="32"/>
      <c r="G50" s="13" t="s">
        <v>13</v>
      </c>
      <c r="H50" s="2"/>
      <c r="I50" s="2"/>
    </row>
    <row r="51" spans="1:10" ht="24" hidden="1">
      <c r="A51" s="33"/>
      <c r="B51" s="34" t="s">
        <v>31</v>
      </c>
      <c r="C51" s="32"/>
      <c r="D51" s="32"/>
      <c r="E51" s="32"/>
      <c r="F51" s="32"/>
      <c r="G51" s="13" t="s">
        <v>13</v>
      </c>
      <c r="H51" s="2"/>
      <c r="I51" s="2"/>
    </row>
    <row r="52" spans="1:10" ht="24" hidden="1">
      <c r="A52" s="33"/>
      <c r="B52" s="34"/>
      <c r="C52" s="32"/>
      <c r="D52" s="32"/>
      <c r="E52" s="32"/>
      <c r="F52" s="32"/>
      <c r="G52" s="13"/>
      <c r="H52" s="2"/>
      <c r="I52" s="2"/>
    </row>
    <row r="53" spans="1:10" ht="24" hidden="1">
      <c r="A53" s="33"/>
      <c r="B53" s="34"/>
      <c r="C53" s="32"/>
      <c r="D53" s="32"/>
      <c r="E53" s="32"/>
      <c r="F53" s="32"/>
      <c r="G53" s="13"/>
      <c r="H53" s="2"/>
      <c r="I53" s="2"/>
    </row>
    <row r="54" spans="1:10" ht="24" hidden="1">
      <c r="A54" s="30" t="s">
        <v>32</v>
      </c>
      <c r="B54" s="36" t="s">
        <v>11</v>
      </c>
      <c r="C54" s="32"/>
      <c r="D54" s="32"/>
      <c r="E54" s="32"/>
      <c r="F54" s="32"/>
      <c r="G54" s="13"/>
      <c r="H54" s="2"/>
      <c r="I54" s="2"/>
    </row>
    <row r="55" spans="1:10" ht="24" hidden="1">
      <c r="A55" s="33"/>
      <c r="B55" s="34" t="s">
        <v>16</v>
      </c>
      <c r="C55" s="32"/>
      <c r="D55" s="32"/>
      <c r="E55" s="32"/>
      <c r="F55" s="32"/>
      <c r="G55" s="13" t="s">
        <v>13</v>
      </c>
      <c r="H55" s="2"/>
      <c r="I55" s="2"/>
    </row>
    <row r="56" spans="1:10" ht="24" hidden="1">
      <c r="A56" s="33"/>
      <c r="B56" s="34"/>
      <c r="C56" s="32"/>
      <c r="D56" s="32"/>
      <c r="E56" s="32"/>
      <c r="F56" s="32"/>
      <c r="G56" s="13"/>
      <c r="H56" s="2"/>
      <c r="I56" s="2"/>
    </row>
    <row r="57" spans="1:10" ht="24" hidden="1">
      <c r="A57" s="30" t="s">
        <v>33</v>
      </c>
      <c r="B57" s="36" t="s">
        <v>11</v>
      </c>
      <c r="C57" s="32"/>
      <c r="D57" s="32"/>
      <c r="E57" s="32"/>
      <c r="F57" s="32"/>
      <c r="G57" s="13"/>
      <c r="H57" s="2"/>
      <c r="I57" s="2"/>
    </row>
    <row r="58" spans="1:10" ht="24" hidden="1">
      <c r="A58" s="33"/>
      <c r="B58" s="34" t="s">
        <v>34</v>
      </c>
      <c r="C58" s="32"/>
      <c r="D58" s="32"/>
      <c r="E58" s="32"/>
      <c r="F58" s="32"/>
      <c r="G58" s="13" t="s">
        <v>13</v>
      </c>
      <c r="H58" s="2"/>
      <c r="I58" s="2"/>
    </row>
    <row r="59" spans="1:10" ht="24" hidden="1">
      <c r="A59" s="33"/>
      <c r="B59" s="34" t="s">
        <v>29</v>
      </c>
      <c r="C59" s="32"/>
      <c r="D59" s="32"/>
      <c r="E59" s="32"/>
      <c r="F59" s="32"/>
      <c r="G59" s="13" t="s">
        <v>13</v>
      </c>
      <c r="H59" s="2"/>
      <c r="I59" s="2"/>
      <c r="J59" s="14"/>
    </row>
    <row r="60" spans="1:10" ht="24" hidden="1">
      <c r="A60" s="33"/>
      <c r="B60" s="34" t="s">
        <v>30</v>
      </c>
      <c r="C60" s="32"/>
      <c r="D60" s="32"/>
      <c r="E60" s="32"/>
      <c r="F60" s="32"/>
      <c r="G60" s="13" t="s">
        <v>13</v>
      </c>
      <c r="H60" s="2"/>
      <c r="I60" s="2"/>
    </row>
    <row r="61" spans="1:10" ht="24" hidden="1">
      <c r="A61" s="33"/>
      <c r="B61" s="34" t="s">
        <v>35</v>
      </c>
      <c r="C61" s="32"/>
      <c r="D61" s="32"/>
      <c r="E61" s="32"/>
      <c r="F61" s="32"/>
      <c r="G61" s="13" t="s">
        <v>13</v>
      </c>
      <c r="H61" s="2"/>
      <c r="I61" s="2"/>
    </row>
    <row r="62" spans="1:10" ht="24" hidden="1">
      <c r="A62" s="33"/>
      <c r="B62" s="34" t="s">
        <v>36</v>
      </c>
      <c r="C62" s="32"/>
      <c r="D62" s="32"/>
      <c r="E62" s="32"/>
      <c r="F62" s="32"/>
      <c r="G62" s="13" t="s">
        <v>13</v>
      </c>
      <c r="H62" s="2"/>
      <c r="I62" s="2"/>
    </row>
    <row r="63" spans="1:10" ht="24" hidden="1">
      <c r="A63" s="33"/>
      <c r="B63" s="34" t="s">
        <v>37</v>
      </c>
      <c r="C63" s="32"/>
      <c r="D63" s="32"/>
      <c r="E63" s="32"/>
      <c r="F63" s="32"/>
      <c r="G63" s="13" t="s">
        <v>13</v>
      </c>
      <c r="H63" s="2"/>
      <c r="I63" s="2"/>
    </row>
    <row r="64" spans="1:10" ht="24" hidden="1">
      <c r="A64" s="33"/>
      <c r="B64" s="34" t="s">
        <v>26</v>
      </c>
      <c r="C64" s="32"/>
      <c r="D64" s="32"/>
      <c r="E64" s="32"/>
      <c r="F64" s="32"/>
      <c r="G64" s="13" t="s">
        <v>13</v>
      </c>
      <c r="H64" s="2"/>
      <c r="I64" s="2"/>
    </row>
    <row r="65" spans="1:9" ht="24" hidden="1">
      <c r="A65" s="33"/>
      <c r="B65" s="34" t="s">
        <v>16</v>
      </c>
      <c r="C65" s="32"/>
      <c r="D65" s="32"/>
      <c r="E65" s="32"/>
      <c r="F65" s="32"/>
      <c r="G65" s="13" t="s">
        <v>13</v>
      </c>
      <c r="H65" s="2"/>
      <c r="I65" s="2"/>
    </row>
    <row r="66" spans="1:9" ht="24" hidden="1">
      <c r="A66" s="33"/>
      <c r="B66" s="34" t="s">
        <v>38</v>
      </c>
      <c r="C66" s="32"/>
      <c r="D66" s="32"/>
      <c r="E66" s="32"/>
      <c r="F66" s="32"/>
      <c r="G66" s="13" t="s">
        <v>13</v>
      </c>
      <c r="H66" s="2"/>
      <c r="I66" s="2"/>
    </row>
    <row r="67" spans="1:9" ht="24" hidden="1">
      <c r="A67" s="33"/>
      <c r="B67" s="32"/>
      <c r="C67" s="32"/>
      <c r="D67" s="32"/>
      <c r="E67" s="32"/>
      <c r="F67" s="32"/>
      <c r="G67" s="13" t="s">
        <v>13</v>
      </c>
      <c r="H67" s="2"/>
      <c r="I67" s="2"/>
    </row>
    <row r="68" spans="1:9" ht="24" hidden="1">
      <c r="A68" s="33"/>
      <c r="B68" s="32"/>
      <c r="C68" s="32"/>
      <c r="D68" s="32"/>
      <c r="E68" s="32"/>
      <c r="F68" s="32"/>
      <c r="G68" s="15"/>
      <c r="H68" s="2"/>
      <c r="I68" s="2"/>
    </row>
    <row r="69" spans="1:9" ht="24" hidden="1">
      <c r="A69" s="33"/>
      <c r="B69" s="36" t="s">
        <v>17</v>
      </c>
      <c r="C69" s="32"/>
      <c r="D69" s="32"/>
      <c r="E69" s="32"/>
      <c r="F69" s="32"/>
      <c r="G69" s="15"/>
      <c r="H69" s="2"/>
      <c r="I69" s="2"/>
    </row>
    <row r="70" spans="1:9" s="4" customFormat="1" ht="24" hidden="1">
      <c r="A70" s="33"/>
      <c r="B70" s="34" t="s">
        <v>39</v>
      </c>
      <c r="C70" s="32"/>
      <c r="D70" s="32"/>
      <c r="E70" s="32"/>
      <c r="F70" s="32"/>
      <c r="G70" s="13" t="s">
        <v>13</v>
      </c>
    </row>
    <row r="71" spans="1:9" s="4" customFormat="1" ht="24" hidden="1">
      <c r="A71" s="33"/>
      <c r="B71" s="34" t="s">
        <v>40</v>
      </c>
      <c r="C71" s="32"/>
      <c r="D71" s="32"/>
      <c r="E71" s="32"/>
      <c r="F71" s="32"/>
      <c r="G71" s="13" t="s">
        <v>13</v>
      </c>
    </row>
    <row r="72" spans="1:9" s="4" customFormat="1" ht="24" hidden="1">
      <c r="A72" s="33"/>
      <c r="B72" s="34" t="s">
        <v>41</v>
      </c>
      <c r="C72" s="32"/>
      <c r="D72" s="32"/>
      <c r="E72" s="32"/>
      <c r="F72" s="32"/>
      <c r="G72" s="13" t="s">
        <v>13</v>
      </c>
    </row>
    <row r="73" spans="1:9" s="4" customFormat="1" ht="24" hidden="1">
      <c r="A73" s="33"/>
      <c r="B73" s="34"/>
      <c r="C73" s="32"/>
      <c r="D73" s="32"/>
      <c r="E73" s="32"/>
      <c r="F73" s="32"/>
      <c r="G73" s="13" t="s">
        <v>13</v>
      </c>
    </row>
    <row r="74" spans="1:9" s="4" customFormat="1" ht="24" hidden="1">
      <c r="A74" s="33"/>
      <c r="B74" s="34"/>
      <c r="C74" s="32"/>
      <c r="D74" s="32"/>
      <c r="E74" s="32"/>
      <c r="F74" s="32"/>
    </row>
    <row r="75" spans="1:9" s="4" customFormat="1" ht="24" hidden="1">
      <c r="A75" s="33"/>
      <c r="B75" s="34"/>
      <c r="C75" s="32"/>
      <c r="D75" s="32"/>
      <c r="E75" s="32"/>
      <c r="F75" s="32"/>
    </row>
    <row r="76" spans="1:9" s="4" customFormat="1">
      <c r="A76" s="40" t="s">
        <v>61</v>
      </c>
      <c r="B76" s="45">
        <f>SUM(B14:B15)</f>
        <v>386257851</v>
      </c>
      <c r="C76" s="45">
        <f>SUM(C14:C15)</f>
        <v>135189010.56</v>
      </c>
      <c r="D76" s="41">
        <f>+C76*100/B76</f>
        <v>34.999679672530462</v>
      </c>
      <c r="E76" s="45">
        <f>SUM(E14:E15)</f>
        <v>251068840.44</v>
      </c>
      <c r="F76" s="41">
        <f t="shared" ref="F76" si="3">+E76*100/B76</f>
        <v>65.000320327469538</v>
      </c>
    </row>
    <row r="77" spans="1:9" s="4" customFormat="1">
      <c r="A77" s="2"/>
      <c r="B77" s="12"/>
      <c r="C77" s="11"/>
      <c r="D77" s="11"/>
      <c r="E77" s="11"/>
      <c r="F77" s="11"/>
    </row>
  </sheetData>
  <mergeCells count="5">
    <mergeCell ref="A1:F1"/>
    <mergeCell ref="A2:F2"/>
    <mergeCell ref="A3:F3"/>
    <mergeCell ref="A5:A6"/>
    <mergeCell ref="B5:B6"/>
  </mergeCells>
  <pageMargins left="0.25" right="0.17" top="0.54" bottom="0.4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5777-A55D-4D94-A4B7-E9A7FE3A64F3}">
  <sheetPr>
    <tabColor rgb="FFC00000"/>
  </sheetPr>
  <dimension ref="A1:J77"/>
  <sheetViews>
    <sheetView workbookViewId="0">
      <selection activeCell="J11" sqref="J11"/>
    </sheetView>
  </sheetViews>
  <sheetFormatPr defaultColWidth="9" defaultRowHeight="20.25"/>
  <cols>
    <col min="1" max="1" width="25.85546875" style="2" customWidth="1"/>
    <col min="2" max="3" width="17.7109375" style="11" customWidth="1"/>
    <col min="4" max="4" width="10.28515625" style="11" customWidth="1"/>
    <col min="5" max="5" width="17.140625" style="11" customWidth="1"/>
    <col min="6" max="6" width="10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1"/>
      <c r="H1" s="1"/>
      <c r="I1" s="1"/>
    </row>
    <row r="2" spans="1:9">
      <c r="A2" s="80" t="s">
        <v>55</v>
      </c>
      <c r="B2" s="80"/>
      <c r="C2" s="80"/>
      <c r="D2" s="80"/>
      <c r="E2" s="80"/>
      <c r="F2" s="80"/>
      <c r="G2" s="1"/>
      <c r="H2" s="1"/>
      <c r="I2" s="1"/>
    </row>
    <row r="3" spans="1:9">
      <c r="A3" s="80" t="s">
        <v>101</v>
      </c>
      <c r="B3" s="80"/>
      <c r="C3" s="80"/>
      <c r="D3" s="80"/>
      <c r="E3" s="80"/>
      <c r="F3" s="80"/>
      <c r="G3" s="1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</row>
    <row r="5" spans="1:9" ht="25.5" customHeight="1">
      <c r="A5" s="87" t="s">
        <v>1</v>
      </c>
      <c r="B5" s="89" t="s">
        <v>2</v>
      </c>
      <c r="C5" s="29" t="s">
        <v>3</v>
      </c>
      <c r="D5" s="29"/>
      <c r="E5" s="29" t="s">
        <v>57</v>
      </c>
      <c r="F5" s="29"/>
      <c r="G5" s="2"/>
      <c r="H5" s="2"/>
      <c r="I5" s="2"/>
    </row>
    <row r="6" spans="1:9">
      <c r="A6" s="88"/>
      <c r="B6" s="90"/>
      <c r="C6" s="67" t="s">
        <v>58</v>
      </c>
      <c r="D6" s="67" t="s">
        <v>4</v>
      </c>
      <c r="E6" s="67" t="s">
        <v>58</v>
      </c>
      <c r="F6" s="67" t="s">
        <v>4</v>
      </c>
      <c r="G6" s="2"/>
      <c r="H6" s="2"/>
      <c r="I6" s="2"/>
    </row>
    <row r="7" spans="1:9" ht="60.75">
      <c r="A7" s="51" t="s">
        <v>76</v>
      </c>
      <c r="B7" s="52">
        <v>214093400</v>
      </c>
      <c r="C7" s="54">
        <v>129096993.22</v>
      </c>
      <c r="D7" s="6">
        <f>+C7*100/B7</f>
        <v>60.299380186404626</v>
      </c>
      <c r="E7" s="6">
        <f>+B7-C7</f>
        <v>84996406.780000001</v>
      </c>
      <c r="F7" s="6">
        <f>+E7*100/B7</f>
        <v>39.700619813595374</v>
      </c>
      <c r="G7" s="2"/>
      <c r="H7" s="2"/>
      <c r="I7" s="2"/>
    </row>
    <row r="8" spans="1:9" ht="60.75">
      <c r="A8" s="50" t="s">
        <v>77</v>
      </c>
      <c r="B8" s="53">
        <v>43799300</v>
      </c>
      <c r="C8" s="55">
        <v>26007460.219999999</v>
      </c>
      <c r="D8" s="6">
        <f>+C8*100/B8</f>
        <v>59.378712034210594</v>
      </c>
      <c r="E8" s="6">
        <f>+B8-C8</f>
        <v>17791839.780000001</v>
      </c>
      <c r="F8" s="6">
        <f>+E8*100/B8</f>
        <v>40.621287965789406</v>
      </c>
      <c r="G8" s="2"/>
      <c r="H8" s="2"/>
      <c r="I8" s="2"/>
    </row>
    <row r="9" spans="1:9">
      <c r="A9" s="5" t="s">
        <v>5</v>
      </c>
      <c r="B9" s="6">
        <v>83646960</v>
      </c>
      <c r="C9" s="6">
        <v>45229941.490000002</v>
      </c>
      <c r="D9" s="6">
        <f>+C9*100/B9</f>
        <v>54.072427127058774</v>
      </c>
      <c r="E9" s="6">
        <f>+B9-C9</f>
        <v>38417018.509999998</v>
      </c>
      <c r="F9" s="6">
        <f>+E9*100/B9</f>
        <v>45.927572872941226</v>
      </c>
      <c r="G9" s="2"/>
      <c r="H9" s="2"/>
      <c r="I9" s="2"/>
    </row>
    <row r="10" spans="1:9">
      <c r="A10" s="5" t="s">
        <v>6</v>
      </c>
      <c r="B10" s="6">
        <v>8609100</v>
      </c>
      <c r="C10" s="6">
        <v>6016564.9500000002</v>
      </c>
      <c r="D10" s="6">
        <f t="shared" ref="D10:D13" si="0">+C10*100/B10</f>
        <v>69.886108304003898</v>
      </c>
      <c r="E10" s="6">
        <f t="shared" ref="E10:E15" si="1">+B10-C10</f>
        <v>2592535.0499999998</v>
      </c>
      <c r="F10" s="6">
        <f t="shared" ref="F10:F15" si="2">+E10*100/B10</f>
        <v>30.113891695996095</v>
      </c>
      <c r="G10" s="2"/>
      <c r="H10" s="2"/>
      <c r="I10" s="2"/>
    </row>
    <row r="11" spans="1:9">
      <c r="A11" s="5" t="s">
        <v>7</v>
      </c>
      <c r="B11" s="6">
        <f>4488282+5040549</f>
        <v>9528831</v>
      </c>
      <c r="C11" s="6">
        <f>1717282+2001458.64</f>
        <v>3718740.6399999997</v>
      </c>
      <c r="D11" s="6">
        <f t="shared" si="0"/>
        <v>39.026199960939586</v>
      </c>
      <c r="E11" s="6">
        <f t="shared" si="1"/>
        <v>5810090.3600000003</v>
      </c>
      <c r="F11" s="6">
        <f t="shared" si="2"/>
        <v>60.973800039060407</v>
      </c>
      <c r="G11" s="2"/>
      <c r="H11" s="2"/>
      <c r="I11" s="2"/>
    </row>
    <row r="12" spans="1:9">
      <c r="A12" s="5" t="s">
        <v>8</v>
      </c>
      <c r="B12" s="6">
        <v>7136000</v>
      </c>
      <c r="C12" s="6">
        <v>2255790</v>
      </c>
      <c r="D12" s="6">
        <f t="shared" si="0"/>
        <v>31.611406950672645</v>
      </c>
      <c r="E12" s="6">
        <f t="shared" si="1"/>
        <v>4880210</v>
      </c>
      <c r="F12" s="6">
        <f t="shared" si="2"/>
        <v>68.388593049327355</v>
      </c>
      <c r="G12" s="2"/>
      <c r="H12" s="2"/>
      <c r="I12" s="2"/>
    </row>
    <row r="13" spans="1:9">
      <c r="A13" s="5" t="s">
        <v>9</v>
      </c>
      <c r="B13" s="6">
        <v>15982800</v>
      </c>
      <c r="C13" s="6">
        <v>6052443.4699999997</v>
      </c>
      <c r="D13" s="6">
        <f t="shared" si="0"/>
        <v>37.868480303826615</v>
      </c>
      <c r="E13" s="6">
        <f t="shared" si="1"/>
        <v>9930356.5300000012</v>
      </c>
      <c r="F13" s="22">
        <f t="shared" si="2"/>
        <v>62.131519696173392</v>
      </c>
      <c r="G13" s="2"/>
      <c r="H13" s="2"/>
      <c r="I13" s="2"/>
    </row>
    <row r="14" spans="1:9">
      <c r="A14" s="8" t="s">
        <v>59</v>
      </c>
      <c r="B14" s="9">
        <f>SUM(B7:B13)</f>
        <v>382796391</v>
      </c>
      <c r="C14" s="9">
        <f>SUM(C7:C13)</f>
        <v>218377933.98999998</v>
      </c>
      <c r="D14" s="9">
        <f>+C14*100/B14</f>
        <v>57.048065009055939</v>
      </c>
      <c r="E14" s="9">
        <f>SUM(E7:E13)</f>
        <v>164418457.01000002</v>
      </c>
      <c r="F14" s="47">
        <f t="shared" si="2"/>
        <v>42.951934990944054</v>
      </c>
      <c r="G14" s="2"/>
      <c r="H14" s="2"/>
      <c r="I14" s="2"/>
    </row>
    <row r="15" spans="1:9">
      <c r="A15" s="48" t="s">
        <v>60</v>
      </c>
      <c r="B15" s="41">
        <f>48569707-38731040-7203590</f>
        <v>2635077</v>
      </c>
      <c r="C15" s="41">
        <f>47150605-38731040-7203590</f>
        <v>1215975</v>
      </c>
      <c r="D15" s="41">
        <f>+C15*100/B15</f>
        <v>46.145710353056096</v>
      </c>
      <c r="E15" s="41">
        <f t="shared" si="1"/>
        <v>1419102</v>
      </c>
      <c r="F15" s="41">
        <f t="shared" si="2"/>
        <v>53.854289646943904</v>
      </c>
      <c r="G15" s="2"/>
      <c r="H15" s="2"/>
      <c r="I15" s="2"/>
    </row>
    <row r="16" spans="1:9" hidden="1">
      <c r="A16" s="30" t="s">
        <v>10</v>
      </c>
      <c r="B16" s="31" t="s">
        <v>11</v>
      </c>
      <c r="C16" s="32"/>
      <c r="D16" s="32"/>
      <c r="E16" s="32"/>
      <c r="F16" s="32"/>
      <c r="G16" s="4"/>
      <c r="H16" s="2"/>
      <c r="I16" s="2"/>
    </row>
    <row r="17" spans="1:9" hidden="1">
      <c r="A17" s="33"/>
      <c r="B17" s="34" t="s">
        <v>12</v>
      </c>
      <c r="C17" s="32"/>
      <c r="D17" s="32"/>
      <c r="E17" s="32"/>
      <c r="F17" s="32"/>
      <c r="G17" s="13" t="s">
        <v>13</v>
      </c>
      <c r="H17" s="2"/>
      <c r="I17" s="2"/>
    </row>
    <row r="18" spans="1:9" hidden="1">
      <c r="A18" s="33"/>
      <c r="B18" s="34" t="s">
        <v>12</v>
      </c>
      <c r="C18" s="32"/>
      <c r="D18" s="32"/>
      <c r="E18" s="32"/>
      <c r="F18" s="32"/>
      <c r="G18" s="13" t="s">
        <v>13</v>
      </c>
      <c r="H18" s="2"/>
      <c r="I18" s="2"/>
    </row>
    <row r="19" spans="1:9" hidden="1">
      <c r="A19" s="33"/>
      <c r="B19" s="34" t="s">
        <v>12</v>
      </c>
      <c r="C19" s="32"/>
      <c r="D19" s="32"/>
      <c r="E19" s="32"/>
      <c r="F19" s="32"/>
      <c r="G19" s="13" t="s">
        <v>13</v>
      </c>
      <c r="H19" s="2"/>
      <c r="I19" s="2"/>
    </row>
    <row r="20" spans="1:9" hidden="1">
      <c r="A20" s="33"/>
      <c r="B20" s="34" t="s">
        <v>14</v>
      </c>
      <c r="C20" s="32"/>
      <c r="D20" s="32"/>
      <c r="E20" s="32"/>
      <c r="F20" s="32"/>
      <c r="G20" s="13" t="s">
        <v>13</v>
      </c>
      <c r="H20" s="2"/>
      <c r="I20" s="2"/>
    </row>
    <row r="21" spans="1:9" hidden="1">
      <c r="A21" s="33"/>
      <c r="B21" s="34" t="s">
        <v>15</v>
      </c>
      <c r="C21" s="32"/>
      <c r="D21" s="32"/>
      <c r="E21" s="32"/>
      <c r="F21" s="32"/>
      <c r="G21" s="13" t="s">
        <v>13</v>
      </c>
      <c r="H21" s="2"/>
      <c r="I21" s="2"/>
    </row>
    <row r="22" spans="1:9" hidden="1">
      <c r="A22" s="33"/>
      <c r="B22" s="34" t="s">
        <v>16</v>
      </c>
      <c r="C22" s="32"/>
      <c r="D22" s="32"/>
      <c r="E22" s="32"/>
      <c r="F22" s="32"/>
      <c r="G22" s="13" t="s">
        <v>13</v>
      </c>
      <c r="H22" s="2"/>
      <c r="I22" s="2"/>
    </row>
    <row r="23" spans="1:9" hidden="1">
      <c r="A23" s="33"/>
      <c r="B23" s="34"/>
      <c r="C23" s="32"/>
      <c r="D23" s="32"/>
      <c r="E23" s="32"/>
      <c r="F23" s="32"/>
      <c r="G23" s="13"/>
      <c r="H23" s="2"/>
      <c r="I23" s="2"/>
    </row>
    <row r="24" spans="1:9" hidden="1">
      <c r="A24" s="33"/>
      <c r="B24" s="36" t="s">
        <v>17</v>
      </c>
      <c r="C24" s="32"/>
      <c r="D24" s="32"/>
      <c r="E24" s="32"/>
      <c r="F24" s="32"/>
      <c r="G24" s="13"/>
      <c r="H24" s="2"/>
      <c r="I24" s="2"/>
    </row>
    <row r="25" spans="1:9" hidden="1">
      <c r="A25" s="33"/>
      <c r="B25" s="34" t="s">
        <v>18</v>
      </c>
      <c r="C25" s="32"/>
      <c r="D25" s="32"/>
      <c r="E25" s="32"/>
      <c r="F25" s="32"/>
      <c r="G25" s="13" t="s">
        <v>13</v>
      </c>
      <c r="H25" s="2"/>
      <c r="I25" s="2"/>
    </row>
    <row r="26" spans="1:9" hidden="1">
      <c r="A26" s="33"/>
      <c r="B26" s="34"/>
      <c r="C26" s="32"/>
      <c r="D26" s="32"/>
      <c r="E26" s="32"/>
      <c r="F26" s="32"/>
      <c r="G26" s="13"/>
      <c r="H26" s="2"/>
      <c r="I26" s="2"/>
    </row>
    <row r="27" spans="1:9" hidden="1">
      <c r="A27" s="30" t="s">
        <v>19</v>
      </c>
      <c r="B27" s="31" t="s">
        <v>11</v>
      </c>
      <c r="C27" s="32"/>
      <c r="D27" s="32"/>
      <c r="E27" s="32"/>
      <c r="F27" s="32"/>
      <c r="G27" s="13"/>
      <c r="H27" s="2"/>
      <c r="I27" s="2"/>
    </row>
    <row r="28" spans="1:9" hidden="1">
      <c r="A28" s="33"/>
      <c r="B28" s="34" t="s">
        <v>15</v>
      </c>
      <c r="C28" s="32"/>
      <c r="D28" s="32"/>
      <c r="E28" s="32"/>
      <c r="F28" s="32"/>
      <c r="G28" s="13" t="s">
        <v>13</v>
      </c>
      <c r="H28" s="2"/>
      <c r="I28" s="2"/>
    </row>
    <row r="29" spans="1:9" hidden="1">
      <c r="A29" s="33"/>
      <c r="B29" s="34"/>
      <c r="C29" s="32"/>
      <c r="D29" s="32"/>
      <c r="E29" s="32"/>
      <c r="F29" s="32"/>
      <c r="G29" s="13"/>
      <c r="H29" s="2"/>
      <c r="I29" s="2"/>
    </row>
    <row r="30" spans="1:9" s="1" customFormat="1" hidden="1">
      <c r="A30" s="37"/>
      <c r="B30" s="36" t="s">
        <v>17</v>
      </c>
      <c r="C30" s="32"/>
      <c r="D30" s="32"/>
      <c r="E30" s="32"/>
      <c r="F30" s="32"/>
      <c r="G30" s="13"/>
    </row>
    <row r="31" spans="1:9" s="1" customFormat="1" hidden="1">
      <c r="A31" s="33"/>
      <c r="B31" s="34" t="s">
        <v>18</v>
      </c>
      <c r="C31" s="32"/>
      <c r="D31" s="32"/>
      <c r="E31" s="32"/>
      <c r="F31" s="32"/>
      <c r="G31" s="13" t="s">
        <v>13</v>
      </c>
    </row>
    <row r="32" spans="1:9" hidden="1">
      <c r="A32" s="33"/>
      <c r="B32" s="34" t="s">
        <v>18</v>
      </c>
      <c r="C32" s="32"/>
      <c r="D32" s="32"/>
      <c r="E32" s="32"/>
      <c r="F32" s="32"/>
      <c r="G32" s="13" t="s">
        <v>13</v>
      </c>
      <c r="H32" s="2"/>
      <c r="I32" s="2"/>
    </row>
    <row r="33" spans="1:9" hidden="1">
      <c r="A33" s="33"/>
      <c r="B33" s="34" t="s">
        <v>18</v>
      </c>
      <c r="C33" s="32"/>
      <c r="D33" s="32"/>
      <c r="E33" s="32"/>
      <c r="F33" s="32"/>
      <c r="G33" s="13" t="s">
        <v>13</v>
      </c>
      <c r="H33" s="2"/>
      <c r="I33" s="2"/>
    </row>
    <row r="34" spans="1:9" hidden="1">
      <c r="A34" s="33"/>
      <c r="B34" s="34"/>
      <c r="C34" s="32"/>
      <c r="D34" s="32"/>
      <c r="E34" s="32"/>
      <c r="F34" s="32"/>
      <c r="G34" s="13"/>
      <c r="H34" s="2"/>
      <c r="I34" s="2"/>
    </row>
    <row r="35" spans="1:9" hidden="1">
      <c r="A35" s="30" t="s">
        <v>20</v>
      </c>
      <c r="B35" s="36" t="s">
        <v>11</v>
      </c>
      <c r="C35" s="32"/>
      <c r="D35" s="32"/>
      <c r="E35" s="32"/>
      <c r="F35" s="32"/>
      <c r="G35" s="13"/>
      <c r="H35" s="2"/>
      <c r="I35" s="2"/>
    </row>
    <row r="36" spans="1:9" hidden="1">
      <c r="A36" s="33"/>
      <c r="B36" s="34" t="s">
        <v>21</v>
      </c>
      <c r="C36" s="32"/>
      <c r="D36" s="32"/>
      <c r="E36" s="32"/>
      <c r="F36" s="32"/>
      <c r="G36" s="13" t="s">
        <v>13</v>
      </c>
      <c r="H36" s="2"/>
      <c r="I36" s="2"/>
    </row>
    <row r="37" spans="1:9" hidden="1">
      <c r="A37" s="33"/>
      <c r="B37" s="34" t="s">
        <v>22</v>
      </c>
      <c r="C37" s="32"/>
      <c r="D37" s="32"/>
      <c r="E37" s="32"/>
      <c r="F37" s="32"/>
      <c r="G37" s="13" t="s">
        <v>13</v>
      </c>
      <c r="H37" s="2"/>
      <c r="I37" s="2"/>
    </row>
    <row r="38" spans="1:9" hidden="1">
      <c r="A38" s="33"/>
      <c r="B38" s="34" t="s">
        <v>23</v>
      </c>
      <c r="C38" s="32"/>
      <c r="D38" s="32"/>
      <c r="E38" s="32"/>
      <c r="F38" s="32"/>
      <c r="G38" s="13" t="s">
        <v>13</v>
      </c>
      <c r="H38" s="2"/>
      <c r="I38" s="2"/>
    </row>
    <row r="39" spans="1:9" hidden="1">
      <c r="A39" s="33"/>
      <c r="B39" s="34" t="s">
        <v>24</v>
      </c>
      <c r="C39" s="32"/>
      <c r="D39" s="32"/>
      <c r="E39" s="32"/>
      <c r="F39" s="32"/>
      <c r="G39" s="13" t="s">
        <v>13</v>
      </c>
      <c r="H39" s="2"/>
      <c r="I39" s="2"/>
    </row>
    <row r="40" spans="1:9" hidden="1">
      <c r="A40" s="33"/>
      <c r="B40" s="34"/>
      <c r="C40" s="32"/>
      <c r="D40" s="32"/>
      <c r="E40" s="32"/>
      <c r="F40" s="32"/>
      <c r="G40" s="13"/>
      <c r="H40" s="2"/>
      <c r="I40" s="2"/>
    </row>
    <row r="41" spans="1:9" hidden="1">
      <c r="A41" s="33"/>
      <c r="B41" s="34"/>
      <c r="C41" s="32"/>
      <c r="D41" s="32"/>
      <c r="E41" s="32"/>
      <c r="F41" s="32"/>
      <c r="G41" s="13"/>
      <c r="H41" s="2"/>
      <c r="I41" s="2"/>
    </row>
    <row r="42" spans="1:9" hidden="1">
      <c r="A42" s="30" t="s">
        <v>25</v>
      </c>
      <c r="B42" s="36" t="s">
        <v>11</v>
      </c>
      <c r="C42" s="32"/>
      <c r="D42" s="32"/>
      <c r="E42" s="32"/>
      <c r="F42" s="32"/>
      <c r="G42" s="13"/>
      <c r="H42" s="2"/>
      <c r="I42" s="2"/>
    </row>
    <row r="43" spans="1:9" hidden="1">
      <c r="A43" s="33"/>
      <c r="B43" s="34" t="s">
        <v>26</v>
      </c>
      <c r="C43" s="32"/>
      <c r="D43" s="32"/>
      <c r="E43" s="32"/>
      <c r="F43" s="32"/>
      <c r="G43" s="13" t="s">
        <v>13</v>
      </c>
      <c r="H43" s="2"/>
      <c r="I43" s="2"/>
    </row>
    <row r="44" spans="1:9" hidden="1">
      <c r="A44" s="33"/>
      <c r="B44" s="34"/>
      <c r="C44" s="32"/>
      <c r="D44" s="32"/>
      <c r="E44" s="32"/>
      <c r="F44" s="32"/>
      <c r="G44" s="13"/>
      <c r="H44" s="2"/>
      <c r="I44" s="2"/>
    </row>
    <row r="45" spans="1:9" hidden="1">
      <c r="A45" s="33"/>
      <c r="B45" s="36" t="s">
        <v>17</v>
      </c>
      <c r="C45" s="32"/>
      <c r="D45" s="32"/>
      <c r="E45" s="32"/>
      <c r="F45" s="32"/>
      <c r="G45" s="13"/>
      <c r="H45" s="2"/>
      <c r="I45" s="2"/>
    </row>
    <row r="46" spans="1:9" hidden="1">
      <c r="A46" s="33"/>
      <c r="B46" s="34" t="s">
        <v>27</v>
      </c>
      <c r="C46" s="32"/>
      <c r="D46" s="32"/>
      <c r="E46" s="32"/>
      <c r="F46" s="32"/>
      <c r="G46" s="13" t="s">
        <v>13</v>
      </c>
      <c r="H46" s="2"/>
      <c r="I46" s="2"/>
    </row>
    <row r="47" spans="1:9" hidden="1">
      <c r="A47" s="33"/>
      <c r="B47" s="34"/>
      <c r="C47" s="32"/>
      <c r="D47" s="32"/>
      <c r="E47" s="32"/>
      <c r="F47" s="32"/>
      <c r="G47" s="13"/>
      <c r="H47" s="2"/>
      <c r="I47" s="2"/>
    </row>
    <row r="48" spans="1:9" hidden="1">
      <c r="A48" s="30" t="s">
        <v>28</v>
      </c>
      <c r="B48" s="36" t="s">
        <v>11</v>
      </c>
      <c r="C48" s="32"/>
      <c r="D48" s="32"/>
      <c r="E48" s="32"/>
      <c r="F48" s="32"/>
      <c r="G48" s="13"/>
      <c r="H48" s="2"/>
      <c r="I48" s="2"/>
    </row>
    <row r="49" spans="1:10" hidden="1">
      <c r="A49" s="33"/>
      <c r="B49" s="34" t="s">
        <v>29</v>
      </c>
      <c r="C49" s="32"/>
      <c r="D49" s="32"/>
      <c r="E49" s="32"/>
      <c r="F49" s="32"/>
      <c r="G49" s="13" t="s">
        <v>13</v>
      </c>
      <c r="H49" s="2"/>
      <c r="I49" s="2"/>
    </row>
    <row r="50" spans="1:10" hidden="1">
      <c r="A50" s="33"/>
      <c r="B50" s="34" t="s">
        <v>30</v>
      </c>
      <c r="C50" s="32"/>
      <c r="D50" s="32"/>
      <c r="E50" s="32"/>
      <c r="F50" s="32"/>
      <c r="G50" s="13" t="s">
        <v>13</v>
      </c>
      <c r="H50" s="2"/>
      <c r="I50" s="2"/>
    </row>
    <row r="51" spans="1:10" hidden="1">
      <c r="A51" s="33"/>
      <c r="B51" s="34" t="s">
        <v>31</v>
      </c>
      <c r="C51" s="32"/>
      <c r="D51" s="32"/>
      <c r="E51" s="32"/>
      <c r="F51" s="32"/>
      <c r="G51" s="13" t="s">
        <v>13</v>
      </c>
      <c r="H51" s="2"/>
      <c r="I51" s="2"/>
    </row>
    <row r="52" spans="1:10" hidden="1">
      <c r="A52" s="33"/>
      <c r="B52" s="34"/>
      <c r="C52" s="32"/>
      <c r="D52" s="32"/>
      <c r="E52" s="32"/>
      <c r="F52" s="32"/>
      <c r="G52" s="13"/>
      <c r="H52" s="2"/>
      <c r="I52" s="2"/>
    </row>
    <row r="53" spans="1:10" hidden="1">
      <c r="A53" s="33"/>
      <c r="B53" s="34"/>
      <c r="C53" s="32"/>
      <c r="D53" s="32"/>
      <c r="E53" s="32"/>
      <c r="F53" s="32"/>
      <c r="G53" s="13"/>
      <c r="H53" s="2"/>
      <c r="I53" s="2"/>
    </row>
    <row r="54" spans="1:10" hidden="1">
      <c r="A54" s="30" t="s">
        <v>32</v>
      </c>
      <c r="B54" s="36" t="s">
        <v>11</v>
      </c>
      <c r="C54" s="32"/>
      <c r="D54" s="32"/>
      <c r="E54" s="32"/>
      <c r="F54" s="32"/>
      <c r="G54" s="13"/>
      <c r="H54" s="2"/>
      <c r="I54" s="2"/>
    </row>
    <row r="55" spans="1:10" hidden="1">
      <c r="A55" s="33"/>
      <c r="B55" s="34" t="s">
        <v>16</v>
      </c>
      <c r="C55" s="32"/>
      <c r="D55" s="32"/>
      <c r="E55" s="32"/>
      <c r="F55" s="32"/>
      <c r="G55" s="13" t="s">
        <v>13</v>
      </c>
      <c r="H55" s="2"/>
      <c r="I55" s="2"/>
    </row>
    <row r="56" spans="1:10" hidden="1">
      <c r="A56" s="33"/>
      <c r="B56" s="34"/>
      <c r="C56" s="32"/>
      <c r="D56" s="32"/>
      <c r="E56" s="32"/>
      <c r="F56" s="32"/>
      <c r="G56" s="13"/>
      <c r="H56" s="2"/>
      <c r="I56" s="2"/>
    </row>
    <row r="57" spans="1:10" hidden="1">
      <c r="A57" s="30" t="s">
        <v>33</v>
      </c>
      <c r="B57" s="36" t="s">
        <v>11</v>
      </c>
      <c r="C57" s="32"/>
      <c r="D57" s="32"/>
      <c r="E57" s="32"/>
      <c r="F57" s="32"/>
      <c r="G57" s="13"/>
      <c r="H57" s="2"/>
      <c r="I57" s="2"/>
    </row>
    <row r="58" spans="1:10" hidden="1">
      <c r="A58" s="33"/>
      <c r="B58" s="34" t="s">
        <v>34</v>
      </c>
      <c r="C58" s="32"/>
      <c r="D58" s="32"/>
      <c r="E58" s="32"/>
      <c r="F58" s="32"/>
      <c r="G58" s="13" t="s">
        <v>13</v>
      </c>
      <c r="H58" s="2"/>
      <c r="I58" s="2"/>
    </row>
    <row r="59" spans="1:10" hidden="1">
      <c r="A59" s="33"/>
      <c r="B59" s="34" t="s">
        <v>29</v>
      </c>
      <c r="C59" s="32"/>
      <c r="D59" s="32"/>
      <c r="E59" s="32"/>
      <c r="F59" s="32"/>
      <c r="G59" s="13" t="s">
        <v>13</v>
      </c>
      <c r="H59" s="2"/>
      <c r="I59" s="2"/>
      <c r="J59" s="14"/>
    </row>
    <row r="60" spans="1:10" hidden="1">
      <c r="A60" s="33"/>
      <c r="B60" s="34" t="s">
        <v>30</v>
      </c>
      <c r="C60" s="32"/>
      <c r="D60" s="32"/>
      <c r="E60" s="32"/>
      <c r="F60" s="32"/>
      <c r="G60" s="13" t="s">
        <v>13</v>
      </c>
      <c r="H60" s="2"/>
      <c r="I60" s="2"/>
    </row>
    <row r="61" spans="1:10" hidden="1">
      <c r="A61" s="33"/>
      <c r="B61" s="34" t="s">
        <v>35</v>
      </c>
      <c r="C61" s="32"/>
      <c r="D61" s="32"/>
      <c r="E61" s="32"/>
      <c r="F61" s="32"/>
      <c r="G61" s="13" t="s">
        <v>13</v>
      </c>
      <c r="H61" s="2"/>
      <c r="I61" s="2"/>
    </row>
    <row r="62" spans="1:10" hidden="1">
      <c r="A62" s="33"/>
      <c r="B62" s="34" t="s">
        <v>36</v>
      </c>
      <c r="C62" s="32"/>
      <c r="D62" s="32"/>
      <c r="E62" s="32"/>
      <c r="F62" s="32"/>
      <c r="G62" s="13" t="s">
        <v>13</v>
      </c>
      <c r="H62" s="2"/>
      <c r="I62" s="2"/>
    </row>
    <row r="63" spans="1:10" hidden="1">
      <c r="A63" s="33"/>
      <c r="B63" s="34" t="s">
        <v>37</v>
      </c>
      <c r="C63" s="32"/>
      <c r="D63" s="32"/>
      <c r="E63" s="32"/>
      <c r="F63" s="32"/>
      <c r="G63" s="13" t="s">
        <v>13</v>
      </c>
      <c r="H63" s="2"/>
      <c r="I63" s="2"/>
    </row>
    <row r="64" spans="1:10" hidden="1">
      <c r="A64" s="33"/>
      <c r="B64" s="34" t="s">
        <v>26</v>
      </c>
      <c r="C64" s="32"/>
      <c r="D64" s="32"/>
      <c r="E64" s="32"/>
      <c r="F64" s="32"/>
      <c r="G64" s="13" t="s">
        <v>13</v>
      </c>
      <c r="H64" s="2"/>
      <c r="I64" s="2"/>
    </row>
    <row r="65" spans="1:9" hidden="1">
      <c r="A65" s="33"/>
      <c r="B65" s="34" t="s">
        <v>16</v>
      </c>
      <c r="C65" s="32"/>
      <c r="D65" s="32"/>
      <c r="E65" s="32"/>
      <c r="F65" s="32"/>
      <c r="G65" s="13" t="s">
        <v>13</v>
      </c>
      <c r="H65" s="2"/>
      <c r="I65" s="2"/>
    </row>
    <row r="66" spans="1:9" hidden="1">
      <c r="A66" s="33"/>
      <c r="B66" s="34" t="s">
        <v>38</v>
      </c>
      <c r="C66" s="32"/>
      <c r="D66" s="32"/>
      <c r="E66" s="32"/>
      <c r="F66" s="32"/>
      <c r="G66" s="13" t="s">
        <v>13</v>
      </c>
      <c r="H66" s="2"/>
      <c r="I66" s="2"/>
    </row>
    <row r="67" spans="1:9" hidden="1">
      <c r="A67" s="33"/>
      <c r="B67" s="32"/>
      <c r="C67" s="32"/>
      <c r="D67" s="32"/>
      <c r="E67" s="32"/>
      <c r="F67" s="32"/>
      <c r="G67" s="13" t="s">
        <v>13</v>
      </c>
      <c r="H67" s="2"/>
      <c r="I67" s="2"/>
    </row>
    <row r="68" spans="1:9" hidden="1">
      <c r="A68" s="33"/>
      <c r="B68" s="32"/>
      <c r="C68" s="32"/>
      <c r="D68" s="32"/>
      <c r="E68" s="32"/>
      <c r="F68" s="32"/>
      <c r="G68" s="15"/>
      <c r="H68" s="2"/>
      <c r="I68" s="2"/>
    </row>
    <row r="69" spans="1:9" hidden="1">
      <c r="A69" s="33"/>
      <c r="B69" s="36" t="s">
        <v>17</v>
      </c>
      <c r="C69" s="32"/>
      <c r="D69" s="32"/>
      <c r="E69" s="32"/>
      <c r="F69" s="32"/>
      <c r="G69" s="15"/>
      <c r="H69" s="2"/>
      <c r="I69" s="2"/>
    </row>
    <row r="70" spans="1:9" s="4" customFormat="1" hidden="1">
      <c r="A70" s="33"/>
      <c r="B70" s="34" t="s">
        <v>39</v>
      </c>
      <c r="C70" s="32"/>
      <c r="D70" s="32"/>
      <c r="E70" s="32"/>
      <c r="F70" s="32"/>
      <c r="G70" s="13" t="s">
        <v>13</v>
      </c>
    </row>
    <row r="71" spans="1:9" s="4" customFormat="1" hidden="1">
      <c r="A71" s="33"/>
      <c r="B71" s="34" t="s">
        <v>40</v>
      </c>
      <c r="C71" s="32"/>
      <c r="D71" s="32"/>
      <c r="E71" s="32"/>
      <c r="F71" s="32"/>
      <c r="G71" s="13" t="s">
        <v>13</v>
      </c>
    </row>
    <row r="72" spans="1:9" s="4" customFormat="1" hidden="1">
      <c r="A72" s="33"/>
      <c r="B72" s="34" t="s">
        <v>41</v>
      </c>
      <c r="C72" s="32"/>
      <c r="D72" s="32"/>
      <c r="E72" s="32"/>
      <c r="F72" s="32"/>
      <c r="G72" s="13" t="s">
        <v>13</v>
      </c>
    </row>
    <row r="73" spans="1:9" s="4" customFormat="1" hidden="1">
      <c r="A73" s="33"/>
      <c r="B73" s="34"/>
      <c r="C73" s="32"/>
      <c r="D73" s="32"/>
      <c r="E73" s="32"/>
      <c r="F73" s="32"/>
      <c r="G73" s="13" t="s">
        <v>13</v>
      </c>
    </row>
    <row r="74" spans="1:9" s="4" customFormat="1" hidden="1">
      <c r="A74" s="33"/>
      <c r="B74" s="34"/>
      <c r="C74" s="32"/>
      <c r="D74" s="32"/>
      <c r="E74" s="32"/>
      <c r="F74" s="32"/>
    </row>
    <row r="75" spans="1:9" s="4" customFormat="1" hidden="1">
      <c r="A75" s="33"/>
      <c r="B75" s="34"/>
      <c r="C75" s="32"/>
      <c r="D75" s="32"/>
      <c r="E75" s="32"/>
      <c r="F75" s="32"/>
    </row>
    <row r="76" spans="1:9" s="4" customFormat="1">
      <c r="A76" s="40" t="s">
        <v>61</v>
      </c>
      <c r="B76" s="45">
        <f>SUM(B14:B15)</f>
        <v>385431468</v>
      </c>
      <c r="C76" s="45">
        <f>SUM(C14:C15)</f>
        <v>219593908.98999998</v>
      </c>
      <c r="D76" s="41">
        <f>+C76*100/B76</f>
        <v>56.973528946525967</v>
      </c>
      <c r="E76" s="45">
        <f>SUM(E14:E15)</f>
        <v>165837559.01000002</v>
      </c>
      <c r="F76" s="41">
        <f t="shared" ref="F76" si="3">+E76*100/B76</f>
        <v>43.026471053474033</v>
      </c>
    </row>
    <row r="77" spans="1:9" s="4" customFormat="1">
      <c r="A77" s="2"/>
      <c r="B77" s="12"/>
      <c r="C77" s="11"/>
      <c r="D77" s="11"/>
      <c r="E77" s="11"/>
      <c r="F77" s="11"/>
    </row>
  </sheetData>
  <mergeCells count="5">
    <mergeCell ref="A1:F1"/>
    <mergeCell ref="A2:F2"/>
    <mergeCell ref="A3:F3"/>
    <mergeCell ref="A5:A6"/>
    <mergeCell ref="B5:B6"/>
  </mergeCells>
  <pageMargins left="0.25" right="0.17" top="0.54" bottom="0.4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7156-7675-4DBA-8EC5-924F6589D5FE}">
  <sheetPr>
    <tabColor rgb="FF00B050"/>
  </sheetPr>
  <dimension ref="A1:J77"/>
  <sheetViews>
    <sheetView workbookViewId="0">
      <selection activeCell="I78" sqref="I78"/>
    </sheetView>
  </sheetViews>
  <sheetFormatPr defaultColWidth="9" defaultRowHeight="20.25"/>
  <cols>
    <col min="1" max="1" width="25.85546875" style="2" customWidth="1"/>
    <col min="2" max="3" width="17.7109375" style="11" customWidth="1"/>
    <col min="4" max="4" width="10.28515625" style="11" customWidth="1"/>
    <col min="5" max="5" width="17.140625" style="11" customWidth="1"/>
    <col min="6" max="6" width="10" style="11" customWidth="1"/>
    <col min="7" max="7" width="15.140625" style="11" customWidth="1"/>
    <col min="8" max="8" width="14.7109375" style="11" bestFit="1" customWidth="1"/>
    <col min="9" max="9" width="7.5703125" style="4" customWidth="1"/>
    <col min="10" max="11" width="9" style="2"/>
    <col min="12" max="12" width="10.85546875" style="2" bestFit="1" customWidth="1"/>
    <col min="13" max="16384" width="9" style="2"/>
  </cols>
  <sheetData>
    <row r="1" spans="1:9">
      <c r="A1" s="80" t="s">
        <v>0</v>
      </c>
      <c r="B1" s="80"/>
      <c r="C1" s="80"/>
      <c r="D1" s="80"/>
      <c r="E1" s="80"/>
      <c r="F1" s="80"/>
      <c r="G1" s="1"/>
      <c r="H1" s="1"/>
      <c r="I1" s="1"/>
    </row>
    <row r="2" spans="1:9">
      <c r="A2" s="80" t="s">
        <v>55</v>
      </c>
      <c r="B2" s="80"/>
      <c r="C2" s="80"/>
      <c r="D2" s="80"/>
      <c r="E2" s="80"/>
      <c r="F2" s="80"/>
      <c r="G2" s="1"/>
      <c r="H2" s="1"/>
      <c r="I2" s="1"/>
    </row>
    <row r="3" spans="1:9">
      <c r="A3" s="80" t="s">
        <v>109</v>
      </c>
      <c r="B3" s="80"/>
      <c r="C3" s="80"/>
      <c r="D3" s="80"/>
      <c r="E3" s="80"/>
      <c r="F3" s="80"/>
      <c r="G3" s="1"/>
      <c r="H3" s="1"/>
      <c r="I3" s="1"/>
    </row>
    <row r="4" spans="1:9">
      <c r="A4" s="3"/>
      <c r="B4" s="3"/>
      <c r="C4" s="3"/>
      <c r="D4" s="3"/>
      <c r="E4" s="3"/>
      <c r="F4" s="3"/>
      <c r="G4" s="3"/>
      <c r="H4" s="3"/>
    </row>
    <row r="5" spans="1:9" ht="25.5" customHeight="1">
      <c r="A5" s="87" t="s">
        <v>1</v>
      </c>
      <c r="B5" s="89" t="s">
        <v>2</v>
      </c>
      <c r="C5" s="29" t="s">
        <v>3</v>
      </c>
      <c r="D5" s="29"/>
      <c r="E5" s="29" t="s">
        <v>57</v>
      </c>
      <c r="F5" s="29"/>
      <c r="G5" s="2"/>
      <c r="H5" s="2"/>
      <c r="I5" s="2"/>
    </row>
    <row r="6" spans="1:9">
      <c r="A6" s="88"/>
      <c r="B6" s="90"/>
      <c r="C6" s="68" t="s">
        <v>58</v>
      </c>
      <c r="D6" s="68" t="s">
        <v>4</v>
      </c>
      <c r="E6" s="68" t="s">
        <v>58</v>
      </c>
      <c r="F6" s="68" t="s">
        <v>4</v>
      </c>
      <c r="G6" s="2"/>
      <c r="H6" s="2"/>
      <c r="I6" s="2"/>
    </row>
    <row r="7" spans="1:9" ht="60.75">
      <c r="A7" s="51" t="s">
        <v>76</v>
      </c>
      <c r="B7" s="52">
        <v>196093400</v>
      </c>
      <c r="C7" s="54">
        <v>163040433.84999999</v>
      </c>
      <c r="D7" s="6">
        <f>+C7*100/B7</f>
        <v>83.144274029620576</v>
      </c>
      <c r="E7" s="6">
        <f>+B7-C7</f>
        <v>33052966.150000006</v>
      </c>
      <c r="F7" s="6">
        <f>+E7*100/B7</f>
        <v>16.855725970379424</v>
      </c>
      <c r="G7" s="2"/>
      <c r="H7" s="2"/>
      <c r="I7" s="2"/>
    </row>
    <row r="8" spans="1:9" ht="60.75">
      <c r="A8" s="50" t="s">
        <v>77</v>
      </c>
      <c r="B8" s="53">
        <v>43799300</v>
      </c>
      <c r="C8" s="55">
        <v>33366471.73</v>
      </c>
      <c r="D8" s="6">
        <f>+C8*100/B8</f>
        <v>76.180376695517964</v>
      </c>
      <c r="E8" s="6">
        <f>+B8-C8</f>
        <v>10432828.27</v>
      </c>
      <c r="F8" s="6">
        <f>+E8*100/B8</f>
        <v>23.819623304482036</v>
      </c>
      <c r="G8" s="2"/>
      <c r="H8" s="2"/>
      <c r="I8" s="2"/>
    </row>
    <row r="9" spans="1:9">
      <c r="A9" s="5" t="s">
        <v>5</v>
      </c>
      <c r="B9" s="6">
        <v>83642034</v>
      </c>
      <c r="C9" s="6">
        <v>71142690.319999993</v>
      </c>
      <c r="D9" s="6">
        <f>+C9*100/B9</f>
        <v>85.056145717355449</v>
      </c>
      <c r="E9" s="6">
        <f>+B9-C9</f>
        <v>12499343.680000007</v>
      </c>
      <c r="F9" s="6">
        <f>+E9*100/B9</f>
        <v>14.943854282644546</v>
      </c>
      <c r="G9" s="2"/>
      <c r="H9" s="2"/>
      <c r="I9" s="2"/>
    </row>
    <row r="10" spans="1:9">
      <c r="A10" s="5" t="s">
        <v>6</v>
      </c>
      <c r="B10" s="6">
        <v>8614026</v>
      </c>
      <c r="C10" s="6">
        <v>7427982.7199999997</v>
      </c>
      <c r="D10" s="6">
        <f t="shared" ref="D10:D13" si="0">+C10*100/B10</f>
        <v>86.231254932362631</v>
      </c>
      <c r="E10" s="6">
        <f t="shared" ref="E10:E15" si="1">+B10-C10</f>
        <v>1186043.2800000003</v>
      </c>
      <c r="F10" s="6">
        <f t="shared" ref="F10:F15" si="2">+E10*100/B10</f>
        <v>13.768745067637367</v>
      </c>
      <c r="G10" s="2"/>
      <c r="H10" s="2"/>
      <c r="I10" s="2"/>
    </row>
    <row r="11" spans="1:9">
      <c r="A11" s="5" t="s">
        <v>7</v>
      </c>
      <c r="B11" s="6">
        <f>4488282+5040549</f>
        <v>9528831</v>
      </c>
      <c r="C11" s="6">
        <f>3413282+3142530.64</f>
        <v>6555812.6400000006</v>
      </c>
      <c r="D11" s="6">
        <f t="shared" si="0"/>
        <v>68.799757703751908</v>
      </c>
      <c r="E11" s="6">
        <f t="shared" si="1"/>
        <v>2973018.3599999994</v>
      </c>
      <c r="F11" s="6">
        <f t="shared" si="2"/>
        <v>31.200242296248085</v>
      </c>
      <c r="G11" s="2"/>
      <c r="H11" s="2"/>
      <c r="I11" s="2"/>
    </row>
    <row r="12" spans="1:9">
      <c r="A12" s="5" t="s">
        <v>8</v>
      </c>
      <c r="B12" s="6">
        <v>7136000</v>
      </c>
      <c r="C12" s="6">
        <v>4332710</v>
      </c>
      <c r="D12" s="6">
        <f t="shared" si="0"/>
        <v>60.716227578475333</v>
      </c>
      <c r="E12" s="6">
        <f t="shared" si="1"/>
        <v>2803290</v>
      </c>
      <c r="F12" s="6">
        <f t="shared" si="2"/>
        <v>39.283772421524667</v>
      </c>
      <c r="G12" s="2"/>
      <c r="H12" s="2"/>
      <c r="I12" s="2"/>
    </row>
    <row r="13" spans="1:9">
      <c r="A13" s="5" t="s">
        <v>9</v>
      </c>
      <c r="B13" s="6">
        <v>15982800</v>
      </c>
      <c r="C13" s="6">
        <v>10390795.24</v>
      </c>
      <c r="D13" s="6">
        <f t="shared" si="0"/>
        <v>65.012358535425577</v>
      </c>
      <c r="E13" s="6">
        <f t="shared" si="1"/>
        <v>5592004.7599999998</v>
      </c>
      <c r="F13" s="22">
        <f t="shared" si="2"/>
        <v>34.987641464574416</v>
      </c>
      <c r="G13" s="2"/>
      <c r="H13" s="2"/>
      <c r="I13" s="2"/>
    </row>
    <row r="14" spans="1:9">
      <c r="A14" s="8" t="s">
        <v>59</v>
      </c>
      <c r="B14" s="9">
        <f>SUM(B7:B13)</f>
        <v>364796391</v>
      </c>
      <c r="C14" s="9">
        <f>SUM(C7:C13)</f>
        <v>296256896.5</v>
      </c>
      <c r="D14" s="9">
        <f>+C14*100/B14</f>
        <v>81.211575500482411</v>
      </c>
      <c r="E14" s="9">
        <f>SUM(E7:E13)</f>
        <v>68539494.500000015</v>
      </c>
      <c r="F14" s="47">
        <f t="shared" si="2"/>
        <v>18.7884244995176</v>
      </c>
      <c r="G14" s="2"/>
      <c r="H14" s="2"/>
      <c r="I14" s="2"/>
    </row>
    <row r="15" spans="1:9">
      <c r="A15" s="48" t="s">
        <v>60</v>
      </c>
      <c r="B15" s="41">
        <f>62466801-51761350-7577980</f>
        <v>3127471</v>
      </c>
      <c r="C15" s="41">
        <f>62048132-51761350-7577980</f>
        <v>2708802</v>
      </c>
      <c r="D15" s="41">
        <f>+C15*100/B15</f>
        <v>86.613177228501883</v>
      </c>
      <c r="E15" s="41">
        <f t="shared" si="1"/>
        <v>418669</v>
      </c>
      <c r="F15" s="41">
        <f t="shared" si="2"/>
        <v>13.386822771498121</v>
      </c>
      <c r="G15" s="2"/>
      <c r="H15" s="2"/>
      <c r="I15" s="2"/>
    </row>
    <row r="16" spans="1:9" hidden="1">
      <c r="A16" s="30" t="s">
        <v>10</v>
      </c>
      <c r="B16" s="31" t="s">
        <v>11</v>
      </c>
      <c r="C16" s="32"/>
      <c r="D16" s="32"/>
      <c r="E16" s="32"/>
      <c r="F16" s="32"/>
      <c r="G16" s="4"/>
      <c r="H16" s="2"/>
      <c r="I16" s="2"/>
    </row>
    <row r="17" spans="1:9" ht="24" hidden="1">
      <c r="A17" s="33"/>
      <c r="B17" s="34" t="s">
        <v>12</v>
      </c>
      <c r="C17" s="32"/>
      <c r="D17" s="32"/>
      <c r="E17" s="32"/>
      <c r="F17" s="32"/>
      <c r="G17" s="13" t="s">
        <v>13</v>
      </c>
      <c r="H17" s="2"/>
      <c r="I17" s="2"/>
    </row>
    <row r="18" spans="1:9" ht="24" hidden="1">
      <c r="A18" s="33"/>
      <c r="B18" s="34" t="s">
        <v>12</v>
      </c>
      <c r="C18" s="32"/>
      <c r="D18" s="32"/>
      <c r="E18" s="32"/>
      <c r="F18" s="32"/>
      <c r="G18" s="13" t="s">
        <v>13</v>
      </c>
      <c r="H18" s="2"/>
      <c r="I18" s="2"/>
    </row>
    <row r="19" spans="1:9" ht="24" hidden="1">
      <c r="A19" s="33"/>
      <c r="B19" s="34" t="s">
        <v>12</v>
      </c>
      <c r="C19" s="32"/>
      <c r="D19" s="32"/>
      <c r="E19" s="32"/>
      <c r="F19" s="32"/>
      <c r="G19" s="13" t="s">
        <v>13</v>
      </c>
      <c r="H19" s="2"/>
      <c r="I19" s="2"/>
    </row>
    <row r="20" spans="1:9" ht="24" hidden="1">
      <c r="A20" s="33"/>
      <c r="B20" s="34" t="s">
        <v>14</v>
      </c>
      <c r="C20" s="32"/>
      <c r="D20" s="32"/>
      <c r="E20" s="32"/>
      <c r="F20" s="32"/>
      <c r="G20" s="13" t="s">
        <v>13</v>
      </c>
      <c r="H20" s="2"/>
      <c r="I20" s="2"/>
    </row>
    <row r="21" spans="1:9" ht="24" hidden="1">
      <c r="A21" s="33"/>
      <c r="B21" s="34" t="s">
        <v>15</v>
      </c>
      <c r="C21" s="32"/>
      <c r="D21" s="32"/>
      <c r="E21" s="32"/>
      <c r="F21" s="32"/>
      <c r="G21" s="13" t="s">
        <v>13</v>
      </c>
      <c r="H21" s="2"/>
      <c r="I21" s="2"/>
    </row>
    <row r="22" spans="1:9" ht="24" hidden="1">
      <c r="A22" s="33"/>
      <c r="B22" s="34" t="s">
        <v>16</v>
      </c>
      <c r="C22" s="32"/>
      <c r="D22" s="32"/>
      <c r="E22" s="32"/>
      <c r="F22" s="32"/>
      <c r="G22" s="13" t="s">
        <v>13</v>
      </c>
      <c r="H22" s="2"/>
      <c r="I22" s="2"/>
    </row>
    <row r="23" spans="1:9" ht="24" hidden="1">
      <c r="A23" s="33"/>
      <c r="B23" s="34"/>
      <c r="C23" s="32"/>
      <c r="D23" s="32"/>
      <c r="E23" s="32"/>
      <c r="F23" s="32"/>
      <c r="G23" s="13"/>
      <c r="H23" s="2"/>
      <c r="I23" s="2"/>
    </row>
    <row r="24" spans="1:9" ht="24" hidden="1">
      <c r="A24" s="33"/>
      <c r="B24" s="36" t="s">
        <v>17</v>
      </c>
      <c r="C24" s="32"/>
      <c r="D24" s="32"/>
      <c r="E24" s="32"/>
      <c r="F24" s="32"/>
      <c r="G24" s="13"/>
      <c r="H24" s="2"/>
      <c r="I24" s="2"/>
    </row>
    <row r="25" spans="1:9" ht="24" hidden="1">
      <c r="A25" s="33"/>
      <c r="B25" s="34" t="s">
        <v>18</v>
      </c>
      <c r="C25" s="32"/>
      <c r="D25" s="32"/>
      <c r="E25" s="32"/>
      <c r="F25" s="32"/>
      <c r="G25" s="13" t="s">
        <v>13</v>
      </c>
      <c r="H25" s="2"/>
      <c r="I25" s="2"/>
    </row>
    <row r="26" spans="1:9" ht="24" hidden="1">
      <c r="A26" s="33"/>
      <c r="B26" s="34"/>
      <c r="C26" s="32"/>
      <c r="D26" s="32"/>
      <c r="E26" s="32"/>
      <c r="F26" s="32"/>
      <c r="G26" s="13"/>
      <c r="H26" s="2"/>
      <c r="I26" s="2"/>
    </row>
    <row r="27" spans="1:9" ht="24" hidden="1">
      <c r="A27" s="30" t="s">
        <v>19</v>
      </c>
      <c r="B27" s="31" t="s">
        <v>11</v>
      </c>
      <c r="C27" s="32"/>
      <c r="D27" s="32"/>
      <c r="E27" s="32"/>
      <c r="F27" s="32"/>
      <c r="G27" s="13"/>
      <c r="H27" s="2"/>
      <c r="I27" s="2"/>
    </row>
    <row r="28" spans="1:9" ht="24" hidden="1">
      <c r="A28" s="33"/>
      <c r="B28" s="34" t="s">
        <v>15</v>
      </c>
      <c r="C28" s="32"/>
      <c r="D28" s="32"/>
      <c r="E28" s="32"/>
      <c r="F28" s="32"/>
      <c r="G28" s="13" t="s">
        <v>13</v>
      </c>
      <c r="H28" s="2"/>
      <c r="I28" s="2"/>
    </row>
    <row r="29" spans="1:9" ht="24" hidden="1">
      <c r="A29" s="33"/>
      <c r="B29" s="34"/>
      <c r="C29" s="32"/>
      <c r="D29" s="32"/>
      <c r="E29" s="32"/>
      <c r="F29" s="32"/>
      <c r="G29" s="13"/>
      <c r="H29" s="2"/>
      <c r="I29" s="2"/>
    </row>
    <row r="30" spans="1:9" s="1" customFormat="1" ht="24" hidden="1">
      <c r="A30" s="37"/>
      <c r="B30" s="36" t="s">
        <v>17</v>
      </c>
      <c r="C30" s="32"/>
      <c r="D30" s="32"/>
      <c r="E30" s="32"/>
      <c r="F30" s="32"/>
      <c r="G30" s="13"/>
    </row>
    <row r="31" spans="1:9" s="1" customFormat="1" ht="24" hidden="1">
      <c r="A31" s="33"/>
      <c r="B31" s="34" t="s">
        <v>18</v>
      </c>
      <c r="C31" s="32"/>
      <c r="D31" s="32"/>
      <c r="E31" s="32"/>
      <c r="F31" s="32"/>
      <c r="G31" s="13" t="s">
        <v>13</v>
      </c>
    </row>
    <row r="32" spans="1:9" ht="24" hidden="1">
      <c r="A32" s="33"/>
      <c r="B32" s="34" t="s">
        <v>18</v>
      </c>
      <c r="C32" s="32"/>
      <c r="D32" s="32"/>
      <c r="E32" s="32"/>
      <c r="F32" s="32"/>
      <c r="G32" s="13" t="s">
        <v>13</v>
      </c>
      <c r="H32" s="2"/>
      <c r="I32" s="2"/>
    </row>
    <row r="33" spans="1:9" ht="24" hidden="1">
      <c r="A33" s="33"/>
      <c r="B33" s="34" t="s">
        <v>18</v>
      </c>
      <c r="C33" s="32"/>
      <c r="D33" s="32"/>
      <c r="E33" s="32"/>
      <c r="F33" s="32"/>
      <c r="G33" s="13" t="s">
        <v>13</v>
      </c>
      <c r="H33" s="2"/>
      <c r="I33" s="2"/>
    </row>
    <row r="34" spans="1:9" ht="24" hidden="1">
      <c r="A34" s="33"/>
      <c r="B34" s="34"/>
      <c r="C34" s="32"/>
      <c r="D34" s="32"/>
      <c r="E34" s="32"/>
      <c r="F34" s="32"/>
      <c r="G34" s="13"/>
      <c r="H34" s="2"/>
      <c r="I34" s="2"/>
    </row>
    <row r="35" spans="1:9" ht="24" hidden="1">
      <c r="A35" s="30" t="s">
        <v>20</v>
      </c>
      <c r="B35" s="36" t="s">
        <v>11</v>
      </c>
      <c r="C35" s="32"/>
      <c r="D35" s="32"/>
      <c r="E35" s="32"/>
      <c r="F35" s="32"/>
      <c r="G35" s="13"/>
      <c r="H35" s="2"/>
      <c r="I35" s="2"/>
    </row>
    <row r="36" spans="1:9" ht="24" hidden="1">
      <c r="A36" s="33"/>
      <c r="B36" s="34" t="s">
        <v>21</v>
      </c>
      <c r="C36" s="32"/>
      <c r="D36" s="32"/>
      <c r="E36" s="32"/>
      <c r="F36" s="32"/>
      <c r="G36" s="13" t="s">
        <v>13</v>
      </c>
      <c r="H36" s="2"/>
      <c r="I36" s="2"/>
    </row>
    <row r="37" spans="1:9" ht="24" hidden="1">
      <c r="A37" s="33"/>
      <c r="B37" s="34" t="s">
        <v>22</v>
      </c>
      <c r="C37" s="32"/>
      <c r="D37" s="32"/>
      <c r="E37" s="32"/>
      <c r="F37" s="32"/>
      <c r="G37" s="13" t="s">
        <v>13</v>
      </c>
      <c r="H37" s="2"/>
      <c r="I37" s="2"/>
    </row>
    <row r="38" spans="1:9" ht="24" hidden="1">
      <c r="A38" s="33"/>
      <c r="B38" s="34" t="s">
        <v>23</v>
      </c>
      <c r="C38" s="32"/>
      <c r="D38" s="32"/>
      <c r="E38" s="32"/>
      <c r="F38" s="32"/>
      <c r="G38" s="13" t="s">
        <v>13</v>
      </c>
      <c r="H38" s="2"/>
      <c r="I38" s="2"/>
    </row>
    <row r="39" spans="1:9" ht="24" hidden="1">
      <c r="A39" s="33"/>
      <c r="B39" s="34" t="s">
        <v>24</v>
      </c>
      <c r="C39" s="32"/>
      <c r="D39" s="32"/>
      <c r="E39" s="32"/>
      <c r="F39" s="32"/>
      <c r="G39" s="13" t="s">
        <v>13</v>
      </c>
      <c r="H39" s="2"/>
      <c r="I39" s="2"/>
    </row>
    <row r="40" spans="1:9" ht="24" hidden="1">
      <c r="A40" s="33"/>
      <c r="B40" s="34"/>
      <c r="C40" s="32"/>
      <c r="D40" s="32"/>
      <c r="E40" s="32"/>
      <c r="F40" s="32"/>
      <c r="G40" s="13"/>
      <c r="H40" s="2"/>
      <c r="I40" s="2"/>
    </row>
    <row r="41" spans="1:9" ht="24" hidden="1">
      <c r="A41" s="33"/>
      <c r="B41" s="34"/>
      <c r="C41" s="32"/>
      <c r="D41" s="32"/>
      <c r="E41" s="32"/>
      <c r="F41" s="32"/>
      <c r="G41" s="13"/>
      <c r="H41" s="2"/>
      <c r="I41" s="2"/>
    </row>
    <row r="42" spans="1:9" ht="24" hidden="1">
      <c r="A42" s="30" t="s">
        <v>25</v>
      </c>
      <c r="B42" s="36" t="s">
        <v>11</v>
      </c>
      <c r="C42" s="32"/>
      <c r="D42" s="32"/>
      <c r="E42" s="32"/>
      <c r="F42" s="32"/>
      <c r="G42" s="13"/>
      <c r="H42" s="2"/>
      <c r="I42" s="2"/>
    </row>
    <row r="43" spans="1:9" ht="24" hidden="1">
      <c r="A43" s="33"/>
      <c r="B43" s="34" t="s">
        <v>26</v>
      </c>
      <c r="C43" s="32"/>
      <c r="D43" s="32"/>
      <c r="E43" s="32"/>
      <c r="F43" s="32"/>
      <c r="G43" s="13" t="s">
        <v>13</v>
      </c>
      <c r="H43" s="2"/>
      <c r="I43" s="2"/>
    </row>
    <row r="44" spans="1:9" ht="24" hidden="1">
      <c r="A44" s="33"/>
      <c r="B44" s="34"/>
      <c r="C44" s="32"/>
      <c r="D44" s="32"/>
      <c r="E44" s="32"/>
      <c r="F44" s="32"/>
      <c r="G44" s="13"/>
      <c r="H44" s="2"/>
      <c r="I44" s="2"/>
    </row>
    <row r="45" spans="1:9" ht="24" hidden="1">
      <c r="A45" s="33"/>
      <c r="B45" s="36" t="s">
        <v>17</v>
      </c>
      <c r="C45" s="32"/>
      <c r="D45" s="32"/>
      <c r="E45" s="32"/>
      <c r="F45" s="32"/>
      <c r="G45" s="13"/>
      <c r="H45" s="2"/>
      <c r="I45" s="2"/>
    </row>
    <row r="46" spans="1:9" ht="24" hidden="1">
      <c r="A46" s="33"/>
      <c r="B46" s="34" t="s">
        <v>27</v>
      </c>
      <c r="C46" s="32"/>
      <c r="D46" s="32"/>
      <c r="E46" s="32"/>
      <c r="F46" s="32"/>
      <c r="G46" s="13" t="s">
        <v>13</v>
      </c>
      <c r="H46" s="2"/>
      <c r="I46" s="2"/>
    </row>
    <row r="47" spans="1:9" ht="24" hidden="1">
      <c r="A47" s="33"/>
      <c r="B47" s="34"/>
      <c r="C47" s="32"/>
      <c r="D47" s="32"/>
      <c r="E47" s="32"/>
      <c r="F47" s="32"/>
      <c r="G47" s="13"/>
      <c r="H47" s="2"/>
      <c r="I47" s="2"/>
    </row>
    <row r="48" spans="1:9" ht="24" hidden="1">
      <c r="A48" s="30" t="s">
        <v>28</v>
      </c>
      <c r="B48" s="36" t="s">
        <v>11</v>
      </c>
      <c r="C48" s="32"/>
      <c r="D48" s="32"/>
      <c r="E48" s="32"/>
      <c r="F48" s="32"/>
      <c r="G48" s="13"/>
      <c r="H48" s="2"/>
      <c r="I48" s="2"/>
    </row>
    <row r="49" spans="1:10" ht="24" hidden="1">
      <c r="A49" s="33"/>
      <c r="B49" s="34" t="s">
        <v>29</v>
      </c>
      <c r="C49" s="32"/>
      <c r="D49" s="32"/>
      <c r="E49" s="32"/>
      <c r="F49" s="32"/>
      <c r="G49" s="13" t="s">
        <v>13</v>
      </c>
      <c r="H49" s="2"/>
      <c r="I49" s="2"/>
    </row>
    <row r="50" spans="1:10" ht="24" hidden="1">
      <c r="A50" s="33"/>
      <c r="B50" s="34" t="s">
        <v>30</v>
      </c>
      <c r="C50" s="32"/>
      <c r="D50" s="32"/>
      <c r="E50" s="32"/>
      <c r="F50" s="32"/>
      <c r="G50" s="13" t="s">
        <v>13</v>
      </c>
      <c r="H50" s="2"/>
      <c r="I50" s="2"/>
    </row>
    <row r="51" spans="1:10" ht="24" hidden="1">
      <c r="A51" s="33"/>
      <c r="B51" s="34" t="s">
        <v>31</v>
      </c>
      <c r="C51" s="32"/>
      <c r="D51" s="32"/>
      <c r="E51" s="32"/>
      <c r="F51" s="32"/>
      <c r="G51" s="13" t="s">
        <v>13</v>
      </c>
      <c r="H51" s="2"/>
      <c r="I51" s="2"/>
    </row>
    <row r="52" spans="1:10" ht="24" hidden="1">
      <c r="A52" s="33"/>
      <c r="B52" s="34"/>
      <c r="C52" s="32"/>
      <c r="D52" s="32"/>
      <c r="E52" s="32"/>
      <c r="F52" s="32"/>
      <c r="G52" s="13"/>
      <c r="H52" s="2"/>
      <c r="I52" s="2"/>
    </row>
    <row r="53" spans="1:10" ht="24" hidden="1">
      <c r="A53" s="33"/>
      <c r="B53" s="34"/>
      <c r="C53" s="32"/>
      <c r="D53" s="32"/>
      <c r="E53" s="32"/>
      <c r="F53" s="32"/>
      <c r="G53" s="13"/>
      <c r="H53" s="2"/>
      <c r="I53" s="2"/>
    </row>
    <row r="54" spans="1:10" ht="24" hidden="1">
      <c r="A54" s="30" t="s">
        <v>32</v>
      </c>
      <c r="B54" s="36" t="s">
        <v>11</v>
      </c>
      <c r="C54" s="32"/>
      <c r="D54" s="32"/>
      <c r="E54" s="32"/>
      <c r="F54" s="32"/>
      <c r="G54" s="13"/>
      <c r="H54" s="2"/>
      <c r="I54" s="2"/>
    </row>
    <row r="55" spans="1:10" ht="24" hidden="1">
      <c r="A55" s="33"/>
      <c r="B55" s="34" t="s">
        <v>16</v>
      </c>
      <c r="C55" s="32"/>
      <c r="D55" s="32"/>
      <c r="E55" s="32"/>
      <c r="F55" s="32"/>
      <c r="G55" s="13" t="s">
        <v>13</v>
      </c>
      <c r="H55" s="2"/>
      <c r="I55" s="2"/>
    </row>
    <row r="56" spans="1:10" ht="24" hidden="1">
      <c r="A56" s="33"/>
      <c r="B56" s="34"/>
      <c r="C56" s="32"/>
      <c r="D56" s="32"/>
      <c r="E56" s="32"/>
      <c r="F56" s="32"/>
      <c r="G56" s="13"/>
      <c r="H56" s="2"/>
      <c r="I56" s="2"/>
    </row>
    <row r="57" spans="1:10" ht="24" hidden="1">
      <c r="A57" s="30" t="s">
        <v>33</v>
      </c>
      <c r="B57" s="36" t="s">
        <v>11</v>
      </c>
      <c r="C57" s="32"/>
      <c r="D57" s="32"/>
      <c r="E57" s="32"/>
      <c r="F57" s="32"/>
      <c r="G57" s="13"/>
      <c r="H57" s="2"/>
      <c r="I57" s="2"/>
    </row>
    <row r="58" spans="1:10" ht="24" hidden="1">
      <c r="A58" s="33"/>
      <c r="B58" s="34" t="s">
        <v>34</v>
      </c>
      <c r="C58" s="32"/>
      <c r="D58" s="32"/>
      <c r="E58" s="32"/>
      <c r="F58" s="32"/>
      <c r="G58" s="13" t="s">
        <v>13</v>
      </c>
      <c r="H58" s="2"/>
      <c r="I58" s="2"/>
    </row>
    <row r="59" spans="1:10" ht="24" hidden="1">
      <c r="A59" s="33"/>
      <c r="B59" s="34" t="s">
        <v>29</v>
      </c>
      <c r="C59" s="32"/>
      <c r="D59" s="32"/>
      <c r="E59" s="32"/>
      <c r="F59" s="32"/>
      <c r="G59" s="13" t="s">
        <v>13</v>
      </c>
      <c r="H59" s="2"/>
      <c r="I59" s="2"/>
      <c r="J59" s="14"/>
    </row>
    <row r="60" spans="1:10" ht="24" hidden="1">
      <c r="A60" s="33"/>
      <c r="B60" s="34" t="s">
        <v>30</v>
      </c>
      <c r="C60" s="32"/>
      <c r="D60" s="32"/>
      <c r="E60" s="32"/>
      <c r="F60" s="32"/>
      <c r="G60" s="13" t="s">
        <v>13</v>
      </c>
      <c r="H60" s="2"/>
      <c r="I60" s="2"/>
    </row>
    <row r="61" spans="1:10" ht="24" hidden="1">
      <c r="A61" s="33"/>
      <c r="B61" s="34" t="s">
        <v>35</v>
      </c>
      <c r="C61" s="32"/>
      <c r="D61" s="32"/>
      <c r="E61" s="32"/>
      <c r="F61" s="32"/>
      <c r="G61" s="13" t="s">
        <v>13</v>
      </c>
      <c r="H61" s="2"/>
      <c r="I61" s="2"/>
    </row>
    <row r="62" spans="1:10" ht="24" hidden="1">
      <c r="A62" s="33"/>
      <c r="B62" s="34" t="s">
        <v>36</v>
      </c>
      <c r="C62" s="32"/>
      <c r="D62" s="32"/>
      <c r="E62" s="32"/>
      <c r="F62" s="32"/>
      <c r="G62" s="13" t="s">
        <v>13</v>
      </c>
      <c r="H62" s="2"/>
      <c r="I62" s="2"/>
    </row>
    <row r="63" spans="1:10" ht="24" hidden="1">
      <c r="A63" s="33"/>
      <c r="B63" s="34" t="s">
        <v>37</v>
      </c>
      <c r="C63" s="32"/>
      <c r="D63" s="32"/>
      <c r="E63" s="32"/>
      <c r="F63" s="32"/>
      <c r="G63" s="13" t="s">
        <v>13</v>
      </c>
      <c r="H63" s="2"/>
      <c r="I63" s="2"/>
    </row>
    <row r="64" spans="1:10" ht="24" hidden="1">
      <c r="A64" s="33"/>
      <c r="B64" s="34" t="s">
        <v>26</v>
      </c>
      <c r="C64" s="32"/>
      <c r="D64" s="32"/>
      <c r="E64" s="32"/>
      <c r="F64" s="32"/>
      <c r="G64" s="13" t="s">
        <v>13</v>
      </c>
      <c r="H64" s="2"/>
      <c r="I64" s="2"/>
    </row>
    <row r="65" spans="1:9" ht="24" hidden="1">
      <c r="A65" s="33"/>
      <c r="B65" s="34" t="s">
        <v>16</v>
      </c>
      <c r="C65" s="32"/>
      <c r="D65" s="32"/>
      <c r="E65" s="32"/>
      <c r="F65" s="32"/>
      <c r="G65" s="13" t="s">
        <v>13</v>
      </c>
      <c r="H65" s="2"/>
      <c r="I65" s="2"/>
    </row>
    <row r="66" spans="1:9" ht="24" hidden="1">
      <c r="A66" s="33"/>
      <c r="B66" s="34" t="s">
        <v>38</v>
      </c>
      <c r="C66" s="32"/>
      <c r="D66" s="32"/>
      <c r="E66" s="32"/>
      <c r="F66" s="32"/>
      <c r="G66" s="13" t="s">
        <v>13</v>
      </c>
      <c r="H66" s="2"/>
      <c r="I66" s="2"/>
    </row>
    <row r="67" spans="1:9" ht="24" hidden="1">
      <c r="A67" s="33"/>
      <c r="B67" s="32"/>
      <c r="C67" s="32"/>
      <c r="D67" s="32"/>
      <c r="E67" s="32"/>
      <c r="F67" s="32"/>
      <c r="G67" s="13" t="s">
        <v>13</v>
      </c>
      <c r="H67" s="2"/>
      <c r="I67" s="2"/>
    </row>
    <row r="68" spans="1:9" ht="24" hidden="1">
      <c r="A68" s="33"/>
      <c r="B68" s="32"/>
      <c r="C68" s="32"/>
      <c r="D68" s="32"/>
      <c r="E68" s="32"/>
      <c r="F68" s="32"/>
      <c r="G68" s="15"/>
      <c r="H68" s="2"/>
      <c r="I68" s="2"/>
    </row>
    <row r="69" spans="1:9" ht="24" hidden="1">
      <c r="A69" s="33"/>
      <c r="B69" s="36" t="s">
        <v>17</v>
      </c>
      <c r="C69" s="32"/>
      <c r="D69" s="32"/>
      <c r="E69" s="32"/>
      <c r="F69" s="32"/>
      <c r="G69" s="15"/>
      <c r="H69" s="2"/>
      <c r="I69" s="2"/>
    </row>
    <row r="70" spans="1:9" s="4" customFormat="1" ht="24" hidden="1">
      <c r="A70" s="33"/>
      <c r="B70" s="34" t="s">
        <v>39</v>
      </c>
      <c r="C70" s="32"/>
      <c r="D70" s="32"/>
      <c r="E70" s="32"/>
      <c r="F70" s="32"/>
      <c r="G70" s="13" t="s">
        <v>13</v>
      </c>
    </row>
    <row r="71" spans="1:9" s="4" customFormat="1" ht="24" hidden="1">
      <c r="A71" s="33"/>
      <c r="B71" s="34" t="s">
        <v>40</v>
      </c>
      <c r="C71" s="32"/>
      <c r="D71" s="32"/>
      <c r="E71" s="32"/>
      <c r="F71" s="32"/>
      <c r="G71" s="13" t="s">
        <v>13</v>
      </c>
    </row>
    <row r="72" spans="1:9" s="4" customFormat="1" ht="24" hidden="1">
      <c r="A72" s="33"/>
      <c r="B72" s="34" t="s">
        <v>41</v>
      </c>
      <c r="C72" s="32"/>
      <c r="D72" s="32"/>
      <c r="E72" s="32"/>
      <c r="F72" s="32"/>
      <c r="G72" s="13" t="s">
        <v>13</v>
      </c>
    </row>
    <row r="73" spans="1:9" s="4" customFormat="1" ht="24" hidden="1">
      <c r="A73" s="33"/>
      <c r="B73" s="34"/>
      <c r="C73" s="32"/>
      <c r="D73" s="32"/>
      <c r="E73" s="32"/>
      <c r="F73" s="32"/>
      <c r="G73" s="13" t="s">
        <v>13</v>
      </c>
    </row>
    <row r="74" spans="1:9" s="4" customFormat="1" ht="24" hidden="1">
      <c r="A74" s="33"/>
      <c r="B74" s="34"/>
      <c r="C74" s="32"/>
      <c r="D74" s="32"/>
      <c r="E74" s="32"/>
      <c r="F74" s="32"/>
    </row>
    <row r="75" spans="1:9" s="4" customFormat="1" ht="24" hidden="1">
      <c r="A75" s="33"/>
      <c r="B75" s="34"/>
      <c r="C75" s="32"/>
      <c r="D75" s="32"/>
      <c r="E75" s="32"/>
      <c r="F75" s="32"/>
    </row>
    <row r="76" spans="1:9" s="4" customFormat="1">
      <c r="A76" s="40" t="s">
        <v>61</v>
      </c>
      <c r="B76" s="45">
        <f>SUM(B14:B15)</f>
        <v>367923862</v>
      </c>
      <c r="C76" s="45">
        <f>SUM(C14:C15)</f>
        <v>298965698.5</v>
      </c>
      <c r="D76" s="41">
        <f>+C76*100/B76</f>
        <v>81.257490850104205</v>
      </c>
      <c r="E76" s="45">
        <f>SUM(E14:E15)</f>
        <v>68958163.500000015</v>
      </c>
      <c r="F76" s="41">
        <f t="shared" ref="F76" si="3">+E76*100/B76</f>
        <v>18.742509149895806</v>
      </c>
    </row>
    <row r="77" spans="1:9" s="4" customFormat="1">
      <c r="A77" s="2"/>
      <c r="B77" s="12"/>
      <c r="C77" s="11"/>
      <c r="D77" s="11"/>
      <c r="E77" s="11"/>
      <c r="F77" s="11"/>
    </row>
  </sheetData>
  <mergeCells count="5">
    <mergeCell ref="A1:F1"/>
    <mergeCell ref="A2:F2"/>
    <mergeCell ref="A3:F3"/>
    <mergeCell ref="A5:A6"/>
    <mergeCell ref="B5:B6"/>
  </mergeCells>
  <pageMargins left="0.25" right="0.17" top="0.54" bottom="0.44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0C83-C7B0-4921-B07F-A54C52D79305}">
  <sheetPr>
    <tabColor rgb="FFC00000"/>
  </sheetPr>
  <dimension ref="A1:L83"/>
  <sheetViews>
    <sheetView workbookViewId="0">
      <selection activeCell="B90" sqref="B90"/>
    </sheetView>
  </sheetViews>
  <sheetFormatPr defaultColWidth="9" defaultRowHeight="20.25"/>
  <cols>
    <col min="1" max="1" width="5.5703125" style="2" customWidth="1"/>
    <col min="2" max="2" width="29.140625" style="2" customWidth="1"/>
    <col min="3" max="4" width="19.7109375" style="11" customWidth="1"/>
    <col min="5" max="5" width="12" style="11" customWidth="1"/>
    <col min="6" max="6" width="19.7109375" style="11" customWidth="1"/>
    <col min="7" max="7" width="12" style="11" customWidth="1"/>
    <col min="8" max="8" width="20.85546875" style="11" customWidth="1"/>
    <col min="9" max="9" width="15.140625" style="11" customWidth="1"/>
    <col min="10" max="10" width="14.7109375" style="11" bestFit="1" customWidth="1"/>
    <col min="11" max="11" width="7.5703125" style="4" customWidth="1"/>
    <col min="12" max="13" width="9" style="2"/>
    <col min="14" max="14" width="10.85546875" style="2" bestFit="1" customWidth="1"/>
    <col min="15" max="16384" width="9" style="2"/>
  </cols>
  <sheetData>
    <row r="1" spans="1:11">
      <c r="A1" s="44" t="s">
        <v>62</v>
      </c>
      <c r="B1" s="42"/>
      <c r="C1" s="42"/>
      <c r="D1" s="42"/>
      <c r="E1" s="42"/>
      <c r="F1" s="42"/>
      <c r="G1" s="42"/>
      <c r="H1" s="42"/>
      <c r="I1" s="1"/>
      <c r="J1" s="1"/>
      <c r="K1" s="1"/>
    </row>
    <row r="2" spans="1:11">
      <c r="A2" s="42" t="s">
        <v>63</v>
      </c>
      <c r="B2" s="43"/>
      <c r="C2" s="43"/>
      <c r="D2" s="43"/>
      <c r="E2" s="43"/>
      <c r="F2" s="43"/>
      <c r="G2" s="43"/>
      <c r="H2" s="43"/>
      <c r="I2" s="1"/>
      <c r="J2" s="1"/>
      <c r="K2" s="1"/>
    </row>
    <row r="3" spans="1:11">
      <c r="B3" s="3"/>
      <c r="C3" s="3"/>
      <c r="D3" s="3"/>
      <c r="E3" s="3"/>
      <c r="F3" s="3"/>
      <c r="G3" s="3"/>
      <c r="H3" s="3"/>
      <c r="I3" s="3"/>
      <c r="J3" s="3"/>
    </row>
    <row r="4" spans="1:11" ht="25.5" customHeight="1">
      <c r="B4" s="87" t="s">
        <v>64</v>
      </c>
      <c r="C4" s="89" t="s">
        <v>74</v>
      </c>
      <c r="D4" s="29" t="s">
        <v>65</v>
      </c>
      <c r="E4" s="29"/>
      <c r="F4" s="29" t="s">
        <v>57</v>
      </c>
      <c r="G4" s="29"/>
      <c r="H4" s="92" t="s">
        <v>75</v>
      </c>
      <c r="I4" s="2"/>
      <c r="J4" s="2"/>
      <c r="K4" s="2"/>
    </row>
    <row r="5" spans="1:11" ht="34.5" customHeight="1">
      <c r="B5" s="88"/>
      <c r="C5" s="90"/>
      <c r="D5" s="17" t="s">
        <v>58</v>
      </c>
      <c r="E5" s="17" t="s">
        <v>4</v>
      </c>
      <c r="F5" s="17" t="s">
        <v>58</v>
      </c>
      <c r="G5" s="17" t="s">
        <v>4</v>
      </c>
      <c r="H5" s="93"/>
      <c r="I5" s="2"/>
      <c r="J5" s="2"/>
      <c r="K5" s="2"/>
    </row>
    <row r="6" spans="1:11">
      <c r="B6" s="5" t="s">
        <v>5</v>
      </c>
      <c r="C6" s="6">
        <v>83646960</v>
      </c>
      <c r="D6" s="6">
        <v>9066798.8200000003</v>
      </c>
      <c r="E6" s="6">
        <f>+D6*100/C6</f>
        <v>10.839364419220974</v>
      </c>
      <c r="F6" s="6">
        <f>+C6-D6</f>
        <v>74580161.180000007</v>
      </c>
      <c r="G6" s="6">
        <f>+F6*100/C6</f>
        <v>89.160635580779044</v>
      </c>
      <c r="H6" s="7"/>
      <c r="I6" s="2"/>
      <c r="J6" s="2"/>
      <c r="K6" s="2"/>
    </row>
    <row r="7" spans="1:11">
      <c r="B7" s="5" t="s">
        <v>6</v>
      </c>
      <c r="C7" s="6">
        <v>8609100</v>
      </c>
      <c r="D7" s="6">
        <v>2147374.15</v>
      </c>
      <c r="E7" s="6">
        <f t="shared" ref="E7:E12" si="0">+D7*100/C7</f>
        <v>24.943073608158809</v>
      </c>
      <c r="F7" s="6">
        <f t="shared" ref="F7:F12" si="1">+C7-D7</f>
        <v>6461725.8499999996</v>
      </c>
      <c r="G7" s="6">
        <f t="shared" ref="G7:G12" si="2">+F7*100/C7</f>
        <v>75.056926391841188</v>
      </c>
      <c r="H7" s="7"/>
      <c r="I7" s="2"/>
      <c r="J7" s="2"/>
      <c r="K7" s="2"/>
    </row>
    <row r="8" spans="1:11">
      <c r="B8" s="5" t="s">
        <v>7</v>
      </c>
      <c r="C8" s="6">
        <f>4640100+5831000</f>
        <v>10471100</v>
      </c>
      <c r="D8" s="6">
        <v>0</v>
      </c>
      <c r="E8" s="6">
        <f t="shared" si="0"/>
        <v>0</v>
      </c>
      <c r="F8" s="6">
        <f t="shared" si="1"/>
        <v>10471100</v>
      </c>
      <c r="G8" s="6">
        <f t="shared" si="2"/>
        <v>100</v>
      </c>
      <c r="H8" s="7"/>
      <c r="I8" s="2"/>
      <c r="J8" s="2"/>
      <c r="K8" s="2"/>
    </row>
    <row r="9" spans="1:11">
      <c r="B9" s="5" t="s">
        <v>8</v>
      </c>
      <c r="C9" s="6">
        <v>7136000</v>
      </c>
      <c r="D9" s="6">
        <v>0</v>
      </c>
      <c r="E9" s="6">
        <f t="shared" si="0"/>
        <v>0</v>
      </c>
      <c r="F9" s="6">
        <f t="shared" si="1"/>
        <v>7136000</v>
      </c>
      <c r="G9" s="6">
        <f t="shared" si="2"/>
        <v>100</v>
      </c>
      <c r="H9" s="7"/>
      <c r="I9" s="2"/>
      <c r="J9" s="2"/>
      <c r="K9" s="2"/>
    </row>
    <row r="10" spans="1:11">
      <c r="B10" s="5" t="s">
        <v>9</v>
      </c>
      <c r="C10" s="6">
        <v>15875700</v>
      </c>
      <c r="D10" s="6">
        <v>1737435.84</v>
      </c>
      <c r="E10" s="22">
        <f t="shared" si="0"/>
        <v>10.943995162418036</v>
      </c>
      <c r="F10" s="22">
        <f t="shared" si="1"/>
        <v>14138264.16</v>
      </c>
      <c r="G10" s="22">
        <f t="shared" si="2"/>
        <v>89.056004837581966</v>
      </c>
      <c r="H10" s="7"/>
      <c r="I10" s="2"/>
      <c r="J10" s="2"/>
      <c r="K10" s="2"/>
    </row>
    <row r="11" spans="1:11">
      <c r="B11" s="8" t="s">
        <v>59</v>
      </c>
      <c r="C11" s="9">
        <f>SUM(C6:C10)</f>
        <v>125738860</v>
      </c>
      <c r="D11" s="9">
        <f>SUM(D6:D10)</f>
        <v>12951608.810000001</v>
      </c>
      <c r="E11" s="47">
        <f>+D11*100/C11</f>
        <v>10.300402604254565</v>
      </c>
      <c r="F11" s="46">
        <f t="shared" ref="F11" si="3">SUM(F6:F10)</f>
        <v>112787251.19</v>
      </c>
      <c r="G11" s="47">
        <f t="shared" si="2"/>
        <v>89.699597395745442</v>
      </c>
      <c r="H11" s="10"/>
      <c r="I11" s="2"/>
      <c r="J11" s="2"/>
      <c r="K11" s="2"/>
    </row>
    <row r="12" spans="1:11" ht="24">
      <c r="B12" s="48" t="s">
        <v>60</v>
      </c>
      <c r="C12" s="41">
        <f>13304266-5895416-6755670</f>
        <v>653180</v>
      </c>
      <c r="D12" s="41">
        <f>12747767-5895416-6755670</f>
        <v>96681</v>
      </c>
      <c r="E12" s="41">
        <f t="shared" si="0"/>
        <v>14.801586086530513</v>
      </c>
      <c r="F12" s="41">
        <f t="shared" si="1"/>
        <v>556499</v>
      </c>
      <c r="G12" s="41">
        <f t="shared" si="2"/>
        <v>85.198413913469494</v>
      </c>
      <c r="H12" s="39"/>
      <c r="I12" s="2"/>
      <c r="J12" s="2"/>
      <c r="K12" s="2"/>
    </row>
    <row r="13" spans="1:11" hidden="1">
      <c r="B13" s="30" t="s">
        <v>10</v>
      </c>
      <c r="C13" s="31" t="s">
        <v>11</v>
      </c>
      <c r="D13" s="32"/>
      <c r="E13" s="32"/>
      <c r="F13" s="32"/>
      <c r="G13" s="32"/>
      <c r="H13" s="32"/>
      <c r="I13" s="4"/>
      <c r="J13" s="2"/>
      <c r="K13" s="2"/>
    </row>
    <row r="14" spans="1:11" ht="24" hidden="1">
      <c r="B14" s="33"/>
      <c r="C14" s="34" t="s">
        <v>12</v>
      </c>
      <c r="D14" s="32"/>
      <c r="E14" s="32"/>
      <c r="F14" s="32"/>
      <c r="G14" s="32"/>
      <c r="H14" s="32">
        <v>120000</v>
      </c>
      <c r="I14" s="13" t="s">
        <v>13</v>
      </c>
      <c r="J14" s="2"/>
      <c r="K14" s="2"/>
    </row>
    <row r="15" spans="1:11" ht="24" hidden="1">
      <c r="B15" s="33"/>
      <c r="C15" s="34" t="s">
        <v>12</v>
      </c>
      <c r="D15" s="32"/>
      <c r="E15" s="32"/>
      <c r="F15" s="32"/>
      <c r="G15" s="32"/>
      <c r="H15" s="32">
        <v>43600</v>
      </c>
      <c r="I15" s="13" t="s">
        <v>13</v>
      </c>
      <c r="J15" s="2"/>
      <c r="K15" s="2"/>
    </row>
    <row r="16" spans="1:11" ht="24" hidden="1">
      <c r="B16" s="33"/>
      <c r="C16" s="34" t="s">
        <v>12</v>
      </c>
      <c r="D16" s="32"/>
      <c r="E16" s="32"/>
      <c r="F16" s="32"/>
      <c r="G16" s="32"/>
      <c r="H16" s="32">
        <v>2213000</v>
      </c>
      <c r="I16" s="13" t="s">
        <v>13</v>
      </c>
      <c r="J16" s="2"/>
      <c r="K16" s="2"/>
    </row>
    <row r="17" spans="2:11" ht="24" hidden="1">
      <c r="B17" s="33"/>
      <c r="C17" s="34" t="s">
        <v>14</v>
      </c>
      <c r="D17" s="32"/>
      <c r="E17" s="32"/>
      <c r="F17" s="32"/>
      <c r="G17" s="32"/>
      <c r="H17" s="32">
        <v>77000</v>
      </c>
      <c r="I17" s="13" t="s">
        <v>13</v>
      </c>
      <c r="J17" s="2"/>
      <c r="K17" s="2"/>
    </row>
    <row r="18" spans="2:11" ht="24" hidden="1">
      <c r="B18" s="33"/>
      <c r="C18" s="34" t="s">
        <v>15</v>
      </c>
      <c r="D18" s="32"/>
      <c r="E18" s="32"/>
      <c r="F18" s="32"/>
      <c r="G18" s="32"/>
      <c r="H18" s="32">
        <f>10178302</f>
        <v>10178302</v>
      </c>
      <c r="I18" s="13" t="s">
        <v>13</v>
      </c>
      <c r="J18" s="2"/>
      <c r="K18" s="2"/>
    </row>
    <row r="19" spans="2:11" ht="24" hidden="1">
      <c r="B19" s="33"/>
      <c r="C19" s="34" t="s">
        <v>16</v>
      </c>
      <c r="D19" s="32"/>
      <c r="E19" s="32"/>
      <c r="F19" s="32"/>
      <c r="G19" s="32"/>
      <c r="H19" s="32">
        <v>48812</v>
      </c>
      <c r="I19" s="13" t="s">
        <v>13</v>
      </c>
      <c r="J19" s="2"/>
      <c r="K19" s="2"/>
    </row>
    <row r="20" spans="2:11" ht="24.75" hidden="1" thickBot="1">
      <c r="B20" s="33"/>
      <c r="C20" s="34"/>
      <c r="D20" s="32"/>
      <c r="E20" s="32"/>
      <c r="F20" s="32"/>
      <c r="G20" s="32"/>
      <c r="H20" s="35">
        <f>SUM(H14:H19)</f>
        <v>12680714</v>
      </c>
      <c r="I20" s="13"/>
      <c r="J20" s="2"/>
      <c r="K20" s="2"/>
    </row>
    <row r="21" spans="2:11" ht="24" hidden="1">
      <c r="B21" s="33"/>
      <c r="C21" s="36" t="s">
        <v>17</v>
      </c>
      <c r="D21" s="32"/>
      <c r="E21" s="32"/>
      <c r="F21" s="32"/>
      <c r="G21" s="32"/>
      <c r="H21" s="32"/>
      <c r="I21" s="13"/>
      <c r="J21" s="2"/>
      <c r="K21" s="2"/>
    </row>
    <row r="22" spans="2:11" ht="24" hidden="1">
      <c r="B22" s="33"/>
      <c r="C22" s="34" t="s">
        <v>18</v>
      </c>
      <c r="D22" s="32"/>
      <c r="E22" s="32"/>
      <c r="F22" s="32"/>
      <c r="G22" s="32"/>
      <c r="H22" s="32">
        <v>77000</v>
      </c>
      <c r="I22" s="13" t="s">
        <v>13</v>
      </c>
      <c r="J22" s="2"/>
      <c r="K22" s="2"/>
    </row>
    <row r="23" spans="2:11" ht="24" hidden="1">
      <c r="B23" s="33"/>
      <c r="C23" s="34"/>
      <c r="D23" s="32"/>
      <c r="E23" s="32"/>
      <c r="F23" s="32"/>
      <c r="G23" s="32"/>
      <c r="H23" s="32"/>
      <c r="I23" s="13"/>
      <c r="J23" s="2"/>
      <c r="K23" s="2"/>
    </row>
    <row r="24" spans="2:11" ht="24" hidden="1">
      <c r="B24" s="30" t="s">
        <v>19</v>
      </c>
      <c r="C24" s="31" t="s">
        <v>11</v>
      </c>
      <c r="D24" s="32"/>
      <c r="E24" s="32"/>
      <c r="F24" s="32"/>
      <c r="G24" s="32"/>
      <c r="H24" s="32"/>
      <c r="I24" s="13"/>
      <c r="J24" s="2"/>
      <c r="K24" s="2"/>
    </row>
    <row r="25" spans="2:11" ht="24" hidden="1">
      <c r="B25" s="33"/>
      <c r="C25" s="34" t="s">
        <v>15</v>
      </c>
      <c r="D25" s="32"/>
      <c r="E25" s="32"/>
      <c r="F25" s="32"/>
      <c r="G25" s="32"/>
      <c r="H25" s="32">
        <v>5134055</v>
      </c>
      <c r="I25" s="13" t="s">
        <v>13</v>
      </c>
      <c r="J25" s="2"/>
      <c r="K25" s="2"/>
    </row>
    <row r="26" spans="2:11" ht="24" hidden="1">
      <c r="B26" s="33"/>
      <c r="C26" s="34"/>
      <c r="D26" s="32"/>
      <c r="E26" s="32"/>
      <c r="F26" s="32"/>
      <c r="G26" s="32"/>
      <c r="H26" s="32"/>
      <c r="I26" s="13"/>
      <c r="J26" s="2"/>
      <c r="K26" s="2"/>
    </row>
    <row r="27" spans="2:11" s="1" customFormat="1" ht="24" hidden="1">
      <c r="B27" s="37"/>
      <c r="C27" s="36" t="s">
        <v>17</v>
      </c>
      <c r="D27" s="32"/>
      <c r="E27" s="32"/>
      <c r="F27" s="32"/>
      <c r="G27" s="32"/>
      <c r="H27" s="32"/>
      <c r="I27" s="13"/>
    </row>
    <row r="28" spans="2:11" s="1" customFormat="1" ht="24" hidden="1">
      <c r="B28" s="33"/>
      <c r="C28" s="34" t="s">
        <v>18</v>
      </c>
      <c r="D28" s="32"/>
      <c r="E28" s="32"/>
      <c r="F28" s="32"/>
      <c r="G28" s="32"/>
      <c r="H28" s="32">
        <v>120000</v>
      </c>
      <c r="I28" s="13" t="s">
        <v>13</v>
      </c>
    </row>
    <row r="29" spans="2:11" ht="24" hidden="1">
      <c r="B29" s="33"/>
      <c r="C29" s="34" t="s">
        <v>18</v>
      </c>
      <c r="D29" s="32"/>
      <c r="E29" s="32"/>
      <c r="F29" s="32"/>
      <c r="G29" s="32"/>
      <c r="H29" s="32">
        <v>43600</v>
      </c>
      <c r="I29" s="13" t="s">
        <v>13</v>
      </c>
      <c r="J29" s="2"/>
      <c r="K29" s="2"/>
    </row>
    <row r="30" spans="2:11" ht="24" hidden="1">
      <c r="B30" s="33"/>
      <c r="C30" s="34" t="s">
        <v>18</v>
      </c>
      <c r="D30" s="32"/>
      <c r="E30" s="32"/>
      <c r="F30" s="32"/>
      <c r="G30" s="32"/>
      <c r="H30" s="32">
        <v>2213000</v>
      </c>
      <c r="I30" s="13" t="s">
        <v>13</v>
      </c>
      <c r="J30" s="2"/>
      <c r="K30" s="2"/>
    </row>
    <row r="31" spans="2:11" ht="24.75" hidden="1" thickBot="1">
      <c r="B31" s="33"/>
      <c r="C31" s="34"/>
      <c r="D31" s="32"/>
      <c r="E31" s="32"/>
      <c r="F31" s="32"/>
      <c r="G31" s="32"/>
      <c r="H31" s="35">
        <f>SUM(H28:H30)</f>
        <v>2376600</v>
      </c>
      <c r="I31" s="13"/>
      <c r="J31" s="2"/>
      <c r="K31" s="2"/>
    </row>
    <row r="32" spans="2:11" ht="24" hidden="1">
      <c r="B32" s="30" t="s">
        <v>20</v>
      </c>
      <c r="C32" s="36" t="s">
        <v>11</v>
      </c>
      <c r="D32" s="32"/>
      <c r="E32" s="32"/>
      <c r="F32" s="32"/>
      <c r="G32" s="32"/>
      <c r="H32" s="32"/>
      <c r="I32" s="13"/>
      <c r="J32" s="2"/>
      <c r="K32" s="2"/>
    </row>
    <row r="33" spans="2:11" ht="24" hidden="1">
      <c r="B33" s="33"/>
      <c r="C33" s="34" t="s">
        <v>21</v>
      </c>
      <c r="D33" s="32"/>
      <c r="E33" s="32"/>
      <c r="F33" s="32"/>
      <c r="G33" s="32"/>
      <c r="H33" s="32">
        <v>23161400</v>
      </c>
      <c r="I33" s="13" t="s">
        <v>13</v>
      </c>
      <c r="J33" s="2"/>
      <c r="K33" s="2"/>
    </row>
    <row r="34" spans="2:11" ht="24" hidden="1">
      <c r="B34" s="33"/>
      <c r="C34" s="34" t="s">
        <v>22</v>
      </c>
      <c r="D34" s="32"/>
      <c r="E34" s="32"/>
      <c r="F34" s="32"/>
      <c r="G34" s="32"/>
      <c r="H34" s="32">
        <v>100000</v>
      </c>
      <c r="I34" s="13" t="s">
        <v>13</v>
      </c>
      <c r="J34" s="2"/>
      <c r="K34" s="2"/>
    </row>
    <row r="35" spans="2:11" ht="24" hidden="1">
      <c r="B35" s="33"/>
      <c r="C35" s="34" t="s">
        <v>23</v>
      </c>
      <c r="D35" s="32"/>
      <c r="E35" s="32"/>
      <c r="F35" s="32"/>
      <c r="G35" s="32"/>
      <c r="H35" s="32">
        <f>788000+155000</f>
        <v>943000</v>
      </c>
      <c r="I35" s="13" t="s">
        <v>13</v>
      </c>
      <c r="J35" s="2"/>
      <c r="K35" s="2"/>
    </row>
    <row r="36" spans="2:11" ht="24" hidden="1">
      <c r="B36" s="33"/>
      <c r="C36" s="34" t="s">
        <v>24</v>
      </c>
      <c r="D36" s="32"/>
      <c r="E36" s="32"/>
      <c r="F36" s="32"/>
      <c r="G36" s="32"/>
      <c r="H36" s="32">
        <v>14910899</v>
      </c>
      <c r="I36" s="13" t="s">
        <v>13</v>
      </c>
      <c r="J36" s="2"/>
      <c r="K36" s="2"/>
    </row>
    <row r="37" spans="2:11" ht="24.75" hidden="1" thickBot="1">
      <c r="B37" s="33"/>
      <c r="C37" s="34"/>
      <c r="D37" s="32"/>
      <c r="E37" s="32"/>
      <c r="F37" s="32"/>
      <c r="G37" s="32"/>
      <c r="H37" s="35">
        <f>SUM(H33:H36)</f>
        <v>39115299</v>
      </c>
      <c r="I37" s="13"/>
      <c r="J37" s="2"/>
      <c r="K37" s="2"/>
    </row>
    <row r="38" spans="2:11" ht="24" hidden="1">
      <c r="B38" s="33"/>
      <c r="C38" s="34"/>
      <c r="D38" s="32"/>
      <c r="E38" s="32"/>
      <c r="F38" s="32"/>
      <c r="G38" s="32"/>
      <c r="H38" s="32"/>
      <c r="I38" s="13"/>
      <c r="J38" s="2"/>
      <c r="K38" s="2"/>
    </row>
    <row r="39" spans="2:11" ht="24" hidden="1">
      <c r="B39" s="30" t="s">
        <v>25</v>
      </c>
      <c r="C39" s="36" t="s">
        <v>11</v>
      </c>
      <c r="D39" s="32"/>
      <c r="E39" s="32"/>
      <c r="F39" s="32"/>
      <c r="G39" s="32"/>
      <c r="H39" s="32"/>
      <c r="I39" s="13"/>
      <c r="J39" s="2"/>
      <c r="K39" s="2"/>
    </row>
    <row r="40" spans="2:11" ht="24" hidden="1">
      <c r="B40" s="33"/>
      <c r="C40" s="34" t="s">
        <v>26</v>
      </c>
      <c r="D40" s="32"/>
      <c r="E40" s="32"/>
      <c r="F40" s="32"/>
      <c r="G40" s="32"/>
      <c r="H40" s="32">
        <v>844965</v>
      </c>
      <c r="I40" s="13" t="s">
        <v>13</v>
      </c>
      <c r="J40" s="2"/>
      <c r="K40" s="2"/>
    </row>
    <row r="41" spans="2:11" ht="24" hidden="1">
      <c r="B41" s="33"/>
      <c r="C41" s="34"/>
      <c r="D41" s="32"/>
      <c r="E41" s="32"/>
      <c r="F41" s="32"/>
      <c r="G41" s="32"/>
      <c r="H41" s="32"/>
      <c r="I41" s="13"/>
      <c r="J41" s="2"/>
      <c r="K41" s="2"/>
    </row>
    <row r="42" spans="2:11" ht="24" hidden="1">
      <c r="B42" s="33"/>
      <c r="C42" s="36" t="s">
        <v>17</v>
      </c>
      <c r="D42" s="32"/>
      <c r="E42" s="32"/>
      <c r="F42" s="32"/>
      <c r="G42" s="32"/>
      <c r="H42" s="32"/>
      <c r="I42" s="13"/>
      <c r="J42" s="2"/>
      <c r="K42" s="2"/>
    </row>
    <row r="43" spans="2:11" ht="24" hidden="1">
      <c r="B43" s="33"/>
      <c r="C43" s="34" t="s">
        <v>27</v>
      </c>
      <c r="D43" s="32"/>
      <c r="E43" s="32"/>
      <c r="F43" s="32"/>
      <c r="G43" s="32"/>
      <c r="H43" s="32">
        <f>788000+155000</f>
        <v>943000</v>
      </c>
      <c r="I43" s="13" t="s">
        <v>13</v>
      </c>
      <c r="J43" s="2"/>
      <c r="K43" s="2"/>
    </row>
    <row r="44" spans="2:11" ht="24" hidden="1">
      <c r="B44" s="33"/>
      <c r="C44" s="34"/>
      <c r="D44" s="32"/>
      <c r="E44" s="32"/>
      <c r="F44" s="32"/>
      <c r="G44" s="32"/>
      <c r="H44" s="32"/>
      <c r="I44" s="13"/>
      <c r="J44" s="2"/>
      <c r="K44" s="2"/>
    </row>
    <row r="45" spans="2:11" ht="24" hidden="1">
      <c r="B45" s="30" t="s">
        <v>28</v>
      </c>
      <c r="C45" s="36" t="s">
        <v>11</v>
      </c>
      <c r="D45" s="32"/>
      <c r="E45" s="32"/>
      <c r="F45" s="32"/>
      <c r="G45" s="32"/>
      <c r="H45" s="32"/>
      <c r="I45" s="13"/>
      <c r="J45" s="2"/>
      <c r="K45" s="2"/>
    </row>
    <row r="46" spans="2:11" ht="24" hidden="1">
      <c r="B46" s="33"/>
      <c r="C46" s="34" t="s">
        <v>29</v>
      </c>
      <c r="D46" s="32"/>
      <c r="E46" s="32"/>
      <c r="F46" s="32"/>
      <c r="G46" s="32"/>
      <c r="H46" s="32">
        <f>200+5000+54</f>
        <v>5254</v>
      </c>
      <c r="I46" s="13" t="s">
        <v>13</v>
      </c>
      <c r="J46" s="2"/>
      <c r="K46" s="2"/>
    </row>
    <row r="47" spans="2:11" ht="24" hidden="1">
      <c r="B47" s="33"/>
      <c r="C47" s="34" t="s">
        <v>30</v>
      </c>
      <c r="D47" s="32"/>
      <c r="E47" s="32"/>
      <c r="F47" s="32"/>
      <c r="G47" s="32"/>
      <c r="H47" s="32">
        <f>63120+868+350+97880+509+293387+91360+500+104200+1000+605</f>
        <v>653779</v>
      </c>
      <c r="I47" s="13" t="s">
        <v>13</v>
      </c>
      <c r="J47" s="2"/>
      <c r="K47" s="2"/>
    </row>
    <row r="48" spans="2:11" ht="24" hidden="1">
      <c r="B48" s="33"/>
      <c r="C48" s="34" t="s">
        <v>31</v>
      </c>
      <c r="D48" s="32"/>
      <c r="E48" s="32"/>
      <c r="F48" s="32"/>
      <c r="G48" s="32"/>
      <c r="H48" s="32">
        <v>2823576</v>
      </c>
      <c r="I48" s="13" t="s">
        <v>13</v>
      </c>
      <c r="J48" s="2"/>
      <c r="K48" s="2"/>
    </row>
    <row r="49" spans="2:12" ht="24.75" hidden="1" thickBot="1">
      <c r="B49" s="33"/>
      <c r="C49" s="34"/>
      <c r="D49" s="32"/>
      <c r="E49" s="32"/>
      <c r="F49" s="32"/>
      <c r="G49" s="32"/>
      <c r="H49" s="35">
        <f>SUM(H46:H48)</f>
        <v>3482609</v>
      </c>
      <c r="I49" s="13"/>
      <c r="J49" s="2"/>
      <c r="K49" s="2"/>
    </row>
    <row r="50" spans="2:12" ht="24" hidden="1">
      <c r="B50" s="33"/>
      <c r="C50" s="34"/>
      <c r="D50" s="32"/>
      <c r="E50" s="32"/>
      <c r="F50" s="32"/>
      <c r="G50" s="32"/>
      <c r="H50" s="32"/>
      <c r="I50" s="13"/>
      <c r="J50" s="2"/>
      <c r="K50" s="2"/>
    </row>
    <row r="51" spans="2:12" ht="24" hidden="1">
      <c r="B51" s="30" t="s">
        <v>32</v>
      </c>
      <c r="C51" s="36" t="s">
        <v>11</v>
      </c>
      <c r="D51" s="32"/>
      <c r="E51" s="32"/>
      <c r="F51" s="32"/>
      <c r="G51" s="32"/>
      <c r="H51" s="32"/>
      <c r="I51" s="13"/>
      <c r="J51" s="2"/>
      <c r="K51" s="2"/>
    </row>
    <row r="52" spans="2:12" ht="24" hidden="1">
      <c r="B52" s="33"/>
      <c r="C52" s="34" t="s">
        <v>16</v>
      </c>
      <c r="D52" s="32"/>
      <c r="E52" s="32"/>
      <c r="F52" s="32"/>
      <c r="G52" s="32"/>
      <c r="H52" s="32">
        <v>791951</v>
      </c>
      <c r="I52" s="13" t="s">
        <v>13</v>
      </c>
      <c r="J52" s="2"/>
      <c r="K52" s="2"/>
    </row>
    <row r="53" spans="2:12" ht="24" hidden="1">
      <c r="B53" s="33"/>
      <c r="C53" s="34"/>
      <c r="D53" s="32"/>
      <c r="E53" s="32"/>
      <c r="F53" s="32"/>
      <c r="G53" s="32"/>
      <c r="H53" s="32"/>
      <c r="I53" s="13"/>
      <c r="J53" s="2"/>
      <c r="K53" s="2"/>
    </row>
    <row r="54" spans="2:12" ht="24" hidden="1">
      <c r="B54" s="30" t="s">
        <v>33</v>
      </c>
      <c r="C54" s="36" t="s">
        <v>11</v>
      </c>
      <c r="D54" s="32"/>
      <c r="E54" s="32"/>
      <c r="F54" s="32"/>
      <c r="G54" s="32"/>
      <c r="H54" s="32"/>
      <c r="I54" s="13"/>
      <c r="J54" s="2"/>
      <c r="K54" s="2"/>
    </row>
    <row r="55" spans="2:12" ht="24" hidden="1">
      <c r="B55" s="33"/>
      <c r="C55" s="34" t="s">
        <v>34</v>
      </c>
      <c r="D55" s="32"/>
      <c r="E55" s="32"/>
      <c r="F55" s="32"/>
      <c r="G55" s="32"/>
      <c r="H55" s="32">
        <v>777500</v>
      </c>
      <c r="I55" s="13" t="s">
        <v>13</v>
      </c>
      <c r="J55" s="2"/>
      <c r="K55" s="2"/>
    </row>
    <row r="56" spans="2:12" ht="24" hidden="1">
      <c r="B56" s="33"/>
      <c r="C56" s="34" t="s">
        <v>29</v>
      </c>
      <c r="D56" s="32"/>
      <c r="E56" s="32"/>
      <c r="F56" s="32"/>
      <c r="G56" s="32"/>
      <c r="H56" s="32">
        <v>430782</v>
      </c>
      <c r="I56" s="13" t="s">
        <v>13</v>
      </c>
      <c r="J56" s="2"/>
      <c r="K56" s="2"/>
      <c r="L56" s="14"/>
    </row>
    <row r="57" spans="2:12" ht="24" hidden="1">
      <c r="B57" s="33"/>
      <c r="C57" s="34" t="s">
        <v>30</v>
      </c>
      <c r="D57" s="32"/>
      <c r="E57" s="32"/>
      <c r="F57" s="32"/>
      <c r="G57" s="32"/>
      <c r="H57" s="32">
        <f>13200+314400+23650+8000</f>
        <v>359250</v>
      </c>
      <c r="I57" s="13" t="s">
        <v>13</v>
      </c>
      <c r="J57" s="2"/>
      <c r="K57" s="2"/>
    </row>
    <row r="58" spans="2:12" ht="24" hidden="1">
      <c r="B58" s="33"/>
      <c r="C58" s="34" t="s">
        <v>35</v>
      </c>
      <c r="D58" s="32"/>
      <c r="E58" s="32"/>
      <c r="F58" s="32"/>
      <c r="G58" s="32"/>
      <c r="H58" s="32">
        <v>300000</v>
      </c>
      <c r="I58" s="13" t="s">
        <v>13</v>
      </c>
      <c r="J58" s="2"/>
      <c r="K58" s="2"/>
    </row>
    <row r="59" spans="2:12" ht="24" hidden="1">
      <c r="B59" s="33"/>
      <c r="C59" s="34" t="s">
        <v>36</v>
      </c>
      <c r="D59" s="32"/>
      <c r="E59" s="32"/>
      <c r="F59" s="32"/>
      <c r="G59" s="32"/>
      <c r="H59" s="32">
        <v>149800</v>
      </c>
      <c r="I59" s="13" t="s">
        <v>13</v>
      </c>
      <c r="J59" s="2"/>
      <c r="K59" s="2"/>
    </row>
    <row r="60" spans="2:12" ht="24" hidden="1">
      <c r="B60" s="33"/>
      <c r="C60" s="34" t="s">
        <v>37</v>
      </c>
      <c r="D60" s="32"/>
      <c r="E60" s="32"/>
      <c r="F60" s="32"/>
      <c r="G60" s="32"/>
      <c r="H60" s="32">
        <v>85000</v>
      </c>
      <c r="I60" s="13" t="s">
        <v>13</v>
      </c>
      <c r="J60" s="2"/>
      <c r="K60" s="2"/>
    </row>
    <row r="61" spans="2:12" ht="24" hidden="1">
      <c r="B61" s="33"/>
      <c r="C61" s="34" t="s">
        <v>26</v>
      </c>
      <c r="D61" s="32"/>
      <c r="E61" s="32"/>
      <c r="F61" s="32"/>
      <c r="G61" s="32"/>
      <c r="H61" s="32">
        <v>1367899</v>
      </c>
      <c r="I61" s="13" t="s">
        <v>13</v>
      </c>
      <c r="J61" s="2"/>
      <c r="K61" s="2"/>
    </row>
    <row r="62" spans="2:12" ht="24" hidden="1">
      <c r="B62" s="33"/>
      <c r="C62" s="34" t="s">
        <v>16</v>
      </c>
      <c r="D62" s="32"/>
      <c r="E62" s="32"/>
      <c r="F62" s="32"/>
      <c r="G62" s="32"/>
      <c r="H62" s="32">
        <v>662977</v>
      </c>
      <c r="I62" s="13" t="s">
        <v>13</v>
      </c>
      <c r="J62" s="2"/>
      <c r="K62" s="2"/>
    </row>
    <row r="63" spans="2:12" ht="24" hidden="1">
      <c r="B63" s="33"/>
      <c r="C63" s="34" t="s">
        <v>38</v>
      </c>
      <c r="D63" s="32"/>
      <c r="E63" s="32"/>
      <c r="F63" s="32"/>
      <c r="G63" s="32"/>
      <c r="H63" s="32">
        <v>1096525</v>
      </c>
      <c r="I63" s="13" t="s">
        <v>13</v>
      </c>
      <c r="J63" s="2"/>
      <c r="K63" s="2"/>
    </row>
    <row r="64" spans="2:12" ht="24.75" hidden="1" thickBot="1">
      <c r="B64" s="33"/>
      <c r="C64" s="32"/>
      <c r="D64" s="32"/>
      <c r="E64" s="32"/>
      <c r="F64" s="32"/>
      <c r="G64" s="32"/>
      <c r="H64" s="35">
        <f>SUM(H55:H63)</f>
        <v>5229733</v>
      </c>
      <c r="I64" s="13" t="s">
        <v>13</v>
      </c>
      <c r="J64" s="2"/>
      <c r="K64" s="2"/>
    </row>
    <row r="65" spans="1:11" ht="24" hidden="1">
      <c r="B65" s="33"/>
      <c r="C65" s="32"/>
      <c r="D65" s="32"/>
      <c r="E65" s="32"/>
      <c r="F65" s="32"/>
      <c r="G65" s="32"/>
      <c r="H65" s="32"/>
      <c r="I65" s="15"/>
      <c r="J65" s="2"/>
      <c r="K65" s="2"/>
    </row>
    <row r="66" spans="1:11" ht="24" hidden="1">
      <c r="B66" s="33"/>
      <c r="C66" s="36" t="s">
        <v>17</v>
      </c>
      <c r="D66" s="32"/>
      <c r="E66" s="32"/>
      <c r="F66" s="32"/>
      <c r="G66" s="32"/>
      <c r="H66" s="32"/>
      <c r="I66" s="15"/>
      <c r="J66" s="2"/>
      <c r="K66" s="2"/>
    </row>
    <row r="67" spans="1:11" s="4" customFormat="1" ht="24" hidden="1">
      <c r="B67" s="33"/>
      <c r="C67" s="34" t="s">
        <v>39</v>
      </c>
      <c r="D67" s="32"/>
      <c r="E67" s="32"/>
      <c r="F67" s="32"/>
      <c r="G67" s="32"/>
      <c r="H67" s="32">
        <v>65000</v>
      </c>
      <c r="I67" s="13" t="s">
        <v>13</v>
      </c>
    </row>
    <row r="68" spans="1:11" s="4" customFormat="1" ht="24" hidden="1">
      <c r="B68" s="33"/>
      <c r="C68" s="34" t="s">
        <v>40</v>
      </c>
      <c r="D68" s="32"/>
      <c r="E68" s="32"/>
      <c r="F68" s="32"/>
      <c r="G68" s="32"/>
      <c r="H68" s="32">
        <v>196320</v>
      </c>
      <c r="I68" s="13" t="s">
        <v>13</v>
      </c>
    </row>
    <row r="69" spans="1:11" s="4" customFormat="1" ht="24" hidden="1">
      <c r="B69" s="33"/>
      <c r="C69" s="34" t="s">
        <v>41</v>
      </c>
      <c r="D69" s="32"/>
      <c r="E69" s="32"/>
      <c r="F69" s="32"/>
      <c r="G69" s="32"/>
      <c r="H69" s="32">
        <v>499945</v>
      </c>
      <c r="I69" s="13" t="s">
        <v>13</v>
      </c>
    </row>
    <row r="70" spans="1:11" s="4" customFormat="1" ht="24.75" hidden="1" thickBot="1">
      <c r="B70" s="33"/>
      <c r="C70" s="34"/>
      <c r="D70" s="32"/>
      <c r="E70" s="32"/>
      <c r="F70" s="32"/>
      <c r="G70" s="32"/>
      <c r="H70" s="35">
        <f>SUM(H67:H69)</f>
        <v>761265</v>
      </c>
      <c r="I70" s="13" t="s">
        <v>13</v>
      </c>
    </row>
    <row r="71" spans="1:11" s="4" customFormat="1" ht="24" hidden="1">
      <c r="B71" s="33"/>
      <c r="C71" s="34"/>
      <c r="D71" s="32"/>
      <c r="E71" s="32"/>
      <c r="F71" s="32"/>
      <c r="G71" s="32"/>
      <c r="H71" s="32"/>
    </row>
    <row r="72" spans="1:11" s="4" customFormat="1" ht="24" hidden="1">
      <c r="B72" s="33"/>
      <c r="C72" s="34"/>
      <c r="D72" s="32"/>
      <c r="E72" s="32"/>
      <c r="F72" s="32"/>
      <c r="G72" s="32"/>
      <c r="H72" s="32"/>
    </row>
    <row r="73" spans="1:11" s="4" customFormat="1" ht="24">
      <c r="B73" s="40" t="s">
        <v>61</v>
      </c>
      <c r="C73" s="45">
        <f>SUM(C11:C12)</f>
        <v>126392040</v>
      </c>
      <c r="D73" s="45">
        <f>SUM(D11:D12)</f>
        <v>13048289.810000001</v>
      </c>
      <c r="E73" s="41">
        <f t="shared" ref="E73" si="4">+D73*100/C73</f>
        <v>10.323664219677125</v>
      </c>
      <c r="F73" s="45">
        <f>SUM(F11:F12)</f>
        <v>113343750.19</v>
      </c>
      <c r="G73" s="41">
        <f t="shared" ref="G73" si="5">+F73*100/C73</f>
        <v>89.676335780322873</v>
      </c>
      <c r="H73" s="38"/>
    </row>
    <row r="74" spans="1:11" s="4" customFormat="1" ht="24">
      <c r="B74" s="2"/>
      <c r="C74" s="12"/>
      <c r="D74" s="11"/>
      <c r="E74" s="11"/>
      <c r="F74" s="11"/>
      <c r="G74" s="11"/>
      <c r="H74" s="11"/>
    </row>
    <row r="75" spans="1:11">
      <c r="A75" s="2" t="s">
        <v>66</v>
      </c>
    </row>
    <row r="76" spans="1:11">
      <c r="B76" s="2" t="s">
        <v>67</v>
      </c>
    </row>
    <row r="77" spans="1:11">
      <c r="B77" s="2" t="s">
        <v>68</v>
      </c>
    </row>
    <row r="78" spans="1:11">
      <c r="B78" s="2" t="s">
        <v>69</v>
      </c>
    </row>
    <row r="79" spans="1:11">
      <c r="B79" s="2" t="s">
        <v>78</v>
      </c>
    </row>
    <row r="81" spans="5:5">
      <c r="E81" s="11" t="s">
        <v>71</v>
      </c>
    </row>
    <row r="82" spans="5:5">
      <c r="E82" s="11" t="s">
        <v>72</v>
      </c>
    </row>
    <row r="83" spans="5:5">
      <c r="E83" s="11" t="s">
        <v>73</v>
      </c>
    </row>
  </sheetData>
  <mergeCells count="3">
    <mergeCell ref="B4:B5"/>
    <mergeCell ref="C4:C5"/>
    <mergeCell ref="H4:H5"/>
  </mergeCells>
  <pageMargins left="0.5" right="0.17" top="0.54" bottom="0.44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743D-321B-45B2-968C-CFB711CEC584}">
  <sheetPr>
    <tabColor rgb="FFC00000"/>
  </sheetPr>
  <dimension ref="A1:L83"/>
  <sheetViews>
    <sheetView workbookViewId="0">
      <selection activeCell="A75" sqref="A75:G76"/>
    </sheetView>
  </sheetViews>
  <sheetFormatPr defaultColWidth="9" defaultRowHeight="20.25"/>
  <cols>
    <col min="1" max="1" width="5.5703125" style="2" customWidth="1"/>
    <col min="2" max="2" width="29.140625" style="2" customWidth="1"/>
    <col min="3" max="4" width="19.7109375" style="11" customWidth="1"/>
    <col min="5" max="5" width="12" style="11" customWidth="1"/>
    <col min="6" max="6" width="19.7109375" style="11" customWidth="1"/>
    <col min="7" max="7" width="12" style="11" customWidth="1"/>
    <col min="8" max="8" width="20.85546875" style="11" customWidth="1"/>
    <col min="9" max="9" width="15.140625" style="11" customWidth="1"/>
    <col min="10" max="10" width="14.7109375" style="11" bestFit="1" customWidth="1"/>
    <col min="11" max="11" width="7.5703125" style="4" customWidth="1"/>
    <col min="12" max="13" width="9" style="2"/>
    <col min="14" max="14" width="10.85546875" style="2" bestFit="1" customWidth="1"/>
    <col min="15" max="16384" width="9" style="2"/>
  </cols>
  <sheetData>
    <row r="1" spans="1:11">
      <c r="A1" s="44" t="s">
        <v>62</v>
      </c>
      <c r="B1" s="42"/>
      <c r="C1" s="42"/>
      <c r="D1" s="42"/>
      <c r="E1" s="42"/>
      <c r="F1" s="42"/>
      <c r="G1" s="42"/>
      <c r="H1" s="42"/>
      <c r="I1" s="1"/>
      <c r="J1" s="1"/>
      <c r="K1" s="1"/>
    </row>
    <row r="2" spans="1:11">
      <c r="A2" s="42" t="s">
        <v>63</v>
      </c>
      <c r="B2" s="43"/>
      <c r="C2" s="43"/>
      <c r="D2" s="43"/>
      <c r="E2" s="43"/>
      <c r="F2" s="43"/>
      <c r="G2" s="43"/>
      <c r="H2" s="43"/>
      <c r="I2" s="1"/>
      <c r="J2" s="1"/>
      <c r="K2" s="1"/>
    </row>
    <row r="3" spans="1:11">
      <c r="B3" s="3"/>
      <c r="C3" s="3"/>
      <c r="D3" s="3"/>
      <c r="E3" s="3"/>
      <c r="F3" s="3"/>
      <c r="G3" s="3"/>
      <c r="H3" s="3"/>
      <c r="I3" s="3"/>
      <c r="J3" s="3"/>
    </row>
    <row r="4" spans="1:11" ht="25.5" customHeight="1">
      <c r="B4" s="87" t="s">
        <v>64</v>
      </c>
      <c r="C4" s="89" t="s">
        <v>74</v>
      </c>
      <c r="D4" s="29" t="s">
        <v>65</v>
      </c>
      <c r="E4" s="29"/>
      <c r="F4" s="29" t="s">
        <v>57</v>
      </c>
      <c r="G4" s="29"/>
      <c r="H4" s="92" t="s">
        <v>75</v>
      </c>
      <c r="I4" s="2"/>
      <c r="J4" s="2"/>
      <c r="K4" s="2"/>
    </row>
    <row r="5" spans="1:11" ht="34.5" customHeight="1">
      <c r="B5" s="88"/>
      <c r="C5" s="90"/>
      <c r="D5" s="56" t="s">
        <v>58</v>
      </c>
      <c r="E5" s="56" t="s">
        <v>4</v>
      </c>
      <c r="F5" s="56" t="s">
        <v>58</v>
      </c>
      <c r="G5" s="56" t="s">
        <v>4</v>
      </c>
      <c r="H5" s="93"/>
      <c r="I5" s="2"/>
      <c r="J5" s="2"/>
      <c r="K5" s="2"/>
    </row>
    <row r="6" spans="1:11">
      <c r="B6" s="5" t="s">
        <v>5</v>
      </c>
      <c r="C6" s="6">
        <v>83646960</v>
      </c>
      <c r="D6" s="6">
        <v>27031464.859999999</v>
      </c>
      <c r="E6" s="6">
        <f>+D6*100/C6</f>
        <v>32.316135410061527</v>
      </c>
      <c r="F6" s="6">
        <f>+C6-D6</f>
        <v>56615495.140000001</v>
      </c>
      <c r="G6" s="6">
        <f>+F6*100/C6</f>
        <v>67.68386458993848</v>
      </c>
      <c r="H6" s="7"/>
      <c r="I6" s="2"/>
      <c r="J6" s="2"/>
      <c r="K6" s="2"/>
    </row>
    <row r="7" spans="1:11">
      <c r="B7" s="5" t="s">
        <v>6</v>
      </c>
      <c r="C7" s="6">
        <v>8609100</v>
      </c>
      <c r="D7" s="6">
        <v>4010467.92</v>
      </c>
      <c r="E7" s="6">
        <f t="shared" ref="E7:E12" si="0">+D7*100/C7</f>
        <v>46.584055476182179</v>
      </c>
      <c r="F7" s="6">
        <f t="shared" ref="F7:F12" si="1">+C7-D7</f>
        <v>4598632.08</v>
      </c>
      <c r="G7" s="6">
        <f t="shared" ref="G7:G12" si="2">+F7*100/C7</f>
        <v>53.415944523817821</v>
      </c>
      <c r="H7" s="7"/>
      <c r="I7" s="2"/>
      <c r="J7" s="2"/>
      <c r="K7" s="2"/>
    </row>
    <row r="8" spans="1:11">
      <c r="B8" s="5" t="s">
        <v>7</v>
      </c>
      <c r="C8" s="6">
        <f>4640100+5831000</f>
        <v>10471100</v>
      </c>
      <c r="D8" s="6">
        <v>557340</v>
      </c>
      <c r="E8" s="6">
        <f t="shared" si="0"/>
        <v>5.322649960367106</v>
      </c>
      <c r="F8" s="6">
        <f t="shared" si="1"/>
        <v>9913760</v>
      </c>
      <c r="G8" s="6">
        <f t="shared" si="2"/>
        <v>94.677350039632898</v>
      </c>
      <c r="H8" s="7"/>
      <c r="I8" s="2"/>
      <c r="J8" s="2"/>
      <c r="K8" s="2"/>
    </row>
    <row r="9" spans="1:11">
      <c r="B9" s="5" t="s">
        <v>8</v>
      </c>
      <c r="C9" s="6">
        <v>7136000</v>
      </c>
      <c r="D9" s="6">
        <v>610985</v>
      </c>
      <c r="E9" s="6">
        <f t="shared" si="0"/>
        <v>8.5620095291479821</v>
      </c>
      <c r="F9" s="6">
        <f t="shared" si="1"/>
        <v>6525015</v>
      </c>
      <c r="G9" s="6">
        <f t="shared" si="2"/>
        <v>91.437990470852014</v>
      </c>
      <c r="H9" s="7"/>
      <c r="I9" s="2"/>
      <c r="J9" s="2"/>
      <c r="K9" s="2"/>
    </row>
    <row r="10" spans="1:11">
      <c r="B10" s="5" t="s">
        <v>9</v>
      </c>
      <c r="C10" s="6">
        <v>15982800</v>
      </c>
      <c r="D10" s="6">
        <v>3820617.03</v>
      </c>
      <c r="E10" s="22">
        <f t="shared" si="0"/>
        <v>23.904553832870334</v>
      </c>
      <c r="F10" s="22">
        <f t="shared" si="1"/>
        <v>12162182.970000001</v>
      </c>
      <c r="G10" s="22">
        <f t="shared" si="2"/>
        <v>76.095446167129666</v>
      </c>
      <c r="H10" s="7"/>
      <c r="I10" s="2"/>
      <c r="J10" s="2"/>
      <c r="K10" s="2"/>
    </row>
    <row r="11" spans="1:11">
      <c r="B11" s="8" t="s">
        <v>59</v>
      </c>
      <c r="C11" s="9">
        <f>SUM(C6:C10)</f>
        <v>125845960</v>
      </c>
      <c r="D11" s="9">
        <f>SUM(D6:D10)</f>
        <v>36030874.810000002</v>
      </c>
      <c r="E11" s="47">
        <f>+D11*100/C11</f>
        <v>28.630934842882521</v>
      </c>
      <c r="F11" s="46">
        <f t="shared" ref="F11" si="3">SUM(F6:F10)</f>
        <v>89815085.189999998</v>
      </c>
      <c r="G11" s="47">
        <f t="shared" si="2"/>
        <v>71.369065157117475</v>
      </c>
      <c r="H11" s="10"/>
      <c r="I11" s="2"/>
      <c r="J11" s="2"/>
      <c r="K11" s="2"/>
    </row>
    <row r="12" spans="1:11" ht="24">
      <c r="B12" s="48" t="s">
        <v>60</v>
      </c>
      <c r="C12" s="41">
        <f>39780793-30505932-6755670</f>
        <v>2519191</v>
      </c>
      <c r="D12" s="41">
        <f>37771764-30505932-6755670</f>
        <v>510162</v>
      </c>
      <c r="E12" s="41">
        <f t="shared" si="0"/>
        <v>20.251025031448588</v>
      </c>
      <c r="F12" s="41">
        <f t="shared" si="1"/>
        <v>2009029</v>
      </c>
      <c r="G12" s="41">
        <f t="shared" si="2"/>
        <v>79.748974968551408</v>
      </c>
      <c r="H12" s="39"/>
      <c r="I12" s="2"/>
      <c r="J12" s="2"/>
      <c r="K12" s="2"/>
    </row>
    <row r="13" spans="1:11" hidden="1">
      <c r="B13" s="30" t="s">
        <v>10</v>
      </c>
      <c r="C13" s="31" t="s">
        <v>11</v>
      </c>
      <c r="D13" s="32"/>
      <c r="E13" s="32"/>
      <c r="F13" s="32"/>
      <c r="G13" s="32"/>
      <c r="H13" s="32"/>
      <c r="I13" s="4"/>
      <c r="J13" s="2"/>
      <c r="K13" s="2"/>
    </row>
    <row r="14" spans="1:11" ht="24" hidden="1">
      <c r="B14" s="33"/>
      <c r="C14" s="34" t="s">
        <v>12</v>
      </c>
      <c r="D14" s="32"/>
      <c r="E14" s="32"/>
      <c r="F14" s="32"/>
      <c r="G14" s="32"/>
      <c r="H14" s="32">
        <v>120000</v>
      </c>
      <c r="I14" s="13" t="s">
        <v>13</v>
      </c>
      <c r="J14" s="2"/>
      <c r="K14" s="2"/>
    </row>
    <row r="15" spans="1:11" ht="24" hidden="1">
      <c r="B15" s="33"/>
      <c r="C15" s="34" t="s">
        <v>12</v>
      </c>
      <c r="D15" s="32"/>
      <c r="E15" s="32"/>
      <c r="F15" s="32"/>
      <c r="G15" s="32"/>
      <c r="H15" s="32">
        <v>43600</v>
      </c>
      <c r="I15" s="13" t="s">
        <v>13</v>
      </c>
      <c r="J15" s="2"/>
      <c r="K15" s="2"/>
    </row>
    <row r="16" spans="1:11" ht="24" hidden="1">
      <c r="B16" s="33"/>
      <c r="C16" s="34" t="s">
        <v>12</v>
      </c>
      <c r="D16" s="32"/>
      <c r="E16" s="32"/>
      <c r="F16" s="32"/>
      <c r="G16" s="32"/>
      <c r="H16" s="32">
        <v>2213000</v>
      </c>
      <c r="I16" s="13" t="s">
        <v>13</v>
      </c>
      <c r="J16" s="2"/>
      <c r="K16" s="2"/>
    </row>
    <row r="17" spans="2:11" ht="24" hidden="1">
      <c r="B17" s="33"/>
      <c r="C17" s="34" t="s">
        <v>14</v>
      </c>
      <c r="D17" s="32"/>
      <c r="E17" s="32"/>
      <c r="F17" s="32"/>
      <c r="G17" s="32"/>
      <c r="H17" s="32">
        <v>77000</v>
      </c>
      <c r="I17" s="13" t="s">
        <v>13</v>
      </c>
      <c r="J17" s="2"/>
      <c r="K17" s="2"/>
    </row>
    <row r="18" spans="2:11" ht="24" hidden="1">
      <c r="B18" s="33"/>
      <c r="C18" s="34" t="s">
        <v>15</v>
      </c>
      <c r="D18" s="32"/>
      <c r="E18" s="32"/>
      <c r="F18" s="32"/>
      <c r="G18" s="32"/>
      <c r="H18" s="32">
        <f>10178302</f>
        <v>10178302</v>
      </c>
      <c r="I18" s="13" t="s">
        <v>13</v>
      </c>
      <c r="J18" s="2"/>
      <c r="K18" s="2"/>
    </row>
    <row r="19" spans="2:11" ht="24" hidden="1">
      <c r="B19" s="33"/>
      <c r="C19" s="34" t="s">
        <v>16</v>
      </c>
      <c r="D19" s="32"/>
      <c r="E19" s="32"/>
      <c r="F19" s="32"/>
      <c r="G19" s="32"/>
      <c r="H19" s="32">
        <v>48812</v>
      </c>
      <c r="I19" s="13" t="s">
        <v>13</v>
      </c>
      <c r="J19" s="2"/>
      <c r="K19" s="2"/>
    </row>
    <row r="20" spans="2:11" ht="24.75" hidden="1" thickBot="1">
      <c r="B20" s="33"/>
      <c r="C20" s="34"/>
      <c r="D20" s="32"/>
      <c r="E20" s="32"/>
      <c r="F20" s="32"/>
      <c r="G20" s="32"/>
      <c r="H20" s="35">
        <f>SUM(H14:H19)</f>
        <v>12680714</v>
      </c>
      <c r="I20" s="13"/>
      <c r="J20" s="2"/>
      <c r="K20" s="2"/>
    </row>
    <row r="21" spans="2:11" ht="24" hidden="1">
      <c r="B21" s="33"/>
      <c r="C21" s="36" t="s">
        <v>17</v>
      </c>
      <c r="D21" s="32"/>
      <c r="E21" s="32"/>
      <c r="F21" s="32"/>
      <c r="G21" s="32"/>
      <c r="H21" s="32"/>
      <c r="I21" s="13"/>
      <c r="J21" s="2"/>
      <c r="K21" s="2"/>
    </row>
    <row r="22" spans="2:11" ht="24" hidden="1">
      <c r="B22" s="33"/>
      <c r="C22" s="34" t="s">
        <v>18</v>
      </c>
      <c r="D22" s="32"/>
      <c r="E22" s="32"/>
      <c r="F22" s="32"/>
      <c r="G22" s="32"/>
      <c r="H22" s="32">
        <v>77000</v>
      </c>
      <c r="I22" s="13" t="s">
        <v>13</v>
      </c>
      <c r="J22" s="2"/>
      <c r="K22" s="2"/>
    </row>
    <row r="23" spans="2:11" ht="24" hidden="1">
      <c r="B23" s="33"/>
      <c r="C23" s="34"/>
      <c r="D23" s="32"/>
      <c r="E23" s="32"/>
      <c r="F23" s="32"/>
      <c r="G23" s="32"/>
      <c r="H23" s="32"/>
      <c r="I23" s="13"/>
      <c r="J23" s="2"/>
      <c r="K23" s="2"/>
    </row>
    <row r="24" spans="2:11" ht="24" hidden="1">
      <c r="B24" s="30" t="s">
        <v>19</v>
      </c>
      <c r="C24" s="31" t="s">
        <v>11</v>
      </c>
      <c r="D24" s="32"/>
      <c r="E24" s="32"/>
      <c r="F24" s="32"/>
      <c r="G24" s="32"/>
      <c r="H24" s="32"/>
      <c r="I24" s="13"/>
      <c r="J24" s="2"/>
      <c r="K24" s="2"/>
    </row>
    <row r="25" spans="2:11" ht="24" hidden="1">
      <c r="B25" s="33"/>
      <c r="C25" s="34" t="s">
        <v>15</v>
      </c>
      <c r="D25" s="32"/>
      <c r="E25" s="32"/>
      <c r="F25" s="32"/>
      <c r="G25" s="32"/>
      <c r="H25" s="32">
        <v>5134055</v>
      </c>
      <c r="I25" s="13" t="s">
        <v>13</v>
      </c>
      <c r="J25" s="2"/>
      <c r="K25" s="2"/>
    </row>
    <row r="26" spans="2:11" ht="24" hidden="1">
      <c r="B26" s="33"/>
      <c r="C26" s="34"/>
      <c r="D26" s="32"/>
      <c r="E26" s="32"/>
      <c r="F26" s="32"/>
      <c r="G26" s="32"/>
      <c r="H26" s="32"/>
      <c r="I26" s="13"/>
      <c r="J26" s="2"/>
      <c r="K26" s="2"/>
    </row>
    <row r="27" spans="2:11" s="1" customFormat="1" ht="24" hidden="1">
      <c r="B27" s="37"/>
      <c r="C27" s="36" t="s">
        <v>17</v>
      </c>
      <c r="D27" s="32"/>
      <c r="E27" s="32"/>
      <c r="F27" s="32"/>
      <c r="G27" s="32"/>
      <c r="H27" s="32"/>
      <c r="I27" s="13"/>
    </row>
    <row r="28" spans="2:11" s="1" customFormat="1" ht="24" hidden="1">
      <c r="B28" s="33"/>
      <c r="C28" s="34" t="s">
        <v>18</v>
      </c>
      <c r="D28" s="32"/>
      <c r="E28" s="32"/>
      <c r="F28" s="32"/>
      <c r="G28" s="32"/>
      <c r="H28" s="32">
        <v>120000</v>
      </c>
      <c r="I28" s="13" t="s">
        <v>13</v>
      </c>
    </row>
    <row r="29" spans="2:11" ht="24" hidden="1">
      <c r="B29" s="33"/>
      <c r="C29" s="34" t="s">
        <v>18</v>
      </c>
      <c r="D29" s="32"/>
      <c r="E29" s="32"/>
      <c r="F29" s="32"/>
      <c r="G29" s="32"/>
      <c r="H29" s="32">
        <v>43600</v>
      </c>
      <c r="I29" s="13" t="s">
        <v>13</v>
      </c>
      <c r="J29" s="2"/>
      <c r="K29" s="2"/>
    </row>
    <row r="30" spans="2:11" ht="24" hidden="1">
      <c r="B30" s="33"/>
      <c r="C30" s="34" t="s">
        <v>18</v>
      </c>
      <c r="D30" s="32"/>
      <c r="E30" s="32"/>
      <c r="F30" s="32"/>
      <c r="G30" s="32"/>
      <c r="H30" s="32">
        <v>2213000</v>
      </c>
      <c r="I30" s="13" t="s">
        <v>13</v>
      </c>
      <c r="J30" s="2"/>
      <c r="K30" s="2"/>
    </row>
    <row r="31" spans="2:11" ht="24.75" hidden="1" thickBot="1">
      <c r="B31" s="33"/>
      <c r="C31" s="34"/>
      <c r="D31" s="32"/>
      <c r="E31" s="32"/>
      <c r="F31" s="32"/>
      <c r="G31" s="32"/>
      <c r="H31" s="35">
        <f>SUM(H28:H30)</f>
        <v>2376600</v>
      </c>
      <c r="I31" s="13"/>
      <c r="J31" s="2"/>
      <c r="K31" s="2"/>
    </row>
    <row r="32" spans="2:11" ht="24" hidden="1">
      <c r="B32" s="30" t="s">
        <v>20</v>
      </c>
      <c r="C32" s="36" t="s">
        <v>11</v>
      </c>
      <c r="D32" s="32"/>
      <c r="E32" s="32"/>
      <c r="F32" s="32"/>
      <c r="G32" s="32"/>
      <c r="H32" s="32"/>
      <c r="I32" s="13"/>
      <c r="J32" s="2"/>
      <c r="K32" s="2"/>
    </row>
    <row r="33" spans="2:11" ht="24" hidden="1">
      <c r="B33" s="33"/>
      <c r="C33" s="34" t="s">
        <v>21</v>
      </c>
      <c r="D33" s="32"/>
      <c r="E33" s="32"/>
      <c r="F33" s="32"/>
      <c r="G33" s="32"/>
      <c r="H33" s="32">
        <v>23161400</v>
      </c>
      <c r="I33" s="13" t="s">
        <v>13</v>
      </c>
      <c r="J33" s="2"/>
      <c r="K33" s="2"/>
    </row>
    <row r="34" spans="2:11" ht="24" hidden="1">
      <c r="B34" s="33"/>
      <c r="C34" s="34" t="s">
        <v>22</v>
      </c>
      <c r="D34" s="32"/>
      <c r="E34" s="32"/>
      <c r="F34" s="32"/>
      <c r="G34" s="32"/>
      <c r="H34" s="32">
        <v>100000</v>
      </c>
      <c r="I34" s="13" t="s">
        <v>13</v>
      </c>
      <c r="J34" s="2"/>
      <c r="K34" s="2"/>
    </row>
    <row r="35" spans="2:11" ht="24" hidden="1">
      <c r="B35" s="33"/>
      <c r="C35" s="34" t="s">
        <v>23</v>
      </c>
      <c r="D35" s="32"/>
      <c r="E35" s="32"/>
      <c r="F35" s="32"/>
      <c r="G35" s="32"/>
      <c r="H35" s="32">
        <f>788000+155000</f>
        <v>943000</v>
      </c>
      <c r="I35" s="13" t="s">
        <v>13</v>
      </c>
      <c r="J35" s="2"/>
      <c r="K35" s="2"/>
    </row>
    <row r="36" spans="2:11" ht="24" hidden="1">
      <c r="B36" s="33"/>
      <c r="C36" s="34" t="s">
        <v>24</v>
      </c>
      <c r="D36" s="32"/>
      <c r="E36" s="32"/>
      <c r="F36" s="32"/>
      <c r="G36" s="32"/>
      <c r="H36" s="32">
        <v>14910899</v>
      </c>
      <c r="I36" s="13" t="s">
        <v>13</v>
      </c>
      <c r="J36" s="2"/>
      <c r="K36" s="2"/>
    </row>
    <row r="37" spans="2:11" ht="24.75" hidden="1" thickBot="1">
      <c r="B37" s="33"/>
      <c r="C37" s="34"/>
      <c r="D37" s="32"/>
      <c r="E37" s="32"/>
      <c r="F37" s="32"/>
      <c r="G37" s="32"/>
      <c r="H37" s="35">
        <f>SUM(H33:H36)</f>
        <v>39115299</v>
      </c>
      <c r="I37" s="13"/>
      <c r="J37" s="2"/>
      <c r="K37" s="2"/>
    </row>
    <row r="38" spans="2:11" ht="24" hidden="1">
      <c r="B38" s="33"/>
      <c r="C38" s="34"/>
      <c r="D38" s="32"/>
      <c r="E38" s="32"/>
      <c r="F38" s="32"/>
      <c r="G38" s="32"/>
      <c r="H38" s="32"/>
      <c r="I38" s="13"/>
      <c r="J38" s="2"/>
      <c r="K38" s="2"/>
    </row>
    <row r="39" spans="2:11" ht="24" hidden="1">
      <c r="B39" s="30" t="s">
        <v>25</v>
      </c>
      <c r="C39" s="36" t="s">
        <v>11</v>
      </c>
      <c r="D39" s="32"/>
      <c r="E39" s="32"/>
      <c r="F39" s="32"/>
      <c r="G39" s="32"/>
      <c r="H39" s="32"/>
      <c r="I39" s="13"/>
      <c r="J39" s="2"/>
      <c r="K39" s="2"/>
    </row>
    <row r="40" spans="2:11" ht="24" hidden="1">
      <c r="B40" s="33"/>
      <c r="C40" s="34" t="s">
        <v>26</v>
      </c>
      <c r="D40" s="32"/>
      <c r="E40" s="32"/>
      <c r="F40" s="32"/>
      <c r="G40" s="32"/>
      <c r="H40" s="32">
        <v>844965</v>
      </c>
      <c r="I40" s="13" t="s">
        <v>13</v>
      </c>
      <c r="J40" s="2"/>
      <c r="K40" s="2"/>
    </row>
    <row r="41" spans="2:11" ht="24" hidden="1">
      <c r="B41" s="33"/>
      <c r="C41" s="34"/>
      <c r="D41" s="32"/>
      <c r="E41" s="32"/>
      <c r="F41" s="32"/>
      <c r="G41" s="32"/>
      <c r="H41" s="32"/>
      <c r="I41" s="13"/>
      <c r="J41" s="2"/>
      <c r="K41" s="2"/>
    </row>
    <row r="42" spans="2:11" ht="24" hidden="1">
      <c r="B42" s="33"/>
      <c r="C42" s="36" t="s">
        <v>17</v>
      </c>
      <c r="D42" s="32"/>
      <c r="E42" s="32"/>
      <c r="F42" s="32"/>
      <c r="G42" s="32"/>
      <c r="H42" s="32"/>
      <c r="I42" s="13"/>
      <c r="J42" s="2"/>
      <c r="K42" s="2"/>
    </row>
    <row r="43" spans="2:11" ht="24" hidden="1">
      <c r="B43" s="33"/>
      <c r="C43" s="34" t="s">
        <v>27</v>
      </c>
      <c r="D43" s="32"/>
      <c r="E43" s="32"/>
      <c r="F43" s="32"/>
      <c r="G43" s="32"/>
      <c r="H43" s="32">
        <f>788000+155000</f>
        <v>943000</v>
      </c>
      <c r="I43" s="13" t="s">
        <v>13</v>
      </c>
      <c r="J43" s="2"/>
      <c r="K43" s="2"/>
    </row>
    <row r="44" spans="2:11" ht="24" hidden="1">
      <c r="B44" s="33"/>
      <c r="C44" s="34"/>
      <c r="D44" s="32"/>
      <c r="E44" s="32"/>
      <c r="F44" s="32"/>
      <c r="G44" s="32"/>
      <c r="H44" s="32"/>
      <c r="I44" s="13"/>
      <c r="J44" s="2"/>
      <c r="K44" s="2"/>
    </row>
    <row r="45" spans="2:11" ht="24" hidden="1">
      <c r="B45" s="30" t="s">
        <v>28</v>
      </c>
      <c r="C45" s="36" t="s">
        <v>11</v>
      </c>
      <c r="D45" s="32"/>
      <c r="E45" s="32"/>
      <c r="F45" s="32"/>
      <c r="G45" s="32"/>
      <c r="H45" s="32"/>
      <c r="I45" s="13"/>
      <c r="J45" s="2"/>
      <c r="K45" s="2"/>
    </row>
    <row r="46" spans="2:11" ht="24" hidden="1">
      <c r="B46" s="33"/>
      <c r="C46" s="34" t="s">
        <v>29</v>
      </c>
      <c r="D46" s="32"/>
      <c r="E46" s="32"/>
      <c r="F46" s="32"/>
      <c r="G46" s="32"/>
      <c r="H46" s="32">
        <f>200+5000+54</f>
        <v>5254</v>
      </c>
      <c r="I46" s="13" t="s">
        <v>13</v>
      </c>
      <c r="J46" s="2"/>
      <c r="K46" s="2"/>
    </row>
    <row r="47" spans="2:11" ht="24" hidden="1">
      <c r="B47" s="33"/>
      <c r="C47" s="34" t="s">
        <v>30</v>
      </c>
      <c r="D47" s="32"/>
      <c r="E47" s="32"/>
      <c r="F47" s="32"/>
      <c r="G47" s="32"/>
      <c r="H47" s="32">
        <f>63120+868+350+97880+509+293387+91360+500+104200+1000+605</f>
        <v>653779</v>
      </c>
      <c r="I47" s="13" t="s">
        <v>13</v>
      </c>
      <c r="J47" s="2"/>
      <c r="K47" s="2"/>
    </row>
    <row r="48" spans="2:11" ht="24" hidden="1">
      <c r="B48" s="33"/>
      <c r="C48" s="34" t="s">
        <v>31</v>
      </c>
      <c r="D48" s="32"/>
      <c r="E48" s="32"/>
      <c r="F48" s="32"/>
      <c r="G48" s="32"/>
      <c r="H48" s="32">
        <v>2823576</v>
      </c>
      <c r="I48" s="13" t="s">
        <v>13</v>
      </c>
      <c r="J48" s="2"/>
      <c r="K48" s="2"/>
    </row>
    <row r="49" spans="2:12" ht="24.75" hidden="1" thickBot="1">
      <c r="B49" s="33"/>
      <c r="C49" s="34"/>
      <c r="D49" s="32"/>
      <c r="E49" s="32"/>
      <c r="F49" s="32"/>
      <c r="G49" s="32"/>
      <c r="H49" s="35">
        <f>SUM(H46:H48)</f>
        <v>3482609</v>
      </c>
      <c r="I49" s="13"/>
      <c r="J49" s="2"/>
      <c r="K49" s="2"/>
    </row>
    <row r="50" spans="2:12" ht="24" hidden="1">
      <c r="B50" s="33"/>
      <c r="C50" s="34"/>
      <c r="D50" s="32"/>
      <c r="E50" s="32"/>
      <c r="F50" s="32"/>
      <c r="G50" s="32"/>
      <c r="H50" s="32"/>
      <c r="I50" s="13"/>
      <c r="J50" s="2"/>
      <c r="K50" s="2"/>
    </row>
    <row r="51" spans="2:12" ht="24" hidden="1">
      <c r="B51" s="30" t="s">
        <v>32</v>
      </c>
      <c r="C51" s="36" t="s">
        <v>11</v>
      </c>
      <c r="D51" s="32"/>
      <c r="E51" s="32"/>
      <c r="F51" s="32"/>
      <c r="G51" s="32"/>
      <c r="H51" s="32"/>
      <c r="I51" s="13"/>
      <c r="J51" s="2"/>
      <c r="K51" s="2"/>
    </row>
    <row r="52" spans="2:12" ht="24" hidden="1">
      <c r="B52" s="33"/>
      <c r="C52" s="34" t="s">
        <v>16</v>
      </c>
      <c r="D52" s="32"/>
      <c r="E52" s="32"/>
      <c r="F52" s="32"/>
      <c r="G52" s="32"/>
      <c r="H52" s="32">
        <v>791951</v>
      </c>
      <c r="I52" s="13" t="s">
        <v>13</v>
      </c>
      <c r="J52" s="2"/>
      <c r="K52" s="2"/>
    </row>
    <row r="53" spans="2:12" ht="24" hidden="1">
      <c r="B53" s="33"/>
      <c r="C53" s="34"/>
      <c r="D53" s="32"/>
      <c r="E53" s="32"/>
      <c r="F53" s="32"/>
      <c r="G53" s="32"/>
      <c r="H53" s="32"/>
      <c r="I53" s="13"/>
      <c r="J53" s="2"/>
      <c r="K53" s="2"/>
    </row>
    <row r="54" spans="2:12" ht="24" hidden="1">
      <c r="B54" s="30" t="s">
        <v>33</v>
      </c>
      <c r="C54" s="36" t="s">
        <v>11</v>
      </c>
      <c r="D54" s="32"/>
      <c r="E54" s="32"/>
      <c r="F54" s="32"/>
      <c r="G54" s="32"/>
      <c r="H54" s="32"/>
      <c r="I54" s="13"/>
      <c r="J54" s="2"/>
      <c r="K54" s="2"/>
    </row>
    <row r="55" spans="2:12" ht="24" hidden="1">
      <c r="B55" s="33"/>
      <c r="C55" s="34" t="s">
        <v>34</v>
      </c>
      <c r="D55" s="32"/>
      <c r="E55" s="32"/>
      <c r="F55" s="32"/>
      <c r="G55" s="32"/>
      <c r="H55" s="32">
        <v>777500</v>
      </c>
      <c r="I55" s="13" t="s">
        <v>13</v>
      </c>
      <c r="J55" s="2"/>
      <c r="K55" s="2"/>
    </row>
    <row r="56" spans="2:12" ht="24" hidden="1">
      <c r="B56" s="33"/>
      <c r="C56" s="34" t="s">
        <v>29</v>
      </c>
      <c r="D56" s="32"/>
      <c r="E56" s="32"/>
      <c r="F56" s="32"/>
      <c r="G56" s="32"/>
      <c r="H56" s="32">
        <v>430782</v>
      </c>
      <c r="I56" s="13" t="s">
        <v>13</v>
      </c>
      <c r="J56" s="2"/>
      <c r="K56" s="2"/>
      <c r="L56" s="14"/>
    </row>
    <row r="57" spans="2:12" ht="24" hidden="1">
      <c r="B57" s="33"/>
      <c r="C57" s="34" t="s">
        <v>30</v>
      </c>
      <c r="D57" s="32"/>
      <c r="E57" s="32"/>
      <c r="F57" s="32"/>
      <c r="G57" s="32"/>
      <c r="H57" s="32">
        <f>13200+314400+23650+8000</f>
        <v>359250</v>
      </c>
      <c r="I57" s="13" t="s">
        <v>13</v>
      </c>
      <c r="J57" s="2"/>
      <c r="K57" s="2"/>
    </row>
    <row r="58" spans="2:12" ht="24" hidden="1">
      <c r="B58" s="33"/>
      <c r="C58" s="34" t="s">
        <v>35</v>
      </c>
      <c r="D58" s="32"/>
      <c r="E58" s="32"/>
      <c r="F58" s="32"/>
      <c r="G58" s="32"/>
      <c r="H58" s="32">
        <v>300000</v>
      </c>
      <c r="I58" s="13" t="s">
        <v>13</v>
      </c>
      <c r="J58" s="2"/>
      <c r="K58" s="2"/>
    </row>
    <row r="59" spans="2:12" ht="24" hidden="1">
      <c r="B59" s="33"/>
      <c r="C59" s="34" t="s">
        <v>36</v>
      </c>
      <c r="D59" s="32"/>
      <c r="E59" s="32"/>
      <c r="F59" s="32"/>
      <c r="G59" s="32"/>
      <c r="H59" s="32">
        <v>149800</v>
      </c>
      <c r="I59" s="13" t="s">
        <v>13</v>
      </c>
      <c r="J59" s="2"/>
      <c r="K59" s="2"/>
    </row>
    <row r="60" spans="2:12" ht="24" hidden="1">
      <c r="B60" s="33"/>
      <c r="C60" s="34" t="s">
        <v>37</v>
      </c>
      <c r="D60" s="32"/>
      <c r="E60" s="32"/>
      <c r="F60" s="32"/>
      <c r="G60" s="32"/>
      <c r="H60" s="32">
        <v>85000</v>
      </c>
      <c r="I60" s="13" t="s">
        <v>13</v>
      </c>
      <c r="J60" s="2"/>
      <c r="K60" s="2"/>
    </row>
    <row r="61" spans="2:12" ht="24" hidden="1">
      <c r="B61" s="33"/>
      <c r="C61" s="34" t="s">
        <v>26</v>
      </c>
      <c r="D61" s="32"/>
      <c r="E61" s="32"/>
      <c r="F61" s="32"/>
      <c r="G61" s="32"/>
      <c r="H61" s="32">
        <v>1367899</v>
      </c>
      <c r="I61" s="13" t="s">
        <v>13</v>
      </c>
      <c r="J61" s="2"/>
      <c r="K61" s="2"/>
    </row>
    <row r="62" spans="2:12" ht="24" hidden="1">
      <c r="B62" s="33"/>
      <c r="C62" s="34" t="s">
        <v>16</v>
      </c>
      <c r="D62" s="32"/>
      <c r="E62" s="32"/>
      <c r="F62" s="32"/>
      <c r="G62" s="32"/>
      <c r="H62" s="32">
        <v>662977</v>
      </c>
      <c r="I62" s="13" t="s">
        <v>13</v>
      </c>
      <c r="J62" s="2"/>
      <c r="K62" s="2"/>
    </row>
    <row r="63" spans="2:12" ht="24" hidden="1">
      <c r="B63" s="33"/>
      <c r="C63" s="34" t="s">
        <v>38</v>
      </c>
      <c r="D63" s="32"/>
      <c r="E63" s="32"/>
      <c r="F63" s="32"/>
      <c r="G63" s="32"/>
      <c r="H63" s="32">
        <v>1096525</v>
      </c>
      <c r="I63" s="13" t="s">
        <v>13</v>
      </c>
      <c r="J63" s="2"/>
      <c r="K63" s="2"/>
    </row>
    <row r="64" spans="2:12" ht="24.75" hidden="1" thickBot="1">
      <c r="B64" s="33"/>
      <c r="C64" s="32"/>
      <c r="D64" s="32"/>
      <c r="E64" s="32"/>
      <c r="F64" s="32"/>
      <c r="G64" s="32"/>
      <c r="H64" s="35">
        <f>SUM(H55:H63)</f>
        <v>5229733</v>
      </c>
      <c r="I64" s="13" t="s">
        <v>13</v>
      </c>
      <c r="J64" s="2"/>
      <c r="K64" s="2"/>
    </row>
    <row r="65" spans="1:11" ht="24" hidden="1">
      <c r="B65" s="33"/>
      <c r="C65" s="32"/>
      <c r="D65" s="32"/>
      <c r="E65" s="32"/>
      <c r="F65" s="32"/>
      <c r="G65" s="32"/>
      <c r="H65" s="32"/>
      <c r="I65" s="15"/>
      <c r="J65" s="2"/>
      <c r="K65" s="2"/>
    </row>
    <row r="66" spans="1:11" ht="24" hidden="1">
      <c r="B66" s="33"/>
      <c r="C66" s="36" t="s">
        <v>17</v>
      </c>
      <c r="D66" s="32"/>
      <c r="E66" s="32"/>
      <c r="F66" s="32"/>
      <c r="G66" s="32"/>
      <c r="H66" s="32"/>
      <c r="I66" s="15"/>
      <c r="J66" s="2"/>
      <c r="K66" s="2"/>
    </row>
    <row r="67" spans="1:11" s="4" customFormat="1" ht="24" hidden="1">
      <c r="B67" s="33"/>
      <c r="C67" s="34" t="s">
        <v>39</v>
      </c>
      <c r="D67" s="32"/>
      <c r="E67" s="32"/>
      <c r="F67" s="32"/>
      <c r="G67" s="32"/>
      <c r="H67" s="32">
        <v>65000</v>
      </c>
      <c r="I67" s="13" t="s">
        <v>13</v>
      </c>
    </row>
    <row r="68" spans="1:11" s="4" customFormat="1" ht="24" hidden="1">
      <c r="B68" s="33"/>
      <c r="C68" s="34" t="s">
        <v>40</v>
      </c>
      <c r="D68" s="32"/>
      <c r="E68" s="32"/>
      <c r="F68" s="32"/>
      <c r="G68" s="32"/>
      <c r="H68" s="32">
        <v>196320</v>
      </c>
      <c r="I68" s="13" t="s">
        <v>13</v>
      </c>
    </row>
    <row r="69" spans="1:11" s="4" customFormat="1" ht="24" hidden="1">
      <c r="B69" s="33"/>
      <c r="C69" s="34" t="s">
        <v>41</v>
      </c>
      <c r="D69" s="32"/>
      <c r="E69" s="32"/>
      <c r="F69" s="32"/>
      <c r="G69" s="32"/>
      <c r="H69" s="32">
        <v>499945</v>
      </c>
      <c r="I69" s="13" t="s">
        <v>13</v>
      </c>
    </row>
    <row r="70" spans="1:11" s="4" customFormat="1" ht="24.75" hidden="1" thickBot="1">
      <c r="B70" s="33"/>
      <c r="C70" s="34"/>
      <c r="D70" s="32"/>
      <c r="E70" s="32"/>
      <c r="F70" s="32"/>
      <c r="G70" s="32"/>
      <c r="H70" s="35">
        <f>SUM(H67:H69)</f>
        <v>761265</v>
      </c>
      <c r="I70" s="13" t="s">
        <v>13</v>
      </c>
    </row>
    <row r="71" spans="1:11" s="4" customFormat="1" ht="24" hidden="1">
      <c r="B71" s="33"/>
      <c r="C71" s="34"/>
      <c r="D71" s="32"/>
      <c r="E71" s="32"/>
      <c r="F71" s="32"/>
      <c r="G71" s="32"/>
      <c r="H71" s="32"/>
    </row>
    <row r="72" spans="1:11" s="4" customFormat="1" ht="24" hidden="1">
      <c r="B72" s="33"/>
      <c r="C72" s="34"/>
      <c r="D72" s="32"/>
      <c r="E72" s="32"/>
      <c r="F72" s="32"/>
      <c r="G72" s="32"/>
      <c r="H72" s="32"/>
    </row>
    <row r="73" spans="1:11" s="4" customFormat="1" ht="24">
      <c r="B73" s="40" t="s">
        <v>61</v>
      </c>
      <c r="C73" s="45">
        <f>SUM(C11:C12)</f>
        <v>128365151</v>
      </c>
      <c r="D73" s="45">
        <f>SUM(D11:D12)</f>
        <v>36541036.810000002</v>
      </c>
      <c r="E73" s="41">
        <f t="shared" ref="E73" si="4">+D73*100/C73</f>
        <v>28.466477486557078</v>
      </c>
      <c r="F73" s="45">
        <f>SUM(F11:F12)</f>
        <v>91824114.189999998</v>
      </c>
      <c r="G73" s="41">
        <f t="shared" ref="G73" si="5">+F73*100/C73</f>
        <v>71.533522513442918</v>
      </c>
      <c r="H73" s="38"/>
    </row>
    <row r="74" spans="1:11" s="4" customFormat="1" ht="24">
      <c r="B74" s="2"/>
      <c r="C74" s="12"/>
      <c r="D74" s="11"/>
      <c r="E74" s="11"/>
      <c r="F74" s="11"/>
      <c r="G74" s="11"/>
      <c r="H74" s="11"/>
    </row>
    <row r="75" spans="1:11">
      <c r="A75" s="2" t="s">
        <v>66</v>
      </c>
    </row>
    <row r="76" spans="1:11">
      <c r="B76" s="2" t="s">
        <v>67</v>
      </c>
    </row>
    <row r="77" spans="1:11">
      <c r="B77" s="2" t="s">
        <v>68</v>
      </c>
    </row>
    <row r="78" spans="1:11">
      <c r="B78" s="2" t="s">
        <v>69</v>
      </c>
    </row>
    <row r="79" spans="1:11">
      <c r="B79" s="2" t="s">
        <v>70</v>
      </c>
    </row>
    <row r="81" spans="5:5">
      <c r="E81" s="11" t="s">
        <v>71</v>
      </c>
    </row>
    <row r="82" spans="5:5">
      <c r="E82" s="11" t="s">
        <v>72</v>
      </c>
    </row>
    <row r="83" spans="5:5">
      <c r="E83" s="11" t="s">
        <v>73</v>
      </c>
    </row>
  </sheetData>
  <mergeCells count="3">
    <mergeCell ref="B4:B5"/>
    <mergeCell ref="C4:C5"/>
    <mergeCell ref="H4:H5"/>
  </mergeCells>
  <pageMargins left="0.5" right="0.17" top="0.5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รายงานการติดตามการใช้จ่าย</vt:lpstr>
      <vt:lpstr> รายงานติดตาม ITA ต.1</vt:lpstr>
      <vt:lpstr> แผนการใช้จ่ายเงิน (2)</vt:lpstr>
      <vt:lpstr>รายงานการติดตาม ITA ปี 64 ต.1</vt:lpstr>
      <vt:lpstr>รายงานการติดตาม ITA ปี 64 ต.2</vt:lpstr>
      <vt:lpstr>รายงานการติดตาม ITA ปี 64 ต.3</vt:lpstr>
      <vt:lpstr>รายงานการติดตาม ITA ปี 64 ต.4</vt:lpstr>
      <vt:lpstr>ตัวชี้วัด 5.1 ไตรมาสแรก</vt:lpstr>
      <vt:lpstr>ตัวชี้วัด 5.1 (ไตรมาส2)</vt:lpstr>
      <vt:lpstr>ตัวชี้วัด 5.1 เตรียมประชุม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Freedom</cp:lastModifiedBy>
  <cp:lastPrinted>2022-06-14T03:23:45Z</cp:lastPrinted>
  <dcterms:created xsi:type="dcterms:W3CDTF">2021-01-21T03:34:52Z</dcterms:created>
  <dcterms:modified xsi:type="dcterms:W3CDTF">2022-06-15T03:04:16Z</dcterms:modified>
</cp:coreProperties>
</file>