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อ๊อบ\ปปช ITA\ITA66\ข้อมูลลงเว็บ\"/>
    </mc:Choice>
  </mc:AlternateContent>
  <xr:revisionPtr revIDLastSave="0" documentId="8_{0EFB0D20-33D2-49E9-BD87-E8821B50D41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เป้าหมาย" sheetId="8" r:id="rId1"/>
    <sheet name="ตค65" sheetId="6" r:id="rId2"/>
    <sheet name="พย65" sheetId="10" r:id="rId3"/>
    <sheet name="ธค65" sheetId="11" r:id="rId4"/>
    <sheet name="มค66" sheetId="12" r:id="rId5"/>
    <sheet name="กพ66" sheetId="13" r:id="rId6"/>
    <sheet name="มีค66" sheetId="14" r:id="rId7"/>
  </sheets>
  <definedNames>
    <definedName name="_xlnm.Print_Area" localSheetId="5">กพ66!#REF!</definedName>
    <definedName name="_xlnm.Print_Area" localSheetId="1">ตค65!#REF!</definedName>
    <definedName name="_xlnm.Print_Area" localSheetId="3">ธค65!#REF!</definedName>
    <definedName name="_xlnm.Print_Area" localSheetId="0">เป้าหมาย!$H$1:$O$20</definedName>
    <definedName name="_xlnm.Print_Area" localSheetId="2">พย65!#REF!</definedName>
    <definedName name="_xlnm.Print_Area" localSheetId="4">มค66!#REF!</definedName>
    <definedName name="_xlnm.Print_Area" localSheetId="6">มีค66!#REF!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2" l="1"/>
  <c r="E46" i="12"/>
  <c r="G46" i="12" s="1"/>
  <c r="G46" i="11"/>
  <c r="E46" i="11"/>
  <c r="D38" i="6"/>
  <c r="D7" i="6" s="1"/>
  <c r="D38" i="10"/>
  <c r="D17" i="12"/>
  <c r="A16" i="12"/>
  <c r="D17" i="11"/>
  <c r="D38" i="11" s="1"/>
  <c r="D7" i="11" s="1"/>
  <c r="A16" i="11"/>
  <c r="A16" i="13"/>
  <c r="D17" i="13"/>
  <c r="D38" i="13" s="1"/>
  <c r="D7" i="13" s="1"/>
  <c r="D7" i="14"/>
  <c r="D6" i="14"/>
  <c r="D6" i="13"/>
  <c r="D7" i="12"/>
  <c r="D6" i="12"/>
  <c r="D6" i="11"/>
  <c r="D7" i="10"/>
  <c r="D6" i="10"/>
  <c r="E40" i="10"/>
  <c r="E31" i="10"/>
  <c r="E24" i="10"/>
  <c r="E22" i="10"/>
  <c r="E20" i="10"/>
  <c r="D6" i="6"/>
  <c r="G40" i="6"/>
  <c r="G31" i="6"/>
  <c r="G29" i="6"/>
  <c r="E46" i="6"/>
  <c r="E46" i="10" s="1"/>
  <c r="E44" i="6"/>
  <c r="E44" i="10" s="1"/>
  <c r="E43" i="6"/>
  <c r="E43" i="10" s="1"/>
  <c r="E42" i="6"/>
  <c r="E42" i="10" s="1"/>
  <c r="E41" i="6"/>
  <c r="E41" i="10" s="1"/>
  <c r="G41" i="10" s="1"/>
  <c r="E40" i="6"/>
  <c r="E36" i="6"/>
  <c r="E36" i="10" s="1"/>
  <c r="E33" i="6"/>
  <c r="E33" i="10" s="1"/>
  <c r="E32" i="6"/>
  <c r="E32" i="10" s="1"/>
  <c r="E31" i="6"/>
  <c r="E30" i="6"/>
  <c r="E30" i="10" s="1"/>
  <c r="E29" i="6"/>
  <c r="E29" i="10" s="1"/>
  <c r="E28" i="6"/>
  <c r="E28" i="10" s="1"/>
  <c r="E27" i="6"/>
  <c r="E27" i="10" s="1"/>
  <c r="E26" i="6"/>
  <c r="E26" i="10" s="1"/>
  <c r="E24" i="6"/>
  <c r="G24" i="6" s="1"/>
  <c r="E23" i="6"/>
  <c r="E23" i="10" s="1"/>
  <c r="E22" i="6"/>
  <c r="G22" i="6" s="1"/>
  <c r="E21" i="6"/>
  <c r="E21" i="10" s="1"/>
  <c r="E20" i="6"/>
  <c r="G20" i="6" s="1"/>
  <c r="G21" i="6" l="1"/>
  <c r="G23" i="6"/>
  <c r="G41" i="6"/>
  <c r="G30" i="6"/>
  <c r="G33" i="6"/>
  <c r="G42" i="6"/>
  <c r="E46" i="13"/>
  <c r="G43" i="6"/>
  <c r="G46" i="6"/>
  <c r="G44" i="6"/>
  <c r="G36" i="6"/>
  <c r="G32" i="6"/>
  <c r="G28" i="6"/>
  <c r="G27" i="6"/>
  <c r="G26" i="6"/>
  <c r="G46" i="13" l="1"/>
  <c r="E46" i="14"/>
  <c r="G46" i="14" s="1"/>
  <c r="E34" i="12"/>
  <c r="E47" i="11"/>
  <c r="E44" i="11"/>
  <c r="E43" i="11"/>
  <c r="E42" i="11"/>
  <c r="E41" i="11"/>
  <c r="E40" i="11"/>
  <c r="E36" i="11"/>
  <c r="G33" i="10"/>
  <c r="E32" i="11"/>
  <c r="G31" i="10"/>
  <c r="E30" i="11"/>
  <c r="G29" i="10"/>
  <c r="E28" i="11"/>
  <c r="E27" i="11"/>
  <c r="E26" i="11"/>
  <c r="E24" i="11"/>
  <c r="E23" i="11"/>
  <c r="E22" i="11"/>
  <c r="E21" i="11"/>
  <c r="E20" i="11"/>
  <c r="D48" i="14"/>
  <c r="C48" i="14"/>
  <c r="A21" i="14"/>
  <c r="A22" i="14" s="1"/>
  <c r="A23" i="14" s="1"/>
  <c r="A24" i="14" s="1"/>
  <c r="A26" i="14" s="1"/>
  <c r="A27" i="14" s="1"/>
  <c r="A28" i="14" s="1"/>
  <c r="A29" i="14" s="1"/>
  <c r="A30" i="14" s="1"/>
  <c r="A31" i="14" s="1"/>
  <c r="A32" i="14" s="1"/>
  <c r="A33" i="14" s="1"/>
  <c r="A34" i="14" s="1"/>
  <c r="A47" i="14" s="1"/>
  <c r="D10" i="14"/>
  <c r="C10" i="14"/>
  <c r="A7" i="14"/>
  <c r="A8" i="14" s="1"/>
  <c r="A9" i="14" s="1"/>
  <c r="D48" i="13"/>
  <c r="C48" i="13"/>
  <c r="A21" i="13"/>
  <c r="A22" i="13" s="1"/>
  <c r="A23" i="13" s="1"/>
  <c r="A24" i="13" s="1"/>
  <c r="A26" i="13" s="1"/>
  <c r="A27" i="13" s="1"/>
  <c r="A28" i="13" s="1"/>
  <c r="A29" i="13" s="1"/>
  <c r="A30" i="13" s="1"/>
  <c r="A31" i="13" s="1"/>
  <c r="A32" i="13" s="1"/>
  <c r="A33" i="13" s="1"/>
  <c r="A34" i="13" s="1"/>
  <c r="A47" i="13" s="1"/>
  <c r="D10" i="13"/>
  <c r="C10" i="13"/>
  <c r="A7" i="13"/>
  <c r="A8" i="13" s="1"/>
  <c r="A9" i="13" s="1"/>
  <c r="C48" i="12"/>
  <c r="A22" i="12"/>
  <c r="A23" i="12" s="1"/>
  <c r="A24" i="12" s="1"/>
  <c r="A26" i="12" s="1"/>
  <c r="A27" i="12" s="1"/>
  <c r="A28" i="12" s="1"/>
  <c r="A29" i="12" s="1"/>
  <c r="A30" i="12" s="1"/>
  <c r="A31" i="12" s="1"/>
  <c r="A32" i="12" s="1"/>
  <c r="A33" i="12" s="1"/>
  <c r="A34" i="12" s="1"/>
  <c r="A47" i="12" s="1"/>
  <c r="A21" i="12"/>
  <c r="D10" i="12"/>
  <c r="C10" i="12"/>
  <c r="A7" i="12"/>
  <c r="A8" i="12" s="1"/>
  <c r="A9" i="12" s="1"/>
  <c r="D48" i="11"/>
  <c r="C48" i="11"/>
  <c r="A21" i="1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3" i="11" s="1"/>
  <c r="A34" i="11" s="1"/>
  <c r="A47" i="11" s="1"/>
  <c r="D10" i="11"/>
  <c r="C10" i="11"/>
  <c r="A7" i="11"/>
  <c r="A8" i="11" s="1"/>
  <c r="A9" i="11" s="1"/>
  <c r="D47" i="10"/>
  <c r="C47" i="10"/>
  <c r="G46" i="10"/>
  <c r="G44" i="10"/>
  <c r="G43" i="10"/>
  <c r="G42" i="10"/>
  <c r="G40" i="10"/>
  <c r="G36" i="10"/>
  <c r="G32" i="10"/>
  <c r="G30" i="10"/>
  <c r="G28" i="10"/>
  <c r="G26" i="10"/>
  <c r="G25" i="10"/>
  <c r="G23" i="10"/>
  <c r="G21" i="10"/>
  <c r="A21" i="10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3" i="10" s="1"/>
  <c r="A34" i="10" s="1"/>
  <c r="A46" i="10" s="1"/>
  <c r="G20" i="10"/>
  <c r="D10" i="10"/>
  <c r="C10" i="10"/>
  <c r="A7" i="10"/>
  <c r="A8" i="10" s="1"/>
  <c r="A9" i="10" s="1"/>
  <c r="E47" i="6"/>
  <c r="D47" i="6"/>
  <c r="C47" i="6"/>
  <c r="A21" i="6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3" i="6" s="1"/>
  <c r="A34" i="6" s="1"/>
  <c r="A46" i="6" s="1"/>
  <c r="G47" i="6"/>
  <c r="G22" i="10" l="1"/>
  <c r="G24" i="10"/>
  <c r="G21" i="11"/>
  <c r="E21" i="12"/>
  <c r="G23" i="11"/>
  <c r="E23" i="12"/>
  <c r="G26" i="11"/>
  <c r="E26" i="12"/>
  <c r="G28" i="11"/>
  <c r="E28" i="12"/>
  <c r="G30" i="11"/>
  <c r="E30" i="12"/>
  <c r="G32" i="11"/>
  <c r="E32" i="12"/>
  <c r="E36" i="12"/>
  <c r="G36" i="11"/>
  <c r="G41" i="11"/>
  <c r="E41" i="12"/>
  <c r="G43" i="11"/>
  <c r="E43" i="12"/>
  <c r="E47" i="12"/>
  <c r="G47" i="11"/>
  <c r="E22" i="12"/>
  <c r="G22" i="11"/>
  <c r="E24" i="12"/>
  <c r="G24" i="11"/>
  <c r="E27" i="12"/>
  <c r="G27" i="11"/>
  <c r="E40" i="12"/>
  <c r="G40" i="11"/>
  <c r="G42" i="11"/>
  <c r="E42" i="12"/>
  <c r="E44" i="12"/>
  <c r="G44" i="11"/>
  <c r="E29" i="11"/>
  <c r="E31" i="11"/>
  <c r="E33" i="11"/>
  <c r="E20" i="12"/>
  <c r="G20" i="11"/>
  <c r="E47" i="10"/>
  <c r="G27" i="10"/>
  <c r="E48" i="11" l="1"/>
  <c r="G47" i="10"/>
  <c r="E33" i="12"/>
  <c r="G33" i="11"/>
  <c r="E29" i="12"/>
  <c r="G29" i="11"/>
  <c r="E44" i="13"/>
  <c r="G44" i="12"/>
  <c r="E40" i="13"/>
  <c r="G40" i="12"/>
  <c r="E27" i="13"/>
  <c r="G27" i="12"/>
  <c r="E24" i="13"/>
  <c r="G24" i="12"/>
  <c r="E22" i="13"/>
  <c r="G22" i="12"/>
  <c r="E47" i="13"/>
  <c r="G47" i="12"/>
  <c r="E36" i="13"/>
  <c r="G36" i="12"/>
  <c r="E31" i="12"/>
  <c r="G31" i="11"/>
  <c r="G48" i="11" s="1"/>
  <c r="E42" i="13"/>
  <c r="G42" i="12"/>
  <c r="E43" i="13"/>
  <c r="G43" i="12"/>
  <c r="E41" i="13"/>
  <c r="G41" i="12"/>
  <c r="E32" i="13"/>
  <c r="G32" i="12"/>
  <c r="E30" i="13"/>
  <c r="G30" i="12"/>
  <c r="E28" i="13"/>
  <c r="G28" i="12"/>
  <c r="E26" i="13"/>
  <c r="G26" i="12"/>
  <c r="E23" i="13"/>
  <c r="G23" i="12"/>
  <c r="G21" i="12"/>
  <c r="E21" i="13"/>
  <c r="E20" i="13"/>
  <c r="G20" i="12"/>
  <c r="E48" i="12" l="1"/>
  <c r="G23" i="13"/>
  <c r="E23" i="14"/>
  <c r="G23" i="14" s="1"/>
  <c r="E28" i="14"/>
  <c r="G28" i="14" s="1"/>
  <c r="G28" i="13"/>
  <c r="E32" i="14"/>
  <c r="G32" i="14" s="1"/>
  <c r="G32" i="13"/>
  <c r="E41" i="14"/>
  <c r="G41" i="14" s="1"/>
  <c r="G41" i="13"/>
  <c r="E43" i="14"/>
  <c r="G43" i="14" s="1"/>
  <c r="G43" i="13"/>
  <c r="G42" i="13"/>
  <c r="E42" i="14"/>
  <c r="G42" i="14" s="1"/>
  <c r="E31" i="13"/>
  <c r="G31" i="12"/>
  <c r="E36" i="14"/>
  <c r="G36" i="14" s="1"/>
  <c r="G36" i="13"/>
  <c r="E47" i="14"/>
  <c r="G47" i="14" s="1"/>
  <c r="G47" i="13"/>
  <c r="E22" i="14"/>
  <c r="G22" i="14" s="1"/>
  <c r="G22" i="13"/>
  <c r="G24" i="13"/>
  <c r="E24" i="14"/>
  <c r="G24" i="14" s="1"/>
  <c r="G27" i="13"/>
  <c r="E27" i="14"/>
  <c r="G27" i="14" s="1"/>
  <c r="G40" i="13"/>
  <c r="E40" i="14"/>
  <c r="G40" i="14" s="1"/>
  <c r="G44" i="13"/>
  <c r="E44" i="14"/>
  <c r="G44" i="14" s="1"/>
  <c r="E29" i="13"/>
  <c r="G29" i="12"/>
  <c r="E33" i="13"/>
  <c r="G33" i="12"/>
  <c r="E26" i="14"/>
  <c r="G26" i="14" s="1"/>
  <c r="G26" i="13"/>
  <c r="E30" i="14"/>
  <c r="G30" i="14" s="1"/>
  <c r="G30" i="13"/>
  <c r="E21" i="14"/>
  <c r="G21" i="14" s="1"/>
  <c r="G21" i="13"/>
  <c r="G20" i="13"/>
  <c r="E20" i="14"/>
  <c r="E48" i="13" l="1"/>
  <c r="G48" i="12"/>
  <c r="G29" i="13"/>
  <c r="E29" i="14"/>
  <c r="G29" i="14" s="1"/>
  <c r="G31" i="13"/>
  <c r="E31" i="14"/>
  <c r="G31" i="14" s="1"/>
  <c r="G33" i="13"/>
  <c r="E33" i="14"/>
  <c r="G33" i="14" s="1"/>
  <c r="G20" i="14"/>
  <c r="G48" i="13" l="1"/>
  <c r="G48" i="14"/>
  <c r="E48" i="14"/>
  <c r="E9" i="6"/>
  <c r="E9" i="10" s="1"/>
  <c r="E8" i="6"/>
  <c r="E7" i="6"/>
  <c r="E6" i="6"/>
  <c r="E6" i="10" s="1"/>
  <c r="E34" i="8"/>
  <c r="D34" i="8"/>
  <c r="C34" i="8"/>
  <c r="G33" i="8"/>
  <c r="G31" i="8"/>
  <c r="G30" i="8"/>
  <c r="G29" i="8"/>
  <c r="G28" i="8"/>
  <c r="G27" i="8"/>
  <c r="G23" i="8"/>
  <c r="G20" i="8"/>
  <c r="G19" i="8"/>
  <c r="G18" i="8"/>
  <c r="G17" i="8"/>
  <c r="G16" i="8"/>
  <c r="M15" i="8"/>
  <c r="L15" i="8"/>
  <c r="K15" i="8"/>
  <c r="J15" i="8"/>
  <c r="G15" i="8"/>
  <c r="G14" i="8"/>
  <c r="O13" i="8"/>
  <c r="I13" i="8"/>
  <c r="G13" i="8"/>
  <c r="G12" i="8"/>
  <c r="O11" i="8"/>
  <c r="I11" i="8"/>
  <c r="G11" i="8"/>
  <c r="G10" i="8"/>
  <c r="O9" i="8"/>
  <c r="I9" i="8"/>
  <c r="G9" i="8"/>
  <c r="G8" i="8"/>
  <c r="A8" i="8"/>
  <c r="A9" i="8" s="1"/>
  <c r="A10" i="8" s="1"/>
  <c r="A11" i="8" s="1"/>
  <c r="A13" i="8" s="1"/>
  <c r="A14" i="8" s="1"/>
  <c r="A15" i="8" s="1"/>
  <c r="A16" i="8" s="1"/>
  <c r="A17" i="8" s="1"/>
  <c r="A18" i="8" s="1"/>
  <c r="A19" i="8" s="1"/>
  <c r="A20" i="8" s="1"/>
  <c r="A21" i="8" s="1"/>
  <c r="A33" i="8" s="1"/>
  <c r="O7" i="8"/>
  <c r="I7" i="8"/>
  <c r="I15" i="8" s="1"/>
  <c r="G7" i="8"/>
  <c r="D10" i="6"/>
  <c r="G9" i="6"/>
  <c r="A7" i="6"/>
  <c r="A8" i="6" s="1"/>
  <c r="A9" i="6" s="1"/>
  <c r="G8" i="6" l="1"/>
  <c r="E8" i="10"/>
  <c r="E9" i="11"/>
  <c r="G9" i="10"/>
  <c r="G7" i="6"/>
  <c r="E7" i="10"/>
  <c r="E10" i="10" s="1"/>
  <c r="E6" i="11"/>
  <c r="G6" i="10"/>
  <c r="G34" i="8"/>
  <c r="O15" i="8"/>
  <c r="E10" i="6"/>
  <c r="E8" i="11" l="1"/>
  <c r="G8" i="10"/>
  <c r="E9" i="12"/>
  <c r="G9" i="11"/>
  <c r="E7" i="11"/>
  <c r="E10" i="11" s="1"/>
  <c r="G7" i="10"/>
  <c r="G10" i="10" s="1"/>
  <c r="E6" i="12"/>
  <c r="G6" i="11"/>
  <c r="C10" i="6"/>
  <c r="G6" i="6"/>
  <c r="G10" i="6" s="1"/>
  <c r="G8" i="11" l="1"/>
  <c r="E8" i="12"/>
  <c r="G9" i="12"/>
  <c r="E9" i="13"/>
  <c r="G7" i="11"/>
  <c r="G10" i="11" s="1"/>
  <c r="E7" i="12"/>
  <c r="E10" i="12" s="1"/>
  <c r="G6" i="12"/>
  <c r="E6" i="13"/>
  <c r="G8" i="12" l="1"/>
  <c r="E8" i="13"/>
  <c r="G9" i="13"/>
  <c r="E9" i="14"/>
  <c r="G9" i="14" s="1"/>
  <c r="G7" i="12"/>
  <c r="G10" i="12" s="1"/>
  <c r="E7" i="13"/>
  <c r="E10" i="13" s="1"/>
  <c r="G6" i="13"/>
  <c r="E6" i="14"/>
  <c r="G8" i="13" l="1"/>
  <c r="E8" i="14"/>
  <c r="G8" i="14" s="1"/>
  <c r="E7" i="14"/>
  <c r="G7" i="14" s="1"/>
  <c r="G7" i="13"/>
  <c r="G10" i="13" s="1"/>
  <c r="G6" i="14"/>
  <c r="E10" i="14" l="1"/>
  <c r="G10" i="14"/>
</calcChain>
</file>

<file path=xl/sharedStrings.xml><?xml version="1.0" encoding="utf-8"?>
<sst xmlns="http://schemas.openxmlformats.org/spreadsheetml/2006/main" count="617" uniqueCount="77">
  <si>
    <t>สำนักงานเขตป้อมปราบศัตรูพ่าย</t>
  </si>
  <si>
    <t>ข้อมูลรายได้ ค่าธรรมเนียม ค่าใบอนุญาต ค่าปรับ และค่าบริการ ของสำนักงานเขต กุรงเทพมหานคร</t>
  </si>
  <si>
    <t>ที่</t>
  </si>
  <si>
    <t>ประเภทรายรับ</t>
  </si>
  <si>
    <t>ประมาณการ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</si>
  <si>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</si>
  <si>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</si>
  <si>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</si>
  <si>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</si>
  <si>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</si>
  <si>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ตาราง 1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</si>
  <si>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</si>
  <si>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</si>
  <si>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</si>
  <si>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</si>
  <si>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ประจำปีงบประมาณ พ.ศ. 2566  สำนักงานเขตป้อมปราบศัตรูพ่าย เดือน มีนาคม 2566</t>
  </si>
  <si>
    <t>ภาษีบำรุงกรุงเทพมหานครสำหรับน้ำมัน</t>
  </si>
  <si>
    <t>ภาษีอากร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</si>
  <si>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</si>
  <si>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</si>
  <si>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</si>
  <si>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</si>
  <si>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</si>
  <si>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</si>
  <si>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</si>
  <si>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ค่าธรรมเนียมรายปี และเงินเพิ่มฯ สำหรับโรงงานจำพวกที่ 2</t>
  </si>
  <si>
    <t>ค่าใบอนุญาต</t>
  </si>
  <si>
    <t xml:space="preserve"> - ดำเนินกิจการที่เป็นอันตรายต่อสุขภาพในลักษณะ</t>
  </si>
  <si>
    <t xml:space="preserve">   ที่เป็นการค้า</t>
  </si>
  <si>
    <t xml:space="preserve"> - จัดตั้งที่จำหน่ายอาหารและสถานที่สะสมอาหาร</t>
  </si>
  <si>
    <t xml:space="preserve"> - การโฆษณา</t>
  </si>
  <si>
    <t xml:space="preserve"> - ตลาดเอกชน</t>
  </si>
  <si>
    <t xml:space="preserve"> - สุสานและฌาปนสถาน</t>
  </si>
  <si>
    <t xml:space="preserve"> - ออกหนังสือรับรองการแจ้งการจัดตั้งสถานที่</t>
  </si>
  <si>
    <t xml:space="preserve">   จำหน่ายอาหารและสถานที่สะสมอาหาร</t>
  </si>
  <si>
    <t>ค่าปรับผู้ละเมิดกฎหมาย</t>
  </si>
  <si>
    <t>รวม</t>
  </si>
  <si>
    <t>เป้าหมายการจัดเก็บภาษี 4 ประเภท เป็นรายไตรมาส</t>
  </si>
  <si>
    <t>รายการ</t>
  </si>
  <si>
    <t>ประจำปีงบประมาณ พ.ศ. 2566</t>
  </si>
  <si>
    <t>เป้าหมายการจัดเก็บ</t>
  </si>
  <si>
    <t>ปีงบประมาณ พ.ศ. 2566</t>
  </si>
  <si>
    <t xml:space="preserve">ต.ค. - ธ.ค. </t>
  </si>
  <si>
    <t>หน่วย : บาท</t>
  </si>
  <si>
    <t>หมายเหตุ  :  1. ยอดการจัดเก็บภาษีทั้ง 4 ไตรมาส ต้องจัดเก็บให้ครบหรือเกินกว่าเป้าหมายที่กำหนด</t>
  </si>
  <si>
    <t xml:space="preserve">               2. ยอดการจัดเก็บภาษีบำรุงท้องที่ มีการหักค่าใช้จ่าย 5 % ดังนั้น เพื่อให้ผลการจัดเก็บรายได้ตามเป้าหมายต้องจัดเก็บเพิ่มอีกประมาณ ร้อยละ 5.5 ของเป้าหมายที่กำหนดไว้</t>
  </si>
  <si>
    <t>ค่าธรรมเนียมและค่าเปรียบเทียบปรับบัตรประชาชน</t>
  </si>
  <si>
    <t xml:space="preserve">ม.ค. - มี.ค. </t>
  </si>
  <si>
    <t xml:space="preserve">เม.ย. - มิ.ย. </t>
  </si>
  <si>
    <t xml:space="preserve">ก.ค. - ก.ย. </t>
  </si>
  <si>
    <t>ไตรมาสที่ 1(ร้อยละ5)</t>
  </si>
  <si>
    <t>ไตรมาสที่ 2(ร้อยละ10)</t>
  </si>
  <si>
    <t>ไตรมาสที่ 3(ร้อยละ50)</t>
  </si>
  <si>
    <t>ไตรมาสที่ 4(ร้อยละ35)</t>
  </si>
  <si>
    <t>ข้อมูลรายได้ ค่าธรรมเนียม ค่าใบอนุญาต ค่าปรับ และค่าบริการของสำนักงานเขต กรุงเทพมหานคร</t>
  </si>
  <si>
    <t>รวมภาษีอากร</t>
  </si>
  <si>
    <t>รวมค่าธรรมเนียม ค่าใบอนุญาต ค่าปรับ และค่าบริการ</t>
  </si>
  <si>
    <t>รวมรายได้จากทรัพย์สิน</t>
  </si>
  <si>
    <t>รวมรายได้เบ็ดเตล็ด</t>
  </si>
  <si>
    <t>เดือน มีนาคม 2566</t>
  </si>
  <si>
    <t>เดือน มีนาคม  2566</t>
  </si>
  <si>
    <t>เดือน ตุลาคม 2565</t>
  </si>
  <si>
    <t>เดือน พฤศจิกายน 2565</t>
  </si>
  <si>
    <t>ประจำปีงบประมาณ พ.ศ. 2566  สำนักงานเขตป้อมปราบศัตรูพ่าย เดือน ตุลาคม 2565</t>
  </si>
  <si>
    <t>เดือน ตุลาคม  2565</t>
  </si>
  <si>
    <t>ประจำปีงบประมาณ พ.ศ. 2566 สำนักงานเขตป้อมปราบศัตรูพ่าย เดือน ตุลาคม 2565</t>
  </si>
  <si>
    <t>ประจำปีงบประมาณ พ.ศ. 2566 สำนักงานเขตป้อมปราบศัตรูพ่าย เดือน พฤศจิกายน 2565</t>
  </si>
  <si>
    <t>ประจำปีงบประมาณ พ.ศ. 2566  สำนักงานเขตป้อมปราบศัตรูพ่าย เดือน พฤศจิกายน 2565</t>
  </si>
  <si>
    <t>เดือน พฤศจิกายน  2565</t>
  </si>
  <si>
    <t>ประจำปีงบประมาณ พ.ศ. 2566 สำนักงานเขตป้อมปราบศัตรูพ่าย เดือน มีนาคม 2566</t>
  </si>
  <si>
    <t>ประจำปีงบประมาณ พ.ศ. 2566 สำนักงานเขตป้อมปราบศัตรูพ่าย เดือน กุมภาพันธ์ 2566</t>
  </si>
  <si>
    <t>เดือน กุมภาพันธ์ 2566</t>
  </si>
  <si>
    <t>ประจำปีงบประมาณ พ.ศ. 2566 สำนักงานเขตป้อมปราบศัตรูพ่าย เดือน ธันวาคม 2565</t>
  </si>
  <si>
    <t>เดือน ธันวาคม 2565</t>
  </si>
  <si>
    <t>ประจำปีงบประมาณ พ.ศ. 2566 สำนักงานเขตป้อมปราบศัตรูพ่าย เดือน มกราคม 2566</t>
  </si>
  <si>
    <t>เดือน มกราคม 2566</t>
  </si>
  <si>
    <t xml:space="preserve"> - จำหน่ายสินค้าในที่สาธารณะ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</si>
</sst>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3" fontId="2" fillId="0" borderId="0" xfId="1" applyFont="1"/>
    <xf numFmtId="43" fontId="3" fillId="0" borderId="0" xfId="1" applyFont="1" applyAlignment="1">
      <alignment horizontal="right"/>
    </xf>
    <xf numFmtId="43" fontId="2" fillId="0" borderId="1" xfId="1" applyFont="1" applyBorder="1" applyAlignment="1">
      <alignment vertical="center"/>
    </xf>
    <xf numFmtId="43" fontId="2" fillId="0" borderId="1" xfId="1" applyFont="1" applyBorder="1"/>
    <xf numFmtId="43" fontId="5" fillId="0" borderId="5" xfId="1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/>
    <xf numFmtId="43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2" fillId="0" borderId="13" xfId="1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2" fillId="0" borderId="14" xfId="1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2" fillId="0" borderId="15" xfId="1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2" fillId="0" borderId="12" xfId="1" applyNumberFormat="1" applyFont="1" applyBorder="1" applyAlignment="1">
      <alignment vertical="center"/>
    </xf>
    <xf numFmtId="187" fontId="2" fillId="0" borderId="1" xfId="1" applyNumberFormat="1" applyFont="1" applyBorder="1"/>
    <xf numFmtId="187" fontId="5" fillId="0" borderId="5" xfId="1" applyNumberFormat="1" applyFont="1" applyBorder="1"/>
    <xf numFmtId="43" fontId="5" fillId="0" borderId="5" xfId="0" applyNumberFormat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vertical="center" shrinkToFit="1"/>
    </xf>
    <xf numFmtId="187" fontId="2" fillId="0" borderId="1" xfId="0" applyNumberFormat="1" applyFont="1" applyBorder="1" applyAlignment="1">
      <alignment shrinkToFit="1"/>
    </xf>
    <xf numFmtId="43" fontId="5" fillId="0" borderId="5" xfId="0" applyNumberFormat="1" applyFont="1" applyBorder="1" applyAlignment="1">
      <alignment shrinkToFit="1"/>
    </xf>
    <xf numFmtId="0" fontId="2" fillId="0" borderId="22" xfId="0" applyFont="1" applyBorder="1"/>
    <xf numFmtId="43" fontId="2" fillId="0" borderId="0" xfId="0" applyNumberFormat="1" applyFont="1"/>
    <xf numFmtId="43" fontId="2" fillId="0" borderId="1" xfId="0" applyNumberFormat="1" applyFont="1" applyBorder="1" applyAlignment="1">
      <alignment shrinkToFit="1"/>
    </xf>
    <xf numFmtId="43" fontId="2" fillId="0" borderId="1" xfId="1" applyFont="1" applyBorder="1" applyAlignment="1">
      <alignment shrinkToFi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20" xfId="1" applyFont="1" applyBorder="1" applyAlignment="1">
      <alignment horizontal="center" vertical="center" wrapText="1"/>
    </xf>
    <xf numFmtId="43" fontId="2" fillId="0" borderId="2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2" fillId="0" borderId="9" xfId="1" applyNumberFormat="1" applyFont="1" applyBorder="1" applyAlignment="1">
      <alignment horizontal="center" vertical="center"/>
    </xf>
    <xf numFmtId="187" fontId="2" fillId="0" borderId="11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2" fillId="0" borderId="6" xfId="1" applyNumberFormat="1" applyFont="1" applyBorder="1" applyAlignment="1">
      <alignment vertical="center"/>
    </xf>
    <xf numFmtId="187" fontId="2" fillId="0" borderId="8" xfId="1" applyNumberFormat="1" applyFont="1" applyBorder="1" applyAlignment="1">
      <alignment vertical="center"/>
    </xf>
    <xf numFmtId="187" fontId="2" fillId="0" borderId="18" xfId="1" applyNumberFormat="1" applyFont="1" applyBorder="1" applyAlignment="1">
      <alignment horizontal="center" vertical="center"/>
    </xf>
    <xf numFmtId="187" fontId="2" fillId="0" borderId="16" xfId="1" applyNumberFormat="1" applyFont="1" applyBorder="1" applyAlignment="1">
      <alignment horizontal="center" vertical="center"/>
    </xf>
    <xf numFmtId="187" fontId="2" fillId="0" borderId="19" xfId="1" applyNumberFormat="1" applyFont="1" applyBorder="1" applyAlignment="1">
      <alignment vertical="center"/>
    </xf>
    <xf numFmtId="187" fontId="2" fillId="0" borderId="17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7" fontId="5" fillId="0" borderId="6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3" fontId="2" fillId="0" borderId="20" xfId="1" applyFont="1" applyBorder="1" applyAlignment="1">
      <alignment horizontal="center" vertical="center"/>
    </xf>
    <xf numFmtId="43" fontId="2" fillId="0" borderId="2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EBECE2"/>
      <color rgb="FFEFF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opLeftCell="H1" workbookViewId="0">
      <selection activeCell="K36" sqref="K36"/>
    </sheetView>
  </sheetViews>
  <sheetFormatPr defaultRowHeight="21" x14ac:dyDescent="0.35"/>
  <cols>
    <col min="1" max="1" width="6.5" style="3" customWidth="1"/>
    <col min="2" max="2" width="42.25" style="34" customWidth="1"/>
    <col min="3" max="3" width="15.375" style="6" customWidth="1"/>
    <col min="4" max="4" width="13.375" style="6" customWidth="1"/>
    <col min="5" max="5" width="14.125" style="6" customWidth="1"/>
    <col min="6" max="6" width="3.5" style="6" customWidth="1"/>
    <col min="7" max="7" width="18" style="6" customWidth="1"/>
    <col min="8" max="8" width="22.375" style="34" customWidth="1"/>
    <col min="9" max="9" width="19.25" style="34" customWidth="1"/>
    <col min="10" max="12" width="18.25" style="34" customWidth="1"/>
    <col min="13" max="13" width="3.375" style="34" customWidth="1"/>
    <col min="14" max="14" width="14" style="34" customWidth="1"/>
    <col min="15" max="15" width="16.375" style="34" customWidth="1"/>
    <col min="16" max="16384" width="9" style="34"/>
  </cols>
  <sheetData>
    <row r="1" spans="1:15" x14ac:dyDescent="0.35">
      <c r="G1" s="7" t="s">
        <v>10</v>
      </c>
      <c r="H1" s="50" t="s">
        <v>37</v>
      </c>
      <c r="I1" s="50"/>
      <c r="J1" s="50"/>
      <c r="K1" s="50"/>
      <c r="L1" s="50"/>
      <c r="M1" s="50"/>
      <c r="N1" s="50"/>
      <c r="O1" s="50"/>
    </row>
    <row r="2" spans="1:15" x14ac:dyDescent="0.35">
      <c r="A2" s="51" t="s">
        <v>1</v>
      </c>
      <c r="B2" s="51"/>
      <c r="C2" s="51"/>
      <c r="D2" s="51"/>
      <c r="E2" s="51"/>
      <c r="F2" s="51"/>
      <c r="G2" s="51"/>
      <c r="H2" s="50" t="s">
        <v>39</v>
      </c>
      <c r="I2" s="50"/>
      <c r="J2" s="50"/>
      <c r="K2" s="50"/>
      <c r="L2" s="50"/>
      <c r="M2" s="50"/>
      <c r="N2" s="50"/>
      <c r="O2" s="50"/>
    </row>
    <row r="3" spans="1:15" x14ac:dyDescent="0.35">
      <c r="A3" s="52" t="s">
        <v>15</v>
      </c>
      <c r="B3" s="52"/>
      <c r="C3" s="52"/>
      <c r="D3" s="52"/>
      <c r="E3" s="52"/>
      <c r="F3" s="52"/>
      <c r="G3" s="52"/>
      <c r="H3" s="50" t="s">
        <v>0</v>
      </c>
      <c r="I3" s="50"/>
      <c r="J3" s="50"/>
      <c r="K3" s="50"/>
      <c r="L3" s="50"/>
      <c r="M3" s="50"/>
      <c r="N3" s="50"/>
      <c r="O3" s="50"/>
    </row>
    <row r="4" spans="1:15" ht="21.75" thickBot="1" x14ac:dyDescent="0.4">
      <c r="A4" s="46" t="s">
        <v>2</v>
      </c>
      <c r="B4" s="46" t="s">
        <v>3</v>
      </c>
      <c r="C4" s="47" t="s">
        <v>4</v>
      </c>
      <c r="D4" s="48" t="s">
        <v>60</v>
      </c>
      <c r="E4" s="47" t="s">
        <v>5</v>
      </c>
      <c r="F4" s="32" t="s">
        <v>6</v>
      </c>
      <c r="G4" s="8" t="s">
        <v>8</v>
      </c>
      <c r="O4" s="34" t="s">
        <v>43</v>
      </c>
    </row>
    <row r="5" spans="1:15" x14ac:dyDescent="0.35">
      <c r="A5" s="46"/>
      <c r="B5" s="46"/>
      <c r="C5" s="47"/>
      <c r="D5" s="49"/>
      <c r="E5" s="47"/>
      <c r="F5" s="32" t="s">
        <v>7</v>
      </c>
      <c r="G5" s="8" t="s">
        <v>9</v>
      </c>
      <c r="H5" s="55" t="s">
        <v>38</v>
      </c>
      <c r="I5" s="11" t="s">
        <v>40</v>
      </c>
      <c r="J5" s="35" t="s">
        <v>50</v>
      </c>
      <c r="K5" s="11" t="s">
        <v>51</v>
      </c>
      <c r="L5" s="35" t="s">
        <v>52</v>
      </c>
      <c r="M5" s="57" t="s">
        <v>53</v>
      </c>
      <c r="N5" s="58"/>
      <c r="O5" s="59" t="s">
        <v>36</v>
      </c>
    </row>
    <row r="6" spans="1:15" ht="21.75" thickBot="1" x14ac:dyDescent="0.4">
      <c r="A6" s="31"/>
      <c r="B6" s="5" t="s">
        <v>17</v>
      </c>
      <c r="C6" s="32"/>
      <c r="D6" s="32"/>
      <c r="E6" s="32"/>
      <c r="F6" s="32"/>
      <c r="G6" s="8"/>
      <c r="H6" s="56"/>
      <c r="I6" s="12" t="s">
        <v>41</v>
      </c>
      <c r="J6" s="36" t="s">
        <v>42</v>
      </c>
      <c r="K6" s="12" t="s">
        <v>47</v>
      </c>
      <c r="L6" s="36" t="s">
        <v>48</v>
      </c>
      <c r="M6" s="61" t="s">
        <v>49</v>
      </c>
      <c r="N6" s="62"/>
      <c r="O6" s="60"/>
    </row>
    <row r="7" spans="1:15" x14ac:dyDescent="0.35">
      <c r="A7" s="4">
        <v>1</v>
      </c>
      <c r="B7" s="2" t="s">
        <v>11</v>
      </c>
      <c r="C7" s="9">
        <v>123000000</v>
      </c>
      <c r="D7" s="9">
        <v>7400</v>
      </c>
      <c r="E7" s="9">
        <v>567702.68999999994</v>
      </c>
      <c r="F7" s="9" t="s">
        <v>7</v>
      </c>
      <c r="G7" s="9">
        <f>+C7-E7</f>
        <v>122432297.31</v>
      </c>
      <c r="H7" s="16" t="s">
        <v>11</v>
      </c>
      <c r="I7" s="17">
        <f>+C7</f>
        <v>123000000</v>
      </c>
      <c r="J7" s="18">
        <v>6150000</v>
      </c>
      <c r="K7" s="18">
        <v>12300000</v>
      </c>
      <c r="L7" s="18">
        <v>61500000</v>
      </c>
      <c r="M7" s="63">
        <v>43050000</v>
      </c>
      <c r="N7" s="64"/>
      <c r="O7" s="17">
        <f>SUM(J7:N8)</f>
        <v>123000000</v>
      </c>
    </row>
    <row r="8" spans="1:15" x14ac:dyDescent="0.35">
      <c r="A8" s="4">
        <f>+A7+1</f>
        <v>2</v>
      </c>
      <c r="B8" s="2" t="s">
        <v>12</v>
      </c>
      <c r="C8" s="9">
        <v>20000</v>
      </c>
      <c r="D8" s="9">
        <v>0</v>
      </c>
      <c r="E8" s="9">
        <v>0</v>
      </c>
      <c r="F8" s="9" t="s">
        <v>7</v>
      </c>
      <c r="G8" s="9">
        <f t="shared" ref="G8:G33" si="0">+C8-E8</f>
        <v>20000</v>
      </c>
      <c r="H8" s="19"/>
      <c r="I8" s="20"/>
      <c r="J8" s="21"/>
      <c r="K8" s="21"/>
      <c r="L8" s="21"/>
      <c r="M8" s="65"/>
      <c r="N8" s="66"/>
      <c r="O8" s="19"/>
    </row>
    <row r="9" spans="1:15" x14ac:dyDescent="0.35">
      <c r="A9" s="4">
        <f t="shared" ref="A9:A21" si="1">+A8+1</f>
        <v>3</v>
      </c>
      <c r="B9" s="2" t="s">
        <v>13</v>
      </c>
      <c r="C9" s="9">
        <v>200000</v>
      </c>
      <c r="D9" s="9">
        <v>0</v>
      </c>
      <c r="E9" s="9">
        <v>56655.5</v>
      </c>
      <c r="F9" s="9" t="s">
        <v>7</v>
      </c>
      <c r="G9" s="9">
        <f t="shared" si="0"/>
        <v>143344.5</v>
      </c>
      <c r="H9" s="22" t="s">
        <v>12</v>
      </c>
      <c r="I9" s="23">
        <f>+C8</f>
        <v>20000</v>
      </c>
      <c r="J9" s="24">
        <v>1000</v>
      </c>
      <c r="K9" s="24">
        <v>2000</v>
      </c>
      <c r="L9" s="24">
        <v>10000</v>
      </c>
      <c r="M9" s="67">
        <v>7000</v>
      </c>
      <c r="N9" s="68"/>
      <c r="O9" s="23">
        <f t="shared" ref="O9" si="2">SUM(J9:N10)</f>
        <v>20000</v>
      </c>
    </row>
    <row r="10" spans="1:15" x14ac:dyDescent="0.35">
      <c r="A10" s="4">
        <f t="shared" si="1"/>
        <v>4</v>
      </c>
      <c r="B10" s="2" t="s">
        <v>14</v>
      </c>
      <c r="C10" s="9">
        <v>13500000</v>
      </c>
      <c r="D10" s="9">
        <v>3882163.07</v>
      </c>
      <c r="E10" s="9">
        <v>8553371.3599999994</v>
      </c>
      <c r="F10" s="9" t="s">
        <v>7</v>
      </c>
      <c r="G10" s="9">
        <f t="shared" si="0"/>
        <v>4946628.6400000006</v>
      </c>
      <c r="H10" s="19"/>
      <c r="I10" s="20"/>
      <c r="J10" s="21"/>
      <c r="K10" s="21"/>
      <c r="L10" s="21"/>
      <c r="M10" s="65"/>
      <c r="N10" s="66"/>
      <c r="O10" s="19"/>
    </row>
    <row r="11" spans="1:15" x14ac:dyDescent="0.35">
      <c r="A11" s="4">
        <f t="shared" si="1"/>
        <v>5</v>
      </c>
      <c r="B11" s="2" t="s">
        <v>16</v>
      </c>
      <c r="C11" s="9">
        <v>900000</v>
      </c>
      <c r="D11" s="9">
        <v>82227.59</v>
      </c>
      <c r="E11" s="9">
        <v>300182.27</v>
      </c>
      <c r="F11" s="9" t="s">
        <v>7</v>
      </c>
      <c r="G11" s="9">
        <f t="shared" si="0"/>
        <v>599817.73</v>
      </c>
      <c r="H11" s="22" t="s">
        <v>13</v>
      </c>
      <c r="I11" s="23">
        <f>+C9</f>
        <v>200000</v>
      </c>
      <c r="J11" s="24">
        <v>10000</v>
      </c>
      <c r="K11" s="24">
        <v>20000</v>
      </c>
      <c r="L11" s="24">
        <v>100000</v>
      </c>
      <c r="M11" s="67">
        <v>70000</v>
      </c>
      <c r="N11" s="68"/>
      <c r="O11" s="23">
        <f t="shared" ref="O11" si="3">SUM(J11:N12)</f>
        <v>200000</v>
      </c>
    </row>
    <row r="12" spans="1:15" x14ac:dyDescent="0.35">
      <c r="A12" s="31"/>
      <c r="B12" s="5" t="s">
        <v>18</v>
      </c>
      <c r="C12" s="32"/>
      <c r="D12" s="32"/>
      <c r="E12" s="32"/>
      <c r="F12" s="9" t="s">
        <v>7</v>
      </c>
      <c r="G12" s="9">
        <f t="shared" si="0"/>
        <v>0</v>
      </c>
      <c r="H12" s="19"/>
      <c r="I12" s="20"/>
      <c r="J12" s="21"/>
      <c r="K12" s="21"/>
      <c r="L12" s="21"/>
      <c r="M12" s="65"/>
      <c r="N12" s="66"/>
      <c r="O12" s="19"/>
    </row>
    <row r="13" spans="1:15" x14ac:dyDescent="0.35">
      <c r="A13" s="4">
        <f>+A11+1</f>
        <v>6</v>
      </c>
      <c r="B13" s="2" t="s">
        <v>19</v>
      </c>
      <c r="C13" s="9">
        <v>5000000</v>
      </c>
      <c r="D13" s="9">
        <v>1181490</v>
      </c>
      <c r="E13" s="9">
        <v>3134020</v>
      </c>
      <c r="F13" s="9" t="s">
        <v>7</v>
      </c>
      <c r="G13" s="9">
        <f t="shared" si="0"/>
        <v>1865980</v>
      </c>
      <c r="H13" s="22" t="s">
        <v>14</v>
      </c>
      <c r="I13" s="23">
        <f>+C10</f>
        <v>13500000</v>
      </c>
      <c r="J13" s="24">
        <v>675000</v>
      </c>
      <c r="K13" s="24">
        <v>1350000</v>
      </c>
      <c r="L13" s="24">
        <v>6750000</v>
      </c>
      <c r="M13" s="67">
        <v>4725000</v>
      </c>
      <c r="N13" s="68"/>
      <c r="O13" s="23">
        <f t="shared" ref="O13" si="4">SUM(J13:N14)</f>
        <v>13500000</v>
      </c>
    </row>
    <row r="14" spans="1:15" ht="21.75" thickBot="1" x14ac:dyDescent="0.4">
      <c r="A14" s="4">
        <f t="shared" si="1"/>
        <v>7</v>
      </c>
      <c r="B14" s="2" t="s">
        <v>20</v>
      </c>
      <c r="C14" s="9">
        <v>520000</v>
      </c>
      <c r="D14" s="9">
        <v>34900</v>
      </c>
      <c r="E14" s="9">
        <v>202350</v>
      </c>
      <c r="F14" s="9" t="s">
        <v>7</v>
      </c>
      <c r="G14" s="9">
        <f t="shared" si="0"/>
        <v>317650</v>
      </c>
      <c r="H14" s="25"/>
      <c r="I14" s="26"/>
      <c r="J14" s="27"/>
      <c r="K14" s="27"/>
      <c r="L14" s="27"/>
      <c r="M14" s="53"/>
      <c r="N14" s="54"/>
      <c r="O14" s="25"/>
    </row>
    <row r="15" spans="1:15" x14ac:dyDescent="0.35">
      <c r="A15" s="4">
        <f t="shared" si="1"/>
        <v>8</v>
      </c>
      <c r="B15" s="2" t="s">
        <v>21</v>
      </c>
      <c r="C15" s="9">
        <v>30000</v>
      </c>
      <c r="D15" s="9">
        <v>0</v>
      </c>
      <c r="E15" s="9">
        <v>11039</v>
      </c>
      <c r="F15" s="9" t="s">
        <v>7</v>
      </c>
      <c r="G15" s="9">
        <f t="shared" si="0"/>
        <v>18961</v>
      </c>
      <c r="H15" s="16" t="s">
        <v>36</v>
      </c>
      <c r="I15" s="17">
        <f>SUM(I7:I14)</f>
        <v>136720000</v>
      </c>
      <c r="J15" s="17">
        <f t="shared" ref="J15:O15" si="5">SUM(J7:J14)</f>
        <v>6836000</v>
      </c>
      <c r="K15" s="17">
        <f t="shared" si="5"/>
        <v>13672000</v>
      </c>
      <c r="L15" s="17">
        <f t="shared" si="5"/>
        <v>68360000</v>
      </c>
      <c r="M15" s="71">
        <f>SUM(N7:N14)</f>
        <v>0</v>
      </c>
      <c r="N15" s="72"/>
      <c r="O15" s="17">
        <f t="shared" si="5"/>
        <v>136720000</v>
      </c>
    </row>
    <row r="16" spans="1:15" ht="21.75" thickBot="1" x14ac:dyDescent="0.4">
      <c r="A16" s="4">
        <f t="shared" si="1"/>
        <v>9</v>
      </c>
      <c r="B16" s="2" t="s">
        <v>22</v>
      </c>
      <c r="C16" s="9">
        <v>500</v>
      </c>
      <c r="D16" s="9">
        <v>0</v>
      </c>
      <c r="E16" s="9">
        <v>0</v>
      </c>
      <c r="F16" s="9" t="s">
        <v>7</v>
      </c>
      <c r="G16" s="9">
        <f t="shared" si="0"/>
        <v>500</v>
      </c>
      <c r="H16" s="25"/>
      <c r="I16" s="26"/>
      <c r="J16" s="26"/>
      <c r="K16" s="26"/>
      <c r="L16" s="26"/>
      <c r="M16" s="73"/>
      <c r="N16" s="74"/>
      <c r="O16" s="26"/>
    </row>
    <row r="17" spans="1:14" x14ac:dyDescent="0.35">
      <c r="A17" s="4">
        <f t="shared" si="1"/>
        <v>10</v>
      </c>
      <c r="B17" s="2" t="s">
        <v>46</v>
      </c>
      <c r="C17" s="9">
        <v>350000</v>
      </c>
      <c r="D17" s="9">
        <v>55390</v>
      </c>
      <c r="E17" s="9">
        <v>136910</v>
      </c>
      <c r="F17" s="9" t="s">
        <v>7</v>
      </c>
      <c r="G17" s="9">
        <f t="shared" si="0"/>
        <v>213090</v>
      </c>
      <c r="H17" s="34" t="s">
        <v>44</v>
      </c>
    </row>
    <row r="18" spans="1:14" x14ac:dyDescent="0.35">
      <c r="A18" s="4">
        <f t="shared" si="1"/>
        <v>11</v>
      </c>
      <c r="B18" s="2" t="s">
        <v>23</v>
      </c>
      <c r="C18" s="9">
        <v>10500</v>
      </c>
      <c r="D18" s="9">
        <v>630</v>
      </c>
      <c r="E18" s="9">
        <v>3090</v>
      </c>
      <c r="F18" s="9" t="s">
        <v>7</v>
      </c>
      <c r="G18" s="9">
        <f t="shared" si="0"/>
        <v>7410</v>
      </c>
      <c r="H18" s="34" t="s">
        <v>45</v>
      </c>
    </row>
    <row r="19" spans="1:14" x14ac:dyDescent="0.35">
      <c r="A19" s="4">
        <f t="shared" si="1"/>
        <v>12</v>
      </c>
      <c r="B19" s="2" t="s">
        <v>24</v>
      </c>
      <c r="C19" s="9">
        <v>250000</v>
      </c>
      <c r="D19" s="9">
        <v>20150</v>
      </c>
      <c r="E19" s="9">
        <v>83550</v>
      </c>
      <c r="F19" s="9" t="s">
        <v>7</v>
      </c>
      <c r="G19" s="9">
        <f t="shared" si="0"/>
        <v>166450</v>
      </c>
    </row>
    <row r="20" spans="1:14" x14ac:dyDescent="0.35">
      <c r="A20" s="4">
        <f t="shared" si="1"/>
        <v>13</v>
      </c>
      <c r="B20" s="2" t="s">
        <v>25</v>
      </c>
      <c r="C20" s="9">
        <v>3000</v>
      </c>
      <c r="D20" s="9">
        <v>0</v>
      </c>
      <c r="E20" s="9">
        <v>0</v>
      </c>
      <c r="F20" s="9" t="s">
        <v>7</v>
      </c>
      <c r="G20" s="9">
        <f t="shared" si="0"/>
        <v>3000</v>
      </c>
    </row>
    <row r="21" spans="1:14" x14ac:dyDescent="0.35">
      <c r="A21" s="4">
        <f t="shared" si="1"/>
        <v>14</v>
      </c>
      <c r="B21" s="2" t="s">
        <v>26</v>
      </c>
      <c r="C21" s="9"/>
      <c r="D21" s="9"/>
      <c r="E21" s="9"/>
      <c r="F21" s="9"/>
      <c r="G21" s="9"/>
    </row>
    <row r="22" spans="1:14" x14ac:dyDescent="0.35">
      <c r="A22" s="4"/>
      <c r="B22" s="2"/>
      <c r="C22" s="9"/>
      <c r="D22" s="9"/>
      <c r="E22" s="9"/>
      <c r="F22" s="9"/>
      <c r="G22" s="9"/>
    </row>
    <row r="23" spans="1:14" x14ac:dyDescent="0.35">
      <c r="A23" s="4"/>
      <c r="B23" s="2" t="s">
        <v>27</v>
      </c>
      <c r="C23" s="9">
        <v>1300000</v>
      </c>
      <c r="D23" s="9">
        <v>51490</v>
      </c>
      <c r="E23" s="9">
        <v>949050</v>
      </c>
      <c r="F23" s="9" t="s">
        <v>7</v>
      </c>
      <c r="G23" s="9">
        <f t="shared" si="0"/>
        <v>350950</v>
      </c>
    </row>
    <row r="24" spans="1:14" x14ac:dyDescent="0.35">
      <c r="A24" s="4"/>
      <c r="B24" s="2" t="s">
        <v>28</v>
      </c>
      <c r="C24" s="9"/>
      <c r="D24" s="9"/>
      <c r="E24" s="9"/>
      <c r="F24" s="9"/>
      <c r="G24" s="9"/>
    </row>
    <row r="25" spans="1:14" x14ac:dyDescent="0.35">
      <c r="A25" s="46" t="s">
        <v>2</v>
      </c>
      <c r="B25" s="46" t="s">
        <v>3</v>
      </c>
      <c r="C25" s="47" t="s">
        <v>4</v>
      </c>
      <c r="D25" s="48" t="s">
        <v>60</v>
      </c>
      <c r="E25" s="47" t="s">
        <v>5</v>
      </c>
      <c r="F25" s="32" t="s">
        <v>6</v>
      </c>
      <c r="G25" s="8" t="s">
        <v>8</v>
      </c>
      <c r="H25" s="50"/>
      <c r="I25" s="50"/>
      <c r="J25" s="50"/>
      <c r="K25" s="50"/>
      <c r="L25" s="50"/>
      <c r="M25" s="50"/>
      <c r="N25" s="50"/>
    </row>
    <row r="26" spans="1:14" ht="20.25" customHeight="1" x14ac:dyDescent="0.35">
      <c r="A26" s="46"/>
      <c r="B26" s="46"/>
      <c r="C26" s="47"/>
      <c r="D26" s="49"/>
      <c r="E26" s="47"/>
      <c r="F26" s="32" t="s">
        <v>7</v>
      </c>
      <c r="G26" s="8" t="s">
        <v>9</v>
      </c>
      <c r="H26" s="50"/>
      <c r="I26" s="50"/>
      <c r="J26" s="50"/>
      <c r="K26" s="50"/>
      <c r="L26" s="50"/>
      <c r="M26" s="50"/>
      <c r="N26" s="50"/>
    </row>
    <row r="27" spans="1:14" x14ac:dyDescent="0.35">
      <c r="A27" s="4"/>
      <c r="B27" s="2" t="s">
        <v>29</v>
      </c>
      <c r="C27" s="9">
        <v>110000</v>
      </c>
      <c r="D27" s="9">
        <v>2800</v>
      </c>
      <c r="E27" s="9">
        <v>67330</v>
      </c>
      <c r="F27" s="9" t="s">
        <v>7</v>
      </c>
      <c r="G27" s="9">
        <f t="shared" si="0"/>
        <v>42670</v>
      </c>
    </row>
    <row r="28" spans="1:14" x14ac:dyDescent="0.35">
      <c r="A28" s="4"/>
      <c r="B28" s="2" t="s">
        <v>30</v>
      </c>
      <c r="C28" s="9">
        <v>500</v>
      </c>
      <c r="D28" s="9">
        <v>545</v>
      </c>
      <c r="E28" s="9">
        <v>1455</v>
      </c>
      <c r="F28" s="9" t="s">
        <v>6</v>
      </c>
      <c r="G28" s="9">
        <f>+E28-C28</f>
        <v>955</v>
      </c>
    </row>
    <row r="29" spans="1:14" x14ac:dyDescent="0.35">
      <c r="A29" s="4"/>
      <c r="B29" s="2" t="s">
        <v>31</v>
      </c>
      <c r="C29" s="9">
        <v>9000</v>
      </c>
      <c r="D29" s="9">
        <v>0</v>
      </c>
      <c r="E29" s="9">
        <v>5000</v>
      </c>
      <c r="F29" s="9" t="s">
        <v>7</v>
      </c>
      <c r="G29" s="9">
        <f t="shared" si="0"/>
        <v>4000</v>
      </c>
    </row>
    <row r="30" spans="1:14" x14ac:dyDescent="0.35">
      <c r="A30" s="4"/>
      <c r="B30" s="2" t="s">
        <v>32</v>
      </c>
      <c r="C30" s="9">
        <v>4000</v>
      </c>
      <c r="D30" s="9">
        <v>0</v>
      </c>
      <c r="E30" s="9">
        <v>1500</v>
      </c>
      <c r="F30" s="9" t="s">
        <v>7</v>
      </c>
      <c r="G30" s="9">
        <f t="shared" si="0"/>
        <v>2500</v>
      </c>
    </row>
    <row r="31" spans="1:14" ht="21" customHeight="1" x14ac:dyDescent="0.35">
      <c r="A31" s="4"/>
      <c r="B31" s="2" t="s">
        <v>33</v>
      </c>
      <c r="C31" s="9">
        <v>320000</v>
      </c>
      <c r="D31" s="9">
        <v>23190</v>
      </c>
      <c r="E31" s="9">
        <v>194114</v>
      </c>
      <c r="F31" s="9" t="s">
        <v>7</v>
      </c>
      <c r="G31" s="9">
        <f t="shared" si="0"/>
        <v>125886</v>
      </c>
    </row>
    <row r="32" spans="1:14" x14ac:dyDescent="0.35">
      <c r="A32" s="4"/>
      <c r="B32" s="2" t="s">
        <v>34</v>
      </c>
      <c r="C32" s="9"/>
      <c r="D32" s="9"/>
      <c r="E32" s="9"/>
      <c r="F32" s="9"/>
      <c r="G32" s="9"/>
    </row>
    <row r="33" spans="1:7" x14ac:dyDescent="0.35">
      <c r="A33" s="4">
        <f>+A21+1</f>
        <v>15</v>
      </c>
      <c r="B33" s="2" t="s">
        <v>35</v>
      </c>
      <c r="C33" s="9">
        <v>9500000</v>
      </c>
      <c r="D33" s="9">
        <v>451338</v>
      </c>
      <c r="E33" s="9">
        <v>1927044</v>
      </c>
      <c r="F33" s="9" t="s">
        <v>7</v>
      </c>
      <c r="G33" s="9">
        <f t="shared" si="0"/>
        <v>7572956</v>
      </c>
    </row>
    <row r="34" spans="1:7" ht="21.75" thickBot="1" x14ac:dyDescent="0.4">
      <c r="A34" s="69" t="s">
        <v>36</v>
      </c>
      <c r="B34" s="70"/>
      <c r="C34" s="10">
        <f>SUM(C7:C33)</f>
        <v>155027500</v>
      </c>
      <c r="D34" s="10">
        <f>SUM(D7:D33)</f>
        <v>5793713.6600000001</v>
      </c>
      <c r="E34" s="10">
        <f>SUM(E7:E33)</f>
        <v>16194363.819999998</v>
      </c>
      <c r="F34" s="10" t="s">
        <v>7</v>
      </c>
      <c r="G34" s="10">
        <f>SUM(G7:G33)</f>
        <v>138835046.18000001</v>
      </c>
    </row>
    <row r="35" spans="1:7" ht="21.75" thickTop="1" x14ac:dyDescent="0.35"/>
  </sheetData>
  <mergeCells count="32">
    <mergeCell ref="A34:B34"/>
    <mergeCell ref="M15:N15"/>
    <mergeCell ref="M16:N16"/>
    <mergeCell ref="A25:A26"/>
    <mergeCell ref="B25:B26"/>
    <mergeCell ref="C25:C26"/>
    <mergeCell ref="D25:D26"/>
    <mergeCell ref="E25:E26"/>
    <mergeCell ref="H25:N25"/>
    <mergeCell ref="H26:N26"/>
    <mergeCell ref="M14:N14"/>
    <mergeCell ref="H5:H6"/>
    <mergeCell ref="M5:N5"/>
    <mergeCell ref="O5:O6"/>
    <mergeCell ref="M6:N6"/>
    <mergeCell ref="M7:N7"/>
    <mergeCell ref="M8:N8"/>
    <mergeCell ref="M9:N9"/>
    <mergeCell ref="M10:N10"/>
    <mergeCell ref="M11:N11"/>
    <mergeCell ref="M12:N12"/>
    <mergeCell ref="M13:N13"/>
    <mergeCell ref="H1:O1"/>
    <mergeCell ref="A2:G2"/>
    <mergeCell ref="H2:O2"/>
    <mergeCell ref="A3:G3"/>
    <mergeCell ref="H3:O3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abSelected="1" workbookViewId="0">
      <selection activeCell="G14" sqref="G14"/>
    </sheetView>
  </sheetViews>
  <sheetFormatPr defaultRowHeight="21" x14ac:dyDescent="0.35"/>
  <cols>
    <col min="1" max="1" width="6.125" style="1" customWidth="1"/>
    <col min="2" max="2" width="42.5" style="1" customWidth="1"/>
    <col min="3" max="3" width="17.625" style="1" customWidth="1"/>
    <col min="4" max="4" width="18.25" style="1" customWidth="1"/>
    <col min="5" max="5" width="17.625" style="1" customWidth="1"/>
    <col min="6" max="6" width="3.375" style="1" customWidth="1"/>
    <col min="7" max="7" width="16.625" style="1" customWidth="1"/>
    <col min="8" max="8" width="16.375" style="1" customWidth="1"/>
    <col min="9" max="16384" width="9" style="1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65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61</v>
      </c>
      <c r="E4" s="75" t="s">
        <v>5</v>
      </c>
      <c r="F4" s="15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15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323514</v>
      </c>
      <c r="E6" s="14">
        <f>+D6</f>
        <v>323514</v>
      </c>
      <c r="F6" s="14" t="s">
        <v>7</v>
      </c>
      <c r="G6" s="45">
        <f>+C6-E6</f>
        <v>136396486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SUM(D26:D46)</f>
        <v>697294</v>
      </c>
      <c r="E7" s="14">
        <f t="shared" ref="E7:E9" si="0">+D7</f>
        <v>697294</v>
      </c>
      <c r="F7" s="14" t="s">
        <v>7</v>
      </c>
      <c r="G7" s="45">
        <f t="shared" ref="G7:G8" si="1">+C7-E7</f>
        <v>17610206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 t="shared" si="0"/>
        <v>0</v>
      </c>
      <c r="F8" s="14"/>
      <c r="G8" s="45">
        <f t="shared" si="1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53111.32</v>
      </c>
      <c r="E9" s="14">
        <f t="shared" si="0"/>
        <v>53111.32</v>
      </c>
      <c r="F9" s="14"/>
      <c r="G9" s="45">
        <f>+E9-C9</f>
        <v>53111.32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1073919.32</v>
      </c>
      <c r="E10" s="30">
        <f t="shared" ref="E10:G10" si="2">SUM(E6:E9)</f>
        <v>1073919.32</v>
      </c>
      <c r="F10" s="30" t="s">
        <v>7</v>
      </c>
      <c r="G10" s="41">
        <f t="shared" si="2"/>
        <v>154059803.31999999</v>
      </c>
    </row>
    <row r="11" spans="1:7" ht="21.75" thickTop="1" x14ac:dyDescent="0.35">
      <c r="B11" s="42"/>
    </row>
    <row r="14" spans="1:7" x14ac:dyDescent="0.35">
      <c r="A14" s="3"/>
      <c r="B14" s="34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63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64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34310.28</v>
      </c>
      <c r="E20" s="43">
        <f>+D20</f>
        <v>34310.28</v>
      </c>
      <c r="F20" s="9" t="s">
        <v>7</v>
      </c>
      <c r="G20" s="9">
        <f>+C20-E20</f>
        <v>122965689.72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9">
        <f>+D21</f>
        <v>0</v>
      </c>
      <c r="F21" s="9" t="s">
        <v>7</v>
      </c>
      <c r="G21" s="9">
        <f t="shared" ref="G21:G24" si="3">+C21-E21</f>
        <v>20000</v>
      </c>
    </row>
    <row r="22" spans="1:7" x14ac:dyDescent="0.35">
      <c r="A22" s="4">
        <f t="shared" ref="A22:A34" si="4">+A21+1</f>
        <v>3</v>
      </c>
      <c r="B22" s="2" t="s">
        <v>13</v>
      </c>
      <c r="C22" s="9">
        <v>200000</v>
      </c>
      <c r="D22" s="9">
        <v>8800</v>
      </c>
      <c r="E22" s="9">
        <f t="shared" ref="E22:E24" si="5">+D22</f>
        <v>8800</v>
      </c>
      <c r="F22" s="9" t="s">
        <v>7</v>
      </c>
      <c r="G22" s="9">
        <f t="shared" si="3"/>
        <v>191200</v>
      </c>
    </row>
    <row r="23" spans="1:7" x14ac:dyDescent="0.35">
      <c r="A23" s="4">
        <f t="shared" si="4"/>
        <v>4</v>
      </c>
      <c r="B23" s="2" t="s">
        <v>14</v>
      </c>
      <c r="C23" s="9">
        <v>13500000</v>
      </c>
      <c r="D23" s="9">
        <v>244659.95</v>
      </c>
      <c r="E23" s="9">
        <f t="shared" si="5"/>
        <v>244659.95</v>
      </c>
      <c r="F23" s="9" t="s">
        <v>7</v>
      </c>
      <c r="G23" s="9">
        <f t="shared" si="3"/>
        <v>13255340.050000001</v>
      </c>
    </row>
    <row r="24" spans="1:7" x14ac:dyDescent="0.35">
      <c r="A24" s="4">
        <f t="shared" si="4"/>
        <v>5</v>
      </c>
      <c r="B24" s="2" t="s">
        <v>16</v>
      </c>
      <c r="C24" s="9">
        <v>900000</v>
      </c>
      <c r="D24" s="9">
        <v>35743.769999999997</v>
      </c>
      <c r="E24" s="9">
        <f t="shared" si="5"/>
        <v>35743.769999999997</v>
      </c>
      <c r="F24" s="9" t="s">
        <v>7</v>
      </c>
      <c r="G24" s="9">
        <f t="shared" si="3"/>
        <v>864256.23</v>
      </c>
    </row>
    <row r="25" spans="1:7" x14ac:dyDescent="0.35">
      <c r="A25" s="31"/>
      <c r="B25" s="5" t="s">
        <v>18</v>
      </c>
      <c r="C25" s="32"/>
      <c r="D25" s="32"/>
      <c r="E25" s="32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261900</v>
      </c>
      <c r="E26" s="9">
        <f t="shared" ref="E26:E33" si="6">+D26</f>
        <v>261900</v>
      </c>
      <c r="F26" s="9" t="s">
        <v>7</v>
      </c>
      <c r="G26" s="9">
        <f t="shared" ref="G26:G33" si="7">+C26-E26</f>
        <v>4738100</v>
      </c>
    </row>
    <row r="27" spans="1:7" x14ac:dyDescent="0.35">
      <c r="A27" s="4">
        <f t="shared" si="4"/>
        <v>7</v>
      </c>
      <c r="B27" s="2" t="s">
        <v>20</v>
      </c>
      <c r="C27" s="9">
        <v>520000</v>
      </c>
      <c r="D27" s="9">
        <v>35500</v>
      </c>
      <c r="E27" s="9">
        <f t="shared" si="6"/>
        <v>35500</v>
      </c>
      <c r="F27" s="9" t="s">
        <v>7</v>
      </c>
      <c r="G27" s="9">
        <f t="shared" si="7"/>
        <v>484500</v>
      </c>
    </row>
    <row r="28" spans="1:7" x14ac:dyDescent="0.35">
      <c r="A28" s="4">
        <f t="shared" si="4"/>
        <v>8</v>
      </c>
      <c r="B28" s="2" t="s">
        <v>21</v>
      </c>
      <c r="C28" s="9">
        <v>30000</v>
      </c>
      <c r="D28" s="9">
        <v>8419</v>
      </c>
      <c r="E28" s="9">
        <f t="shared" si="6"/>
        <v>8419</v>
      </c>
      <c r="F28" s="9" t="s">
        <v>7</v>
      </c>
      <c r="G28" s="9">
        <f t="shared" si="7"/>
        <v>21581</v>
      </c>
    </row>
    <row r="29" spans="1:7" x14ac:dyDescent="0.35">
      <c r="A29" s="4">
        <f t="shared" si="4"/>
        <v>9</v>
      </c>
      <c r="B29" s="2" t="s">
        <v>22</v>
      </c>
      <c r="C29" s="9">
        <v>500</v>
      </c>
      <c r="D29" s="9">
        <v>0</v>
      </c>
      <c r="E29" s="9">
        <f t="shared" si="6"/>
        <v>0</v>
      </c>
      <c r="F29" s="9" t="s">
        <v>7</v>
      </c>
      <c r="G29" s="9">
        <f t="shared" si="7"/>
        <v>500</v>
      </c>
    </row>
    <row r="30" spans="1:7" x14ac:dyDescent="0.35">
      <c r="A30" s="4">
        <f t="shared" si="4"/>
        <v>10</v>
      </c>
      <c r="B30" s="2" t="s">
        <v>46</v>
      </c>
      <c r="C30" s="9">
        <v>350000</v>
      </c>
      <c r="D30" s="9">
        <v>250</v>
      </c>
      <c r="E30" s="9">
        <f t="shared" si="6"/>
        <v>250</v>
      </c>
      <c r="F30" s="9" t="s">
        <v>7</v>
      </c>
      <c r="G30" s="9">
        <f t="shared" si="7"/>
        <v>349750</v>
      </c>
    </row>
    <row r="31" spans="1:7" x14ac:dyDescent="0.35">
      <c r="A31" s="4">
        <f t="shared" si="4"/>
        <v>11</v>
      </c>
      <c r="B31" s="2" t="s">
        <v>23</v>
      </c>
      <c r="C31" s="9">
        <v>10500</v>
      </c>
      <c r="D31" s="9">
        <v>310</v>
      </c>
      <c r="E31" s="9">
        <f t="shared" si="6"/>
        <v>310</v>
      </c>
      <c r="F31" s="9" t="s">
        <v>7</v>
      </c>
      <c r="G31" s="9">
        <f t="shared" si="7"/>
        <v>10190</v>
      </c>
    </row>
    <row r="32" spans="1:7" x14ac:dyDescent="0.35">
      <c r="A32" s="4">
        <f t="shared" si="4"/>
        <v>12</v>
      </c>
      <c r="B32" s="2" t="s">
        <v>24</v>
      </c>
      <c r="C32" s="9">
        <v>250000</v>
      </c>
      <c r="D32" s="9">
        <v>12000</v>
      </c>
      <c r="E32" s="9">
        <f t="shared" si="6"/>
        <v>12000</v>
      </c>
      <c r="F32" s="9" t="s">
        <v>7</v>
      </c>
      <c r="G32" s="9">
        <f t="shared" si="7"/>
        <v>238000</v>
      </c>
    </row>
    <row r="33" spans="1:7" x14ac:dyDescent="0.35">
      <c r="A33" s="4">
        <f t="shared" si="4"/>
        <v>13</v>
      </c>
      <c r="B33" s="2" t="s">
        <v>25</v>
      </c>
      <c r="C33" s="9">
        <v>3000</v>
      </c>
      <c r="D33" s="9">
        <v>0</v>
      </c>
      <c r="E33" s="9">
        <f t="shared" si="6"/>
        <v>0</v>
      </c>
      <c r="F33" s="9" t="s">
        <v>7</v>
      </c>
      <c r="G33" s="9">
        <f t="shared" si="7"/>
        <v>3000</v>
      </c>
    </row>
    <row r="34" spans="1:7" x14ac:dyDescent="0.35">
      <c r="A34" s="4">
        <f t="shared" si="4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68300</v>
      </c>
      <c r="E36" s="9">
        <f>+D36</f>
        <v>68300</v>
      </c>
      <c r="F36" s="9" t="s">
        <v>7</v>
      </c>
      <c r="G36" s="9">
        <f>+C36-E36</f>
        <v>1231700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ตุลาคม 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12040</v>
      </c>
      <c r="E40" s="9">
        <f t="shared" ref="E40:E44" si="8">+D40</f>
        <v>12040</v>
      </c>
      <c r="F40" s="9" t="s">
        <v>7</v>
      </c>
      <c r="G40" s="9">
        <f t="shared" ref="G40:G44" si="9">+C40-E40</f>
        <v>97960</v>
      </c>
    </row>
    <row r="41" spans="1:7" x14ac:dyDescent="0.35">
      <c r="A41" s="4"/>
      <c r="B41" s="2" t="s">
        <v>30</v>
      </c>
      <c r="C41" s="9">
        <v>500</v>
      </c>
      <c r="D41" s="9">
        <v>135</v>
      </c>
      <c r="E41" s="9">
        <f t="shared" si="8"/>
        <v>135</v>
      </c>
      <c r="F41" s="9" t="s">
        <v>7</v>
      </c>
      <c r="G41" s="9">
        <f>+C41-E41</f>
        <v>365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9">
        <f t="shared" si="8"/>
        <v>0</v>
      </c>
      <c r="F42" s="9" t="s">
        <v>7</v>
      </c>
      <c r="G42" s="9">
        <f t="shared" si="9"/>
        <v>9000</v>
      </c>
    </row>
    <row r="43" spans="1:7" x14ac:dyDescent="0.35">
      <c r="A43" s="4"/>
      <c r="B43" s="2" t="s">
        <v>32</v>
      </c>
      <c r="C43" s="9">
        <v>4000</v>
      </c>
      <c r="D43" s="9">
        <v>1500</v>
      </c>
      <c r="E43" s="9">
        <f t="shared" si="8"/>
        <v>1500</v>
      </c>
      <c r="F43" s="9" t="s">
        <v>7</v>
      </c>
      <c r="G43" s="9">
        <f t="shared" si="9"/>
        <v>2500</v>
      </c>
    </row>
    <row r="44" spans="1:7" x14ac:dyDescent="0.35">
      <c r="A44" s="4"/>
      <c r="B44" s="2" t="s">
        <v>33</v>
      </c>
      <c r="C44" s="9">
        <v>320000</v>
      </c>
      <c r="D44" s="9">
        <v>10230</v>
      </c>
      <c r="E44" s="9">
        <f t="shared" si="8"/>
        <v>10230</v>
      </c>
      <c r="F44" s="9" t="s">
        <v>7</v>
      </c>
      <c r="G44" s="9">
        <f t="shared" si="9"/>
        <v>309770</v>
      </c>
    </row>
    <row r="45" spans="1:7" x14ac:dyDescent="0.35">
      <c r="A45" s="4"/>
      <c r="B45" s="2" t="s">
        <v>34</v>
      </c>
      <c r="C45" s="9"/>
      <c r="D45" s="9"/>
      <c r="E45" s="9"/>
      <c r="F45" s="9"/>
      <c r="G45" s="9"/>
    </row>
    <row r="46" spans="1:7" x14ac:dyDescent="0.35">
      <c r="A46" s="4">
        <f>+A34+1</f>
        <v>15</v>
      </c>
      <c r="B46" s="2" t="s">
        <v>35</v>
      </c>
      <c r="C46" s="9">
        <v>9500000</v>
      </c>
      <c r="D46" s="9">
        <v>286710</v>
      </c>
      <c r="E46" s="9">
        <f>+D46</f>
        <v>286710</v>
      </c>
      <c r="F46" s="9" t="s">
        <v>7</v>
      </c>
      <c r="G46" s="9">
        <f>+C46-E46</f>
        <v>9213290</v>
      </c>
    </row>
    <row r="47" spans="1:7" ht="21.75" thickBot="1" x14ac:dyDescent="0.4">
      <c r="A47" s="69" t="s">
        <v>36</v>
      </c>
      <c r="B47" s="70"/>
      <c r="C47" s="10">
        <f>SUM(C20:C46)</f>
        <v>155027500</v>
      </c>
      <c r="D47" s="10">
        <f>SUM(D20:D46)</f>
        <v>1020808</v>
      </c>
      <c r="E47" s="10">
        <f>SUM(E21:E46)</f>
        <v>986497.72</v>
      </c>
      <c r="F47" s="10" t="s">
        <v>7</v>
      </c>
      <c r="G47" s="10">
        <f>SUM(G20:G46)</f>
        <v>154006692</v>
      </c>
    </row>
    <row r="48" spans="1:7" ht="21.75" thickTop="1" x14ac:dyDescent="0.35">
      <c r="A48" s="3"/>
      <c r="B48" s="34"/>
      <c r="C48" s="6"/>
      <c r="D48" s="6"/>
      <c r="E48" s="6"/>
      <c r="F48" s="6"/>
      <c r="G48" s="6"/>
    </row>
  </sheetData>
  <mergeCells count="21">
    <mergeCell ref="A47:B47"/>
    <mergeCell ref="A38:A39"/>
    <mergeCell ref="B38:B39"/>
    <mergeCell ref="C38:C39"/>
    <mergeCell ref="D38:D39"/>
    <mergeCell ref="E4:E5"/>
    <mergeCell ref="A1:G1"/>
    <mergeCell ref="A2:G2"/>
    <mergeCell ref="E38:E39"/>
    <mergeCell ref="A15:G15"/>
    <mergeCell ref="A16:G16"/>
    <mergeCell ref="A17:A18"/>
    <mergeCell ref="B17:B18"/>
    <mergeCell ref="C17:C18"/>
    <mergeCell ref="D17:D18"/>
    <mergeCell ref="E17:E18"/>
    <mergeCell ref="A10:B10"/>
    <mergeCell ref="A4:A5"/>
    <mergeCell ref="B4:B5"/>
    <mergeCell ref="C4:C5"/>
    <mergeCell ref="D4:D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opLeftCell="A2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66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62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1672585.9200000002</v>
      </c>
      <c r="E6" s="14">
        <f>+D6+ตค65!E6</f>
        <v>1996099.9200000002</v>
      </c>
      <c r="F6" s="14" t="s">
        <v>7</v>
      </c>
      <c r="G6" s="45">
        <f>+C6-E6</f>
        <v>134723900.08000001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SUM(D26:D46)</f>
        <v>696760</v>
      </c>
      <c r="E7" s="14">
        <f>+D7+ตค65!E7</f>
        <v>1394054</v>
      </c>
      <c r="F7" s="14" t="s">
        <v>7</v>
      </c>
      <c r="G7" s="45">
        <f t="shared" ref="G7:G8" si="0">+C7-E7</f>
        <v>16913446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+D8+ตค65!E8</f>
        <v>0</v>
      </c>
      <c r="F8" s="14" t="s">
        <v>7</v>
      </c>
      <c r="G8" s="45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57920</v>
      </c>
      <c r="E9" s="14">
        <f>+D9+ตค65!E9</f>
        <v>111031.32</v>
      </c>
      <c r="F9" s="14" t="s">
        <v>6</v>
      </c>
      <c r="G9" s="45">
        <f>+E9-C9</f>
        <v>111031.32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2427265.92</v>
      </c>
      <c r="E10" s="30">
        <f t="shared" ref="E10:G10" si="1">SUM(E6:E9)</f>
        <v>3501185.2399999998</v>
      </c>
      <c r="F10" s="30" t="s">
        <v>7</v>
      </c>
      <c r="G10" s="41">
        <f t="shared" si="1"/>
        <v>151748377.40000001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67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68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153267.76999999999</v>
      </c>
      <c r="E20" s="14">
        <f>+D20+ตค65!E20</f>
        <v>187578.05</v>
      </c>
      <c r="F20" s="9" t="s">
        <v>7</v>
      </c>
      <c r="G20" s="9">
        <f>+C20-E20</f>
        <v>122812421.95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+D21+ตค65!E21</f>
        <v>0</v>
      </c>
      <c r="F21" s="9" t="s">
        <v>7</v>
      </c>
      <c r="G21" s="9">
        <f t="shared" ref="G21:G46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+D22+ตค65!E22</f>
        <v>8800</v>
      </c>
      <c r="F22" s="9" t="s">
        <v>7</v>
      </c>
      <c r="G22" s="9">
        <f t="shared" si="2"/>
        <v>191200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1484358.3</v>
      </c>
      <c r="E23" s="14">
        <f>+D23+ตค65!E23</f>
        <v>1729018.25</v>
      </c>
      <c r="F23" s="9" t="s">
        <v>7</v>
      </c>
      <c r="G23" s="9">
        <f t="shared" si="2"/>
        <v>11770981.75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34959.85</v>
      </c>
      <c r="E24" s="14">
        <f>+D24+ตค65!E24</f>
        <v>70703.62</v>
      </c>
      <c r="F24" s="9" t="s">
        <v>7</v>
      </c>
      <c r="G24" s="9">
        <f t="shared" si="2"/>
        <v>829296.38</v>
      </c>
    </row>
    <row r="25" spans="1:7" x14ac:dyDescent="0.35">
      <c r="A25" s="31"/>
      <c r="B25" s="5" t="s">
        <v>18</v>
      </c>
      <c r="C25" s="32"/>
      <c r="D25" s="32"/>
      <c r="E25" s="32"/>
      <c r="F25" s="9" t="s">
        <v>7</v>
      </c>
      <c r="G25" s="9">
        <f t="shared" si="2"/>
        <v>0</v>
      </c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202560</v>
      </c>
      <c r="E26" s="14">
        <f>+D26+ตค65!E26</f>
        <v>464460</v>
      </c>
      <c r="F26" s="9" t="s">
        <v>7</v>
      </c>
      <c r="G26" s="9">
        <f t="shared" si="2"/>
        <v>4535540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28900</v>
      </c>
      <c r="E27" s="14">
        <f>+D27+ตค65!E27</f>
        <v>64400</v>
      </c>
      <c r="F27" s="9" t="s">
        <v>7</v>
      </c>
      <c r="G27" s="9">
        <f t="shared" si="2"/>
        <v>455600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100</v>
      </c>
      <c r="E28" s="14">
        <f>+D28+ตค65!E28</f>
        <v>8519</v>
      </c>
      <c r="F28" s="9" t="s">
        <v>7</v>
      </c>
      <c r="G28" s="9">
        <f t="shared" si="2"/>
        <v>21481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+D29+ตค65!E29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100</v>
      </c>
      <c r="E30" s="14">
        <f>+D30+ตค65!E30</f>
        <v>350</v>
      </c>
      <c r="F30" s="9" t="s">
        <v>7</v>
      </c>
      <c r="G30" s="9">
        <f t="shared" si="2"/>
        <v>349650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90</v>
      </c>
      <c r="E31" s="14">
        <f>+D31+ตค65!E31</f>
        <v>400</v>
      </c>
      <c r="F31" s="9" t="s">
        <v>7</v>
      </c>
      <c r="G31" s="9">
        <f t="shared" si="2"/>
        <v>10100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23750</v>
      </c>
      <c r="E32" s="14">
        <f>+D32+ตค65!E32</f>
        <v>35750</v>
      </c>
      <c r="F32" s="9" t="s">
        <v>7</v>
      </c>
      <c r="G32" s="9">
        <f t="shared" si="2"/>
        <v>214250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+D33+ตค65!E33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168275</v>
      </c>
      <c r="E36" s="14">
        <f>+D36+ตค65!E36</f>
        <v>236575</v>
      </c>
      <c r="F36" s="9" t="s">
        <v>7</v>
      </c>
      <c r="G36" s="9">
        <f t="shared" si="2"/>
        <v>1063425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พฤศจิกายน 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12110</v>
      </c>
      <c r="E40" s="14">
        <f>+D40+ตค65!E40</f>
        <v>24150</v>
      </c>
      <c r="F40" s="9" t="s">
        <v>7</v>
      </c>
      <c r="G40" s="9">
        <f t="shared" si="2"/>
        <v>85850</v>
      </c>
    </row>
    <row r="41" spans="1:7" x14ac:dyDescent="0.35">
      <c r="A41" s="4"/>
      <c r="B41" s="2" t="s">
        <v>30</v>
      </c>
      <c r="C41" s="9">
        <v>500</v>
      </c>
      <c r="D41" s="9">
        <v>125</v>
      </c>
      <c r="E41" s="14">
        <f>+D41+ตค65!E41</f>
        <v>260</v>
      </c>
      <c r="F41" s="9" t="s">
        <v>7</v>
      </c>
      <c r="G41" s="9">
        <f>+C41-E41</f>
        <v>240</v>
      </c>
    </row>
    <row r="42" spans="1:7" x14ac:dyDescent="0.35">
      <c r="A42" s="4"/>
      <c r="B42" s="2" t="s">
        <v>31</v>
      </c>
      <c r="C42" s="9">
        <v>9000</v>
      </c>
      <c r="D42" s="9">
        <v>5000</v>
      </c>
      <c r="E42" s="14">
        <f>+D42+ตค65!E42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+D43+ตค65!E43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41620</v>
      </c>
      <c r="E44" s="14">
        <f>+D44+ตค65!E44</f>
        <v>51850</v>
      </c>
      <c r="F44" s="9" t="s">
        <v>7</v>
      </c>
      <c r="G44" s="9">
        <f t="shared" si="2"/>
        <v>268150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>
        <f>+A34+1</f>
        <v>15</v>
      </c>
      <c r="B46" s="2" t="s">
        <v>35</v>
      </c>
      <c r="C46" s="9">
        <v>9500000</v>
      </c>
      <c r="D46" s="9">
        <v>214130</v>
      </c>
      <c r="E46" s="14">
        <f>+D46+ตค65!E46</f>
        <v>500840</v>
      </c>
      <c r="F46" s="9" t="s">
        <v>7</v>
      </c>
      <c r="G46" s="9">
        <f t="shared" si="2"/>
        <v>8999160</v>
      </c>
    </row>
    <row r="47" spans="1:7" ht="21.75" thickBot="1" x14ac:dyDescent="0.4">
      <c r="A47" s="69" t="s">
        <v>36</v>
      </c>
      <c r="B47" s="70"/>
      <c r="C47" s="10">
        <f>SUM(C20:C46)</f>
        <v>155027500</v>
      </c>
      <c r="D47" s="10">
        <f>SUM(D20:D46)</f>
        <v>2369345.92</v>
      </c>
      <c r="E47" s="10">
        <f>SUM(E20:E46)</f>
        <v>3390153.92</v>
      </c>
      <c r="F47" s="10" t="s">
        <v>7</v>
      </c>
      <c r="G47" s="10">
        <f>SUM(G20:G46)</f>
        <v>151637346.07999998</v>
      </c>
    </row>
    <row r="48" spans="1:7" ht="21.75" thickTop="1" x14ac:dyDescent="0.35">
      <c r="A48" s="3"/>
      <c r="C48" s="6"/>
      <c r="D48" s="6"/>
      <c r="E48" s="6"/>
      <c r="F48" s="6"/>
      <c r="G48" s="6"/>
    </row>
  </sheetData>
  <mergeCells count="21">
    <mergeCell ref="A47:B47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topLeftCell="A10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72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73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786804.85</v>
      </c>
      <c r="E6" s="14">
        <f>+D6+พย65!E6</f>
        <v>2782904.77</v>
      </c>
      <c r="F6" s="14" t="s">
        <v>7</v>
      </c>
      <c r="G6" s="44">
        <f>+C6-E6</f>
        <v>133937095.23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1501789</v>
      </c>
      <c r="E7" s="14">
        <f>+D7+พย65!E7</f>
        <v>2895843</v>
      </c>
      <c r="F7" s="14" t="s">
        <v>7</v>
      </c>
      <c r="G7" s="44">
        <f t="shared" ref="G7:G8" si="0">+C7-E7</f>
        <v>15411657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+D8+พย65!E8</f>
        <v>0</v>
      </c>
      <c r="F8" s="14" t="s">
        <v>7</v>
      </c>
      <c r="G8" s="44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107704.9</v>
      </c>
      <c r="E9" s="14">
        <f>+D9+พย65!E9</f>
        <v>218736.22</v>
      </c>
      <c r="F9" s="14" t="s">
        <v>6</v>
      </c>
      <c r="G9" s="44">
        <f>+E9-C9</f>
        <v>218736.22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2396298.75</v>
      </c>
      <c r="E10" s="30">
        <f t="shared" ref="E10:G10" si="1">SUM(E6:E9)</f>
        <v>5897483.9899999993</v>
      </c>
      <c r="F10" s="30" t="s">
        <v>7</v>
      </c>
      <c r="G10" s="41">
        <f t="shared" si="1"/>
        <v>149567488.45000002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ธันวาคม 2565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ธันวาคม 2565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79834.009999999995</v>
      </c>
      <c r="E20" s="14">
        <f>+D20+พย65!E20</f>
        <v>267412.06</v>
      </c>
      <c r="F20" s="9" t="s">
        <v>7</v>
      </c>
      <c r="G20" s="9">
        <f>+C20-E20</f>
        <v>122732587.94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+D21+พย65!E21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39055.5</v>
      </c>
      <c r="E22" s="14">
        <f>+D22+พย65!E22</f>
        <v>47855.5</v>
      </c>
      <c r="F22" s="9" t="s">
        <v>7</v>
      </c>
      <c r="G22" s="9">
        <f t="shared" si="2"/>
        <v>152144.5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632003.69999999995</v>
      </c>
      <c r="E23" s="14">
        <f>+D23+พย65!E23</f>
        <v>2361021.9500000002</v>
      </c>
      <c r="F23" s="9" t="s">
        <v>7</v>
      </c>
      <c r="G23" s="9">
        <f t="shared" si="2"/>
        <v>11138978.050000001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35911.64</v>
      </c>
      <c r="E24" s="14">
        <f>+D24+พย65!E24</f>
        <v>106615.26</v>
      </c>
      <c r="F24" s="9" t="s">
        <v>7</v>
      </c>
      <c r="G24" s="9">
        <f t="shared" si="2"/>
        <v>793384.74</v>
      </c>
    </row>
    <row r="25" spans="1:7" x14ac:dyDescent="0.35">
      <c r="A25" s="31"/>
      <c r="B25" s="5" t="s">
        <v>18</v>
      </c>
      <c r="C25" s="32"/>
      <c r="D25" s="32"/>
      <c r="E25" s="32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528460</v>
      </c>
      <c r="E26" s="14">
        <f>+D26+พย65!E26</f>
        <v>992920</v>
      </c>
      <c r="F26" s="9" t="s">
        <v>7</v>
      </c>
      <c r="G26" s="9">
        <f t="shared" si="2"/>
        <v>4007080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29950</v>
      </c>
      <c r="E27" s="14">
        <f>+D27+พย65!E27</f>
        <v>94350</v>
      </c>
      <c r="F27" s="9" t="s">
        <v>7</v>
      </c>
      <c r="G27" s="9">
        <f t="shared" si="2"/>
        <v>425650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2470</v>
      </c>
      <c r="E28" s="14">
        <f>+D28+พย65!E28</f>
        <v>10989</v>
      </c>
      <c r="F28" s="9" t="s">
        <v>7</v>
      </c>
      <c r="G28" s="9">
        <f t="shared" si="2"/>
        <v>19011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+D29+พย65!E29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250</v>
      </c>
      <c r="E30" s="14">
        <f>+D30+พย65!E30</f>
        <v>600</v>
      </c>
      <c r="F30" s="9" t="s">
        <v>7</v>
      </c>
      <c r="G30" s="9">
        <f t="shared" si="2"/>
        <v>349400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730</v>
      </c>
      <c r="E31" s="14">
        <f>+D31+พย65!E31</f>
        <v>1130</v>
      </c>
      <c r="F31" s="9" t="s">
        <v>7</v>
      </c>
      <c r="G31" s="9">
        <f t="shared" si="2"/>
        <v>9370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3750</v>
      </c>
      <c r="E32" s="14">
        <f>+D32+พย65!E32</f>
        <v>39500</v>
      </c>
      <c r="F32" s="9" t="s">
        <v>7</v>
      </c>
      <c r="G32" s="9">
        <f t="shared" si="2"/>
        <v>210500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+D33+พย65!E33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529315</v>
      </c>
      <c r="E36" s="14">
        <f>+D36+พย65!E36</f>
        <v>765890</v>
      </c>
      <c r="F36" s="9" t="s">
        <v>7</v>
      </c>
      <c r="G36" s="9">
        <f t="shared" si="2"/>
        <v>534110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ธันวาคม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33770</v>
      </c>
      <c r="E40" s="14">
        <f>+D40+พย65!E40</f>
        <v>57920</v>
      </c>
      <c r="F40" s="9" t="s">
        <v>7</v>
      </c>
      <c r="G40" s="9">
        <f t="shared" si="2"/>
        <v>52080</v>
      </c>
    </row>
    <row r="41" spans="1:7" x14ac:dyDescent="0.35">
      <c r="A41" s="4"/>
      <c r="B41" s="2" t="s">
        <v>30</v>
      </c>
      <c r="C41" s="9">
        <v>500</v>
      </c>
      <c r="D41" s="9">
        <v>30</v>
      </c>
      <c r="E41" s="14">
        <f>+D41+พย65!E41</f>
        <v>290</v>
      </c>
      <c r="F41" s="9" t="s">
        <v>6</v>
      </c>
      <c r="G41" s="9">
        <f>+E41-C41</f>
        <v>-210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+D42+พย65!E42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+D43+พย65!E43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77980</v>
      </c>
      <c r="E44" s="14">
        <f>+D44+พย65!E44</f>
        <v>129830</v>
      </c>
      <c r="F44" s="9" t="s">
        <v>7</v>
      </c>
      <c r="G44" s="9">
        <f t="shared" si="2"/>
        <v>190170</v>
      </c>
    </row>
    <row r="45" spans="1:7" x14ac:dyDescent="0.35">
      <c r="A45" s="4"/>
      <c r="B45" s="2" t="s">
        <v>34</v>
      </c>
      <c r="C45" s="9"/>
      <c r="D45" s="9"/>
      <c r="E45" s="9"/>
      <c r="F45" s="9"/>
      <c r="G45" s="9"/>
    </row>
    <row r="46" spans="1:7" x14ac:dyDescent="0.35">
      <c r="A46" s="4"/>
      <c r="B46" s="2" t="s">
        <v>76</v>
      </c>
      <c r="C46" s="9"/>
      <c r="D46" s="9">
        <v>2800</v>
      </c>
      <c r="E46" s="14">
        <f>+D46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292284</v>
      </c>
      <c r="E47" s="14">
        <f>+D47+พย65!E46</f>
        <v>793124</v>
      </c>
      <c r="F47" s="9" t="s">
        <v>7</v>
      </c>
      <c r="G47" s="9">
        <f t="shared" si="2"/>
        <v>8706876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2288593.85</v>
      </c>
      <c r="E48" s="10">
        <f>SUM(E20:E47)</f>
        <v>5678747.7699999996</v>
      </c>
      <c r="F48" s="10" t="s">
        <v>7</v>
      </c>
      <c r="G48" s="10">
        <f>SUM(G20:G47)</f>
        <v>149353932.22999999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topLeftCell="A12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74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75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1044682.1600000001</v>
      </c>
      <c r="E6" s="14">
        <f>+D6+ธค65!E6</f>
        <v>3827586.93</v>
      </c>
      <c r="F6" s="14" t="s">
        <v>7</v>
      </c>
      <c r="G6" s="40">
        <f>+C6-E6</f>
        <v>132892413.06999999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866586</v>
      </c>
      <c r="E7" s="14">
        <f>+D7+ธค65!E7</f>
        <v>3762429</v>
      </c>
      <c r="F7" s="14" t="s">
        <v>7</v>
      </c>
      <c r="G7" s="40">
        <f t="shared" ref="G7:G8" si="0">+C7-E7</f>
        <v>14545071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+D8+ธค65!E8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12720</v>
      </c>
      <c r="E9" s="14">
        <f>+D9+ธค65!E9</f>
        <v>231456.22</v>
      </c>
      <c r="F9" s="14" t="s">
        <v>6</v>
      </c>
      <c r="G9" s="40">
        <f>+E9-C9</f>
        <v>231456.22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1923988.1600000001</v>
      </c>
      <c r="E10" s="30">
        <f t="shared" ref="E10:G10" si="1">SUM(E6:E9)</f>
        <v>7821472.1499999994</v>
      </c>
      <c r="F10" s="30" t="s">
        <v>7</v>
      </c>
      <c r="G10" s="41">
        <f t="shared" si="1"/>
        <v>147668940.28999999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มกราคม 2566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มกราคม 2566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17592.43</v>
      </c>
      <c r="E20" s="14">
        <f>+D20+ธค65!E20</f>
        <v>285004.49</v>
      </c>
      <c r="F20" s="9" t="s">
        <v>7</v>
      </c>
      <c r="G20" s="9">
        <f>+C20-E20</f>
        <v>122714995.51000001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+D21+ธค65!E21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+D22+ธค65!E22</f>
        <v>47855.5</v>
      </c>
      <c r="F22" s="9" t="s">
        <v>7</v>
      </c>
      <c r="G22" s="9">
        <f t="shared" si="2"/>
        <v>152144.5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989643.3</v>
      </c>
      <c r="E23" s="14">
        <f>+D23+ธค65!E23</f>
        <v>3350665.25</v>
      </c>
      <c r="F23" s="9" t="s">
        <v>7</v>
      </c>
      <c r="G23" s="9">
        <f t="shared" si="2"/>
        <v>10149334.75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37446.43</v>
      </c>
      <c r="E24" s="14">
        <f>+D24+ธค65!E24</f>
        <v>144061.69</v>
      </c>
      <c r="F24" s="9" t="s">
        <v>7</v>
      </c>
      <c r="G24" s="9">
        <f t="shared" si="2"/>
        <v>755938.31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344020</v>
      </c>
      <c r="E26" s="14">
        <f>+D26+ธค65!E26</f>
        <v>1336940</v>
      </c>
      <c r="F26" s="9" t="s">
        <v>7</v>
      </c>
      <c r="G26" s="9">
        <f t="shared" si="2"/>
        <v>3663060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36250</v>
      </c>
      <c r="E27" s="14">
        <f>+D27+ธค65!E27</f>
        <v>130600</v>
      </c>
      <c r="F27" s="9" t="s">
        <v>7</v>
      </c>
      <c r="G27" s="9">
        <f t="shared" si="2"/>
        <v>389400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0</v>
      </c>
      <c r="E28" s="14">
        <f>+D28+ธค65!E28</f>
        <v>10989</v>
      </c>
      <c r="F28" s="9" t="s">
        <v>7</v>
      </c>
      <c r="G28" s="9">
        <f t="shared" si="2"/>
        <v>19011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+D29+ธค65!E29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39790</v>
      </c>
      <c r="E30" s="14">
        <f>+D30+ธค65!E30</f>
        <v>40390</v>
      </c>
      <c r="F30" s="9" t="s">
        <v>7</v>
      </c>
      <c r="G30" s="9">
        <f t="shared" si="2"/>
        <v>309610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420</v>
      </c>
      <c r="E31" s="14">
        <f>+D31+ธค65!E31</f>
        <v>1550</v>
      </c>
      <c r="F31" s="9" t="s">
        <v>7</v>
      </c>
      <c r="G31" s="9">
        <f t="shared" si="2"/>
        <v>8950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6150</v>
      </c>
      <c r="E32" s="14">
        <f>+D32+ธค65!E32</f>
        <v>45650</v>
      </c>
      <c r="F32" s="9" t="s">
        <v>7</v>
      </c>
      <c r="G32" s="9">
        <f t="shared" si="2"/>
        <v>204350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+D33+ธค65!E33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>
        <f>+D34+ธค65!E34</f>
        <v>0</v>
      </c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70930</v>
      </c>
      <c r="E36" s="14">
        <f>+D36+ธค65!E36</f>
        <v>836820</v>
      </c>
      <c r="F36" s="9" t="s">
        <v>7</v>
      </c>
      <c r="G36" s="9">
        <f t="shared" si="2"/>
        <v>463180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">
        <v>60</v>
      </c>
      <c r="E38" s="78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79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6610</v>
      </c>
      <c r="E40" s="14">
        <f>+D40+ธค65!E40</f>
        <v>64530</v>
      </c>
      <c r="F40" s="9" t="s">
        <v>7</v>
      </c>
      <c r="G40" s="9">
        <f t="shared" si="2"/>
        <v>45470</v>
      </c>
    </row>
    <row r="41" spans="1:7" x14ac:dyDescent="0.35">
      <c r="A41" s="4"/>
      <c r="B41" s="2" t="s">
        <v>30</v>
      </c>
      <c r="C41" s="9">
        <v>500</v>
      </c>
      <c r="D41" s="9">
        <v>100</v>
      </c>
      <c r="E41" s="14">
        <f>+D41+ธค65!E41</f>
        <v>390</v>
      </c>
      <c r="F41" s="9" t="s">
        <v>6</v>
      </c>
      <c r="G41" s="9">
        <f>+E41-C41</f>
        <v>-110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+D42+ธค65!E42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+D43+ธค65!E43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24500</v>
      </c>
      <c r="E44" s="14">
        <f>+D44+ธค65!E44</f>
        <v>154330</v>
      </c>
      <c r="F44" s="9" t="s">
        <v>7</v>
      </c>
      <c r="G44" s="9">
        <f t="shared" si="2"/>
        <v>165670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+D46+ธค65!E46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337816</v>
      </c>
      <c r="E47" s="14">
        <f>+D47+ธค65!E47</f>
        <v>1130940</v>
      </c>
      <c r="F47" s="9" t="s">
        <v>7</v>
      </c>
      <c r="G47" s="9">
        <f t="shared" si="2"/>
        <v>8369060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1911268.1600000001</v>
      </c>
      <c r="E48" s="10">
        <f>SUM(E20:E47)</f>
        <v>7590015.9299999997</v>
      </c>
      <c r="F48" s="10" t="s">
        <v>7</v>
      </c>
      <c r="G48" s="10">
        <f>SUM(G20:G47)</f>
        <v>147442864.06999999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9"/>
  <sheetViews>
    <sheetView topLeftCell="A10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70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71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1678534.23</v>
      </c>
      <c r="E6" s="14">
        <f>+D6+มค66!E6</f>
        <v>5506121.1600000001</v>
      </c>
      <c r="F6" s="14" t="s">
        <v>7</v>
      </c>
      <c r="G6" s="40">
        <f>+C6-E6</f>
        <v>131213878.84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1134900</v>
      </c>
      <c r="E7" s="14">
        <f>+D7+มค66!E7</f>
        <v>4897329</v>
      </c>
      <c r="F7" s="14" t="s">
        <v>7</v>
      </c>
      <c r="G7" s="40">
        <f t="shared" ref="G7:G8" si="0">+C7-E7</f>
        <v>13410171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+D8+มค66!E8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140116</v>
      </c>
      <c r="E9" s="14">
        <f>+D9+มค66!E9</f>
        <v>371572.22</v>
      </c>
      <c r="F9" s="14" t="s">
        <v>6</v>
      </c>
      <c r="G9" s="40">
        <f>+E9-C9</f>
        <v>371572.22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2953550.23</v>
      </c>
      <c r="E10" s="30">
        <f t="shared" ref="E10:G10" si="1">SUM(E6:E9)</f>
        <v>10775022.380000001</v>
      </c>
      <c r="F10" s="30" t="s">
        <v>7</v>
      </c>
      <c r="G10" s="41">
        <f t="shared" si="1"/>
        <v>144995622.06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กุมภาพันธ์ 2566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กุมภาพันธ์ 2566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275298.2</v>
      </c>
      <c r="E20" s="14">
        <f>+D20+มค66!E20</f>
        <v>560302.68999999994</v>
      </c>
      <c r="F20" s="9" t="s">
        <v>7</v>
      </c>
      <c r="G20" s="9">
        <f>+C20-E20</f>
        <v>122439697.31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+D21+มค66!E21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8800</v>
      </c>
      <c r="E22" s="14">
        <f>+D22+มค66!E22</f>
        <v>56655.5</v>
      </c>
      <c r="F22" s="9" t="s">
        <v>7</v>
      </c>
      <c r="G22" s="9">
        <f t="shared" si="2"/>
        <v>143344.5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1320543.04</v>
      </c>
      <c r="E23" s="14">
        <f>+D23+มค66!E23</f>
        <v>4671208.29</v>
      </c>
      <c r="F23" s="9" t="s">
        <v>7</v>
      </c>
      <c r="G23" s="9">
        <f t="shared" si="2"/>
        <v>8828791.7100000009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73892.990000000005</v>
      </c>
      <c r="E24" s="14">
        <f>+D24+มค66!E24</f>
        <v>217954.68</v>
      </c>
      <c r="F24" s="9" t="s">
        <v>7</v>
      </c>
      <c r="G24" s="9">
        <f t="shared" si="2"/>
        <v>682045.32000000007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615590</v>
      </c>
      <c r="E26" s="14">
        <f>+D26+มค66!E26</f>
        <v>1952530</v>
      </c>
      <c r="F26" s="9" t="s">
        <v>7</v>
      </c>
      <c r="G26" s="9">
        <f t="shared" si="2"/>
        <v>3047470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36850</v>
      </c>
      <c r="E27" s="14">
        <f>+D27+มค66!E27</f>
        <v>167450</v>
      </c>
      <c r="F27" s="9" t="s">
        <v>7</v>
      </c>
      <c r="G27" s="9">
        <f t="shared" si="2"/>
        <v>352550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50</v>
      </c>
      <c r="E28" s="14">
        <f>+D28+มค66!E28</f>
        <v>11039</v>
      </c>
      <c r="F28" s="9" t="s">
        <v>7</v>
      </c>
      <c r="G28" s="9">
        <f t="shared" si="2"/>
        <v>18961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+D29+มค66!E29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41130</v>
      </c>
      <c r="E30" s="14">
        <f>+D30+มค66!E30</f>
        <v>81520</v>
      </c>
      <c r="F30" s="9" t="s">
        <v>7</v>
      </c>
      <c r="G30" s="9">
        <f t="shared" si="2"/>
        <v>268480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910</v>
      </c>
      <c r="E31" s="14">
        <f>+D31+มค66!E31</f>
        <v>2460</v>
      </c>
      <c r="F31" s="9" t="s">
        <v>7</v>
      </c>
      <c r="G31" s="9">
        <f t="shared" si="2"/>
        <v>8040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17750</v>
      </c>
      <c r="E32" s="14">
        <f>+D32+มค66!E32</f>
        <v>63400</v>
      </c>
      <c r="F32" s="9" t="s">
        <v>7</v>
      </c>
      <c r="G32" s="9">
        <f t="shared" si="2"/>
        <v>186600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+D33+มค66!E33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/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60740</v>
      </c>
      <c r="E36" s="14">
        <f>+D36+มค66!E36</f>
        <v>897560</v>
      </c>
      <c r="F36" s="9" t="s">
        <v>7</v>
      </c>
      <c r="G36" s="9">
        <f t="shared" si="2"/>
        <v>402440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กุมภาพันธ์ 2566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0</v>
      </c>
      <c r="E40" s="14">
        <f>+D40+มค66!E40</f>
        <v>64530</v>
      </c>
      <c r="F40" s="9" t="s">
        <v>7</v>
      </c>
      <c r="G40" s="9">
        <f t="shared" si="2"/>
        <v>45470</v>
      </c>
    </row>
    <row r="41" spans="1:7" x14ac:dyDescent="0.35">
      <c r="A41" s="4"/>
      <c r="B41" s="2" t="s">
        <v>30</v>
      </c>
      <c r="C41" s="9">
        <v>500</v>
      </c>
      <c r="D41" s="9">
        <v>520</v>
      </c>
      <c r="E41" s="14">
        <f>+D41+มค66!E41</f>
        <v>910</v>
      </c>
      <c r="F41" s="9" t="s">
        <v>6</v>
      </c>
      <c r="G41" s="9">
        <f>+E41-C41</f>
        <v>410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+D42+มค66!E42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+D43+มค66!E43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16594</v>
      </c>
      <c r="E44" s="14">
        <f>+D44+มค66!E44</f>
        <v>170924</v>
      </c>
      <c r="F44" s="9" t="s">
        <v>7</v>
      </c>
      <c r="G44" s="9">
        <f t="shared" si="2"/>
        <v>149076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+D46+มค66!E46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344766</v>
      </c>
      <c r="E47" s="14">
        <f>+D47+มค66!E47</f>
        <v>1475706</v>
      </c>
      <c r="F47" s="9" t="s">
        <v>7</v>
      </c>
      <c r="G47" s="9">
        <f t="shared" si="2"/>
        <v>8024294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2813434.23</v>
      </c>
      <c r="E48" s="10">
        <f>SUM(E20:E47)</f>
        <v>10403450.16</v>
      </c>
      <c r="F48" s="10" t="s">
        <v>7</v>
      </c>
      <c r="G48" s="10">
        <f>SUM(G20:G47)</f>
        <v>144630469.84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69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59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3971790.6599999997</v>
      </c>
      <c r="E6" s="14">
        <f>+D6+กพ66!E6</f>
        <v>9477911.8200000003</v>
      </c>
      <c r="F6" s="14" t="s">
        <v>7</v>
      </c>
      <c r="G6" s="40">
        <f>+C6-E6</f>
        <v>127242088.18000001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1821923</v>
      </c>
      <c r="E7" s="14">
        <f>+D7+กพ66!E7</f>
        <v>6719252</v>
      </c>
      <c r="F7" s="14" t="s">
        <v>7</v>
      </c>
      <c r="G7" s="40">
        <f t="shared" ref="G7:G8" si="0">+C7-E7</f>
        <v>11588248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+D8+กพ66!E8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7140</v>
      </c>
      <c r="E9" s="14">
        <f>+D9+กพ66!E9</f>
        <v>378712.22</v>
      </c>
      <c r="F9" s="14" t="s">
        <v>6</v>
      </c>
      <c r="G9" s="40">
        <f>+E9-C9</f>
        <v>378712.22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5800853.6600000001</v>
      </c>
      <c r="E10" s="30">
        <f t="shared" ref="E10:G10" si="1">SUM(E6:E9)</f>
        <v>16575876.040000001</v>
      </c>
      <c r="F10" s="30" t="s">
        <v>7</v>
      </c>
      <c r="G10" s="41">
        <f t="shared" si="1"/>
        <v>139209048.40000001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15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60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7400</v>
      </c>
      <c r="E20" s="14">
        <f>+D20+กพ66!E20</f>
        <v>567702.68999999994</v>
      </c>
      <c r="F20" s="9" t="s">
        <v>7</v>
      </c>
      <c r="G20" s="9">
        <f>+C20-E20</f>
        <v>122432297.31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+D21+กพ66!E21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+D22+กพ66!E22</f>
        <v>56655.5</v>
      </c>
      <c r="F22" s="9" t="s">
        <v>7</v>
      </c>
      <c r="G22" s="9">
        <f t="shared" si="2"/>
        <v>143344.5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3882163.07</v>
      </c>
      <c r="E23" s="14">
        <f>+D23+กพ66!E23</f>
        <v>8553371.3599999994</v>
      </c>
      <c r="F23" s="9" t="s">
        <v>7</v>
      </c>
      <c r="G23" s="9">
        <f t="shared" si="2"/>
        <v>4946628.6400000006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82227.59</v>
      </c>
      <c r="E24" s="14">
        <f>+D24+กพ66!E24</f>
        <v>300182.27</v>
      </c>
      <c r="F24" s="9" t="s">
        <v>7</v>
      </c>
      <c r="G24" s="9">
        <f t="shared" si="2"/>
        <v>599817.73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1181490</v>
      </c>
      <c r="E26" s="14">
        <f>+D26+กพ66!E26</f>
        <v>3134020</v>
      </c>
      <c r="F26" s="9" t="s">
        <v>7</v>
      </c>
      <c r="G26" s="9">
        <f t="shared" si="2"/>
        <v>1865980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34900</v>
      </c>
      <c r="E27" s="14">
        <f>+D27+กพ66!E27</f>
        <v>202350</v>
      </c>
      <c r="F27" s="9" t="s">
        <v>7</v>
      </c>
      <c r="G27" s="9">
        <f t="shared" si="2"/>
        <v>317650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0</v>
      </c>
      <c r="E28" s="14">
        <f>+D28+กพ66!E28</f>
        <v>11039</v>
      </c>
      <c r="F28" s="9" t="s">
        <v>7</v>
      </c>
      <c r="G28" s="9">
        <f t="shared" si="2"/>
        <v>18961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+D29+กพ66!E29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55390</v>
      </c>
      <c r="E30" s="14">
        <f>+D30+กพ66!E30</f>
        <v>136910</v>
      </c>
      <c r="F30" s="9" t="s">
        <v>7</v>
      </c>
      <c r="G30" s="9">
        <f t="shared" si="2"/>
        <v>213090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630</v>
      </c>
      <c r="E31" s="14">
        <f>+D31+กพ66!E31</f>
        <v>3090</v>
      </c>
      <c r="F31" s="9" t="s">
        <v>7</v>
      </c>
      <c r="G31" s="9">
        <f t="shared" si="2"/>
        <v>7410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20150</v>
      </c>
      <c r="E32" s="14">
        <f>+D32+กพ66!E32</f>
        <v>83550</v>
      </c>
      <c r="F32" s="9" t="s">
        <v>7</v>
      </c>
      <c r="G32" s="9">
        <f t="shared" si="2"/>
        <v>166450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+D33+กพ66!E33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/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51490</v>
      </c>
      <c r="E36" s="14">
        <f>+D36+กพ66!E36</f>
        <v>949050</v>
      </c>
      <c r="F36" s="9" t="s">
        <v>7</v>
      </c>
      <c r="G36" s="9">
        <f t="shared" si="2"/>
        <v>350950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">
        <v>60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2800</v>
      </c>
      <c r="E40" s="14">
        <f>+D40+กพ66!E40</f>
        <v>67330</v>
      </c>
      <c r="F40" s="9" t="s">
        <v>7</v>
      </c>
      <c r="G40" s="9">
        <f t="shared" si="2"/>
        <v>42670</v>
      </c>
    </row>
    <row r="41" spans="1:7" x14ac:dyDescent="0.35">
      <c r="A41" s="4"/>
      <c r="B41" s="2" t="s">
        <v>30</v>
      </c>
      <c r="C41" s="9">
        <v>500</v>
      </c>
      <c r="D41" s="9">
        <v>545</v>
      </c>
      <c r="E41" s="14">
        <f>+D41+กพ66!E41</f>
        <v>1455</v>
      </c>
      <c r="F41" s="9" t="s">
        <v>6</v>
      </c>
      <c r="G41" s="9">
        <f>+E41-C41</f>
        <v>955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+D42+กพ66!E42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+D43+กพ66!E43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23190</v>
      </c>
      <c r="E44" s="14">
        <f>+D44+กพ66!E44</f>
        <v>194114</v>
      </c>
      <c r="F44" s="9" t="s">
        <v>7</v>
      </c>
      <c r="G44" s="9">
        <f t="shared" si="2"/>
        <v>125886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+D46+กพ66!E46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451338</v>
      </c>
      <c r="E47" s="14">
        <f>+D47+กพ66!E47</f>
        <v>1927044</v>
      </c>
      <c r="F47" s="9" t="s">
        <v>7</v>
      </c>
      <c r="G47" s="9">
        <f t="shared" si="2"/>
        <v>7572956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5793713.6600000001</v>
      </c>
      <c r="E48" s="10">
        <f>SUM(E20:E47)</f>
        <v>16197163.819999998</v>
      </c>
      <c r="F48" s="10" t="s">
        <v>7</v>
      </c>
      <c r="G48" s="10">
        <f>SUM(G20:G47)</f>
        <v>138837846.18000001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เป้าหมาย</vt:lpstr>
      <vt:lpstr>ตค65</vt:lpstr>
      <vt:lpstr>พย65</vt:lpstr>
      <vt:lpstr>ธค65</vt:lpstr>
      <vt:lpstr>มค66</vt:lpstr>
      <vt:lpstr>กพ66</vt:lpstr>
      <vt:lpstr>มีค66</vt:lpstr>
      <vt:lpstr>เป้าหมาย!Print_Area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2023-05-27T04:51:05Z</cp:lastPrinted>
  <dcterms:created xsi:type="dcterms:W3CDTF">2021-06-01T07:31:57Z</dcterms:created>
  <dcterms:modified xsi:type="dcterms:W3CDTF">2023-05-27T04:51:57Z</dcterms:modified>
</cp:coreProperties>
</file>