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\Desktop\รายงาน ITA\"/>
    </mc:Choice>
  </mc:AlternateContent>
  <xr:revisionPtr revIDLastSave="0" documentId="8_{AD637402-58DA-45B8-9240-D8F444DA873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ข้อมูลรายได้ ปี 68" sheetId="1" r:id="rId1"/>
    <sheet name="ข้อมูลรายได้ ปี 69" sheetId="2" r:id="rId2"/>
  </sheets>
  <definedNames>
    <definedName name="_xlnm.Print_Titles" localSheetId="0">'ข้อมูลรายได้ ปี 68'!$3:$4</definedName>
    <definedName name="_xlnm.Print_Titles" localSheetId="1">'ข้อมูลรายได้ ปี 69'!$3:$4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E27" i="2" s="1"/>
  <c r="D26" i="2"/>
  <c r="D27" i="2" s="1"/>
  <c r="G34" i="2"/>
  <c r="E34" i="2"/>
  <c r="D34" i="2"/>
  <c r="C34" i="2"/>
  <c r="C27" i="2"/>
  <c r="G26" i="2"/>
  <c r="C26" i="2"/>
  <c r="E24" i="2"/>
  <c r="D24" i="2"/>
  <c r="C24" i="2"/>
  <c r="G23" i="2"/>
  <c r="G21" i="2"/>
  <c r="G20" i="2"/>
  <c r="G18" i="2"/>
  <c r="G17" i="2"/>
  <c r="E15" i="2"/>
  <c r="D15" i="2"/>
  <c r="C15" i="2"/>
  <c r="G14" i="2"/>
  <c r="G13" i="2"/>
  <c r="G12" i="2"/>
  <c r="G11" i="2"/>
  <c r="G9" i="2"/>
  <c r="G8" i="2"/>
  <c r="G7" i="2"/>
  <c r="C26" i="1"/>
  <c r="C27" i="1" s="1"/>
  <c r="G33" i="1"/>
  <c r="G18" i="1"/>
  <c r="G20" i="1"/>
  <c r="G21" i="1"/>
  <c r="G23" i="1"/>
  <c r="G17" i="1"/>
  <c r="G8" i="1"/>
  <c r="G9" i="1"/>
  <c r="G11" i="1"/>
  <c r="G12" i="1"/>
  <c r="G13" i="1"/>
  <c r="G14" i="1"/>
  <c r="G7" i="1"/>
  <c r="D33" i="1"/>
  <c r="E33" i="1"/>
  <c r="C33" i="1"/>
  <c r="D27" i="1"/>
  <c r="E27" i="1"/>
  <c r="D24" i="1"/>
  <c r="E24" i="1"/>
  <c r="D15" i="1"/>
  <c r="E15" i="1"/>
  <c r="C15" i="1"/>
  <c r="C24" i="1"/>
  <c r="G27" i="2" l="1"/>
  <c r="G24" i="2"/>
  <c r="G15" i="2"/>
  <c r="G26" i="1"/>
  <c r="G27" i="1"/>
  <c r="G24" i="1"/>
  <c r="G15" i="1"/>
</calcChain>
</file>

<file path=xl/sharedStrings.xml><?xml version="1.0" encoding="utf-8"?>
<sst xmlns="http://schemas.openxmlformats.org/spreadsheetml/2006/main" count="118" uniqueCount="45">
  <si>
    <t>ข้อมูลรายได้ ค่าธรรมเนียม ค่าใบอนุญาต ค่าปรับ และค่าบริการ ของสำนักเขต กรุงเทพมหานคร</t>
  </si>
  <si>
    <t>ที่</t>
  </si>
  <si>
    <t>ประเภทรายรับ</t>
  </si>
  <si>
    <t>ประมาณการ</t>
  </si>
  <si>
    <t>+</t>
  </si>
  <si>
    <t>สูงกว่าประมาณการ</t>
  </si>
  <si>
    <t>-</t>
  </si>
  <si>
    <t>ต่ำกว่าประมาณการ</t>
  </si>
  <si>
    <t>ค่าธรรมเนียม</t>
  </si>
  <si>
    <t>ค่าใบอนุญาต</t>
  </si>
  <si>
    <t>ค่าปรับ</t>
  </si>
  <si>
    <t>ค่าบริการ</t>
  </si>
  <si>
    <t>ค่าธรรมเนียมเก็บขนมูลฝอยทั่วไป</t>
  </si>
  <si>
    <t>ค่าธรรมเนียมขนถ่ายสิ่งปฏิกูล</t>
  </si>
  <si>
    <t>ค่าธรรมเนียมตามกฎหมายควบคุมอาคาร</t>
  </si>
  <si>
    <t>ค่าธรรมเนียมใบอนุญาตติดตั้งป้ายโฆษณา</t>
  </si>
  <si>
    <t>ค่าธรรมเนียมบัตรประจำตัวประชาชน (รวมค่าปรับ)</t>
  </si>
  <si>
    <t>ค่าธรรมเนียมการจดทะเบียนพาณิชย์</t>
  </si>
  <si>
    <t>ค่าธรรมเนียมขนถ่ายสิ่งปฏิกูลประเภทไขมัน</t>
  </si>
  <si>
    <t>ค่าธรรมเนียมรายปีและเงินเพิ่มฯ สำหรับโรงงานจำพวกที่ 2</t>
  </si>
  <si>
    <t>ดำเนินกิจการที่เป็นอันตรายต่อสุขภาพฯ</t>
  </si>
  <si>
    <t>สถานที่จำหน่ายอาหารและสถานที่สะสมอาหาร</t>
  </si>
  <si>
    <t>การโฆษณา</t>
  </si>
  <si>
    <t>ตลาดเอกชน</t>
  </si>
  <si>
    <t>สุสานและฌาปนสถาน</t>
  </si>
  <si>
    <t>จำหน่ายสินค้าในที่หรือทางสาธารณะ</t>
  </si>
  <si>
    <t>การคัดสำเนา หรือถ่ายเอกสาร</t>
  </si>
  <si>
    <t>การพ่นหมอกกำจัดยุง</t>
  </si>
  <si>
    <t>การทำการต่าง ๆ ในที่สาธารณะ</t>
  </si>
  <si>
    <t>การบริการตัดและขุดต้นไม้</t>
  </si>
  <si>
    <r>
      <rPr>
        <sz val="16"/>
        <color indexed="8"/>
        <rFont val="TH Sarabun New"/>
        <family val="2"/>
      </rPr>
      <t>ค่าปรับผู้ละเมิดกฎหมาย (รวมทุกประเภทความผิด)</t>
    </r>
  </si>
  <si>
    <t>ค่าธรรมเนียม ค่าใบอนุญาต ค่าปรับ และค่าบริการ</t>
  </si>
  <si>
    <t>รวมค่าธรรมเนียม</t>
  </si>
  <si>
    <t>รวมค่าใบอนุญาต</t>
  </si>
  <si>
    <t xml:space="preserve"> -</t>
  </si>
  <si>
    <t xml:space="preserve">ออกหนังสือรับรองการแจ้งการจัดตั้งสถานที่จำหน่ายอาหารฯ </t>
  </si>
  <si>
    <t>รวมค่าปรับ</t>
  </si>
  <si>
    <t>รวมค่าบริการ</t>
  </si>
  <si>
    <t>ข้อมูลเดือน มี.ค.67</t>
  </si>
  <si>
    <t>ตั้งแต่ต้นปี (ต.ค.67)</t>
  </si>
  <si>
    <t>ประจำปีงบประมาณ พ.ศ. 2568 สำนักงานเขตประเวศกรุงเทพมหานคร (ต.ค. 67 - มี.ค. 68)</t>
  </si>
  <si>
    <t>ประจำปีงบประมาณ พ.ศ. 2569 สำนักงานเขตประเวศกรุงเทพมหานคร (ต.ค. 68 - มี.ค. 69)</t>
  </si>
  <si>
    <t>ข้อมูลเดือน มี.ค.69</t>
  </si>
  <si>
    <t>ตั้งแต่ต้นปี (ต.ค.68)</t>
  </si>
  <si>
    <t>การขอใช้สถานที่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</si>
</sst>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indexed="8"/>
      <name val="TH Sarabun New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3" xfId="0" applyFont="1" applyBorder="1" applyAlignment="1">
      <alignment horizontal="center"/>
    </xf>
    <xf numFmtId="0" fontId="2" fillId="0" borderId="7" xfId="0" applyFont="1" applyBorder="1"/>
    <xf numFmtId="0" fontId="3" fillId="0" borderId="0" xfId="0" applyFont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43" fontId="3" fillId="0" borderId="3" xfId="1" applyFont="1" applyBorder="1"/>
    <xf numFmtId="0" fontId="2" fillId="0" borderId="3" xfId="0" applyFont="1" applyBorder="1"/>
    <xf numFmtId="43" fontId="3" fillId="0" borderId="3" xfId="0" applyNumberFormat="1" applyFont="1" applyBorder="1"/>
    <xf numFmtId="0" fontId="3" fillId="0" borderId="7" xfId="0" applyFont="1" applyBorder="1"/>
    <xf numFmtId="43" fontId="2" fillId="0" borderId="3" xfId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3" fontId="2" fillId="2" borderId="3" xfId="1" applyFont="1" applyFill="1" applyBorder="1"/>
    <xf numFmtId="43" fontId="3" fillId="0" borderId="0" xfId="1" applyFont="1"/>
    <xf numFmtId="43" fontId="3" fillId="0" borderId="3" xfId="1" applyFont="1" applyBorder="1" applyAlignment="1">
      <alignment horizontal="center"/>
    </xf>
    <xf numFmtId="0" fontId="3" fillId="0" borderId="7" xfId="0" applyFont="1" applyBorder="1" applyAlignment="1">
      <alignment vertical="center" shrinkToFit="1"/>
    </xf>
    <xf numFmtId="0" fontId="2" fillId="2" borderId="7" xfId="0" applyFont="1" applyFill="1" applyBorder="1"/>
    <xf numFmtId="0" fontId="3" fillId="0" borderId="7" xfId="0" applyFont="1" applyBorder="1" applyAlignment="1">
      <alignment shrinkToFit="1"/>
    </xf>
    <xf numFmtId="0" fontId="2" fillId="2" borderId="7" xfId="0" applyFont="1" applyFill="1" applyBorder="1" applyAlignment="1">
      <alignment shrinkToFit="1"/>
    </xf>
    <xf numFmtId="0" fontId="3" fillId="0" borderId="7" xfId="0" applyFont="1" applyBorder="1" applyAlignment="1">
      <alignment horizontal="left" vertical="center"/>
    </xf>
    <xf numFmtId="43" fontId="3" fillId="2" borderId="3" xfId="0" applyNumberFormat="1" applyFont="1" applyFill="1" applyBorder="1"/>
    <xf numFmtId="43" fontId="2" fillId="2" borderId="3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9" xfId="0" applyFont="1" applyBorder="1"/>
    <xf numFmtId="43" fontId="2" fillId="0" borderId="2" xfId="1" applyFont="1" applyFill="1" applyBorder="1"/>
    <xf numFmtId="0" fontId="2" fillId="0" borderId="2" xfId="0" applyFont="1" applyBorder="1"/>
    <xf numFmtId="43" fontId="5" fillId="0" borderId="10" xfId="1" applyFont="1" applyBorder="1" applyAlignment="1">
      <alignment vertical="center"/>
    </xf>
    <xf numFmtId="43" fontId="5" fillId="0" borderId="11" xfId="1" applyFont="1" applyBorder="1"/>
    <xf numFmtId="43" fontId="5" fillId="0" borderId="12" xfId="1" applyFont="1" applyBorder="1"/>
    <xf numFmtId="43" fontId="5" fillId="0" borderId="10" xfId="1" applyFont="1" applyBorder="1"/>
    <xf numFmtId="43" fontId="5" fillId="0" borderId="13" xfId="1" applyFont="1" applyBorder="1"/>
    <xf numFmtId="43" fontId="5" fillId="0" borderId="3" xfId="1" applyFont="1" applyBorder="1"/>
    <xf numFmtId="43" fontId="3" fillId="3" borderId="3" xfId="1" applyFont="1" applyFill="1" applyBorder="1"/>
    <xf numFmtId="43" fontId="2" fillId="3" borderId="3" xfId="1" applyFont="1" applyFill="1" applyBorder="1"/>
    <xf numFmtId="43" fontId="3" fillId="3" borderId="3" xfId="1" applyFont="1" applyFill="1" applyBorder="1" applyAlignment="1">
      <alignment horizontal="center"/>
    </xf>
    <xf numFmtId="43" fontId="5" fillId="3" borderId="10" xfId="1" applyFont="1" applyFill="1" applyBorder="1" applyAlignment="1">
      <alignment vertical="center"/>
    </xf>
    <xf numFmtId="43" fontId="5" fillId="3" borderId="11" xfId="1" applyFont="1" applyFill="1" applyBorder="1"/>
    <xf numFmtId="43" fontId="5" fillId="3" borderId="12" xfId="1" applyFont="1" applyFill="1" applyBorder="1"/>
    <xf numFmtId="43" fontId="5" fillId="3" borderId="10" xfId="1" applyFont="1" applyFill="1" applyBorder="1"/>
    <xf numFmtId="43" fontId="2" fillId="3" borderId="2" xfId="1" applyFont="1" applyFill="1" applyBorder="1"/>
    <xf numFmtId="43" fontId="5" fillId="3" borderId="13" xfId="1" applyFont="1" applyFill="1" applyBorder="1"/>
    <xf numFmtId="43" fontId="5" fillId="3" borderId="3" xfId="1" applyFont="1" applyFill="1" applyBorder="1"/>
    <xf numFmtId="43" fontId="3" fillId="3" borderId="0" xfId="1" applyFont="1" applyFill="1"/>
    <xf numFmtId="43" fontId="3" fillId="0" borderId="3" xfId="1" applyFont="1" applyFill="1" applyBorder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43" fontId="3" fillId="3" borderId="3" xfId="1" applyFont="1" applyFill="1" applyBorder="1" applyAlignment="1">
      <alignment horizontal="center" vertical="top"/>
    </xf>
    <xf numFmtId="43" fontId="3" fillId="0" borderId="3" xfId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view="pageBreakPreview" zoomScaleNormal="100" zoomScaleSheetLayoutView="100" workbookViewId="0">
      <selection activeCell="E9" sqref="E9"/>
    </sheetView>
  </sheetViews>
  <sheetFormatPr defaultColWidth="9.140625" defaultRowHeight="24" x14ac:dyDescent="0.55000000000000004"/>
  <cols>
    <col min="1" max="1" width="6.7109375" style="12" customWidth="1"/>
    <col min="2" max="2" width="66.5703125" style="3" customWidth="1"/>
    <col min="3" max="4" width="21.42578125" style="16" customWidth="1"/>
    <col min="5" max="5" width="25.28515625" style="16" customWidth="1"/>
    <col min="6" max="6" width="9.140625" style="12"/>
    <col min="7" max="7" width="22.28515625" style="3" customWidth="1"/>
    <col min="8" max="16384" width="9.140625" style="3"/>
  </cols>
  <sheetData>
    <row r="1" spans="1:7" x14ac:dyDescent="0.55000000000000004">
      <c r="A1" s="47" t="s">
        <v>0</v>
      </c>
      <c r="B1" s="47"/>
      <c r="C1" s="47"/>
      <c r="D1" s="47"/>
      <c r="E1" s="47"/>
      <c r="F1" s="47"/>
      <c r="G1" s="48"/>
    </row>
    <row r="2" spans="1:7" x14ac:dyDescent="0.55000000000000004">
      <c r="A2" s="49" t="s">
        <v>40</v>
      </c>
      <c r="B2" s="49"/>
      <c r="C2" s="49"/>
      <c r="D2" s="49"/>
      <c r="E2" s="49"/>
      <c r="F2" s="49"/>
      <c r="G2" s="50"/>
    </row>
    <row r="3" spans="1:7" x14ac:dyDescent="0.55000000000000004">
      <c r="A3" s="51" t="s">
        <v>1</v>
      </c>
      <c r="B3" s="53" t="s">
        <v>2</v>
      </c>
      <c r="C3" s="56" t="s">
        <v>3</v>
      </c>
      <c r="D3" s="56" t="s">
        <v>38</v>
      </c>
      <c r="E3" s="56" t="s">
        <v>39</v>
      </c>
      <c r="F3" s="1" t="s">
        <v>4</v>
      </c>
      <c r="G3" s="4" t="s">
        <v>5</v>
      </c>
    </row>
    <row r="4" spans="1:7" x14ac:dyDescent="0.55000000000000004">
      <c r="A4" s="52"/>
      <c r="B4" s="54"/>
      <c r="C4" s="56"/>
      <c r="D4" s="56"/>
      <c r="E4" s="56"/>
      <c r="F4" s="1" t="s">
        <v>6</v>
      </c>
      <c r="G4" s="4" t="s">
        <v>7</v>
      </c>
    </row>
    <row r="5" spans="1:7" s="11" customFormat="1" x14ac:dyDescent="0.55000000000000004">
      <c r="A5" s="5">
        <v>1</v>
      </c>
      <c r="B5" s="2" t="s">
        <v>31</v>
      </c>
      <c r="C5" s="10"/>
      <c r="D5" s="10"/>
      <c r="E5" s="10"/>
      <c r="F5" s="5"/>
      <c r="G5" s="7"/>
    </row>
    <row r="6" spans="1:7" s="11" customFormat="1" x14ac:dyDescent="0.55000000000000004">
      <c r="A6" s="5"/>
      <c r="B6" s="2" t="s">
        <v>8</v>
      </c>
      <c r="C6" s="10"/>
      <c r="D6" s="10"/>
      <c r="E6" s="10"/>
      <c r="F6" s="5"/>
      <c r="G6" s="7"/>
    </row>
    <row r="7" spans="1:7" x14ac:dyDescent="0.55000000000000004">
      <c r="A7" s="1"/>
      <c r="B7" s="9" t="s">
        <v>12</v>
      </c>
      <c r="C7" s="6">
        <v>18000000</v>
      </c>
      <c r="D7" s="6">
        <v>1848200</v>
      </c>
      <c r="E7" s="6">
        <v>9119620</v>
      </c>
      <c r="F7" s="1" t="s">
        <v>34</v>
      </c>
      <c r="G7" s="8">
        <f>C7-E7</f>
        <v>8880380</v>
      </c>
    </row>
    <row r="8" spans="1:7" x14ac:dyDescent="0.55000000000000004">
      <c r="A8" s="1"/>
      <c r="B8" s="9" t="s">
        <v>13</v>
      </c>
      <c r="C8" s="6">
        <v>810000</v>
      </c>
      <c r="D8" s="6">
        <v>64250</v>
      </c>
      <c r="E8" s="6">
        <v>364500</v>
      </c>
      <c r="F8" s="1" t="s">
        <v>34</v>
      </c>
      <c r="G8" s="8">
        <f t="shared" ref="G8:G14" si="0">C8-E8</f>
        <v>445500</v>
      </c>
    </row>
    <row r="9" spans="1:7" x14ac:dyDescent="0.55000000000000004">
      <c r="A9" s="1"/>
      <c r="B9" s="9" t="s">
        <v>14</v>
      </c>
      <c r="C9" s="6">
        <v>700000</v>
      </c>
      <c r="D9" s="6">
        <v>75944.34</v>
      </c>
      <c r="E9" s="6">
        <v>356646.34</v>
      </c>
      <c r="F9" s="1" t="s">
        <v>34</v>
      </c>
      <c r="G9" s="8">
        <f t="shared" si="0"/>
        <v>343353.66</v>
      </c>
    </row>
    <row r="10" spans="1:7" x14ac:dyDescent="0.55000000000000004">
      <c r="A10" s="1"/>
      <c r="B10" s="9" t="s">
        <v>15</v>
      </c>
      <c r="C10" s="17" t="s">
        <v>34</v>
      </c>
      <c r="D10" s="6">
        <v>0</v>
      </c>
      <c r="E10" s="6">
        <v>0</v>
      </c>
      <c r="F10" s="1"/>
      <c r="G10" s="8">
        <v>0</v>
      </c>
    </row>
    <row r="11" spans="1:7" x14ac:dyDescent="0.55000000000000004">
      <c r="A11" s="1"/>
      <c r="B11" s="18" t="s">
        <v>16</v>
      </c>
      <c r="C11" s="29">
        <v>2357800</v>
      </c>
      <c r="D11" s="6">
        <v>311120</v>
      </c>
      <c r="E11" s="6">
        <v>1757610</v>
      </c>
      <c r="F11" s="1" t="s">
        <v>34</v>
      </c>
      <c r="G11" s="8">
        <f t="shared" si="0"/>
        <v>600190</v>
      </c>
    </row>
    <row r="12" spans="1:7" x14ac:dyDescent="0.55000000000000004">
      <c r="A12" s="1"/>
      <c r="B12" s="9" t="s">
        <v>17</v>
      </c>
      <c r="C12" s="30">
        <v>24311</v>
      </c>
      <c r="D12" s="6">
        <v>1530</v>
      </c>
      <c r="E12" s="6">
        <v>11186</v>
      </c>
      <c r="F12" s="1" t="s">
        <v>34</v>
      </c>
      <c r="G12" s="8">
        <f t="shared" si="0"/>
        <v>13125</v>
      </c>
    </row>
    <row r="13" spans="1:7" x14ac:dyDescent="0.55000000000000004">
      <c r="A13" s="1"/>
      <c r="B13" s="9" t="s">
        <v>18</v>
      </c>
      <c r="C13" s="6">
        <v>350000</v>
      </c>
      <c r="D13" s="6">
        <v>14250</v>
      </c>
      <c r="E13" s="6">
        <v>78500</v>
      </c>
      <c r="F13" s="1" t="s">
        <v>34</v>
      </c>
      <c r="G13" s="8">
        <f t="shared" si="0"/>
        <v>271500</v>
      </c>
    </row>
    <row r="14" spans="1:7" x14ac:dyDescent="0.55000000000000004">
      <c r="A14" s="1"/>
      <c r="B14" s="9" t="s">
        <v>19</v>
      </c>
      <c r="C14" s="6">
        <v>0</v>
      </c>
      <c r="D14" s="6">
        <v>0</v>
      </c>
      <c r="E14" s="6">
        <v>1800</v>
      </c>
      <c r="F14" s="1" t="s">
        <v>4</v>
      </c>
      <c r="G14" s="8">
        <f t="shared" si="0"/>
        <v>-1800</v>
      </c>
    </row>
    <row r="15" spans="1:7" x14ac:dyDescent="0.55000000000000004">
      <c r="A15" s="13"/>
      <c r="B15" s="19" t="s">
        <v>32</v>
      </c>
      <c r="C15" s="15">
        <f>SUM(C7:C14)</f>
        <v>22242111</v>
      </c>
      <c r="D15" s="15">
        <f t="shared" ref="D15:E15" si="1">SUM(D7:D14)</f>
        <v>2315294.34</v>
      </c>
      <c r="E15" s="15">
        <f t="shared" si="1"/>
        <v>11689862.34</v>
      </c>
      <c r="F15" s="13"/>
      <c r="G15" s="24">
        <f>C15-E15</f>
        <v>10552248.66</v>
      </c>
    </row>
    <row r="16" spans="1:7" x14ac:dyDescent="0.55000000000000004">
      <c r="A16" s="1">
        <v>2</v>
      </c>
      <c r="B16" s="2" t="s">
        <v>9</v>
      </c>
      <c r="C16" s="6"/>
      <c r="D16" s="6"/>
      <c r="E16" s="6"/>
      <c r="F16" s="1"/>
      <c r="G16" s="4"/>
    </row>
    <row r="17" spans="1:7" x14ac:dyDescent="0.55000000000000004">
      <c r="A17" s="1"/>
      <c r="B17" s="9" t="s">
        <v>20</v>
      </c>
      <c r="C17" s="31">
        <v>3600000</v>
      </c>
      <c r="D17" s="6">
        <v>545793.19999999995</v>
      </c>
      <c r="E17" s="6">
        <v>2385033.2000000002</v>
      </c>
      <c r="F17" s="1" t="s">
        <v>34</v>
      </c>
      <c r="G17" s="8">
        <f>C17-E17</f>
        <v>1214966.7999999998</v>
      </c>
    </row>
    <row r="18" spans="1:7" x14ac:dyDescent="0.55000000000000004">
      <c r="A18" s="1"/>
      <c r="B18" s="9" t="s">
        <v>21</v>
      </c>
      <c r="C18" s="32">
        <v>400000</v>
      </c>
      <c r="D18" s="6">
        <v>55920</v>
      </c>
      <c r="E18" s="6">
        <v>362160</v>
      </c>
      <c r="F18" s="1" t="s">
        <v>34</v>
      </c>
      <c r="G18" s="8">
        <f t="shared" ref="G18:G23" si="2">C18-E18</f>
        <v>37840</v>
      </c>
    </row>
    <row r="19" spans="1:7" x14ac:dyDescent="0.55000000000000004">
      <c r="A19" s="1"/>
      <c r="B19" s="9" t="s">
        <v>22</v>
      </c>
      <c r="C19" s="32">
        <v>6000</v>
      </c>
      <c r="D19" s="6">
        <v>525</v>
      </c>
      <c r="E19" s="6">
        <v>13560</v>
      </c>
      <c r="F19" s="1" t="s">
        <v>4</v>
      </c>
      <c r="G19" s="8">
        <v>3560</v>
      </c>
    </row>
    <row r="20" spans="1:7" x14ac:dyDescent="0.55000000000000004">
      <c r="A20" s="1"/>
      <c r="B20" s="9" t="s">
        <v>23</v>
      </c>
      <c r="C20" s="6">
        <v>0</v>
      </c>
      <c r="D20" s="6">
        <v>4000</v>
      </c>
      <c r="E20" s="6">
        <v>54000</v>
      </c>
      <c r="F20" s="1" t="s">
        <v>34</v>
      </c>
      <c r="G20" s="8">
        <f t="shared" si="2"/>
        <v>-54000</v>
      </c>
    </row>
    <row r="21" spans="1:7" x14ac:dyDescent="0.55000000000000004">
      <c r="A21" s="1"/>
      <c r="B21" s="9" t="s">
        <v>24</v>
      </c>
      <c r="C21" s="6">
        <v>0</v>
      </c>
      <c r="D21" s="6">
        <v>0</v>
      </c>
      <c r="E21" s="6">
        <v>3000</v>
      </c>
      <c r="F21" s="1" t="s">
        <v>34</v>
      </c>
      <c r="G21" s="8">
        <f t="shared" si="2"/>
        <v>-3000</v>
      </c>
    </row>
    <row r="22" spans="1:7" x14ac:dyDescent="0.55000000000000004">
      <c r="A22" s="1"/>
      <c r="B22" s="9" t="s">
        <v>25</v>
      </c>
      <c r="C22" s="6">
        <v>0</v>
      </c>
      <c r="D22" s="6">
        <v>26500</v>
      </c>
      <c r="E22" s="6">
        <v>26500</v>
      </c>
      <c r="F22" s="1" t="s">
        <v>4</v>
      </c>
      <c r="G22" s="8">
        <v>26500</v>
      </c>
    </row>
    <row r="23" spans="1:7" x14ac:dyDescent="0.55000000000000004">
      <c r="A23" s="1"/>
      <c r="B23" s="9" t="s">
        <v>35</v>
      </c>
      <c r="C23" s="32">
        <v>220000</v>
      </c>
      <c r="D23" s="6">
        <v>31770</v>
      </c>
      <c r="E23" s="6">
        <v>260570</v>
      </c>
      <c r="F23" s="1" t="s">
        <v>34</v>
      </c>
      <c r="G23" s="8">
        <f t="shared" si="2"/>
        <v>-40570</v>
      </c>
    </row>
    <row r="24" spans="1:7" s="11" customFormat="1" x14ac:dyDescent="0.55000000000000004">
      <c r="A24" s="14"/>
      <c r="B24" s="19" t="s">
        <v>33</v>
      </c>
      <c r="C24" s="15">
        <f>SUM(C17:C23)</f>
        <v>4226000</v>
      </c>
      <c r="D24" s="15">
        <f t="shared" ref="D24:E24" si="3">SUM(D17:D23)</f>
        <v>664508.19999999995</v>
      </c>
      <c r="E24" s="15">
        <f t="shared" si="3"/>
        <v>3104823.2</v>
      </c>
      <c r="F24" s="14"/>
      <c r="G24" s="24">
        <f>SUM(G17:G23)</f>
        <v>1185296.7999999998</v>
      </c>
    </row>
    <row r="25" spans="1:7" s="11" customFormat="1" x14ac:dyDescent="0.55000000000000004">
      <c r="A25" s="25">
        <v>3</v>
      </c>
      <c r="B25" s="26" t="s">
        <v>10</v>
      </c>
      <c r="C25" s="27"/>
      <c r="D25" s="27"/>
      <c r="E25" s="27"/>
      <c r="F25" s="25"/>
      <c r="G25" s="28"/>
    </row>
    <row r="26" spans="1:7" x14ac:dyDescent="0.55000000000000004">
      <c r="A26" s="1"/>
      <c r="B26" s="20" t="s">
        <v>30</v>
      </c>
      <c r="C26" s="32">
        <f>30000+950000</f>
        <v>980000</v>
      </c>
      <c r="D26" s="6">
        <v>40680</v>
      </c>
      <c r="E26" s="6">
        <v>358375</v>
      </c>
      <c r="F26" s="1" t="s">
        <v>34</v>
      </c>
      <c r="G26" s="8">
        <f>C26-E26</f>
        <v>621625</v>
      </c>
    </row>
    <row r="27" spans="1:7" x14ac:dyDescent="0.55000000000000004">
      <c r="A27" s="13"/>
      <c r="B27" s="21" t="s">
        <v>36</v>
      </c>
      <c r="C27" s="15">
        <f>SUM(C26)</f>
        <v>980000</v>
      </c>
      <c r="D27" s="15">
        <f t="shared" ref="D27:E27" si="4">SUM(D26)</f>
        <v>40680</v>
      </c>
      <c r="E27" s="15">
        <f t="shared" si="4"/>
        <v>358375</v>
      </c>
      <c r="F27" s="13"/>
      <c r="G27" s="23">
        <f>C27-E27</f>
        <v>621625</v>
      </c>
    </row>
    <row r="28" spans="1:7" x14ac:dyDescent="0.55000000000000004">
      <c r="A28" s="5">
        <v>4</v>
      </c>
      <c r="B28" s="2" t="s">
        <v>11</v>
      </c>
      <c r="C28" s="6"/>
      <c r="D28" s="6"/>
      <c r="E28" s="6"/>
      <c r="F28" s="1"/>
      <c r="G28" s="4"/>
    </row>
    <row r="29" spans="1:7" x14ac:dyDescent="0.55000000000000004">
      <c r="A29" s="1"/>
      <c r="B29" s="22" t="s">
        <v>26</v>
      </c>
      <c r="C29" s="6">
        <v>0</v>
      </c>
      <c r="D29" s="6">
        <v>318820</v>
      </c>
      <c r="E29" s="6">
        <v>1793600</v>
      </c>
      <c r="F29" s="1" t="s">
        <v>4</v>
      </c>
      <c r="G29" s="8">
        <v>1793600</v>
      </c>
    </row>
    <row r="30" spans="1:7" x14ac:dyDescent="0.55000000000000004">
      <c r="A30" s="1"/>
      <c r="B30" s="9" t="s">
        <v>27</v>
      </c>
      <c r="C30" s="33">
        <v>2000</v>
      </c>
      <c r="D30" s="6">
        <v>1370</v>
      </c>
      <c r="E30" s="6">
        <v>8410</v>
      </c>
      <c r="F30" s="1" t="s">
        <v>4</v>
      </c>
      <c r="G30" s="8">
        <v>8410</v>
      </c>
    </row>
    <row r="31" spans="1:7" x14ac:dyDescent="0.55000000000000004">
      <c r="A31" s="1"/>
      <c r="B31" s="9" t="s">
        <v>28</v>
      </c>
      <c r="C31" s="34">
        <v>148000</v>
      </c>
      <c r="D31" s="6">
        <v>520</v>
      </c>
      <c r="E31" s="6">
        <v>121901</v>
      </c>
      <c r="F31" s="1" t="s">
        <v>4</v>
      </c>
      <c r="G31" s="8">
        <v>121901</v>
      </c>
    </row>
    <row r="32" spans="1:7" x14ac:dyDescent="0.55000000000000004">
      <c r="A32" s="1"/>
      <c r="B32" s="9" t="s">
        <v>29</v>
      </c>
      <c r="C32" s="34">
        <v>10000</v>
      </c>
      <c r="D32" s="6">
        <v>1900</v>
      </c>
      <c r="E32" s="6">
        <v>110970</v>
      </c>
      <c r="F32" s="1" t="s">
        <v>4</v>
      </c>
      <c r="G32" s="8">
        <v>110970</v>
      </c>
    </row>
    <row r="33" spans="1:7" x14ac:dyDescent="0.55000000000000004">
      <c r="A33" s="14"/>
      <c r="B33" s="19" t="s">
        <v>37</v>
      </c>
      <c r="C33" s="15">
        <f>SUM(C29:C32)</f>
        <v>160000</v>
      </c>
      <c r="D33" s="15">
        <f t="shared" ref="D33:E33" si="5">SUM(D29:D32)</f>
        <v>322610</v>
      </c>
      <c r="E33" s="15">
        <f t="shared" si="5"/>
        <v>2034881</v>
      </c>
      <c r="F33" s="14"/>
      <c r="G33" s="24">
        <f>SUM(G29:G32)</f>
        <v>2034881</v>
      </c>
    </row>
  </sheetData>
  <mergeCells count="7">
    <mergeCell ref="E3:E4"/>
    <mergeCell ref="A3:A4"/>
    <mergeCell ref="D3:D4"/>
    <mergeCell ref="A1:G1"/>
    <mergeCell ref="A2:G2"/>
    <mergeCell ref="B3:B4"/>
    <mergeCell ref="C3:C4"/>
  </mergeCells>
  <pageMargins left="0.15748031496062992" right="0.15748031496062992" top="0.19685039370078741" bottom="0.15748031496062992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41A3-71FA-4C5B-883C-BFACFB0C4F59}">
  <dimension ref="A1:G34"/>
  <sheetViews>
    <sheetView tabSelected="1" view="pageBreakPreview" zoomScaleNormal="100" zoomScaleSheetLayoutView="100" workbookViewId="0">
      <selection activeCell="C38" sqref="C38"/>
    </sheetView>
  </sheetViews>
  <sheetFormatPr defaultColWidth="9.140625" defaultRowHeight="24" x14ac:dyDescent="0.55000000000000004"/>
  <cols>
    <col min="1" max="1" width="6.7109375" style="12" customWidth="1"/>
    <col min="2" max="2" width="47.5703125" style="3" customWidth="1"/>
    <col min="3" max="3" width="21.42578125" style="45" customWidth="1"/>
    <col min="4" max="4" width="21.42578125" style="16" customWidth="1"/>
    <col min="5" max="5" width="25.28515625" style="16" customWidth="1"/>
    <col min="6" max="6" width="9.140625" style="12"/>
    <col min="7" max="7" width="22.28515625" style="3" customWidth="1"/>
    <col min="8" max="16384" width="9.140625" style="3"/>
  </cols>
  <sheetData>
    <row r="1" spans="1:7" x14ac:dyDescent="0.55000000000000004">
      <c r="A1" s="47" t="s">
        <v>0</v>
      </c>
      <c r="B1" s="47"/>
      <c r="C1" s="47"/>
      <c r="D1" s="47"/>
      <c r="E1" s="47"/>
      <c r="F1" s="47"/>
      <c r="G1" s="48"/>
    </row>
    <row r="2" spans="1:7" x14ac:dyDescent="0.55000000000000004">
      <c r="A2" s="49" t="s">
        <v>41</v>
      </c>
      <c r="B2" s="49"/>
      <c r="C2" s="49"/>
      <c r="D2" s="49"/>
      <c r="E2" s="49"/>
      <c r="F2" s="49"/>
      <c r="G2" s="50"/>
    </row>
    <row r="3" spans="1:7" x14ac:dyDescent="0.55000000000000004">
      <c r="A3" s="51" t="s">
        <v>1</v>
      </c>
      <c r="B3" s="53" t="s">
        <v>2</v>
      </c>
      <c r="C3" s="55" t="s">
        <v>3</v>
      </c>
      <c r="D3" s="56" t="s">
        <v>42</v>
      </c>
      <c r="E3" s="56" t="s">
        <v>43</v>
      </c>
      <c r="F3" s="1" t="s">
        <v>4</v>
      </c>
      <c r="G3" s="4" t="s">
        <v>5</v>
      </c>
    </row>
    <row r="4" spans="1:7" x14ac:dyDescent="0.55000000000000004">
      <c r="A4" s="52"/>
      <c r="B4" s="54"/>
      <c r="C4" s="55"/>
      <c r="D4" s="56"/>
      <c r="E4" s="56"/>
      <c r="F4" s="1" t="s">
        <v>6</v>
      </c>
      <c r="G4" s="4" t="s">
        <v>7</v>
      </c>
    </row>
    <row r="5" spans="1:7" s="11" customFormat="1" x14ac:dyDescent="0.55000000000000004">
      <c r="A5" s="5">
        <v>1</v>
      </c>
      <c r="B5" s="2" t="s">
        <v>31</v>
      </c>
      <c r="C5" s="36"/>
      <c r="D5" s="10"/>
      <c r="E5" s="10"/>
      <c r="F5" s="5"/>
      <c r="G5" s="7"/>
    </row>
    <row r="6" spans="1:7" s="11" customFormat="1" x14ac:dyDescent="0.55000000000000004">
      <c r="A6" s="5"/>
      <c r="B6" s="2" t="s">
        <v>8</v>
      </c>
      <c r="C6" s="36"/>
      <c r="D6" s="10"/>
      <c r="E6" s="10"/>
      <c r="F6" s="5"/>
      <c r="G6" s="7"/>
    </row>
    <row r="7" spans="1:7" x14ac:dyDescent="0.55000000000000004">
      <c r="A7" s="1"/>
      <c r="B7" s="9" t="s">
        <v>12</v>
      </c>
      <c r="C7" s="35">
        <v>7800932.5</v>
      </c>
      <c r="D7" s="6">
        <v>1741840</v>
      </c>
      <c r="E7" s="6">
        <v>7800932.5</v>
      </c>
      <c r="F7" s="1" t="s">
        <v>34</v>
      </c>
      <c r="G7" s="8">
        <f>C7-E7</f>
        <v>0</v>
      </c>
    </row>
    <row r="8" spans="1:7" x14ac:dyDescent="0.55000000000000004">
      <c r="A8" s="1"/>
      <c r="B8" s="9" t="s">
        <v>13</v>
      </c>
      <c r="C8" s="35">
        <v>810000</v>
      </c>
      <c r="D8" s="6">
        <v>59100</v>
      </c>
      <c r="E8" s="6">
        <v>322500</v>
      </c>
      <c r="F8" s="1" t="s">
        <v>34</v>
      </c>
      <c r="G8" s="8">
        <f t="shared" ref="G8:G14" si="0">C8-E8</f>
        <v>487500</v>
      </c>
    </row>
    <row r="9" spans="1:7" x14ac:dyDescent="0.55000000000000004">
      <c r="A9" s="1"/>
      <c r="B9" s="9" t="s">
        <v>14</v>
      </c>
      <c r="C9" s="35">
        <v>700000</v>
      </c>
      <c r="D9" s="6">
        <v>42664</v>
      </c>
      <c r="E9" s="6">
        <v>308591</v>
      </c>
      <c r="F9" s="1" t="s">
        <v>34</v>
      </c>
      <c r="G9" s="8">
        <f t="shared" si="0"/>
        <v>391409</v>
      </c>
    </row>
    <row r="10" spans="1:7" x14ac:dyDescent="0.55000000000000004">
      <c r="A10" s="1"/>
      <c r="B10" s="9" t="s">
        <v>15</v>
      </c>
      <c r="C10" s="37"/>
      <c r="D10" s="6"/>
      <c r="E10" s="6"/>
      <c r="F10" s="1"/>
      <c r="G10" s="8">
        <v>0</v>
      </c>
    </row>
    <row r="11" spans="1:7" x14ac:dyDescent="0.55000000000000004">
      <c r="A11" s="1"/>
      <c r="B11" s="18" t="s">
        <v>16</v>
      </c>
      <c r="C11" s="38">
        <v>2357800</v>
      </c>
      <c r="D11" s="6">
        <v>322850</v>
      </c>
      <c r="E11" s="6">
        <v>1903900</v>
      </c>
      <c r="F11" s="1" t="s">
        <v>34</v>
      </c>
      <c r="G11" s="8">
        <f t="shared" si="0"/>
        <v>453900</v>
      </c>
    </row>
    <row r="12" spans="1:7" x14ac:dyDescent="0.55000000000000004">
      <c r="A12" s="1"/>
      <c r="B12" s="9" t="s">
        <v>17</v>
      </c>
      <c r="C12" s="39">
        <v>24311</v>
      </c>
      <c r="D12" s="6">
        <v>2200</v>
      </c>
      <c r="E12" s="6">
        <v>11940</v>
      </c>
      <c r="F12" s="1" t="s">
        <v>34</v>
      </c>
      <c r="G12" s="8">
        <f t="shared" si="0"/>
        <v>12371</v>
      </c>
    </row>
    <row r="13" spans="1:7" x14ac:dyDescent="0.55000000000000004">
      <c r="A13" s="1"/>
      <c r="B13" s="9" t="s">
        <v>18</v>
      </c>
      <c r="C13" s="35">
        <v>350000</v>
      </c>
      <c r="D13" s="6">
        <v>4800</v>
      </c>
      <c r="E13" s="6">
        <v>32700</v>
      </c>
      <c r="F13" s="1" t="s">
        <v>34</v>
      </c>
      <c r="G13" s="8">
        <f t="shared" si="0"/>
        <v>317300</v>
      </c>
    </row>
    <row r="14" spans="1:7" x14ac:dyDescent="0.55000000000000004">
      <c r="A14" s="1"/>
      <c r="B14" s="9" t="s">
        <v>19</v>
      </c>
      <c r="C14" s="46">
        <v>0</v>
      </c>
      <c r="D14" s="46">
        <v>0</v>
      </c>
      <c r="E14" s="46">
        <v>0</v>
      </c>
      <c r="F14" s="1"/>
      <c r="G14" s="8">
        <f t="shared" si="0"/>
        <v>0</v>
      </c>
    </row>
    <row r="15" spans="1:7" x14ac:dyDescent="0.55000000000000004">
      <c r="A15" s="13"/>
      <c r="B15" s="19" t="s">
        <v>32</v>
      </c>
      <c r="C15" s="36">
        <f>SUM(C7:C14)</f>
        <v>12043043.5</v>
      </c>
      <c r="D15" s="15">
        <f t="shared" ref="D15:E15" si="1">SUM(D7:D14)</f>
        <v>2173454</v>
      </c>
      <c r="E15" s="15">
        <f t="shared" si="1"/>
        <v>10380563.5</v>
      </c>
      <c r="F15" s="13"/>
      <c r="G15" s="24">
        <f>C15-E15</f>
        <v>1662480</v>
      </c>
    </row>
    <row r="16" spans="1:7" x14ac:dyDescent="0.55000000000000004">
      <c r="A16" s="1">
        <v>2</v>
      </c>
      <c r="B16" s="2" t="s">
        <v>9</v>
      </c>
      <c r="C16" s="35"/>
      <c r="D16" s="6"/>
      <c r="E16" s="6"/>
      <c r="F16" s="1"/>
      <c r="G16" s="4"/>
    </row>
    <row r="17" spans="1:7" x14ac:dyDescent="0.55000000000000004">
      <c r="A17" s="1"/>
      <c r="B17" s="9" t="s">
        <v>20</v>
      </c>
      <c r="C17" s="40">
        <v>3600000</v>
      </c>
      <c r="D17" s="6">
        <v>329220</v>
      </c>
      <c r="E17" s="6">
        <v>2288497.9</v>
      </c>
      <c r="F17" s="1" t="s">
        <v>34</v>
      </c>
      <c r="G17" s="8">
        <f>C17-E17</f>
        <v>1311502.1000000001</v>
      </c>
    </row>
    <row r="18" spans="1:7" x14ac:dyDescent="0.55000000000000004">
      <c r="A18" s="1"/>
      <c r="B18" s="9" t="s">
        <v>21</v>
      </c>
      <c r="C18" s="41">
        <v>400000</v>
      </c>
      <c r="D18" s="6">
        <v>52860</v>
      </c>
      <c r="E18" s="6">
        <v>300830</v>
      </c>
      <c r="F18" s="1" t="s">
        <v>34</v>
      </c>
      <c r="G18" s="8">
        <f t="shared" ref="G18:G23" si="2">C18-E18</f>
        <v>99170</v>
      </c>
    </row>
    <row r="19" spans="1:7" x14ac:dyDescent="0.55000000000000004">
      <c r="A19" s="1"/>
      <c r="B19" s="9" t="s">
        <v>22</v>
      </c>
      <c r="C19" s="41">
        <v>6000</v>
      </c>
      <c r="D19" s="6">
        <v>855</v>
      </c>
      <c r="E19" s="6">
        <v>4125</v>
      </c>
      <c r="F19" s="1" t="s">
        <v>4</v>
      </c>
      <c r="G19" s="8">
        <v>3560</v>
      </c>
    </row>
    <row r="20" spans="1:7" x14ac:dyDescent="0.55000000000000004">
      <c r="A20" s="1"/>
      <c r="B20" s="9" t="s">
        <v>23</v>
      </c>
      <c r="C20" s="35">
        <v>0</v>
      </c>
      <c r="D20" s="6">
        <v>4000</v>
      </c>
      <c r="E20" s="6">
        <v>54000</v>
      </c>
      <c r="F20" s="1" t="s">
        <v>34</v>
      </c>
      <c r="G20" s="8">
        <f t="shared" si="2"/>
        <v>-54000</v>
      </c>
    </row>
    <row r="21" spans="1:7" x14ac:dyDescent="0.55000000000000004">
      <c r="A21" s="1"/>
      <c r="B21" s="9" t="s">
        <v>24</v>
      </c>
      <c r="C21" s="35">
        <v>0</v>
      </c>
      <c r="D21" s="6">
        <v>0</v>
      </c>
      <c r="E21" s="6">
        <v>4500</v>
      </c>
      <c r="F21" s="1" t="s">
        <v>34</v>
      </c>
      <c r="G21" s="8">
        <f t="shared" si="2"/>
        <v>-4500</v>
      </c>
    </row>
    <row r="22" spans="1:7" x14ac:dyDescent="0.55000000000000004">
      <c r="A22" s="1"/>
      <c r="B22" s="9" t="s">
        <v>25</v>
      </c>
      <c r="C22" s="35">
        <v>0</v>
      </c>
      <c r="D22" s="6"/>
      <c r="E22" s="6"/>
      <c r="F22" s="1"/>
      <c r="G22" s="8">
        <v>26500</v>
      </c>
    </row>
    <row r="23" spans="1:7" x14ac:dyDescent="0.55000000000000004">
      <c r="A23" s="1"/>
      <c r="B23" s="9" t="s">
        <v>35</v>
      </c>
      <c r="C23" s="41">
        <v>220000</v>
      </c>
      <c r="D23" s="6">
        <v>58794</v>
      </c>
      <c r="E23" s="6">
        <v>275824</v>
      </c>
      <c r="F23" s="1" t="s">
        <v>34</v>
      </c>
      <c r="G23" s="8">
        <f t="shared" si="2"/>
        <v>-55824</v>
      </c>
    </row>
    <row r="24" spans="1:7" s="11" customFormat="1" x14ac:dyDescent="0.55000000000000004">
      <c r="A24" s="14"/>
      <c r="B24" s="19" t="s">
        <v>33</v>
      </c>
      <c r="C24" s="36">
        <f>SUM(C17:C23)</f>
        <v>4226000</v>
      </c>
      <c r="D24" s="15">
        <f t="shared" ref="D24:E24" si="3">SUM(D17:D23)</f>
        <v>445729</v>
      </c>
      <c r="E24" s="15">
        <f t="shared" si="3"/>
        <v>2927776.9</v>
      </c>
      <c r="F24" s="14"/>
      <c r="G24" s="24">
        <f>SUM(G17:G23)</f>
        <v>1326408.1000000001</v>
      </c>
    </row>
    <row r="25" spans="1:7" s="11" customFormat="1" x14ac:dyDescent="0.55000000000000004">
      <c r="A25" s="25">
        <v>3</v>
      </c>
      <c r="B25" s="26" t="s">
        <v>10</v>
      </c>
      <c r="C25" s="42"/>
      <c r="D25" s="27"/>
      <c r="E25" s="27"/>
      <c r="F25" s="25"/>
      <c r="G25" s="28"/>
    </row>
    <row r="26" spans="1:7" x14ac:dyDescent="0.55000000000000004">
      <c r="A26" s="1"/>
      <c r="B26" s="20" t="s">
        <v>30</v>
      </c>
      <c r="C26" s="41">
        <f>30000+950000</f>
        <v>980000</v>
      </c>
      <c r="D26" s="6">
        <f>1400+39600</f>
        <v>41000</v>
      </c>
      <c r="E26" s="6">
        <f>6900+211400</f>
        <v>218300</v>
      </c>
      <c r="F26" s="1" t="s">
        <v>34</v>
      </c>
      <c r="G26" s="8">
        <f>C26-E26</f>
        <v>761700</v>
      </c>
    </row>
    <row r="27" spans="1:7" x14ac:dyDescent="0.55000000000000004">
      <c r="A27" s="13"/>
      <c r="B27" s="21" t="s">
        <v>36</v>
      </c>
      <c r="C27" s="36">
        <f>SUM(C26)</f>
        <v>980000</v>
      </c>
      <c r="D27" s="15">
        <f t="shared" ref="D27:E27" si="4">SUM(D26)</f>
        <v>41000</v>
      </c>
      <c r="E27" s="15">
        <f t="shared" si="4"/>
        <v>218300</v>
      </c>
      <c r="F27" s="13"/>
      <c r="G27" s="23">
        <f>C27-E27</f>
        <v>761700</v>
      </c>
    </row>
    <row r="28" spans="1:7" x14ac:dyDescent="0.55000000000000004">
      <c r="A28" s="5">
        <v>4</v>
      </c>
      <c r="B28" s="2" t="s">
        <v>11</v>
      </c>
      <c r="C28" s="35"/>
      <c r="D28" s="6"/>
      <c r="E28" s="6"/>
      <c r="F28" s="1"/>
      <c r="G28" s="4"/>
    </row>
    <row r="29" spans="1:7" x14ac:dyDescent="0.55000000000000004">
      <c r="A29" s="5"/>
      <c r="B29" s="2" t="s">
        <v>44</v>
      </c>
      <c r="C29" s="35"/>
      <c r="D29" s="6">
        <v>50000</v>
      </c>
      <c r="E29" s="6">
        <v>160000</v>
      </c>
      <c r="F29" s="1"/>
      <c r="G29" s="4"/>
    </row>
    <row r="30" spans="1:7" x14ac:dyDescent="0.55000000000000004">
      <c r="A30" s="1"/>
      <c r="B30" s="22" t="s">
        <v>26</v>
      </c>
      <c r="C30" s="35">
        <v>0</v>
      </c>
      <c r="D30" s="6">
        <v>263720</v>
      </c>
      <c r="E30" s="6">
        <v>1665940</v>
      </c>
      <c r="F30" s="1" t="s">
        <v>4</v>
      </c>
      <c r="G30" s="8">
        <v>1793600</v>
      </c>
    </row>
    <row r="31" spans="1:7" x14ac:dyDescent="0.55000000000000004">
      <c r="A31" s="1"/>
      <c r="B31" s="9" t="s">
        <v>27</v>
      </c>
      <c r="C31" s="43">
        <v>2000</v>
      </c>
      <c r="D31" s="6">
        <v>1792</v>
      </c>
      <c r="E31" s="6">
        <v>7720</v>
      </c>
      <c r="F31" s="1" t="s">
        <v>4</v>
      </c>
      <c r="G31" s="8">
        <v>8410</v>
      </c>
    </row>
    <row r="32" spans="1:7" x14ac:dyDescent="0.55000000000000004">
      <c r="A32" s="1"/>
      <c r="B32" s="9" t="s">
        <v>28</v>
      </c>
      <c r="C32" s="44">
        <v>148000</v>
      </c>
      <c r="D32" s="6">
        <v>5620</v>
      </c>
      <c r="E32" s="6">
        <v>118306</v>
      </c>
      <c r="F32" s="1" t="s">
        <v>4</v>
      </c>
      <c r="G32" s="8">
        <v>121901</v>
      </c>
    </row>
    <row r="33" spans="1:7" x14ac:dyDescent="0.55000000000000004">
      <c r="A33" s="1"/>
      <c r="B33" s="9" t="s">
        <v>29</v>
      </c>
      <c r="C33" s="44">
        <v>10000</v>
      </c>
      <c r="D33" s="6">
        <v>1900</v>
      </c>
      <c r="E33" s="6">
        <v>110970</v>
      </c>
      <c r="F33" s="1" t="s">
        <v>4</v>
      </c>
      <c r="G33" s="8">
        <v>110970</v>
      </c>
    </row>
    <row r="34" spans="1:7" x14ac:dyDescent="0.55000000000000004">
      <c r="A34" s="14"/>
      <c r="B34" s="19" t="s">
        <v>37</v>
      </c>
      <c r="C34" s="36">
        <f>SUM(C30:C33)</f>
        <v>160000</v>
      </c>
      <c r="D34" s="15">
        <f t="shared" ref="D34:E34" si="5">SUM(D30:D33)</f>
        <v>273032</v>
      </c>
      <c r="E34" s="15">
        <f t="shared" si="5"/>
        <v>1902936</v>
      </c>
      <c r="F34" s="14"/>
      <c r="G34" s="24">
        <f>SUM(G30:G33)</f>
        <v>2034881</v>
      </c>
    </row>
  </sheetData>
  <mergeCells count="7">
    <mergeCell ref="A1:G1"/>
    <mergeCell ref="A2:G2"/>
    <mergeCell ref="A3:A4"/>
    <mergeCell ref="B3:B4"/>
    <mergeCell ref="C3:C4"/>
    <mergeCell ref="D3:D4"/>
    <mergeCell ref="E3:E4"/>
  </mergeCells>
  <pageMargins left="0.15748031496062992" right="0.15748031496062992" top="0.19685039370078741" bottom="0.15748031496062992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ข้อมูลรายได้ ปี 68</vt:lpstr>
      <vt:lpstr>ข้อมูลรายได้ ปี 69</vt:lpstr>
      <vt:lpstr>'ข้อมูลรายได้ ปี 68'!Print_Titles</vt:lpstr>
      <vt:lpstr>'ข้อมูลรายได้ ปี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prawet prawet</dc:creator>
  <cp:lastModifiedBy>bma04119</cp:lastModifiedBy>
  <cp:lastPrinted>2024-04-22T13:17:03Z</cp:lastPrinted>
  <dcterms:created xsi:type="dcterms:W3CDTF">2024-04-03T22:03:04Z</dcterms:created>
  <dcterms:modified xsi:type="dcterms:W3CDTF">2026-05-15T07:46:33Z</dcterms:modified>
</cp:coreProperties>
</file>