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การเงิน-ฝ่ายการคลัง (1 เมษายน 2565)\ITA\O17 แผนการใช้จ่ายงบประมาณ  สำนักงานเขต ประจำปี\รายงานผลการใช้จ่ายงบประมาณ (ตลุาคม 2565 - มีนาคม 2566) (O17)\"/>
    </mc:Choice>
  </mc:AlternateContent>
  <xr:revisionPtr revIDLastSave="0" documentId="13_ncr:1_{BA5BCEE1-DEB4-4C81-ACF0-8987BEAE078B}" xr6:coauthVersionLast="47" xr6:coauthVersionMax="47" xr10:uidLastSave="{00000000-0000-0000-0000-000000000000}"/>
  <bookViews>
    <workbookView xWindow="-108" yWindow="-108" windowWidth="19416" windowHeight="10416" tabRatio="649" activeTab="2" xr2:uid="{00000000-000D-0000-FFFF-FFFF00000000}"/>
  </bookViews>
  <sheets>
    <sheet name="สรุปปี 66" sheetId="12" r:id="rId1"/>
    <sheet name="สรุปผลการเบิกจ่ายภาพรวมปี 66" sheetId="11" r:id="rId2"/>
    <sheet name="กราฟ" sheetId="14" r:id="rId3"/>
    <sheet name="ผลการดำเนินงานรายการงบลงทุน 66" sheetId="13" r:id="rId4"/>
  </sheets>
  <definedNames>
    <definedName name="_xlnm.Print_Titles" localSheetId="3">'ผลการดำเนินงานรายการงบลงทุน 66'!$1:$10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4" i="13" l="1"/>
  <c r="I74" i="13"/>
  <c r="H74" i="13"/>
  <c r="G74" i="13"/>
  <c r="D74" i="13"/>
  <c r="C74" i="13"/>
  <c r="K73" i="13"/>
  <c r="L73" i="13" s="1"/>
  <c r="M73" i="13" s="1"/>
  <c r="F73" i="13"/>
  <c r="K71" i="13"/>
  <c r="L71" i="13" s="1"/>
  <c r="M71" i="13" s="1"/>
  <c r="F71" i="13"/>
  <c r="K70" i="13"/>
  <c r="L70" i="13" s="1"/>
  <c r="M70" i="13" s="1"/>
  <c r="F70" i="13"/>
  <c r="K69" i="13"/>
  <c r="L69" i="13" s="1"/>
  <c r="M69" i="13" s="1"/>
  <c r="F69" i="13"/>
  <c r="K68" i="13"/>
  <c r="L68" i="13" s="1"/>
  <c r="M68" i="13" s="1"/>
  <c r="F68" i="13"/>
  <c r="K67" i="13"/>
  <c r="L67" i="13" s="1"/>
  <c r="M67" i="13" s="1"/>
  <c r="F67" i="13"/>
  <c r="K66" i="13"/>
  <c r="L66" i="13" s="1"/>
  <c r="M66" i="13" s="1"/>
  <c r="F66" i="13"/>
  <c r="K65" i="13"/>
  <c r="L65" i="13" s="1"/>
  <c r="M65" i="13" s="1"/>
  <c r="F65" i="13"/>
  <c r="K64" i="13"/>
  <c r="L64" i="13" s="1"/>
  <c r="M64" i="13" s="1"/>
  <c r="F64" i="13"/>
  <c r="K63" i="13"/>
  <c r="L63" i="13" s="1"/>
  <c r="M63" i="13" s="1"/>
  <c r="F63" i="13"/>
  <c r="K62" i="13"/>
  <c r="L62" i="13" s="1"/>
  <c r="M62" i="13" s="1"/>
  <c r="F62" i="13"/>
  <c r="K60" i="13"/>
  <c r="L60" i="13" s="1"/>
  <c r="M60" i="13" s="1"/>
  <c r="F60" i="13"/>
  <c r="K59" i="13"/>
  <c r="L59" i="13" s="1"/>
  <c r="M59" i="13" s="1"/>
  <c r="F59" i="13"/>
  <c r="K58" i="13"/>
  <c r="L58" i="13" s="1"/>
  <c r="M58" i="13" s="1"/>
  <c r="F58" i="13"/>
  <c r="K57" i="13"/>
  <c r="L57" i="13" s="1"/>
  <c r="M57" i="13" s="1"/>
  <c r="F57" i="13"/>
  <c r="K56" i="13"/>
  <c r="L56" i="13" s="1"/>
  <c r="M56" i="13" s="1"/>
  <c r="F56" i="13"/>
  <c r="K53" i="13"/>
  <c r="L53" i="13" s="1"/>
  <c r="M53" i="13" s="1"/>
  <c r="F53" i="13"/>
  <c r="K51" i="13"/>
  <c r="L51" i="13" s="1"/>
  <c r="M51" i="13" s="1"/>
  <c r="F51" i="13"/>
  <c r="K50" i="13"/>
  <c r="L50" i="13" s="1"/>
  <c r="M50" i="13" s="1"/>
  <c r="F50" i="13"/>
  <c r="K49" i="13"/>
  <c r="L49" i="13" s="1"/>
  <c r="M49" i="13" s="1"/>
  <c r="F49" i="13"/>
  <c r="K48" i="13"/>
  <c r="L48" i="13" s="1"/>
  <c r="M48" i="13" s="1"/>
  <c r="F48" i="13"/>
  <c r="K47" i="13"/>
  <c r="L47" i="13" s="1"/>
  <c r="M47" i="13" s="1"/>
  <c r="F47" i="13"/>
  <c r="K46" i="13"/>
  <c r="L46" i="13" s="1"/>
  <c r="M46" i="13" s="1"/>
  <c r="F46" i="13"/>
  <c r="K45" i="13"/>
  <c r="L45" i="13" s="1"/>
  <c r="M45" i="13" s="1"/>
  <c r="F45" i="13"/>
  <c r="K44" i="13"/>
  <c r="L44" i="13" s="1"/>
  <c r="M44" i="13" s="1"/>
  <c r="F44" i="13"/>
  <c r="K43" i="13"/>
  <c r="L43" i="13" s="1"/>
  <c r="M43" i="13" s="1"/>
  <c r="F43" i="13"/>
  <c r="K42" i="13"/>
  <c r="L42" i="13" s="1"/>
  <c r="M42" i="13" s="1"/>
  <c r="F42" i="13"/>
  <c r="K41" i="13"/>
  <c r="L41" i="13" s="1"/>
  <c r="M41" i="13" s="1"/>
  <c r="F41" i="13"/>
  <c r="K40" i="13"/>
  <c r="L40" i="13" s="1"/>
  <c r="M40" i="13" s="1"/>
  <c r="F40" i="13"/>
  <c r="K39" i="13"/>
  <c r="L39" i="13" s="1"/>
  <c r="M39" i="13" s="1"/>
  <c r="F39" i="13"/>
  <c r="K38" i="13"/>
  <c r="L38" i="13" s="1"/>
  <c r="M38" i="13" s="1"/>
  <c r="F38" i="13"/>
  <c r="K37" i="13"/>
  <c r="L37" i="13" s="1"/>
  <c r="M37" i="13" s="1"/>
  <c r="F37" i="13"/>
  <c r="K36" i="13"/>
  <c r="L36" i="13" s="1"/>
  <c r="M36" i="13" s="1"/>
  <c r="F36" i="13"/>
  <c r="K35" i="13"/>
  <c r="L35" i="13" s="1"/>
  <c r="M35" i="13" s="1"/>
  <c r="F35" i="13"/>
  <c r="K34" i="13"/>
  <c r="L34" i="13" s="1"/>
  <c r="M34" i="13" s="1"/>
  <c r="F34" i="13"/>
  <c r="K33" i="13"/>
  <c r="L33" i="13" s="1"/>
  <c r="M33" i="13" s="1"/>
  <c r="F33" i="13"/>
  <c r="K32" i="13"/>
  <c r="L32" i="13" s="1"/>
  <c r="M32" i="13" s="1"/>
  <c r="F32" i="13"/>
  <c r="K31" i="13"/>
  <c r="L31" i="13" s="1"/>
  <c r="M31" i="13" s="1"/>
  <c r="F31" i="13"/>
  <c r="K30" i="13"/>
  <c r="L30" i="13" s="1"/>
  <c r="M30" i="13" s="1"/>
  <c r="F30" i="13"/>
  <c r="K29" i="13"/>
  <c r="L29" i="13" s="1"/>
  <c r="M29" i="13" s="1"/>
  <c r="F29" i="13"/>
  <c r="K28" i="13"/>
  <c r="L28" i="13" s="1"/>
  <c r="M28" i="13" s="1"/>
  <c r="F28" i="13"/>
  <c r="K27" i="13"/>
  <c r="L27" i="13" s="1"/>
  <c r="M27" i="13" s="1"/>
  <c r="K26" i="13"/>
  <c r="L26" i="13" s="1"/>
  <c r="M26" i="13" s="1"/>
  <c r="F26" i="13"/>
  <c r="K25" i="13"/>
  <c r="L25" i="13" s="1"/>
  <c r="M25" i="13" s="1"/>
  <c r="F25" i="13"/>
  <c r="K24" i="13"/>
  <c r="L24" i="13" s="1"/>
  <c r="M24" i="13" s="1"/>
  <c r="F24" i="13"/>
  <c r="K22" i="13"/>
  <c r="L22" i="13" s="1"/>
  <c r="M22" i="13" s="1"/>
  <c r="F22" i="13"/>
  <c r="K21" i="13"/>
  <c r="L21" i="13" s="1"/>
  <c r="M21" i="13" s="1"/>
  <c r="F21" i="13"/>
  <c r="K19" i="13"/>
  <c r="L19" i="13" s="1"/>
  <c r="M19" i="13" s="1"/>
  <c r="F19" i="13"/>
  <c r="K17" i="13"/>
  <c r="L17" i="13" s="1"/>
  <c r="M17" i="13" s="1"/>
  <c r="F17" i="13"/>
  <c r="K15" i="13"/>
  <c r="F15" i="13"/>
  <c r="D19" i="11"/>
  <c r="D21" i="11" s="1"/>
  <c r="J28" i="12"/>
  <c r="I28" i="12"/>
  <c r="K28" i="12" s="1"/>
  <c r="E28" i="12"/>
  <c r="J21" i="12"/>
  <c r="I21" i="12"/>
  <c r="K21" i="12" s="1"/>
  <c r="E21" i="12"/>
  <c r="J15" i="12"/>
  <c r="I15" i="12"/>
  <c r="H15" i="12"/>
  <c r="E15" i="12"/>
  <c r="E8" i="12"/>
  <c r="B126" i="11"/>
  <c r="B128" i="11" s="1"/>
  <c r="B153" i="11"/>
  <c r="B155" i="11" s="1"/>
  <c r="I341" i="11"/>
  <c r="E341" i="11"/>
  <c r="J341" i="11" s="1"/>
  <c r="I340" i="11"/>
  <c r="E340" i="11"/>
  <c r="I339" i="11"/>
  <c r="E339" i="11"/>
  <c r="J339" i="11" s="1"/>
  <c r="I338" i="11"/>
  <c r="E338" i="11"/>
  <c r="I336" i="11"/>
  <c r="E336" i="11"/>
  <c r="I335" i="11"/>
  <c r="E335" i="11"/>
  <c r="I333" i="11"/>
  <c r="E333" i="11"/>
  <c r="J333" i="11" s="1"/>
  <c r="I332" i="11"/>
  <c r="E332" i="11"/>
  <c r="J332" i="11" s="1"/>
  <c r="I314" i="11"/>
  <c r="E314" i="11"/>
  <c r="I313" i="11"/>
  <c r="E313" i="11"/>
  <c r="J313" i="11" s="1"/>
  <c r="I312" i="11"/>
  <c r="E312" i="11"/>
  <c r="I311" i="11"/>
  <c r="E311" i="11"/>
  <c r="J311" i="11" s="1"/>
  <c r="I309" i="11"/>
  <c r="E309" i="11"/>
  <c r="I308" i="11"/>
  <c r="E308" i="11"/>
  <c r="J308" i="11" s="1"/>
  <c r="I306" i="11"/>
  <c r="E306" i="11"/>
  <c r="J306" i="11"/>
  <c r="I305" i="11"/>
  <c r="E305" i="11"/>
  <c r="I287" i="11"/>
  <c r="E287" i="11"/>
  <c r="J287" i="11"/>
  <c r="I286" i="11"/>
  <c r="E286" i="11"/>
  <c r="J286" i="11"/>
  <c r="I285" i="11"/>
  <c r="E285" i="11"/>
  <c r="I284" i="11"/>
  <c r="E284" i="11"/>
  <c r="J284" i="11"/>
  <c r="I283" i="11"/>
  <c r="E283" i="11"/>
  <c r="J283" i="11"/>
  <c r="I282" i="11"/>
  <c r="E282" i="11"/>
  <c r="I281" i="11"/>
  <c r="E281" i="11"/>
  <c r="J281" i="11" s="1"/>
  <c r="I280" i="11"/>
  <c r="E280" i="11"/>
  <c r="I279" i="11"/>
  <c r="E279" i="11"/>
  <c r="I278" i="11"/>
  <c r="E278" i="11"/>
  <c r="I260" i="11"/>
  <c r="E260" i="11"/>
  <c r="I259" i="11"/>
  <c r="E259" i="11"/>
  <c r="I258" i="11"/>
  <c r="E258" i="11"/>
  <c r="I257" i="11"/>
  <c r="E257" i="11"/>
  <c r="I256" i="11"/>
  <c r="E256" i="11"/>
  <c r="J256" i="11"/>
  <c r="I255" i="11"/>
  <c r="E255" i="11"/>
  <c r="I254" i="11"/>
  <c r="E254" i="11"/>
  <c r="J254" i="11" s="1"/>
  <c r="I253" i="11"/>
  <c r="E253" i="11"/>
  <c r="J253" i="11"/>
  <c r="I252" i="11"/>
  <c r="E252" i="11"/>
  <c r="I251" i="11"/>
  <c r="E251" i="11"/>
  <c r="J251" i="11" s="1"/>
  <c r="I233" i="11"/>
  <c r="E233" i="11"/>
  <c r="I232" i="11"/>
  <c r="E232" i="11"/>
  <c r="I231" i="11"/>
  <c r="E231" i="11"/>
  <c r="I230" i="11"/>
  <c r="E230" i="11"/>
  <c r="J230" i="11" s="1"/>
  <c r="I229" i="11"/>
  <c r="E229" i="11"/>
  <c r="I228" i="11"/>
  <c r="E228" i="11"/>
  <c r="I227" i="11"/>
  <c r="E227" i="11"/>
  <c r="I226" i="11"/>
  <c r="E226" i="11"/>
  <c r="I225" i="11"/>
  <c r="E225" i="11"/>
  <c r="I224" i="11"/>
  <c r="E224" i="11"/>
  <c r="I206" i="11"/>
  <c r="E206" i="11"/>
  <c r="I205" i="11"/>
  <c r="E205" i="11"/>
  <c r="J205" i="11" s="1"/>
  <c r="I204" i="11"/>
  <c r="E204" i="11"/>
  <c r="I203" i="11"/>
  <c r="E203" i="11"/>
  <c r="I202" i="11"/>
  <c r="E202" i="11"/>
  <c r="J202" i="11" s="1"/>
  <c r="I201" i="11"/>
  <c r="E201" i="11"/>
  <c r="J201" i="11" s="1"/>
  <c r="I200" i="11"/>
  <c r="E200" i="11"/>
  <c r="I199" i="11"/>
  <c r="E199" i="11"/>
  <c r="I198" i="11"/>
  <c r="E198" i="11"/>
  <c r="J198" i="11" s="1"/>
  <c r="I197" i="11"/>
  <c r="E197" i="11"/>
  <c r="J197" i="11" s="1"/>
  <c r="I179" i="11"/>
  <c r="E179" i="11"/>
  <c r="I178" i="11"/>
  <c r="E178" i="11"/>
  <c r="J178" i="11" s="1"/>
  <c r="I177" i="11"/>
  <c r="E177" i="11"/>
  <c r="I176" i="11"/>
  <c r="E176" i="11"/>
  <c r="J176" i="11" s="1"/>
  <c r="I175" i="11"/>
  <c r="E175" i="11"/>
  <c r="I174" i="11"/>
  <c r="E174" i="11"/>
  <c r="I173" i="11"/>
  <c r="E173" i="11"/>
  <c r="J173" i="11" s="1"/>
  <c r="I172" i="11"/>
  <c r="E172" i="11"/>
  <c r="I171" i="11"/>
  <c r="E171" i="11"/>
  <c r="I170" i="11"/>
  <c r="E170" i="11"/>
  <c r="I152" i="11"/>
  <c r="E152" i="11"/>
  <c r="J152" i="11" s="1"/>
  <c r="I151" i="11"/>
  <c r="E151" i="11"/>
  <c r="I150" i="11"/>
  <c r="E150" i="11"/>
  <c r="I149" i="11"/>
  <c r="E149" i="11"/>
  <c r="I148" i="11"/>
  <c r="E148" i="11"/>
  <c r="J148" i="11" s="1"/>
  <c r="I147" i="11"/>
  <c r="E147" i="11"/>
  <c r="J147" i="11" s="1"/>
  <c r="I146" i="11"/>
  <c r="E146" i="11"/>
  <c r="I145" i="11"/>
  <c r="E145" i="11"/>
  <c r="I144" i="11"/>
  <c r="E144" i="11"/>
  <c r="J144" i="11" s="1"/>
  <c r="I143" i="11"/>
  <c r="E143" i="11"/>
  <c r="J143" i="11" s="1"/>
  <c r="I125" i="11"/>
  <c r="E125" i="11"/>
  <c r="I124" i="11"/>
  <c r="E124" i="11"/>
  <c r="I123" i="11"/>
  <c r="E123" i="11"/>
  <c r="I122" i="11"/>
  <c r="E122" i="11"/>
  <c r="I121" i="11"/>
  <c r="E121" i="11"/>
  <c r="I120" i="11"/>
  <c r="E120" i="11"/>
  <c r="J120" i="11"/>
  <c r="I119" i="11"/>
  <c r="E119" i="11"/>
  <c r="I118" i="11"/>
  <c r="E118" i="11"/>
  <c r="I117" i="11"/>
  <c r="E117" i="11"/>
  <c r="I116" i="11"/>
  <c r="E116" i="11"/>
  <c r="I98" i="11"/>
  <c r="E98" i="11"/>
  <c r="I97" i="11"/>
  <c r="E97" i="11"/>
  <c r="I96" i="11"/>
  <c r="E96" i="11"/>
  <c r="I95" i="11"/>
  <c r="E95" i="11"/>
  <c r="J95" i="11" s="1"/>
  <c r="I94" i="11"/>
  <c r="E94" i="11"/>
  <c r="I93" i="11"/>
  <c r="E93" i="11"/>
  <c r="J93" i="11" s="1"/>
  <c r="I92" i="11"/>
  <c r="E92" i="11"/>
  <c r="I91" i="11"/>
  <c r="E91" i="11"/>
  <c r="J91" i="11"/>
  <c r="I90" i="11"/>
  <c r="E90" i="11"/>
  <c r="J90" i="11"/>
  <c r="I89" i="11"/>
  <c r="E89" i="11"/>
  <c r="H342" i="11"/>
  <c r="H344" i="11" s="1"/>
  <c r="G342" i="11"/>
  <c r="G344" i="11"/>
  <c r="F342" i="11"/>
  <c r="F344" i="11" s="1"/>
  <c r="D342" i="11"/>
  <c r="D344" i="11" s="1"/>
  <c r="C342" i="11"/>
  <c r="C344" i="11" s="1"/>
  <c r="B342" i="11"/>
  <c r="B344" i="11" s="1"/>
  <c r="I331" i="11"/>
  <c r="E331" i="11"/>
  <c r="H315" i="11"/>
  <c r="H317" i="11" s="1"/>
  <c r="G315" i="11"/>
  <c r="G317" i="11" s="1"/>
  <c r="F315" i="11"/>
  <c r="F317" i="11" s="1"/>
  <c r="D315" i="11"/>
  <c r="D317" i="11" s="1"/>
  <c r="C315" i="11"/>
  <c r="C317" i="11" s="1"/>
  <c r="B315" i="11"/>
  <c r="B317" i="11" s="1"/>
  <c r="I304" i="11"/>
  <c r="E304" i="11"/>
  <c r="H288" i="11"/>
  <c r="H290" i="11"/>
  <c r="G288" i="11"/>
  <c r="G290" i="11" s="1"/>
  <c r="F288" i="11"/>
  <c r="F290" i="11" s="1"/>
  <c r="D288" i="11"/>
  <c r="D290" i="11" s="1"/>
  <c r="C288" i="11"/>
  <c r="C290" i="11" s="1"/>
  <c r="B288" i="11"/>
  <c r="B290" i="11" s="1"/>
  <c r="I277" i="11"/>
  <c r="E277" i="11"/>
  <c r="J277" i="11"/>
  <c r="H261" i="11"/>
  <c r="H263" i="11" s="1"/>
  <c r="G261" i="11"/>
  <c r="G263" i="11" s="1"/>
  <c r="F261" i="11"/>
  <c r="F263" i="11" s="1"/>
  <c r="D261" i="11"/>
  <c r="D263" i="11" s="1"/>
  <c r="C261" i="11"/>
  <c r="C263" i="11" s="1"/>
  <c r="B261" i="11"/>
  <c r="B263" i="11" s="1"/>
  <c r="I250" i="11"/>
  <c r="E250" i="11"/>
  <c r="H234" i="11"/>
  <c r="H236" i="11" s="1"/>
  <c r="G234" i="11"/>
  <c r="G236" i="11" s="1"/>
  <c r="F234" i="11"/>
  <c r="F236" i="11" s="1"/>
  <c r="D234" i="11"/>
  <c r="D236" i="11" s="1"/>
  <c r="C234" i="11"/>
  <c r="C236" i="11" s="1"/>
  <c r="B234" i="11"/>
  <c r="B236" i="11" s="1"/>
  <c r="I223" i="11"/>
  <c r="E223" i="11"/>
  <c r="H207" i="11"/>
  <c r="H209" i="11" s="1"/>
  <c r="G207" i="11"/>
  <c r="G209" i="11" s="1"/>
  <c r="F207" i="11"/>
  <c r="F209" i="11" s="1"/>
  <c r="D207" i="11"/>
  <c r="D209" i="11" s="1"/>
  <c r="C207" i="11"/>
  <c r="C209" i="11" s="1"/>
  <c r="B207" i="11"/>
  <c r="B209" i="11" s="1"/>
  <c r="I196" i="11"/>
  <c r="E196" i="11"/>
  <c r="H180" i="11"/>
  <c r="H182" i="11" s="1"/>
  <c r="G180" i="11"/>
  <c r="G182" i="11" s="1"/>
  <c r="F180" i="11"/>
  <c r="F182" i="11" s="1"/>
  <c r="D180" i="11"/>
  <c r="D182" i="11" s="1"/>
  <c r="C180" i="11"/>
  <c r="C182" i="11" s="1"/>
  <c r="B180" i="11"/>
  <c r="B182" i="11" s="1"/>
  <c r="I169" i="11"/>
  <c r="E169" i="11"/>
  <c r="H153" i="11"/>
  <c r="H155" i="11" s="1"/>
  <c r="G153" i="11"/>
  <c r="G155" i="11" s="1"/>
  <c r="F153" i="11"/>
  <c r="F155" i="11" s="1"/>
  <c r="D153" i="11"/>
  <c r="D155" i="11" s="1"/>
  <c r="C153" i="11"/>
  <c r="C155" i="11" s="1"/>
  <c r="I142" i="11"/>
  <c r="E142" i="11"/>
  <c r="H126" i="11"/>
  <c r="H128" i="11" s="1"/>
  <c r="G126" i="11"/>
  <c r="G128" i="11" s="1"/>
  <c r="F126" i="11"/>
  <c r="F128" i="11" s="1"/>
  <c r="D126" i="11"/>
  <c r="D128" i="11" s="1"/>
  <c r="C126" i="11"/>
  <c r="C128" i="11" s="1"/>
  <c r="I115" i="11"/>
  <c r="E115" i="11"/>
  <c r="J115" i="11" s="1"/>
  <c r="H99" i="11"/>
  <c r="H101" i="11" s="1"/>
  <c r="G99" i="11"/>
  <c r="G101" i="11" s="1"/>
  <c r="F99" i="11"/>
  <c r="F101" i="11" s="1"/>
  <c r="D99" i="11"/>
  <c r="D101" i="11" s="1"/>
  <c r="C99" i="11"/>
  <c r="C101" i="11" s="1"/>
  <c r="B99" i="11"/>
  <c r="B101" i="11" s="1"/>
  <c r="I88" i="11"/>
  <c r="E88" i="11"/>
  <c r="H72" i="11"/>
  <c r="H74" i="11" s="1"/>
  <c r="G72" i="11"/>
  <c r="G74" i="11" s="1"/>
  <c r="F72" i="11"/>
  <c r="F74" i="11" s="1"/>
  <c r="D72" i="11"/>
  <c r="D74" i="11" s="1"/>
  <c r="C72" i="11"/>
  <c r="C74" i="11" s="1"/>
  <c r="B72" i="11"/>
  <c r="B74" i="11" s="1"/>
  <c r="I71" i="11"/>
  <c r="E71" i="11"/>
  <c r="I70" i="11"/>
  <c r="E70" i="11"/>
  <c r="I69" i="11"/>
  <c r="E69" i="11"/>
  <c r="J69" i="11" s="1"/>
  <c r="I68" i="11"/>
  <c r="E68" i="11"/>
  <c r="I67" i="11"/>
  <c r="E67" i="11"/>
  <c r="I66" i="11"/>
  <c r="E66" i="11"/>
  <c r="I65" i="11"/>
  <c r="E65" i="11"/>
  <c r="I64" i="11"/>
  <c r="E64" i="11"/>
  <c r="I63" i="11"/>
  <c r="E63" i="11"/>
  <c r="I62" i="11"/>
  <c r="E62" i="11"/>
  <c r="J62" i="11" s="1"/>
  <c r="I61" i="11"/>
  <c r="E61" i="11"/>
  <c r="E20" i="11"/>
  <c r="I20" i="11"/>
  <c r="C17" i="11"/>
  <c r="C16" i="11"/>
  <c r="C15" i="11"/>
  <c r="H19" i="11"/>
  <c r="H21" i="11" s="1"/>
  <c r="G19" i="11"/>
  <c r="G21" i="11" s="1"/>
  <c r="F19" i="11"/>
  <c r="F21" i="11" s="1"/>
  <c r="H45" i="11"/>
  <c r="H47" i="11" s="1"/>
  <c r="G45" i="11"/>
  <c r="G47" i="11" s="1"/>
  <c r="F45" i="11"/>
  <c r="F47" i="11" s="1"/>
  <c r="D45" i="11"/>
  <c r="D47" i="11" s="1"/>
  <c r="C45" i="11"/>
  <c r="C47" i="11" s="1"/>
  <c r="B45" i="11"/>
  <c r="B47" i="11" s="1"/>
  <c r="I44" i="11"/>
  <c r="E44" i="11"/>
  <c r="I43" i="11"/>
  <c r="E43" i="11"/>
  <c r="I42" i="11"/>
  <c r="E42" i="11"/>
  <c r="I41" i="11"/>
  <c r="E41" i="11"/>
  <c r="I40" i="11"/>
  <c r="J40" i="11" s="1"/>
  <c r="I39" i="11"/>
  <c r="E39" i="11"/>
  <c r="J39" i="11" s="1"/>
  <c r="I38" i="11"/>
  <c r="E38" i="11"/>
  <c r="I37" i="11"/>
  <c r="J37" i="11" s="1"/>
  <c r="I36" i="11"/>
  <c r="E36" i="11"/>
  <c r="I35" i="11"/>
  <c r="E35" i="11"/>
  <c r="I34" i="11"/>
  <c r="E34" i="11"/>
  <c r="B18" i="11"/>
  <c r="E18" i="11" s="1"/>
  <c r="B17" i="11"/>
  <c r="B16" i="11"/>
  <c r="I15" i="11"/>
  <c r="B15" i="11"/>
  <c r="I14" i="11"/>
  <c r="E14" i="11"/>
  <c r="I12" i="11"/>
  <c r="I11" i="11"/>
  <c r="E11" i="11"/>
  <c r="E9" i="11"/>
  <c r="E12" i="11"/>
  <c r="E8" i="11"/>
  <c r="E13" i="11"/>
  <c r="E10" i="11"/>
  <c r="I10" i="11"/>
  <c r="J10" i="11" s="1"/>
  <c r="I13" i="11"/>
  <c r="I9" i="11"/>
  <c r="I16" i="11"/>
  <c r="I8" i="11"/>
  <c r="I18" i="11"/>
  <c r="I17" i="11"/>
  <c r="J259" i="11" l="1"/>
  <c r="J34" i="11"/>
  <c r="J43" i="11"/>
  <c r="J64" i="11"/>
  <c r="J200" i="11"/>
  <c r="J225" i="11"/>
  <c r="J229" i="11"/>
  <c r="J233" i="11"/>
  <c r="J119" i="11"/>
  <c r="J226" i="11"/>
  <c r="J278" i="11"/>
  <c r="J340" i="11"/>
  <c r="J124" i="11"/>
  <c r="J206" i="11"/>
  <c r="J227" i="11"/>
  <c r="J257" i="11"/>
  <c r="J280" i="11"/>
  <c r="J66" i="11"/>
  <c r="J96" i="11"/>
  <c r="J260" i="11"/>
  <c r="J203" i="11"/>
  <c r="J204" i="11"/>
  <c r="J338" i="11"/>
  <c r="F74" i="13"/>
  <c r="K74" i="13"/>
  <c r="K15" i="12"/>
  <c r="L15" i="13"/>
  <c r="J92" i="11"/>
  <c r="J71" i="11"/>
  <c r="J68" i="11"/>
  <c r="J38" i="11"/>
  <c r="J63" i="11"/>
  <c r="J35" i="11"/>
  <c r="J42" i="11"/>
  <c r="J117" i="11"/>
  <c r="J65" i="11"/>
  <c r="J250" i="11"/>
  <c r="J146" i="11"/>
  <c r="J150" i="11"/>
  <c r="J171" i="11"/>
  <c r="J175" i="11"/>
  <c r="C19" i="11"/>
  <c r="C21" i="11" s="1"/>
  <c r="J231" i="11"/>
  <c r="J9" i="11"/>
  <c r="E17" i="11"/>
  <c r="J17" i="11" s="1"/>
  <c r="J116" i="11"/>
  <c r="J8" i="11"/>
  <c r="J223" i="11"/>
  <c r="J94" i="11"/>
  <c r="J98" i="11"/>
  <c r="J170" i="11"/>
  <c r="J331" i="11"/>
  <c r="E126" i="11"/>
  <c r="E128" i="11" s="1"/>
  <c r="J151" i="11"/>
  <c r="J149" i="11"/>
  <c r="E16" i="11"/>
  <c r="J16" i="11" s="1"/>
  <c r="J123" i="11"/>
  <c r="J179" i="11"/>
  <c r="J224" i="11"/>
  <c r="J228" i="11"/>
  <c r="J282" i="11"/>
  <c r="J305" i="11"/>
  <c r="J309" i="11"/>
  <c r="J314" i="11"/>
  <c r="J336" i="11"/>
  <c r="J70" i="11"/>
  <c r="E72" i="11"/>
  <c r="E74" i="11" s="1"/>
  <c r="E261" i="11"/>
  <c r="E263" i="11" s="1"/>
  <c r="I72" i="11"/>
  <c r="I74" i="11" s="1"/>
  <c r="J172" i="11"/>
  <c r="J12" i="11"/>
  <c r="J142" i="11"/>
  <c r="J145" i="11"/>
  <c r="J258" i="11"/>
  <c r="J67" i="11"/>
  <c r="I153" i="11"/>
  <c r="I155" i="11" s="1"/>
  <c r="J118" i="11"/>
  <c r="J121" i="11"/>
  <c r="J177" i="11"/>
  <c r="J252" i="11"/>
  <c r="J255" i="11"/>
  <c r="J279" i="11"/>
  <c r="J61" i="11"/>
  <c r="J13" i="11"/>
  <c r="E234" i="11"/>
  <c r="E315" i="11"/>
  <c r="E317" i="11" s="1"/>
  <c r="B19" i="11"/>
  <c r="B21" i="11" s="1"/>
  <c r="J18" i="11"/>
  <c r="E15" i="11"/>
  <c r="J15" i="11" s="1"/>
  <c r="E99" i="11"/>
  <c r="E101" i="11" s="1"/>
  <c r="J232" i="11"/>
  <c r="I207" i="11"/>
  <c r="I209" i="11" s="1"/>
  <c r="J89" i="11"/>
  <c r="J285" i="11"/>
  <c r="I315" i="11"/>
  <c r="I317" i="11" s="1"/>
  <c r="J41" i="11"/>
  <c r="J44" i="11"/>
  <c r="J125" i="11"/>
  <c r="J335" i="11"/>
  <c r="J122" i="11"/>
  <c r="E207" i="11"/>
  <c r="E209" i="11" s="1"/>
  <c r="I234" i="11"/>
  <c r="I236" i="11" s="1"/>
  <c r="E288" i="11"/>
  <c r="E290" i="11" s="1"/>
  <c r="E342" i="11"/>
  <c r="E344" i="11" s="1"/>
  <c r="I45" i="11"/>
  <c r="I47" i="11" s="1"/>
  <c r="J169" i="11"/>
  <c r="I342" i="11"/>
  <c r="I344" i="11" s="1"/>
  <c r="J174" i="11"/>
  <c r="I288" i="11"/>
  <c r="I290" i="11" s="1"/>
  <c r="I19" i="11"/>
  <c r="I21" i="11" s="1"/>
  <c r="J97" i="11"/>
  <c r="I126" i="11"/>
  <c r="I128" i="11" s="1"/>
  <c r="J312" i="11"/>
  <c r="J36" i="11"/>
  <c r="I99" i="11"/>
  <c r="I101" i="11" s="1"/>
  <c r="J304" i="11"/>
  <c r="J199" i="11"/>
  <c r="I261" i="11"/>
  <c r="I263" i="11" s="1"/>
  <c r="E236" i="11"/>
  <c r="E180" i="11"/>
  <c r="I180" i="11"/>
  <c r="I182" i="11" s="1"/>
  <c r="J196" i="11"/>
  <c r="E45" i="11"/>
  <c r="E153" i="11"/>
  <c r="J88" i="11"/>
  <c r="J20" i="11"/>
  <c r="L74" i="13" l="1"/>
  <c r="M15" i="13"/>
  <c r="M74" i="13" s="1"/>
  <c r="J72" i="11"/>
  <c r="J74" i="11" s="1"/>
  <c r="J126" i="11"/>
  <c r="J128" i="11" s="1"/>
  <c r="J99" i="11"/>
  <c r="J101" i="11" s="1"/>
  <c r="J234" i="11"/>
  <c r="J236" i="11" s="1"/>
  <c r="J19" i="11"/>
  <c r="J21" i="11" s="1"/>
  <c r="E19" i="11"/>
  <c r="E21" i="11" s="1"/>
  <c r="J342" i="11"/>
  <c r="J344" i="11" s="1"/>
  <c r="J207" i="11"/>
  <c r="J209" i="11" s="1"/>
  <c r="J315" i="11"/>
  <c r="J317" i="11" s="1"/>
  <c r="J288" i="11"/>
  <c r="J290" i="11" s="1"/>
  <c r="J261" i="11"/>
  <c r="J263" i="11" s="1"/>
  <c r="E182" i="11"/>
  <c r="J180" i="11"/>
  <c r="J182" i="11" s="1"/>
  <c r="J153" i="11"/>
  <c r="J155" i="11" s="1"/>
  <c r="E155" i="11"/>
  <c r="J45" i="11"/>
  <c r="J47" i="11" s="1"/>
  <c r="E47" i="11"/>
</calcChain>
</file>

<file path=xl/sharedStrings.xml><?xml version="1.0" encoding="utf-8"?>
<sst xmlns="http://schemas.openxmlformats.org/spreadsheetml/2006/main" count="714" uniqueCount="197">
  <si>
    <t>หน่วยรับงบประมาณ</t>
  </si>
  <si>
    <t>ลำดับ</t>
  </si>
  <si>
    <t>รายการ/โครงการ</t>
  </si>
  <si>
    <t>งบประมาณหลังปรับโอน</t>
  </si>
  <si>
    <t>หมายเหตุ</t>
  </si>
  <si>
    <t>รวม</t>
  </si>
  <si>
    <t>งบลงทุน</t>
  </si>
  <si>
    <t>ค่าครุภัณฑ์</t>
  </si>
  <si>
    <t>ค่าที่ดินและสิ่งก่อสร้าง</t>
  </si>
  <si>
    <t>งบประมาณราจ่ายประจำปีงบประมาณ พ.ศ. 2566</t>
  </si>
  <si>
    <t>ต.ค. 65</t>
  </si>
  <si>
    <t xml:space="preserve"> -  ม.ค. 66</t>
  </si>
  <si>
    <t>ก.พ. 66</t>
  </si>
  <si>
    <t xml:space="preserve"> - พ.ค. 66</t>
  </si>
  <si>
    <t>มิ.ย. 66</t>
  </si>
  <si>
    <t xml:space="preserve"> - ก.ย. 66</t>
  </si>
  <si>
    <t>เครื่องถ่ายเอกสาร ระบบดิจิตอล (ขาว-ดำ) ความเร็ว 20 แผ่นต่อนาที 1 เครื่อง (รักษา)</t>
  </si>
  <si>
    <t>งานปกครอง</t>
  </si>
  <si>
    <t>งานบริหารทั่วไปและบริหารการคลัง</t>
  </si>
  <si>
    <t>งานบริหารทั่วไปและจัดเก็บรายได้</t>
  </si>
  <si>
    <t>งานบริหารทั่วไปฝ่ายรักษาความสะอาด</t>
  </si>
  <si>
    <t>งานกวาดทำความสะอาดที่และทางสาธารณะ</t>
  </si>
  <si>
    <t>งานบริหารทั่วไปและสอบสวนดำเนินคดี</t>
  </si>
  <si>
    <t>งานบริหารทั่วไปฝ่ายโยธา</t>
  </si>
  <si>
    <t>งานบำรุงรักษาซ่อมแซม</t>
  </si>
  <si>
    <t>งานระบายน้ำและแก้ไขปัญหาน้ำท่วม</t>
  </si>
  <si>
    <t>งานบริหารทั่วไปฝ่ายสิ่งแวดล้อมและสุขาภิบาล</t>
  </si>
  <si>
    <t>งานสุขาภิบาลอาหารและอนามัยสิ่งแวดล้อม</t>
  </si>
  <si>
    <t>งานป้องกันและควบคุมโรค</t>
  </si>
  <si>
    <t>งานบริหารทั่วไปฝ่ายการศึกษา</t>
  </si>
  <si>
    <t>งานงบประมาณโรงเรียน</t>
  </si>
  <si>
    <t>งานพัฒนาชุมชนและบริการสังคม</t>
  </si>
  <si>
    <t xml:space="preserve">เครื่องคอมพิวเตอร์สำหรับงานสำนักงาน(จอแสดงภาพขนาดไม่น้อยกว่า 19 นิ้ว)พร้อมโปรแกรมระบบปฏิบัติการ (OS) แบบ GGWA ที่มีลิขสิทธิ์ถูกต้องตามกฎหมาย 1 เครื่อง </t>
  </si>
  <si>
    <t>เครื่องพิมพ์แบบฉีดหมึกพร้อมติดตั้งถังหมึกพิมพ์(Ink Tank Printer) 1 เครื่อง</t>
  </si>
  <si>
    <t>เครื่องคอมพิวเตอร์สำหรับงานสำนักงาน(จอแสดงภาพขนาดไม่น้อยกว่า 19 นิ้ว)พร้อมโปรแกรมระบบปฏิบัติการ (OS) แบบ GGWA ที่มีลิขสิทธิ์ถูกต้องตามกฎหมาย 4 เครื่อง</t>
  </si>
  <si>
    <t xml:space="preserve">เครื่องคอมพิวเตอร์สำหรับงานสำนักงาน(จอแสดงภาพขนาดไม่น้อยกว่า 19 นิ้ว)พร้อมโปรแกรมระบบปฏิบัติการ (OS) แบบ GGWA ที่มีลิขสิทธิ์ถูกต้องตามกฎหมาย 3 เครื่อง </t>
  </si>
  <si>
    <t xml:space="preserve">เครื่องถ่ายเอกสาร ระบบดิจิตอล (ขาว-ดำ) ความเร็ว 20 แผ่นต่อนาที 1 เครื่อง </t>
  </si>
  <si>
    <t>รถเข็น 2 ล้อ 40 คัน</t>
  </si>
  <si>
    <t xml:space="preserve">เครื่องคอมพิวเตอร์สำหรับงานสำนักงาน(จอแสดงภาพขนาดไม่น้อยกว่า 19 นิ้ว)พร้อมโปรแกรมระบบปฏิบัติการ (OS) แบบ GGWA ที่มีลิขสิทธิ์ถูกต้องตามกฎหมาย 2 เครื่อง </t>
  </si>
  <si>
    <t>เครื่องคอมพิวเตอร์สำหรับงานสำนักงาน(จอแสดงภาพขนาดไม่น้อยกว่า 19 นิ้ว)พร้อมโปรแกรมระบบปฏิบัติการ (OS) แบบ GGWA ที่มีลิขสิทธิ์ถูกต้องตามกฎหมาย 1 เครื่อง</t>
  </si>
  <si>
    <t>โต๊ะทำงาน ระดับปฏิบัติงาน. ปฏิบัติการ, ชำนาญงาน, อาวุโส, ชำนาญการ 9 ชุด</t>
  </si>
  <si>
    <t xml:space="preserve">เครื่องสกัดคอนกรีต 1 เครื่อง </t>
  </si>
  <si>
    <t xml:space="preserve">ชุดไฟส่องสว่างชนิดโซลาร์เซลล์ (LED) กำลังไฟไม่น้อยกว่า 400 วัตต์ พร้อมติดตั้ง 100 ชุด </t>
  </si>
  <si>
    <t>เครื่องสูบน้ำ แบบท่อสูบน้ำพญานาค 1 เครื่อง</t>
  </si>
  <si>
    <t>เครื่องสูบน้ำ แบบสวมหาง 1 เครื่อง</t>
  </si>
  <si>
    <t>รถบรรทุก(ดีเซล)  ไม่น้อยกว่า 1 ตัน ขับเคลื่อนสองล้อ ติดตั้งเครนสำหรับยก 1 คัน</t>
  </si>
  <si>
    <t>เครื่องคอมพิวเตอร์โน๊ตบุ๊ก สำหรับงานสำนักงาน พร้อมโปรแกรมระบบปฏิบัติการ (OS) แบบ GGWA ที่มีลิขสิทธิ์ถูกต้องตามกฎหมาย 2 เครื่อง</t>
  </si>
  <si>
    <t xml:space="preserve">เครื่องพิมพ์แบบฉีดหมึกพร้อมติดตั้งถังหมึกพิมพ์(Ink Tank Printer) 2 เครื่อง </t>
  </si>
  <si>
    <t xml:space="preserve">เครื่องวัดระดับเสียง พร้อมอุปกรณ์ 1 ชุด </t>
  </si>
  <si>
    <t>เครื่องพ่นหมอกควันสะพายไหล่ที่ใช้ในงานสาธารณสุข 2 เครื่อง</t>
  </si>
  <si>
    <t xml:space="preserve">เครื่องคอมพิวเตอร์สำหรับงานสำนักงาน(จอแสดงภาพขนาดไม่น้อยกว่า 19 นิ้ว)พร้อมโปรแกรมระบบปฏิบัติการ (OS) แบบ GGWA ที่มีลิขสิทธิ์ถูกต้องตามกฎหมาย 1 เครื่อง  </t>
  </si>
  <si>
    <t>เครื่องคอมพิวเตอร์โน๊ตบุ๊ก สำหรับงานสำนักงาน พร้อมโปรแกรมระบบปฏิบัติการ (OS) แบบ GGWA ที่มีลิขสิทธิ์ถูกต้องตามกฎหมาย 1 เครื่อง</t>
  </si>
  <si>
    <t>เครื่องมัลติมีเดียโปรเจคเตอร์ ระดับ XGA ขนาด 4,000 ANSI Lumens 1 เครื่อง</t>
  </si>
  <si>
    <t xml:space="preserve">ปรับปรุงฝาบ่อพักท่อระบายน้ำและผิวจราจรซอยข้างสถานีตำรวจนครบาลบางรัก </t>
  </si>
  <si>
    <t>ปรับปรุงฝาบ่อพักท่อระบายน้ำและผิวจราจรซอยเจริญกรุง 49</t>
  </si>
  <si>
    <t xml:space="preserve">ปรับปรุงฝาบ่อพักท่อระบายน้ำซอยเจริญกรุง 45 </t>
  </si>
  <si>
    <t xml:space="preserve">ปรับปรุงทางเท้าถนนสว่าง </t>
  </si>
  <si>
    <t>ปรับปรุงฝาบ่อพักท่อระบายน้ำและผิวจราจรซอยสะพานยาว</t>
  </si>
  <si>
    <t xml:space="preserve">ปรับปรุงฝาบ่อพักท่อระบายน้ำซอยสีลม 9 และซอยสาทร 10 </t>
  </si>
  <si>
    <t xml:space="preserve">ปรับปรุงฝาบ่อพักท่อระบายน้ำซอยสาทร 16 </t>
  </si>
  <si>
    <t>ปรับปรุงฝาบ่อพักท่อระบายน้ำซอยเติมทรัพย์</t>
  </si>
  <si>
    <t>ปรับปรุงทางเท้าและฝาบ่อพักท่อระบายน้ำซอยเจริญกรุง 32</t>
  </si>
  <si>
    <t xml:space="preserve">ปรับปรุงฝาบ่อพักท่อระบายน้ำซอยแก้วฟ้า </t>
  </si>
  <si>
    <t xml:space="preserve">ปรับปรุงลานกีฬาใต้ทางด่วนศรีรัช </t>
  </si>
  <si>
    <t xml:space="preserve">ปรับปรุงโรงเรียนวัดสวนพลู </t>
  </si>
  <si>
    <t xml:space="preserve">ปรับปรุงโรงเรียนวัดแก้วแจ่มฟ้า </t>
  </si>
  <si>
    <t xml:space="preserve">ปรับปรุงโรงเรียนวัดม่วงแค </t>
  </si>
  <si>
    <t>ปรับปรุงโรงเรียนวัดหัวลำโพง</t>
  </si>
  <si>
    <t xml:space="preserve">ปรับปรุงโรงเรียนวัดมหาพฤฒาราม </t>
  </si>
  <si>
    <t>งานบริหารการศึกษา</t>
  </si>
  <si>
    <t>ธันวาคม 2565</t>
  </si>
  <si>
    <t>มีนาคม 2566</t>
  </si>
  <si>
    <t>เฉพาะเจาะจง</t>
  </si>
  <si>
    <t>e-bidding</t>
  </si>
  <si>
    <t>สรุปผลการเบิกจ่ายภาพรวม</t>
  </si>
  <si>
    <t>สรุปผลการดำเนินการ : งบประมาณรายจ่ายประจำปี 2566</t>
  </si>
  <si>
    <t>ตุลาคม 2565 - มีนาคม 2566</t>
  </si>
  <si>
    <t>งบประมาณ</t>
  </si>
  <si>
    <t>ตุลาคม 2565</t>
  </si>
  <si>
    <t>พฤศจิกายน 2565</t>
  </si>
  <si>
    <t>รวมไตรมาสที่ 1</t>
  </si>
  <si>
    <t>มกราคม 2566</t>
  </si>
  <si>
    <t>กุมภาพันธ์ 2566</t>
  </si>
  <si>
    <t>รวมไตรมาสที่ 2</t>
  </si>
  <si>
    <t>รวมไตรมาสที่ 1-2</t>
  </si>
  <si>
    <t xml:space="preserve"> -  เงินเดือนและค่าจ้างประจำ</t>
  </si>
  <si>
    <t xml:space="preserve"> - ค่าจ้างชั่วคราว</t>
  </si>
  <si>
    <t xml:space="preserve"> - ค่าตอบแทนใช้สอยและวัสดุ</t>
  </si>
  <si>
    <t xml:space="preserve"> - ค่าสาธารณูปโภค</t>
  </si>
  <si>
    <t>3. งบลุงทุน</t>
  </si>
  <si>
    <t xml:space="preserve"> - ค่าครุภัณฑ์ </t>
  </si>
  <si>
    <t xml:space="preserve"> - ที่ดินและสิ่งก่อสร้าง</t>
  </si>
  <si>
    <t>4. เงินอุดหนุน</t>
  </si>
  <si>
    <t>5. งบรายจ่ายอื่น</t>
  </si>
  <si>
    <t>รวมงบประมาณ</t>
  </si>
  <si>
    <t>งบกลาง</t>
  </si>
  <si>
    <t>รวมรวมทั้งสิ้น</t>
  </si>
  <si>
    <t>ปกครอง</t>
  </si>
  <si>
    <t>ไตรมาสที่ 2 (มกราคม 2566 - มีนาคม 2566)</t>
  </si>
  <si>
    <t>รวมงบกลาง</t>
  </si>
  <si>
    <t>ทะเบียน</t>
  </si>
  <si>
    <t>คลัง</t>
  </si>
  <si>
    <t>รายได้</t>
  </si>
  <si>
    <t>รักษา</t>
  </si>
  <si>
    <t>ปลูก</t>
  </si>
  <si>
    <t>เทศกิจ</t>
  </si>
  <si>
    <t>โยธา</t>
  </si>
  <si>
    <t>ระบายน้ำฯ</t>
  </si>
  <si>
    <t>พัฒนาชุมชน</t>
  </si>
  <si>
    <t>ศึกษา</t>
  </si>
  <si>
    <t>สำนักงานเขตบางรัก</t>
  </si>
  <si>
    <t>สรุปผลการดำเนินการรายการกันเงินเหลื่อมปีงบประมาณประจำปี 2565 มาดำเนินการปี 2566</t>
  </si>
  <si>
    <t>กันเงินฯ กรณีมีหนี้ผูกพัน</t>
  </si>
  <si>
    <t>กันเงินฯ กรณีไม่มีหนี้ผูกพัน</t>
  </si>
  <si>
    <t>เบิกจ่าย</t>
  </si>
  <si>
    <t>อนุมัติกันเงินฯ</t>
  </si>
  <si>
    <t>ก่อหนี้</t>
  </si>
  <si>
    <t>รายการ</t>
  </si>
  <si>
    <t>จำนวนเงิน</t>
  </si>
  <si>
    <t>ร้อยละ</t>
  </si>
  <si>
    <t>สรุปผลการดำเนินการ  : งบประมาณรายจ่ายประจำปี 2566</t>
  </si>
  <si>
    <t>งบประมาณ กทม.</t>
  </si>
  <si>
    <t>งบประจำปี</t>
  </si>
  <si>
    <t>รวมงบ กทม.</t>
  </si>
  <si>
    <t>%</t>
  </si>
  <si>
    <t>สรุปการก่อหนี้งบลงทุน</t>
  </si>
  <si>
    <t>สรุปการเบิกจ่ายงบลงทุน</t>
  </si>
  <si>
    <t>1. งบบุคลากร</t>
  </si>
  <si>
    <t>2. งบดำเนินงาน</t>
  </si>
  <si>
    <t>ข้อมูล ณ วันที่ 31  มีนาคม 2566</t>
  </si>
  <si>
    <t>ควบคุมอนามัย</t>
  </si>
  <si>
    <t>ผลการดำเนินงานรายการงบลงทุน</t>
  </si>
  <si>
    <t>หน่วย : บาท</t>
  </si>
  <si>
    <t>วงเงินก่อหนี้</t>
  </si>
  <si>
    <t>วันที่ลงนามสัญญา</t>
  </si>
  <si>
    <t>เบิกจ่ายแล้ว</t>
  </si>
  <si>
    <t>แผนการเบิกจ่ายงบประมาณ</t>
  </si>
  <si>
    <t>รวมเบิกจ่ายและ</t>
  </si>
  <si>
    <t>กันเหลื่อมปี 66</t>
  </si>
  <si>
    <t>ว.ด.ป.</t>
  </si>
  <si>
    <t xml:space="preserve">ขั้นตอนการดำเนินการ </t>
  </si>
  <si>
    <t>คงเหลือ</t>
  </si>
  <si>
    <t>แผนการใช้จ่ายงบประมาณ</t>
  </si>
  <si>
    <t xml:space="preserve"> เบิก 67</t>
  </si>
  <si>
    <t>หลังก่อหนี้</t>
  </si>
  <si>
    <t xml:space="preserve">(8) = </t>
  </si>
  <si>
    <t>( 1 ต.ค. 65 - 30 ก.ย. 66)</t>
  </si>
  <si>
    <t>(1)</t>
  </si>
  <si>
    <t>(2)</t>
  </si>
  <si>
    <t>(3) = (1) - (2)</t>
  </si>
  <si>
    <t>(4)</t>
  </si>
  <si>
    <t>(5)</t>
  </si>
  <si>
    <t>(6)</t>
  </si>
  <si>
    <t>(7)</t>
  </si>
  <si>
    <t>(6) + (7) + (8)</t>
  </si>
  <si>
    <t>(9) = (4) + (8)</t>
  </si>
  <si>
    <t>(10) = (2) - (9)</t>
  </si>
  <si>
    <t xml:space="preserve">ก่อหนี้ผูกพันแล้ว </t>
  </si>
  <si>
    <t>02/12/2565</t>
  </si>
  <si>
    <t>31/03/66</t>
  </si>
  <si>
    <t>เบิกจ่ายแล้วเสร็จ</t>
  </si>
  <si>
    <t>01/12/2565</t>
  </si>
  <si>
    <t>07/12/2565</t>
  </si>
  <si>
    <t>13/12/2565</t>
  </si>
  <si>
    <t>27/12/65</t>
  </si>
  <si>
    <t>29/12/65</t>
  </si>
  <si>
    <t>28/12/65</t>
  </si>
  <si>
    <t>29/11/65</t>
  </si>
  <si>
    <t>28/03/66</t>
  </si>
  <si>
    <t>22/12/65</t>
  </si>
  <si>
    <t>ตรวจรับงานแล้ว อยู่ระหว่างอนุมัติเบิกจ่าย</t>
  </si>
  <si>
    <t>26/12/65</t>
  </si>
  <si>
    <t>จัดทำใบขอเบิกแล้ว</t>
  </si>
  <si>
    <t>23/01/65</t>
  </si>
  <si>
    <t>อยู่ระหว่างดำเนินการ สิ้นสุดสัญญา 23/04/66</t>
  </si>
  <si>
    <t>05/01/65</t>
  </si>
  <si>
    <t>12/01/65</t>
  </si>
  <si>
    <t>อยู่ระหว่างดำเนินการ สิ้นสุดสัญญา 12/04/66</t>
  </si>
  <si>
    <t>06/01/66</t>
  </si>
  <si>
    <t>31/01/66</t>
  </si>
  <si>
    <t>อยู่ระหว่างขออนุมัติเบิกจ่ายเงิน</t>
  </si>
  <si>
    <t>30/01/66</t>
  </si>
  <si>
    <t>30/1/66</t>
  </si>
  <si>
    <t>27/01/66</t>
  </si>
  <si>
    <t>16/02/66</t>
  </si>
  <si>
    <t>อยู่ระหว่างดำเนินการ สิ้นสุดสัญญา 2/04/66</t>
  </si>
  <si>
    <t>17/02/66</t>
  </si>
  <si>
    <t>อยู่ระหว่างดำเนินการ สิ้นสุดสัญญา 3/04/66</t>
  </si>
  <si>
    <t>10/01/66</t>
  </si>
  <si>
    <t>อยู่ระหว่างขออนุมัติเบิกจ่าย</t>
  </si>
  <si>
    <t>วันที่ 31 มีนาคม 2566</t>
  </si>
  <si>
    <t xml:space="preserve">ปัญหาอุปสรรคที่พบจากการดำเนินการ </t>
  </si>
  <si>
    <t>1. คณะกรรมการกำหนดรายละเอียดคุณลักษณะครุภัณฑ์ขาดความรู้ความชำนาญ</t>
  </si>
  <si>
    <t>2. เจ้าหน้าที่ดำเนินการจัดซื้อ-จัดจ้าง ไม่มีความชำนาญในการใช้งานในระบบ E-GP จึงทำให้การดำเนินงานล่าช้า</t>
  </si>
  <si>
    <t>3.  มีการโอน-ย้ายบ่อย ไม่มีข้าราชการมาทดแทนทำให้ขาดอัตรากำลังในการปฏิบัติงานและอัตรากำลังที่มีอยู่มีงานล้นมือ</t>
  </si>
  <si>
    <r>
      <t>หมายเหตุ</t>
    </r>
    <r>
      <rPr>
        <sz val="14"/>
        <color theme="1"/>
        <rFont val="TH SarabunPSK"/>
        <family val="2"/>
      </rPr>
      <t xml:space="preserve">    </t>
    </r>
  </si>
  <si>
    <t>4. งบลงทุน ก่อหนี้ผูกพันในไตรมาส 2 อยู่ระหว่างดำเนินการยังไม่มีการเบิกจ่าย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</si>
</sst>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23" x14ac:knownFonts="1">
    <font>
      <sz val="11"/>
      <color theme="1"/>
      <name val="Tahoma"/>
      <family val="2"/>
      <scheme val="minor"/>
    </font>
    <font>
      <sz val="16"/>
      <name val="Angsana New"/>
      <family val="1"/>
    </font>
    <font>
      <sz val="10"/>
      <name val="Arial"/>
      <family val="2"/>
    </font>
    <font>
      <sz val="14"/>
      <name val="Cordia New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8"/>
      <color indexed="8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IT๙"/>
      <family val="2"/>
      <charset val="222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4"/>
      <color theme="1"/>
      <name val="TH SarabunPSK"/>
      <family val="2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b/>
      <u/>
      <sz val="18"/>
      <color indexed="8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0" fillId="0" borderId="0"/>
    <xf numFmtId="0" fontId="3" fillId="0" borderId="0"/>
    <xf numFmtId="0" fontId="1" fillId="0" borderId="0"/>
    <xf numFmtId="0" fontId="2" fillId="0" borderId="0"/>
    <xf numFmtId="0" fontId="10" fillId="0" borderId="0"/>
    <xf numFmtId="0" fontId="1" fillId="0" borderId="0"/>
  </cellStyleXfs>
  <cellXfs count="172">
    <xf numFmtId="0" fontId="0" fillId="0" borderId="0" xfId="0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187" fontId="5" fillId="0" borderId="0" xfId="3" applyFont="1" applyFill="1" applyBorder="1" applyAlignment="1">
      <alignment horizontal="right"/>
    </xf>
    <xf numFmtId="49" fontId="5" fillId="0" borderId="0" xfId="3" applyNumberFormat="1" applyFont="1" applyFill="1" applyBorder="1" applyAlignment="1">
      <alignment horizontal="right"/>
    </xf>
    <xf numFmtId="0" fontId="4" fillId="0" borderId="0" xfId="0" applyFont="1" applyAlignment="1">
      <alignment vertical="top"/>
    </xf>
    <xf numFmtId="187" fontId="5" fillId="0" borderId="0" xfId="3" applyFont="1" applyFill="1" applyAlignment="1">
      <alignment horizontal="right"/>
    </xf>
    <xf numFmtId="49" fontId="5" fillId="0" borderId="0" xfId="3" applyNumberFormat="1" applyFont="1" applyFill="1" applyAlignment="1">
      <alignment horizontal="right"/>
    </xf>
    <xf numFmtId="189" fontId="11" fillId="0" borderId="0" xfId="1" applyNumberFormat="1" applyFont="1"/>
    <xf numFmtId="0" fontId="11" fillId="0" borderId="0" xfId="8" applyFont="1"/>
    <xf numFmtId="0" fontId="12" fillId="0" borderId="10" xfId="8" applyFont="1" applyBorder="1" applyAlignment="1">
      <alignment horizontal="center"/>
    </xf>
    <xf numFmtId="187" fontId="12" fillId="0" borderId="10" xfId="3" applyFont="1" applyBorder="1" applyAlignment="1">
      <alignment horizontal="center"/>
    </xf>
    <xf numFmtId="0" fontId="11" fillId="0" borderId="5" xfId="8" applyFont="1" applyBorder="1"/>
    <xf numFmtId="187" fontId="11" fillId="0" borderId="5" xfId="3" applyFont="1" applyBorder="1"/>
    <xf numFmtId="0" fontId="11" fillId="0" borderId="7" xfId="8" applyFont="1" applyBorder="1"/>
    <xf numFmtId="187" fontId="11" fillId="0" borderId="7" xfId="3" applyFont="1" applyBorder="1"/>
    <xf numFmtId="0" fontId="11" fillId="0" borderId="8" xfId="8" applyFont="1" applyBorder="1" applyAlignment="1">
      <alignment horizontal="left" indent="2"/>
    </xf>
    <xf numFmtId="187" fontId="11" fillId="0" borderId="8" xfId="3" applyFont="1" applyBorder="1" applyAlignment="1">
      <alignment horizontal="left" indent="2"/>
    </xf>
    <xf numFmtId="187" fontId="11" fillId="0" borderId="8" xfId="3" applyFont="1" applyBorder="1"/>
    <xf numFmtId="0" fontId="11" fillId="0" borderId="8" xfId="8" applyFont="1" applyBorder="1"/>
    <xf numFmtId="0" fontId="11" fillId="0" borderId="11" xfId="8" applyFont="1" applyBorder="1"/>
    <xf numFmtId="187" fontId="11" fillId="0" borderId="11" xfId="3" applyFont="1" applyBorder="1" applyAlignment="1">
      <alignment horizontal="left" indent="2"/>
    </xf>
    <xf numFmtId="187" fontId="11" fillId="0" borderId="10" xfId="3" applyFont="1" applyBorder="1" applyAlignment="1">
      <alignment horizontal="left" indent="2"/>
    </xf>
    <xf numFmtId="187" fontId="11" fillId="0" borderId="0" xfId="3" applyFont="1"/>
    <xf numFmtId="187" fontId="11" fillId="0" borderId="11" xfId="3" applyFont="1" applyBorder="1"/>
    <xf numFmtId="187" fontId="11" fillId="0" borderId="10" xfId="3" applyFont="1" applyBorder="1"/>
    <xf numFmtId="49" fontId="7" fillId="0" borderId="0" xfId="10" applyNumberFormat="1" applyFont="1"/>
    <xf numFmtId="49" fontId="7" fillId="3" borderId="0" xfId="10" applyNumberFormat="1" applyFont="1" applyFill="1"/>
    <xf numFmtId="0" fontId="13" fillId="0" borderId="0" xfId="10" applyFont="1"/>
    <xf numFmtId="0" fontId="13" fillId="0" borderId="0" xfId="10" applyFont="1" applyAlignment="1">
      <alignment shrinkToFit="1"/>
    </xf>
    <xf numFmtId="0" fontId="11" fillId="0" borderId="0" xfId="10" applyFont="1"/>
    <xf numFmtId="0" fontId="14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188" fontId="13" fillId="4" borderId="10" xfId="3" applyNumberFormat="1" applyFont="1" applyFill="1" applyBorder="1" applyAlignment="1">
      <alignment horizontal="center" vertical="center"/>
    </xf>
    <xf numFmtId="188" fontId="13" fillId="4" borderId="10" xfId="0" applyNumberFormat="1" applyFont="1" applyFill="1" applyBorder="1" applyAlignment="1">
      <alignment vertical="center"/>
    </xf>
    <xf numFmtId="43" fontId="13" fillId="4" borderId="10" xfId="0" applyNumberFormat="1" applyFont="1" applyFill="1" applyBorder="1" applyAlignment="1">
      <alignment vertical="center"/>
    </xf>
    <xf numFmtId="187" fontId="13" fillId="5" borderId="10" xfId="3" applyFont="1" applyFill="1" applyBorder="1" applyAlignment="1">
      <alignment horizontal="center" vertical="center"/>
    </xf>
    <xf numFmtId="43" fontId="13" fillId="5" borderId="10" xfId="0" applyNumberFormat="1" applyFont="1" applyFill="1" applyBorder="1" applyAlignment="1">
      <alignment vertical="center"/>
    </xf>
    <xf numFmtId="189" fontId="13" fillId="5" borderId="10" xfId="3" applyNumberFormat="1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43" fontId="13" fillId="0" borderId="13" xfId="0" applyNumberFormat="1" applyFont="1" applyBorder="1" applyAlignment="1">
      <alignment vertical="center"/>
    </xf>
    <xf numFmtId="1" fontId="13" fillId="0" borderId="13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shrinkToFit="1"/>
    </xf>
    <xf numFmtId="43" fontId="11" fillId="0" borderId="10" xfId="0" applyNumberFormat="1" applyFont="1" applyBorder="1" applyAlignment="1">
      <alignment vertical="center"/>
    </xf>
    <xf numFmtId="43" fontId="11" fillId="0" borderId="10" xfId="3" applyNumberFormat="1" applyFont="1" applyBorder="1" applyAlignment="1">
      <alignment horizontal="center" vertical="center"/>
    </xf>
    <xf numFmtId="43" fontId="11" fillId="0" borderId="10" xfId="0" applyNumberFormat="1" applyFont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shrinkToFit="1"/>
    </xf>
    <xf numFmtId="43" fontId="11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15" fillId="0" borderId="0" xfId="0" applyFont="1" applyAlignment="1">
      <alignment shrinkToFit="1"/>
    </xf>
    <xf numFmtId="49" fontId="19" fillId="0" borderId="0" xfId="0" applyNumberFormat="1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right"/>
    </xf>
    <xf numFmtId="187" fontId="6" fillId="2" borderId="12" xfId="3" applyFont="1" applyFill="1" applyBorder="1" applyAlignment="1">
      <alignment horizontal="center" vertical="center"/>
    </xf>
    <xf numFmtId="187" fontId="6" fillId="2" borderId="19" xfId="3" applyFont="1" applyFill="1" applyBorder="1" applyAlignment="1">
      <alignment horizontal="center" vertical="center"/>
    </xf>
    <xf numFmtId="187" fontId="6" fillId="0" borderId="1" xfId="3" applyFont="1" applyFill="1" applyBorder="1" applyAlignment="1">
      <alignment horizontal="center" vertical="center"/>
    </xf>
    <xf numFmtId="49" fontId="6" fillId="2" borderId="1" xfId="3" applyNumberFormat="1" applyFont="1" applyFill="1" applyBorder="1" applyAlignment="1">
      <alignment horizontal="center" vertical="center"/>
    </xf>
    <xf numFmtId="187" fontId="6" fillId="0" borderId="2" xfId="3" applyFont="1" applyFill="1" applyBorder="1" applyAlignment="1">
      <alignment horizontal="center" vertical="center"/>
    </xf>
    <xf numFmtId="187" fontId="6" fillId="2" borderId="2" xfId="3" applyFont="1" applyFill="1" applyBorder="1" applyAlignment="1">
      <alignment horizontal="center" vertical="center"/>
    </xf>
    <xf numFmtId="49" fontId="6" fillId="0" borderId="3" xfId="3" applyNumberFormat="1" applyFont="1" applyFill="1" applyBorder="1" applyAlignment="1">
      <alignment horizontal="center" vertical="center"/>
    </xf>
    <xf numFmtId="49" fontId="6" fillId="2" borderId="3" xfId="3" applyNumberFormat="1" applyFont="1" applyFill="1" applyBorder="1" applyAlignment="1">
      <alignment horizontal="center" vertical="center"/>
    </xf>
    <xf numFmtId="49" fontId="6" fillId="0" borderId="4" xfId="3" applyNumberFormat="1" applyFont="1" applyFill="1" applyBorder="1" applyAlignment="1">
      <alignment horizontal="center" vertical="center"/>
    </xf>
    <xf numFmtId="49" fontId="6" fillId="2" borderId="4" xfId="3" applyNumberFormat="1" applyFont="1" applyFill="1" applyBorder="1" applyAlignment="1">
      <alignment horizontal="center" vertical="center"/>
    </xf>
    <xf numFmtId="187" fontId="6" fillId="2" borderId="4" xfId="3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top"/>
    </xf>
    <xf numFmtId="0" fontId="22" fillId="0" borderId="5" xfId="0" applyFont="1" applyBorder="1" applyAlignment="1">
      <alignment vertical="top"/>
    </xf>
    <xf numFmtId="187" fontId="21" fillId="0" borderId="5" xfId="3" applyFont="1" applyFill="1" applyBorder="1" applyAlignment="1">
      <alignment horizontal="right"/>
    </xf>
    <xf numFmtId="49" fontId="21" fillId="0" borderId="5" xfId="3" applyNumberFormat="1" applyFont="1" applyFill="1" applyBorder="1" applyAlignment="1">
      <alignment horizontal="right"/>
    </xf>
    <xf numFmtId="187" fontId="21" fillId="2" borderId="5" xfId="3" applyFont="1" applyFill="1" applyBorder="1" applyAlignment="1">
      <alignment horizontal="right"/>
    </xf>
    <xf numFmtId="187" fontId="21" fillId="0" borderId="6" xfId="3" applyFont="1" applyFill="1" applyBorder="1" applyAlignment="1">
      <alignment horizontal="right"/>
    </xf>
    <xf numFmtId="187" fontId="21" fillId="2" borderId="6" xfId="3" applyFont="1" applyFill="1" applyBorder="1" applyAlignment="1">
      <alignment horizontal="right"/>
    </xf>
    <xf numFmtId="187" fontId="21" fillId="2" borderId="7" xfId="3" applyFont="1" applyFill="1" applyBorder="1" applyAlignment="1">
      <alignment horizontal="right"/>
    </xf>
    <xf numFmtId="49" fontId="21" fillId="0" borderId="7" xfId="3" applyNumberFormat="1" applyFont="1" applyFill="1" applyBorder="1" applyAlignment="1">
      <alignment horizontal="right"/>
    </xf>
    <xf numFmtId="0" fontId="21" fillId="0" borderId="6" xfId="0" applyFont="1" applyBorder="1" applyAlignment="1">
      <alignment vertical="top"/>
    </xf>
    <xf numFmtId="0" fontId="21" fillId="0" borderId="7" xfId="0" applyFont="1" applyBorder="1" applyAlignment="1">
      <alignment horizontal="center" vertical="top"/>
    </xf>
    <xf numFmtId="0" fontId="21" fillId="0" borderId="0" xfId="0" applyFont="1" applyAlignment="1">
      <alignment vertical="top"/>
    </xf>
    <xf numFmtId="0" fontId="21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vertical="top" wrapText="1"/>
    </xf>
    <xf numFmtId="187" fontId="21" fillId="0" borderId="1" xfId="3" applyFont="1" applyFill="1" applyBorder="1" applyAlignment="1">
      <alignment horizontal="right"/>
    </xf>
    <xf numFmtId="49" fontId="21" fillId="0" borderId="1" xfId="3" applyNumberFormat="1" applyFont="1" applyFill="1" applyBorder="1" applyAlignment="1">
      <alignment horizontal="right"/>
    </xf>
    <xf numFmtId="187" fontId="21" fillId="2" borderId="8" xfId="3" applyFont="1" applyFill="1" applyBorder="1" applyAlignment="1">
      <alignment horizontal="right"/>
    </xf>
    <xf numFmtId="187" fontId="21" fillId="0" borderId="8" xfId="3" applyFont="1" applyFill="1" applyBorder="1" applyAlignment="1">
      <alignment horizontal="right"/>
    </xf>
    <xf numFmtId="187" fontId="21" fillId="0" borderId="9" xfId="3" applyFont="1" applyFill="1" applyBorder="1" applyAlignment="1">
      <alignment horizontal="right"/>
    </xf>
    <xf numFmtId="187" fontId="21" fillId="2" borderId="9" xfId="3" applyFont="1" applyFill="1" applyBorder="1" applyAlignment="1">
      <alignment horizontal="right"/>
    </xf>
    <xf numFmtId="49" fontId="21" fillId="0" borderId="8" xfId="3" applyNumberFormat="1" applyFont="1" applyFill="1" applyBorder="1" applyAlignment="1">
      <alignment horizontal="right"/>
    </xf>
    <xf numFmtId="0" fontId="21" fillId="0" borderId="9" xfId="0" applyFont="1" applyBorder="1" applyAlignment="1">
      <alignment vertical="top"/>
    </xf>
    <xf numFmtId="0" fontId="21" fillId="0" borderId="9" xfId="0" applyFont="1" applyBorder="1" applyAlignment="1">
      <alignment horizontal="center" vertical="top"/>
    </xf>
    <xf numFmtId="0" fontId="22" fillId="0" borderId="8" xfId="0" applyFont="1" applyBorder="1" applyAlignment="1">
      <alignment vertical="top"/>
    </xf>
    <xf numFmtId="187" fontId="21" fillId="0" borderId="7" xfId="3" applyFont="1" applyFill="1" applyBorder="1" applyAlignment="1">
      <alignment horizontal="right"/>
    </xf>
    <xf numFmtId="0" fontId="21" fillId="0" borderId="8" xfId="0" applyFont="1" applyBorder="1" applyAlignment="1">
      <alignment horizontal="center" vertical="top"/>
    </xf>
    <xf numFmtId="0" fontId="21" fillId="0" borderId="8" xfId="0" applyFont="1" applyBorder="1" applyAlignment="1">
      <alignment vertical="top" wrapText="1"/>
    </xf>
    <xf numFmtId="187" fontId="21" fillId="0" borderId="8" xfId="3" applyFont="1" applyFill="1" applyBorder="1" applyAlignment="1">
      <alignment horizontal="right" vertical="top"/>
    </xf>
    <xf numFmtId="49" fontId="21" fillId="0" borderId="8" xfId="3" applyNumberFormat="1" applyFont="1" applyFill="1" applyBorder="1" applyAlignment="1">
      <alignment horizontal="right" vertical="top"/>
    </xf>
    <xf numFmtId="187" fontId="21" fillId="2" borderId="8" xfId="3" applyFont="1" applyFill="1" applyBorder="1" applyAlignment="1">
      <alignment horizontal="right" vertical="top"/>
    </xf>
    <xf numFmtId="187" fontId="21" fillId="0" borderId="9" xfId="3" applyFont="1" applyFill="1" applyBorder="1" applyAlignment="1">
      <alignment horizontal="right" vertical="top"/>
    </xf>
    <xf numFmtId="187" fontId="21" fillId="2" borderId="9" xfId="3" applyFont="1" applyFill="1" applyBorder="1" applyAlignment="1">
      <alignment horizontal="right" vertical="top"/>
    </xf>
    <xf numFmtId="0" fontId="21" fillId="0" borderId="8" xfId="0" applyFont="1" applyBorder="1" applyAlignment="1">
      <alignment vertical="top"/>
    </xf>
    <xf numFmtId="187" fontId="21" fillId="0" borderId="8" xfId="3" applyFont="1" applyFill="1" applyBorder="1" applyAlignment="1">
      <alignment horizontal="right" vertical="top" wrapText="1"/>
    </xf>
    <xf numFmtId="0" fontId="22" fillId="0" borderId="7" xfId="0" applyFont="1" applyBorder="1" applyAlignment="1">
      <alignment vertical="top"/>
    </xf>
    <xf numFmtId="187" fontId="21" fillId="0" borderId="7" xfId="3" applyFont="1" applyFill="1" applyBorder="1" applyAlignment="1">
      <alignment horizontal="right" vertical="top"/>
    </xf>
    <xf numFmtId="49" fontId="21" fillId="0" borderId="7" xfId="3" applyNumberFormat="1" applyFont="1" applyFill="1" applyBorder="1" applyAlignment="1">
      <alignment horizontal="right" vertical="top"/>
    </xf>
    <xf numFmtId="187" fontId="21" fillId="2" borderId="7" xfId="3" applyFont="1" applyFill="1" applyBorder="1" applyAlignment="1">
      <alignment horizontal="right" vertical="top"/>
    </xf>
    <xf numFmtId="187" fontId="21" fillId="0" borderId="6" xfId="3" applyFont="1" applyFill="1" applyBorder="1" applyAlignment="1">
      <alignment horizontal="right" vertical="top"/>
    </xf>
    <xf numFmtId="187" fontId="21" fillId="2" borderId="6" xfId="3" applyFont="1" applyFill="1" applyBorder="1" applyAlignment="1">
      <alignment horizontal="right" vertical="top"/>
    </xf>
    <xf numFmtId="187" fontId="21" fillId="0" borderId="7" xfId="3" applyFont="1" applyFill="1" applyBorder="1" applyAlignment="1">
      <alignment horizontal="right" vertical="top" wrapText="1"/>
    </xf>
    <xf numFmtId="187" fontId="21" fillId="0" borderId="9" xfId="3" applyFont="1" applyFill="1" applyBorder="1" applyAlignment="1">
      <alignment horizontal="right" vertical="top" wrapText="1"/>
    </xf>
    <xf numFmtId="0" fontId="22" fillId="0" borderId="8" xfId="0" applyFont="1" applyBorder="1" applyAlignment="1">
      <alignment vertical="top" wrapText="1"/>
    </xf>
    <xf numFmtId="0" fontId="21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187" fontId="21" fillId="0" borderId="10" xfId="3" applyFont="1" applyFill="1" applyBorder="1" applyAlignment="1">
      <alignment horizontal="right" vertical="top"/>
    </xf>
    <xf numFmtId="49" fontId="21" fillId="0" borderId="10" xfId="3" applyNumberFormat="1" applyFont="1" applyFill="1" applyBorder="1" applyAlignment="1">
      <alignment horizontal="right" vertical="top"/>
    </xf>
    <xf numFmtId="187" fontId="21" fillId="2" borderId="10" xfId="3" applyFont="1" applyFill="1" applyBorder="1" applyAlignment="1">
      <alignment horizontal="right" vertical="top"/>
    </xf>
    <xf numFmtId="0" fontId="21" fillId="0" borderId="16" xfId="0" applyFont="1" applyBorder="1" applyAlignment="1">
      <alignment vertical="top"/>
    </xf>
    <xf numFmtId="0" fontId="13" fillId="0" borderId="0" xfId="8" applyFont="1"/>
    <xf numFmtId="189" fontId="13" fillId="0" borderId="0" xfId="1" applyNumberFormat="1" applyFont="1"/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0" borderId="0" xfId="8" applyFont="1" applyAlignment="1">
      <alignment horizontal="center"/>
    </xf>
    <xf numFmtId="187" fontId="6" fillId="0" borderId="12" xfId="3" applyFont="1" applyFill="1" applyBorder="1" applyAlignment="1">
      <alignment horizontal="center" vertical="center"/>
    </xf>
    <xf numFmtId="187" fontId="6" fillId="0" borderId="1" xfId="3" applyFont="1" applyFill="1" applyBorder="1" applyAlignment="1">
      <alignment horizontal="center" vertical="center"/>
    </xf>
    <xf numFmtId="187" fontId="6" fillId="0" borderId="14" xfId="3" applyFont="1" applyFill="1" applyBorder="1" applyAlignment="1">
      <alignment horizontal="center" vertical="center"/>
    </xf>
    <xf numFmtId="187" fontId="6" fillId="0" borderId="15" xfId="3" applyFont="1" applyFill="1" applyBorder="1" applyAlignment="1">
      <alignment horizontal="center" vertical="center"/>
    </xf>
    <xf numFmtId="187" fontId="6" fillId="0" borderId="16" xfId="3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right" vertical="top"/>
    </xf>
    <xf numFmtId="187" fontId="6" fillId="0" borderId="12" xfId="3" applyFont="1" applyFill="1" applyBorder="1" applyAlignment="1">
      <alignment horizontal="center" vertical="center" wrapText="1"/>
    </xf>
    <xf numFmtId="187" fontId="6" fillId="0" borderId="1" xfId="3" applyFont="1" applyFill="1" applyBorder="1" applyAlignment="1">
      <alignment horizontal="center" vertical="center" wrapText="1"/>
    </xf>
    <xf numFmtId="49" fontId="6" fillId="0" borderId="12" xfId="3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49" fontId="6" fillId="0" borderId="3" xfId="3" applyNumberFormat="1" applyFont="1" applyFill="1" applyBorder="1" applyAlignment="1">
      <alignment horizontal="center" vertical="center" wrapText="1"/>
    </xf>
  </cellXfs>
  <cellStyles count="13">
    <cellStyle name="เครื่องหมายจุลภาค 3" xfId="1" xr:uid="{00000000-0005-0000-0000-000000000000}"/>
    <cellStyle name="เครื่องหมายจุลภาค 6" xfId="2" xr:uid="{00000000-0005-0000-0000-000001000000}"/>
    <cellStyle name="จุลภาค" xfId="3" builtinId="3"/>
    <cellStyle name="จุลภาค 2" xfId="4" xr:uid="{00000000-0005-0000-0000-000003000000}"/>
    <cellStyle name="จุลภาค 3" xfId="5" xr:uid="{00000000-0005-0000-0000-000004000000}"/>
    <cellStyle name="ปกติ" xfId="0" builtinId="0"/>
    <cellStyle name="ปกติ 2" xfId="6" xr:uid="{00000000-0005-0000-0000-000006000000}"/>
    <cellStyle name="ปกติ 2 2" xfId="7" xr:uid="{00000000-0005-0000-0000-000007000000}"/>
    <cellStyle name="ปกติ 3" xfId="8" xr:uid="{00000000-0005-0000-0000-000008000000}"/>
    <cellStyle name="ปกติ 4" xfId="9" xr:uid="{00000000-0005-0000-0000-000009000000}"/>
    <cellStyle name="ปกติ 5" xfId="10" xr:uid="{00000000-0005-0000-0000-00000A000000}"/>
    <cellStyle name="ปกติ 6" xfId="11" xr:uid="{00000000-0005-0000-0000-00000B000000}"/>
    <cellStyle name="ปกติ 8" xfId="12" xr:uid="{00000000-0005-0000-0000-00000C000000}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13</xdr:col>
      <xdr:colOff>22860</xdr:colOff>
      <xdr:row>29</xdr:row>
      <xdr:rowOff>30480</xdr:rowOff>
    </xdr:to>
    <xdr:pic>
      <xdr:nvPicPr>
        <xdr:cNvPr id="14" name="รูปภาพ 13">
          <a:extLst>
            <a:ext uri="{FF2B5EF4-FFF2-40B4-BE49-F238E27FC236}">
              <a16:creationId xmlns:a16="http://schemas.microsoft.com/office/drawing/2014/main" id="{01132CF1-4437-9766-860D-84BE8B9ABA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454" t="25781" r="12739" b="14656"/>
        <a:stretch/>
      </xdr:blipFill>
      <xdr:spPr>
        <a:xfrm>
          <a:off x="0" y="7620"/>
          <a:ext cx="8740140" cy="5105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144780</xdr:rowOff>
    </xdr:from>
    <xdr:to>
      <xdr:col>13</xdr:col>
      <xdr:colOff>0</xdr:colOff>
      <xdr:row>60</xdr:row>
      <xdr:rowOff>167640</xdr:rowOff>
    </xdr:to>
    <xdr:pic>
      <xdr:nvPicPr>
        <xdr:cNvPr id="15" name="รูปภาพ 14">
          <a:extLst>
            <a:ext uri="{FF2B5EF4-FFF2-40B4-BE49-F238E27FC236}">
              <a16:creationId xmlns:a16="http://schemas.microsoft.com/office/drawing/2014/main" id="{565AC8AD-B593-EFBF-8B6F-DEA201B0FE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7453" t="26137" r="12889" b="14301"/>
        <a:stretch/>
      </xdr:blipFill>
      <xdr:spPr>
        <a:xfrm>
          <a:off x="0" y="5577840"/>
          <a:ext cx="8717280" cy="510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4"/>
  <sheetViews>
    <sheetView topLeftCell="A18" zoomScale="90" zoomScaleNormal="90" workbookViewId="0">
      <selection activeCell="L24" sqref="L24"/>
    </sheetView>
  </sheetViews>
  <sheetFormatPr defaultColWidth="12" defaultRowHeight="24.6" x14ac:dyDescent="0.7"/>
  <cols>
    <col min="1" max="1" width="9.69921875" style="29" customWidth="1"/>
    <col min="2" max="2" width="13.296875" style="30" customWidth="1"/>
    <col min="3" max="3" width="16.3984375" style="29" bestFit="1" customWidth="1"/>
    <col min="4" max="4" width="18" style="29" customWidth="1"/>
    <col min="5" max="5" width="8.59765625" style="29" bestFit="1" customWidth="1"/>
    <col min="6" max="6" width="14.59765625" style="29" customWidth="1"/>
    <col min="7" max="7" width="16" style="30" customWidth="1"/>
    <col min="8" max="8" width="7.09765625" style="29" bestFit="1" customWidth="1"/>
    <col min="9" max="10" width="16.69921875" style="29" customWidth="1"/>
    <col min="11" max="11" width="9" style="31" customWidth="1"/>
    <col min="12" max="12" width="15" style="29" customWidth="1"/>
    <col min="13" max="13" width="6.8984375" style="29" customWidth="1"/>
    <col min="14" max="254" width="8.796875" style="27" customWidth="1"/>
    <col min="255" max="255" width="7.09765625" style="27" customWidth="1"/>
    <col min="256" max="16384" width="12" style="27"/>
  </cols>
  <sheetData>
    <row r="1" spans="1:256" x14ac:dyDescent="0.7">
      <c r="A1" s="140" t="s">
        <v>110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256" x14ac:dyDescent="0.7">
      <c r="A2" s="140" t="s">
        <v>129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256" x14ac:dyDescent="0.7">
      <c r="A3" s="140" t="s">
        <v>111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256" ht="17.399999999999999" customHeight="1" x14ac:dyDescent="0.7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56" x14ac:dyDescent="0.7">
      <c r="A5" s="141" t="s">
        <v>112</v>
      </c>
      <c r="B5" s="142"/>
      <c r="C5" s="142"/>
      <c r="D5" s="142"/>
      <c r="E5" s="143"/>
      <c r="F5" s="147" t="s">
        <v>113</v>
      </c>
      <c r="G5" s="149"/>
      <c r="H5" s="149"/>
      <c r="I5" s="149"/>
      <c r="J5" s="149"/>
      <c r="K5" s="149"/>
      <c r="L5" s="149"/>
      <c r="M5" s="14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</row>
    <row r="6" spans="1:256" x14ac:dyDescent="0.7">
      <c r="A6" s="144" t="s">
        <v>115</v>
      </c>
      <c r="B6" s="145"/>
      <c r="C6" s="144" t="s">
        <v>114</v>
      </c>
      <c r="D6" s="146"/>
      <c r="E6" s="145"/>
      <c r="F6" s="147" t="s">
        <v>115</v>
      </c>
      <c r="G6" s="148"/>
      <c r="H6" s="147" t="s">
        <v>116</v>
      </c>
      <c r="I6" s="149"/>
      <c r="J6" s="148"/>
      <c r="K6" s="147" t="s">
        <v>114</v>
      </c>
      <c r="L6" s="149"/>
      <c r="M6" s="14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</row>
    <row r="7" spans="1:256" x14ac:dyDescent="0.7">
      <c r="A7" s="33" t="s">
        <v>117</v>
      </c>
      <c r="B7" s="33" t="s">
        <v>118</v>
      </c>
      <c r="C7" s="33" t="s">
        <v>117</v>
      </c>
      <c r="D7" s="33" t="s">
        <v>118</v>
      </c>
      <c r="E7" s="34" t="s">
        <v>119</v>
      </c>
      <c r="F7" s="35" t="s">
        <v>117</v>
      </c>
      <c r="G7" s="35" t="s">
        <v>118</v>
      </c>
      <c r="H7" s="35" t="s">
        <v>117</v>
      </c>
      <c r="I7" s="35" t="s">
        <v>118</v>
      </c>
      <c r="J7" s="36" t="s">
        <v>119</v>
      </c>
      <c r="K7" s="35" t="s">
        <v>117</v>
      </c>
      <c r="L7" s="36" t="s">
        <v>118</v>
      </c>
      <c r="M7" s="36" t="s">
        <v>119</v>
      </c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</row>
    <row r="8" spans="1:256" x14ac:dyDescent="0.7">
      <c r="A8" s="37">
        <v>29</v>
      </c>
      <c r="B8" s="38">
        <v>4056575.2199999997</v>
      </c>
      <c r="C8" s="37">
        <v>28</v>
      </c>
      <c r="D8" s="39">
        <v>2230456</v>
      </c>
      <c r="E8" s="40">
        <f>(D8/B8)*100</f>
        <v>54.983720972392078</v>
      </c>
      <c r="F8" s="41">
        <v>0</v>
      </c>
      <c r="G8" s="42">
        <v>0</v>
      </c>
      <c r="H8" s="41">
        <v>0</v>
      </c>
      <c r="I8" s="42">
        <v>0</v>
      </c>
      <c r="J8" s="42">
        <v>0</v>
      </c>
      <c r="K8" s="43">
        <v>0</v>
      </c>
      <c r="L8" s="42">
        <v>0</v>
      </c>
      <c r="M8" s="42">
        <v>0</v>
      </c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</row>
    <row r="9" spans="1:256" x14ac:dyDescent="0.7">
      <c r="A9" s="44"/>
      <c r="B9" s="45"/>
      <c r="C9" s="44"/>
      <c r="D9" s="45"/>
      <c r="E9" s="45"/>
      <c r="F9" s="46"/>
      <c r="G9" s="45"/>
      <c r="H9" s="45"/>
      <c r="I9" s="45"/>
      <c r="J9" s="45"/>
      <c r="K9" s="45"/>
      <c r="L9" s="45"/>
      <c r="M9" s="45"/>
    </row>
    <row r="10" spans="1:256" x14ac:dyDescent="0.7">
      <c r="A10" s="47"/>
      <c r="B10" s="47"/>
      <c r="C10" s="136" t="s">
        <v>120</v>
      </c>
      <c r="D10" s="136"/>
      <c r="E10" s="136"/>
      <c r="F10" s="136"/>
      <c r="G10" s="136"/>
      <c r="H10" s="136"/>
      <c r="I10" s="136"/>
      <c r="J10" s="136"/>
      <c r="K10" s="136"/>
      <c r="L10" s="48"/>
      <c r="M10" s="48"/>
    </row>
    <row r="11" spans="1:256" x14ac:dyDescent="0.7">
      <c r="A11" s="49"/>
      <c r="B11" s="49"/>
      <c r="C11" s="135" t="s">
        <v>74</v>
      </c>
      <c r="D11" s="135"/>
      <c r="E11" s="135"/>
      <c r="F11" s="135"/>
      <c r="G11" s="135"/>
      <c r="H11" s="135"/>
      <c r="I11" s="135"/>
      <c r="J11" s="135"/>
      <c r="K11" s="135"/>
      <c r="L11" s="50"/>
      <c r="M11" s="50"/>
    </row>
    <row r="12" spans="1:256" x14ac:dyDescent="0.7">
      <c r="A12" s="49"/>
      <c r="B12" s="49"/>
      <c r="C12" s="137" t="s">
        <v>121</v>
      </c>
      <c r="D12" s="138"/>
      <c r="E12" s="138"/>
      <c r="F12" s="138"/>
      <c r="G12" s="138"/>
      <c r="H12" s="138"/>
      <c r="I12" s="138"/>
      <c r="J12" s="138"/>
      <c r="K12" s="139"/>
      <c r="L12" s="47"/>
      <c r="M12" s="47"/>
    </row>
    <row r="13" spans="1:256" x14ac:dyDescent="0.7">
      <c r="A13" s="51"/>
      <c r="B13" s="51"/>
      <c r="C13" s="137" t="s">
        <v>122</v>
      </c>
      <c r="D13" s="138"/>
      <c r="E13" s="139"/>
      <c r="F13" s="137" t="s">
        <v>95</v>
      </c>
      <c r="G13" s="138"/>
      <c r="H13" s="139"/>
      <c r="I13" s="137" t="s">
        <v>123</v>
      </c>
      <c r="J13" s="138"/>
      <c r="K13" s="139"/>
      <c r="L13" s="47"/>
      <c r="M13" s="47"/>
    </row>
    <row r="14" spans="1:256" x14ac:dyDescent="0.7">
      <c r="A14" s="52"/>
      <c r="B14" s="52"/>
      <c r="C14" s="53" t="s">
        <v>77</v>
      </c>
      <c r="D14" s="53" t="s">
        <v>114</v>
      </c>
      <c r="E14" s="53" t="s">
        <v>124</v>
      </c>
      <c r="F14" s="53" t="s">
        <v>77</v>
      </c>
      <c r="G14" s="53" t="s">
        <v>114</v>
      </c>
      <c r="H14" s="53" t="s">
        <v>124</v>
      </c>
      <c r="I14" s="54" t="s">
        <v>77</v>
      </c>
      <c r="J14" s="53" t="s">
        <v>114</v>
      </c>
      <c r="K14" s="53" t="s">
        <v>124</v>
      </c>
      <c r="L14" s="47"/>
      <c r="M14" s="47"/>
    </row>
    <row r="15" spans="1:256" x14ac:dyDescent="0.7">
      <c r="A15" s="52"/>
      <c r="B15" s="52"/>
      <c r="C15" s="55">
        <v>253657060</v>
      </c>
      <c r="D15" s="55">
        <v>90423804.519999996</v>
      </c>
      <c r="E15" s="56">
        <f>(D15/C15)*100</f>
        <v>35.648053525496195</v>
      </c>
      <c r="F15" s="55">
        <v>28649271</v>
      </c>
      <c r="G15" s="55">
        <v>27819081</v>
      </c>
      <c r="H15" s="56">
        <f>(G15/F15)*100</f>
        <v>97.1022299310862</v>
      </c>
      <c r="I15" s="57">
        <f>C15+F15</f>
        <v>282306331</v>
      </c>
      <c r="J15" s="55">
        <f>D15+G15</f>
        <v>118242885.52</v>
      </c>
      <c r="K15" s="56">
        <f>(J15/I15)*100</f>
        <v>41.884602835917271</v>
      </c>
      <c r="L15" s="58"/>
      <c r="M15" s="58"/>
    </row>
    <row r="16" spans="1:256" x14ac:dyDescent="0.7">
      <c r="A16" s="59"/>
      <c r="B16" s="59"/>
      <c r="C16" s="59"/>
      <c r="D16" s="59"/>
      <c r="E16" s="59"/>
      <c r="F16" s="59"/>
      <c r="G16" s="60"/>
      <c r="H16" s="59"/>
      <c r="I16" s="59"/>
      <c r="J16" s="49"/>
      <c r="K16" s="49"/>
      <c r="L16" s="49"/>
      <c r="M16" s="49"/>
    </row>
    <row r="17" spans="1:13" x14ac:dyDescent="0.7">
      <c r="A17" s="52"/>
      <c r="B17" s="52"/>
      <c r="C17" s="135" t="s">
        <v>125</v>
      </c>
      <c r="D17" s="135"/>
      <c r="E17" s="135"/>
      <c r="F17" s="135"/>
      <c r="G17" s="135"/>
      <c r="H17" s="135"/>
      <c r="I17" s="135"/>
      <c r="J17" s="135"/>
      <c r="K17" s="135"/>
      <c r="L17" s="51"/>
      <c r="M17" s="51"/>
    </row>
    <row r="18" spans="1:13" x14ac:dyDescent="0.7">
      <c r="A18" s="52"/>
      <c r="B18" s="52"/>
      <c r="C18" s="132" t="s">
        <v>121</v>
      </c>
      <c r="D18" s="133"/>
      <c r="E18" s="133"/>
      <c r="F18" s="133"/>
      <c r="G18" s="133"/>
      <c r="H18" s="133"/>
      <c r="I18" s="133"/>
      <c r="J18" s="133"/>
      <c r="K18" s="134"/>
      <c r="L18" s="52"/>
      <c r="M18" s="52"/>
    </row>
    <row r="19" spans="1:13" x14ac:dyDescent="0.7">
      <c r="A19" s="52"/>
      <c r="B19" s="52"/>
      <c r="C19" s="132" t="s">
        <v>122</v>
      </c>
      <c r="D19" s="133"/>
      <c r="E19" s="134"/>
      <c r="F19" s="132" t="s">
        <v>95</v>
      </c>
      <c r="G19" s="133"/>
      <c r="H19" s="134"/>
      <c r="I19" s="132" t="s">
        <v>123</v>
      </c>
      <c r="J19" s="133"/>
      <c r="K19" s="134"/>
      <c r="L19" s="52"/>
      <c r="M19" s="52"/>
    </row>
    <row r="20" spans="1:13" x14ac:dyDescent="0.7">
      <c r="A20" s="58"/>
      <c r="B20" s="58"/>
      <c r="C20" s="61" t="s">
        <v>77</v>
      </c>
      <c r="D20" s="61" t="s">
        <v>116</v>
      </c>
      <c r="E20" s="61" t="s">
        <v>124</v>
      </c>
      <c r="F20" s="61" t="s">
        <v>77</v>
      </c>
      <c r="G20" s="61" t="s">
        <v>116</v>
      </c>
      <c r="H20" s="61" t="s">
        <v>124</v>
      </c>
      <c r="I20" s="62" t="s">
        <v>77</v>
      </c>
      <c r="J20" s="61" t="s">
        <v>116</v>
      </c>
      <c r="K20" s="61" t="s">
        <v>124</v>
      </c>
      <c r="L20" s="52"/>
      <c r="M20" s="52"/>
    </row>
    <row r="21" spans="1:13" x14ac:dyDescent="0.7">
      <c r="A21" s="49"/>
      <c r="B21" s="49"/>
      <c r="C21" s="55">
        <v>11079360</v>
      </c>
      <c r="D21" s="55">
        <v>10643450</v>
      </c>
      <c r="E21" s="56">
        <f>(D21/C21)*100</f>
        <v>96.065566964156773</v>
      </c>
      <c r="F21" s="55">
        <v>0</v>
      </c>
      <c r="G21" s="55">
        <v>0</v>
      </c>
      <c r="H21" s="55">
        <v>0</v>
      </c>
      <c r="I21" s="57">
        <f>C21+F21</f>
        <v>11079360</v>
      </c>
      <c r="J21" s="55">
        <f>D21+G21</f>
        <v>10643450</v>
      </c>
      <c r="K21" s="56">
        <f>(J21/I21)*100</f>
        <v>96.065566964156773</v>
      </c>
      <c r="L21" s="63"/>
      <c r="M21" s="58"/>
    </row>
    <row r="22" spans="1:13" x14ac:dyDescent="0.7">
      <c r="A22" s="64"/>
      <c r="B22" s="64"/>
      <c r="C22" s="64"/>
      <c r="D22" s="64"/>
      <c r="E22" s="64"/>
      <c r="F22" s="64"/>
      <c r="G22" s="65"/>
      <c r="H22" s="64"/>
      <c r="I22" s="64"/>
      <c r="J22" s="64"/>
      <c r="K22" s="64"/>
      <c r="L22" s="64"/>
      <c r="M22" s="64"/>
    </row>
    <row r="23" spans="1:13" x14ac:dyDescent="0.7">
      <c r="A23" s="49"/>
      <c r="B23" s="49"/>
      <c r="C23" s="49"/>
      <c r="D23" s="49"/>
      <c r="E23" s="49"/>
      <c r="F23" s="49"/>
      <c r="G23" s="66"/>
      <c r="H23" s="49"/>
      <c r="I23" s="49"/>
      <c r="J23" s="49"/>
      <c r="K23" s="49"/>
      <c r="L23" s="49"/>
      <c r="M23" s="49"/>
    </row>
    <row r="24" spans="1:13" x14ac:dyDescent="0.7">
      <c r="A24" s="49"/>
      <c r="B24" s="49"/>
      <c r="C24" s="135" t="s">
        <v>126</v>
      </c>
      <c r="D24" s="135"/>
      <c r="E24" s="135"/>
      <c r="F24" s="135"/>
      <c r="G24" s="135"/>
      <c r="H24" s="135"/>
      <c r="I24" s="135"/>
      <c r="J24" s="135"/>
      <c r="K24" s="135"/>
      <c r="L24" s="51"/>
      <c r="M24" s="51"/>
    </row>
    <row r="25" spans="1:13" x14ac:dyDescent="0.7">
      <c r="A25" s="49"/>
      <c r="B25" s="49"/>
      <c r="C25" s="132" t="s">
        <v>121</v>
      </c>
      <c r="D25" s="133"/>
      <c r="E25" s="133"/>
      <c r="F25" s="133"/>
      <c r="G25" s="133"/>
      <c r="H25" s="133"/>
      <c r="I25" s="133"/>
      <c r="J25" s="133"/>
      <c r="K25" s="134"/>
      <c r="L25" s="52"/>
      <c r="M25" s="52"/>
    </row>
    <row r="26" spans="1:13" x14ac:dyDescent="0.7">
      <c r="A26" s="49"/>
      <c r="B26" s="49"/>
      <c r="C26" s="132" t="s">
        <v>122</v>
      </c>
      <c r="D26" s="133"/>
      <c r="E26" s="134"/>
      <c r="F26" s="132" t="s">
        <v>95</v>
      </c>
      <c r="G26" s="133"/>
      <c r="H26" s="134"/>
      <c r="I26" s="132" t="s">
        <v>123</v>
      </c>
      <c r="J26" s="133"/>
      <c r="K26" s="134"/>
      <c r="L26" s="52"/>
      <c r="M26" s="52"/>
    </row>
    <row r="27" spans="1:13" x14ac:dyDescent="0.7">
      <c r="A27" s="49"/>
      <c r="B27" s="49"/>
      <c r="C27" s="61" t="s">
        <v>77</v>
      </c>
      <c r="D27" s="61" t="s">
        <v>114</v>
      </c>
      <c r="E27" s="61" t="s">
        <v>124</v>
      </c>
      <c r="F27" s="61" t="s">
        <v>77</v>
      </c>
      <c r="G27" s="61" t="s">
        <v>114</v>
      </c>
      <c r="H27" s="61" t="s">
        <v>124</v>
      </c>
      <c r="I27" s="62" t="s">
        <v>77</v>
      </c>
      <c r="J27" s="61" t="s">
        <v>114</v>
      </c>
      <c r="K27" s="61" t="s">
        <v>124</v>
      </c>
      <c r="L27" s="52"/>
      <c r="M27" s="52"/>
    </row>
    <row r="28" spans="1:13" x14ac:dyDescent="0.7">
      <c r="A28" s="49"/>
      <c r="B28" s="49"/>
      <c r="C28" s="55">
        <v>11079360</v>
      </c>
      <c r="D28" s="55">
        <v>4541388</v>
      </c>
      <c r="E28" s="56">
        <f>(D28/C28)*100</f>
        <v>40.989623949397796</v>
      </c>
      <c r="F28" s="55">
        <v>0</v>
      </c>
      <c r="G28" s="55">
        <v>0</v>
      </c>
      <c r="H28" s="56">
        <v>0</v>
      </c>
      <c r="I28" s="57">
        <f>C28+F28</f>
        <v>11079360</v>
      </c>
      <c r="J28" s="55">
        <f>D28+G28</f>
        <v>4541388</v>
      </c>
      <c r="K28" s="56">
        <f>(J28/I28)*100</f>
        <v>40.989623949397796</v>
      </c>
      <c r="L28" s="58"/>
      <c r="M28" s="58"/>
    </row>
    <row r="30" spans="1:13" x14ac:dyDescent="0.7">
      <c r="B30" s="67" t="s">
        <v>195</v>
      </c>
      <c r="C30" s="68" t="s">
        <v>191</v>
      </c>
      <c r="D30" s="68"/>
      <c r="E30" s="68"/>
    </row>
    <row r="31" spans="1:13" x14ac:dyDescent="0.7">
      <c r="B31" s="68"/>
      <c r="C31" s="68" t="s">
        <v>192</v>
      </c>
      <c r="D31" s="68"/>
      <c r="E31" s="68"/>
    </row>
    <row r="32" spans="1:13" x14ac:dyDescent="0.7">
      <c r="B32" s="68"/>
      <c r="C32" s="68" t="s">
        <v>193</v>
      </c>
      <c r="D32" s="68"/>
      <c r="E32" s="69"/>
    </row>
    <row r="33" spans="2:5" x14ac:dyDescent="0.7">
      <c r="B33" s="68"/>
      <c r="C33" s="68" t="s">
        <v>194</v>
      </c>
      <c r="D33" s="68"/>
      <c r="E33" s="68"/>
    </row>
    <row r="34" spans="2:5" x14ac:dyDescent="0.7">
      <c r="B34" s="68"/>
      <c r="C34" s="68" t="s">
        <v>196</v>
      </c>
      <c r="D34" s="68"/>
      <c r="E34" s="68"/>
    </row>
  </sheetData>
  <mergeCells count="26">
    <mergeCell ref="A1:M1"/>
    <mergeCell ref="A2:M2"/>
    <mergeCell ref="A3:M3"/>
    <mergeCell ref="A5:E5"/>
    <mergeCell ref="A6:B6"/>
    <mergeCell ref="C6:E6"/>
    <mergeCell ref="F6:G6"/>
    <mergeCell ref="H6:J6"/>
    <mergeCell ref="F5:M5"/>
    <mergeCell ref="K6:M6"/>
    <mergeCell ref="C10:K10"/>
    <mergeCell ref="C11:K11"/>
    <mergeCell ref="C12:K12"/>
    <mergeCell ref="C13:E13"/>
    <mergeCell ref="F13:H13"/>
    <mergeCell ref="I13:K13"/>
    <mergeCell ref="C17:K17"/>
    <mergeCell ref="C18:K18"/>
    <mergeCell ref="C19:E19"/>
    <mergeCell ref="F19:H19"/>
    <mergeCell ref="I19:K19"/>
    <mergeCell ref="C25:K25"/>
    <mergeCell ref="C26:E26"/>
    <mergeCell ref="F26:H26"/>
    <mergeCell ref="I26:K26"/>
    <mergeCell ref="C24:K24"/>
  </mergeCells>
  <pageMargins left="0.51181102362204722" right="0.31496062992125984" top="0.35433070866141736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4"/>
  <sheetViews>
    <sheetView zoomScale="80" zoomScaleNormal="80" workbookViewId="0">
      <selection activeCell="B369" sqref="B369"/>
    </sheetView>
  </sheetViews>
  <sheetFormatPr defaultColWidth="9.69921875" defaultRowHeight="22.8" x14ac:dyDescent="0.65"/>
  <cols>
    <col min="1" max="1" width="25.8984375" style="10" customWidth="1"/>
    <col min="2" max="10" width="16.796875" style="24" customWidth="1"/>
    <col min="11" max="11" width="12.09765625" style="9" customWidth="1"/>
    <col min="12" max="13" width="12.09765625" style="10" customWidth="1"/>
    <col min="14" max="16384" width="9.69921875" style="10"/>
  </cols>
  <sheetData>
    <row r="1" spans="1:10" ht="21" customHeight="1" x14ac:dyDescent="0.7">
      <c r="A1" s="150" t="s">
        <v>74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21" customHeight="1" x14ac:dyDescent="0.7">
      <c r="A2" s="150" t="s">
        <v>75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 ht="21" customHeight="1" x14ac:dyDescent="0.7">
      <c r="A3" s="150" t="s">
        <v>110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0" ht="21" customHeight="1" x14ac:dyDescent="0.7">
      <c r="A4" s="150" t="s">
        <v>76</v>
      </c>
      <c r="B4" s="150"/>
      <c r="C4" s="150"/>
      <c r="D4" s="150"/>
      <c r="E4" s="150"/>
      <c r="F4" s="150"/>
      <c r="G4" s="150"/>
      <c r="H4" s="150"/>
      <c r="I4" s="150"/>
      <c r="J4" s="150"/>
    </row>
    <row r="5" spans="1:10" ht="23.4" customHeight="1" x14ac:dyDescent="0.65">
      <c r="A5" s="11" t="s">
        <v>77</v>
      </c>
      <c r="B5" s="12" t="s">
        <v>78</v>
      </c>
      <c r="C5" s="12" t="s">
        <v>79</v>
      </c>
      <c r="D5" s="12" t="s">
        <v>70</v>
      </c>
      <c r="E5" s="12" t="s">
        <v>80</v>
      </c>
      <c r="F5" s="12" t="s">
        <v>81</v>
      </c>
      <c r="G5" s="12" t="s">
        <v>82</v>
      </c>
      <c r="H5" s="12" t="s">
        <v>71</v>
      </c>
      <c r="I5" s="12" t="s">
        <v>83</v>
      </c>
      <c r="J5" s="12" t="s">
        <v>84</v>
      </c>
    </row>
    <row r="6" spans="1:10" ht="23.4" customHeight="1" x14ac:dyDescent="0.65">
      <c r="A6" s="13" t="s">
        <v>77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3.4" customHeight="1" x14ac:dyDescent="0.65">
      <c r="A7" s="15" t="s">
        <v>127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ht="23.4" customHeight="1" x14ac:dyDescent="0.65">
      <c r="A8" s="17" t="s">
        <v>85</v>
      </c>
      <c r="B8" s="18">
        <v>8519070.9600000009</v>
      </c>
      <c r="C8" s="18">
        <v>8872198.0600000005</v>
      </c>
      <c r="D8" s="18">
        <v>8737303.9499999993</v>
      </c>
      <c r="E8" s="18">
        <f t="shared" ref="E8:E18" si="0">B8+C8+D8</f>
        <v>26128572.970000003</v>
      </c>
      <c r="F8" s="18">
        <v>10049055.25</v>
      </c>
      <c r="G8" s="18">
        <v>8749977.4499999993</v>
      </c>
      <c r="H8" s="18">
        <v>9107660.9600000009</v>
      </c>
      <c r="I8" s="18">
        <f t="shared" ref="I8:I18" si="1">F8+G8+H8</f>
        <v>27906693.66</v>
      </c>
      <c r="J8" s="19">
        <f>E8+I8</f>
        <v>54035266.630000003</v>
      </c>
    </row>
    <row r="9" spans="1:10" ht="23.4" customHeight="1" x14ac:dyDescent="0.65">
      <c r="A9" s="17" t="s">
        <v>86</v>
      </c>
      <c r="B9" s="18">
        <v>1824000</v>
      </c>
      <c r="C9" s="18">
        <v>1847757.82</v>
      </c>
      <c r="D9" s="18">
        <v>1841156.65</v>
      </c>
      <c r="E9" s="18">
        <f t="shared" si="0"/>
        <v>5512914.4700000007</v>
      </c>
      <c r="F9" s="18">
        <v>1810834.03</v>
      </c>
      <c r="G9" s="18">
        <v>1769411.51</v>
      </c>
      <c r="H9" s="18">
        <v>2218718.13</v>
      </c>
      <c r="I9" s="18">
        <f t="shared" si="1"/>
        <v>5798963.6699999999</v>
      </c>
      <c r="J9" s="19">
        <f>E9+I9</f>
        <v>11311878.140000001</v>
      </c>
    </row>
    <row r="10" spans="1:10" ht="23.4" customHeight="1" x14ac:dyDescent="0.65">
      <c r="A10" s="17" t="s">
        <v>87</v>
      </c>
      <c r="B10" s="18">
        <v>54720</v>
      </c>
      <c r="C10" s="18">
        <v>55447</v>
      </c>
      <c r="D10" s="18">
        <v>87070</v>
      </c>
      <c r="E10" s="18">
        <f t="shared" si="0"/>
        <v>197237</v>
      </c>
      <c r="F10" s="18">
        <v>306771</v>
      </c>
      <c r="G10" s="18">
        <v>139473</v>
      </c>
      <c r="H10" s="18">
        <v>163223</v>
      </c>
      <c r="I10" s="18">
        <f t="shared" si="1"/>
        <v>609467</v>
      </c>
      <c r="J10" s="19">
        <f>E10+I10</f>
        <v>806704</v>
      </c>
    </row>
    <row r="11" spans="1:10" ht="23.4" customHeight="1" x14ac:dyDescent="0.65">
      <c r="A11" s="20" t="s">
        <v>128</v>
      </c>
      <c r="B11" s="18"/>
      <c r="C11" s="18"/>
      <c r="D11" s="18"/>
      <c r="E11" s="18">
        <f t="shared" si="0"/>
        <v>0</v>
      </c>
      <c r="F11" s="18"/>
      <c r="G11" s="18"/>
      <c r="H11" s="18"/>
      <c r="I11" s="18">
        <f t="shared" si="1"/>
        <v>0</v>
      </c>
      <c r="J11" s="19"/>
    </row>
    <row r="12" spans="1:10" ht="23.4" customHeight="1" x14ac:dyDescent="0.65">
      <c r="A12" s="17" t="s">
        <v>87</v>
      </c>
      <c r="B12" s="18">
        <v>0</v>
      </c>
      <c r="C12" s="18">
        <v>2316170.8199999998</v>
      </c>
      <c r="D12" s="18">
        <v>1890765</v>
      </c>
      <c r="E12" s="18">
        <f t="shared" si="0"/>
        <v>4206935.82</v>
      </c>
      <c r="F12" s="18">
        <v>2809992.44</v>
      </c>
      <c r="G12" s="18">
        <v>2249181.4700000002</v>
      </c>
      <c r="H12" s="18">
        <v>3388656.38</v>
      </c>
      <c r="I12" s="18">
        <f t="shared" si="1"/>
        <v>8447830.2899999991</v>
      </c>
      <c r="J12" s="19">
        <f>E12+I12</f>
        <v>12654766.109999999</v>
      </c>
    </row>
    <row r="13" spans="1:10" ht="23.4" customHeight="1" x14ac:dyDescent="0.65">
      <c r="A13" s="17" t="s">
        <v>88</v>
      </c>
      <c r="B13" s="18">
        <v>273905.90999999997</v>
      </c>
      <c r="C13" s="18">
        <v>32857.53</v>
      </c>
      <c r="D13" s="18">
        <v>261239.56</v>
      </c>
      <c r="E13" s="18">
        <f t="shared" si="0"/>
        <v>568003</v>
      </c>
      <c r="F13" s="18">
        <v>631132.19999999995</v>
      </c>
      <c r="G13" s="18">
        <v>426060.84</v>
      </c>
      <c r="H13" s="18">
        <v>446561.06</v>
      </c>
      <c r="I13" s="18">
        <f t="shared" si="1"/>
        <v>1503754.1</v>
      </c>
      <c r="J13" s="19">
        <f>E13+I13</f>
        <v>2071757.1</v>
      </c>
    </row>
    <row r="14" spans="1:10" ht="23.4" customHeight="1" x14ac:dyDescent="0.65">
      <c r="A14" s="20" t="s">
        <v>89</v>
      </c>
      <c r="B14" s="18"/>
      <c r="C14" s="18"/>
      <c r="D14" s="18"/>
      <c r="E14" s="18">
        <f t="shared" si="0"/>
        <v>0</v>
      </c>
      <c r="F14" s="18"/>
      <c r="G14" s="18"/>
      <c r="H14" s="18"/>
      <c r="I14" s="18">
        <f t="shared" si="1"/>
        <v>0</v>
      </c>
      <c r="J14" s="19"/>
    </row>
    <row r="15" spans="1:10" ht="23.4" customHeight="1" x14ac:dyDescent="0.65">
      <c r="A15" s="17" t="s">
        <v>90</v>
      </c>
      <c r="B15" s="18">
        <f t="shared" ref="B15:C17" si="2">B41+B68+B95+B122+B149+B176+B203+B230+B257+B284+B311+B338</f>
        <v>0</v>
      </c>
      <c r="C15" s="18">
        <f t="shared" si="2"/>
        <v>0</v>
      </c>
      <c r="D15" s="18">
        <v>187300</v>
      </c>
      <c r="E15" s="18">
        <f t="shared" si="0"/>
        <v>187300</v>
      </c>
      <c r="F15" s="18">
        <v>259492</v>
      </c>
      <c r="G15" s="18">
        <v>261320</v>
      </c>
      <c r="H15" s="18">
        <v>3399300</v>
      </c>
      <c r="I15" s="18">
        <f t="shared" si="1"/>
        <v>3920112</v>
      </c>
      <c r="J15" s="19">
        <f>E15+I15</f>
        <v>4107412</v>
      </c>
    </row>
    <row r="16" spans="1:10" ht="23.4" customHeight="1" x14ac:dyDescent="0.65">
      <c r="A16" s="17" t="s">
        <v>91</v>
      </c>
      <c r="B16" s="18">
        <f t="shared" si="2"/>
        <v>0</v>
      </c>
      <c r="C16" s="18">
        <f t="shared" si="2"/>
        <v>0</v>
      </c>
      <c r="D16" s="18">
        <v>0</v>
      </c>
      <c r="E16" s="18">
        <f t="shared" si="0"/>
        <v>0</v>
      </c>
      <c r="F16" s="18">
        <v>0</v>
      </c>
      <c r="G16" s="18">
        <v>0</v>
      </c>
      <c r="H16" s="18">
        <v>433976</v>
      </c>
      <c r="I16" s="18">
        <f t="shared" si="1"/>
        <v>433976</v>
      </c>
      <c r="J16" s="19">
        <f>E16+I16</f>
        <v>433976</v>
      </c>
    </row>
    <row r="17" spans="1:11" ht="23.4" customHeight="1" x14ac:dyDescent="0.65">
      <c r="A17" s="20" t="s">
        <v>92</v>
      </c>
      <c r="B17" s="18">
        <f t="shared" si="2"/>
        <v>0</v>
      </c>
      <c r="C17" s="18">
        <f t="shared" si="2"/>
        <v>0</v>
      </c>
      <c r="D17" s="18">
        <v>0</v>
      </c>
      <c r="E17" s="18">
        <f t="shared" si="0"/>
        <v>0</v>
      </c>
      <c r="F17" s="18">
        <v>132126</v>
      </c>
      <c r="G17" s="18">
        <v>289522</v>
      </c>
      <c r="H17" s="18">
        <v>135263</v>
      </c>
      <c r="I17" s="18">
        <f t="shared" si="1"/>
        <v>556911</v>
      </c>
      <c r="J17" s="19">
        <f>E17+I17</f>
        <v>556911</v>
      </c>
    </row>
    <row r="18" spans="1:11" ht="23.4" customHeight="1" x14ac:dyDescent="0.65">
      <c r="A18" s="21" t="s">
        <v>93</v>
      </c>
      <c r="B18" s="22">
        <f>B44+B71+B98+B125+B152+B179+B206+B233+B260+B287+B314+B341</f>
        <v>0</v>
      </c>
      <c r="C18" s="22">
        <v>389395.56</v>
      </c>
      <c r="D18" s="18">
        <v>567427.62</v>
      </c>
      <c r="E18" s="18">
        <f t="shared" si="0"/>
        <v>956823.17999999993</v>
      </c>
      <c r="F18" s="18">
        <v>994661.66</v>
      </c>
      <c r="G18" s="18">
        <v>770225.5</v>
      </c>
      <c r="H18" s="18">
        <v>1723423.2</v>
      </c>
      <c r="I18" s="18">
        <f t="shared" si="1"/>
        <v>3488310.3600000003</v>
      </c>
      <c r="J18" s="19">
        <f>E18+I18</f>
        <v>4445133.54</v>
      </c>
    </row>
    <row r="19" spans="1:11" ht="23.4" customHeight="1" x14ac:dyDescent="0.65">
      <c r="A19" s="11" t="s">
        <v>94</v>
      </c>
      <c r="B19" s="23">
        <f>B8+B9+B10+B12+B13+B15+B16+B17+B18</f>
        <v>10671696.870000001</v>
      </c>
      <c r="C19" s="23">
        <f>C8+C9+C10+C12+C13+C15+C16+C17+C18</f>
        <v>13513826.790000001</v>
      </c>
      <c r="D19" s="23">
        <f>D8+D9+D10+D12+D13+D15+D16+D17+D18</f>
        <v>13572262.779999999</v>
      </c>
      <c r="E19" s="12">
        <f>SUM(E8:E18)</f>
        <v>37757786.440000005</v>
      </c>
      <c r="F19" s="23">
        <f>F8+F9+F10+F12+F13+F15+F16+F17+F18</f>
        <v>16994064.579999998</v>
      </c>
      <c r="G19" s="23">
        <f>G8+G9+G10+G12+G13+G15+G16+G17+G18</f>
        <v>14655171.77</v>
      </c>
      <c r="H19" s="23">
        <f>H8+H9+H10+H12+H13+H15+H16+H17+H18</f>
        <v>21016781.73</v>
      </c>
      <c r="I19" s="12">
        <f t="shared" ref="I19:J19" si="3">SUM(I8:I18)</f>
        <v>52666018.079999998</v>
      </c>
      <c r="J19" s="12">
        <f t="shared" si="3"/>
        <v>90423804.519999996</v>
      </c>
    </row>
    <row r="20" spans="1:11" ht="23.4" customHeight="1" x14ac:dyDescent="0.65">
      <c r="A20" s="15" t="s">
        <v>95</v>
      </c>
      <c r="B20" s="16">
        <v>0</v>
      </c>
      <c r="C20" s="16">
        <v>0</v>
      </c>
      <c r="D20" s="16">
        <v>0</v>
      </c>
      <c r="E20" s="16">
        <f>SUM(B20+C20+D20)</f>
        <v>0</v>
      </c>
      <c r="F20" s="16">
        <v>0</v>
      </c>
      <c r="G20" s="16">
        <v>12890496</v>
      </c>
      <c r="H20" s="16">
        <v>110200</v>
      </c>
      <c r="I20" s="18">
        <f>F20+G20+H20</f>
        <v>13000696</v>
      </c>
      <c r="J20" s="19">
        <f>E20+I20</f>
        <v>13000696</v>
      </c>
    </row>
    <row r="21" spans="1:11" ht="23.4" customHeight="1" x14ac:dyDescent="0.65">
      <c r="A21" s="11" t="s">
        <v>96</v>
      </c>
      <c r="B21" s="12">
        <f>SUM(B19:B20)</f>
        <v>10671696.870000001</v>
      </c>
      <c r="C21" s="12">
        <f t="shared" ref="C21:J21" si="4">SUM(C19:C20)</f>
        <v>13513826.790000001</v>
      </c>
      <c r="D21" s="12">
        <f t="shared" si="4"/>
        <v>13572262.779999999</v>
      </c>
      <c r="E21" s="12">
        <f t="shared" si="4"/>
        <v>37757786.440000005</v>
      </c>
      <c r="F21" s="12">
        <f t="shared" si="4"/>
        <v>16994064.579999998</v>
      </c>
      <c r="G21" s="12">
        <f t="shared" si="4"/>
        <v>27545667.77</v>
      </c>
      <c r="H21" s="12">
        <f t="shared" si="4"/>
        <v>21126981.73</v>
      </c>
      <c r="I21" s="12">
        <f t="shared" si="4"/>
        <v>65666714.079999998</v>
      </c>
      <c r="J21" s="12">
        <f t="shared" si="4"/>
        <v>103424500.52</v>
      </c>
    </row>
    <row r="22" spans="1:11" ht="21" customHeight="1" x14ac:dyDescent="0.65"/>
    <row r="23" spans="1:11" ht="21" customHeight="1" x14ac:dyDescent="0.65"/>
    <row r="24" spans="1:11" ht="21" customHeight="1" x14ac:dyDescent="0.65"/>
    <row r="25" spans="1:11" ht="21" customHeight="1" x14ac:dyDescent="0.65"/>
    <row r="26" spans="1:11" ht="21" customHeight="1" x14ac:dyDescent="0.65"/>
    <row r="27" spans="1:11" ht="21" customHeight="1" x14ac:dyDescent="0.65"/>
    <row r="28" spans="1:11" s="130" customFormat="1" ht="21" customHeight="1" x14ac:dyDescent="0.7">
      <c r="A28" s="150" t="s">
        <v>75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31"/>
    </row>
    <row r="29" spans="1:11" s="130" customFormat="1" ht="21" customHeight="1" x14ac:dyDescent="0.7">
      <c r="A29" s="150" t="s">
        <v>97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31"/>
    </row>
    <row r="30" spans="1:11" s="130" customFormat="1" ht="21" customHeight="1" x14ac:dyDescent="0.7">
      <c r="A30" s="150" t="s">
        <v>98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31"/>
    </row>
    <row r="31" spans="1:11" ht="23.4" customHeight="1" x14ac:dyDescent="0.65">
      <c r="A31" s="11" t="s">
        <v>77</v>
      </c>
      <c r="B31" s="12" t="s">
        <v>78</v>
      </c>
      <c r="C31" s="12" t="s">
        <v>79</v>
      </c>
      <c r="D31" s="12" t="s">
        <v>70</v>
      </c>
      <c r="E31" s="12" t="s">
        <v>80</v>
      </c>
      <c r="F31" s="12" t="s">
        <v>81</v>
      </c>
      <c r="G31" s="12" t="s">
        <v>82</v>
      </c>
      <c r="H31" s="12" t="s">
        <v>71</v>
      </c>
      <c r="I31" s="12" t="s">
        <v>83</v>
      </c>
      <c r="J31" s="12" t="s">
        <v>84</v>
      </c>
    </row>
    <row r="32" spans="1:11" ht="23.4" customHeight="1" x14ac:dyDescent="0.65">
      <c r="A32" s="13" t="s">
        <v>77</v>
      </c>
      <c r="B32" s="14"/>
      <c r="C32" s="14"/>
      <c r="D32" s="14"/>
      <c r="E32" s="14"/>
      <c r="F32" s="14"/>
      <c r="G32" s="14"/>
      <c r="H32" s="14"/>
      <c r="I32" s="14"/>
      <c r="J32" s="14"/>
    </row>
    <row r="33" spans="1:10" ht="23.4" customHeight="1" x14ac:dyDescent="0.65">
      <c r="A33" s="15" t="s">
        <v>127</v>
      </c>
      <c r="B33" s="16"/>
      <c r="C33" s="16"/>
      <c r="D33" s="16"/>
      <c r="E33" s="16"/>
      <c r="F33" s="16"/>
      <c r="G33" s="16"/>
      <c r="H33" s="16"/>
      <c r="I33" s="16"/>
      <c r="J33" s="16"/>
    </row>
    <row r="34" spans="1:10" ht="23.4" customHeight="1" x14ac:dyDescent="0.65">
      <c r="A34" s="17" t="s">
        <v>85</v>
      </c>
      <c r="B34" s="18">
        <v>686858.38</v>
      </c>
      <c r="C34" s="18">
        <v>686790</v>
      </c>
      <c r="D34" s="18">
        <v>788350.65</v>
      </c>
      <c r="E34" s="18">
        <f t="shared" ref="E34:E44" si="5">B34+C34+D34</f>
        <v>2161999.0299999998</v>
      </c>
      <c r="F34" s="19">
        <v>731258.71</v>
      </c>
      <c r="G34" s="19">
        <v>722283.87</v>
      </c>
      <c r="H34" s="19">
        <v>726138.57</v>
      </c>
      <c r="I34" s="18">
        <f t="shared" ref="I34:I44" si="6">F34+G34+H34</f>
        <v>2179681.15</v>
      </c>
      <c r="J34" s="19">
        <f t="shared" ref="J34:J45" si="7">E34+I34</f>
        <v>4341680.18</v>
      </c>
    </row>
    <row r="35" spans="1:10" ht="23.4" customHeight="1" x14ac:dyDescent="0.65">
      <c r="A35" s="17" t="s">
        <v>86</v>
      </c>
      <c r="B35" s="18">
        <v>0</v>
      </c>
      <c r="C35" s="18">
        <v>0</v>
      </c>
      <c r="D35" s="18">
        <v>0</v>
      </c>
      <c r="E35" s="18">
        <f t="shared" si="5"/>
        <v>0</v>
      </c>
      <c r="F35" s="19">
        <v>0</v>
      </c>
      <c r="G35" s="19">
        <v>0</v>
      </c>
      <c r="H35" s="19">
        <v>0</v>
      </c>
      <c r="I35" s="18">
        <f t="shared" si="6"/>
        <v>0</v>
      </c>
      <c r="J35" s="19">
        <f t="shared" si="7"/>
        <v>0</v>
      </c>
    </row>
    <row r="36" spans="1:10" ht="23.4" customHeight="1" x14ac:dyDescent="0.65">
      <c r="A36" s="17" t="s">
        <v>87</v>
      </c>
      <c r="B36" s="18">
        <v>0</v>
      </c>
      <c r="C36" s="18">
        <v>0</v>
      </c>
      <c r="D36" s="18">
        <v>11340</v>
      </c>
      <c r="E36" s="18">
        <f t="shared" si="5"/>
        <v>11340</v>
      </c>
      <c r="F36" s="19">
        <v>3780</v>
      </c>
      <c r="G36" s="19">
        <v>3780</v>
      </c>
      <c r="H36" s="19">
        <v>6180</v>
      </c>
      <c r="I36" s="18">
        <f t="shared" si="6"/>
        <v>13740</v>
      </c>
      <c r="J36" s="19">
        <f t="shared" si="7"/>
        <v>25080</v>
      </c>
    </row>
    <row r="37" spans="1:10" ht="23.4" customHeight="1" x14ac:dyDescent="0.65">
      <c r="A37" s="20" t="s">
        <v>128</v>
      </c>
      <c r="B37" s="19"/>
      <c r="C37" s="19"/>
      <c r="D37" s="19"/>
      <c r="E37" s="18"/>
      <c r="F37" s="19"/>
      <c r="G37" s="19"/>
      <c r="H37" s="19"/>
      <c r="I37" s="18">
        <f t="shared" si="6"/>
        <v>0</v>
      </c>
      <c r="J37" s="19">
        <f t="shared" si="7"/>
        <v>0</v>
      </c>
    </row>
    <row r="38" spans="1:10" ht="23.4" customHeight="1" x14ac:dyDescent="0.65">
      <c r="A38" s="17" t="s">
        <v>87</v>
      </c>
      <c r="B38" s="18">
        <v>253111.28</v>
      </c>
      <c r="C38" s="18">
        <v>67444</v>
      </c>
      <c r="D38" s="18">
        <v>49560</v>
      </c>
      <c r="E38" s="18">
        <f t="shared" si="5"/>
        <v>370115.28</v>
      </c>
      <c r="F38" s="19">
        <v>18000</v>
      </c>
      <c r="G38" s="19">
        <v>104559.35</v>
      </c>
      <c r="H38" s="19">
        <v>43950</v>
      </c>
      <c r="I38" s="18">
        <f t="shared" si="6"/>
        <v>166509.35</v>
      </c>
      <c r="J38" s="19">
        <f t="shared" si="7"/>
        <v>536624.63</v>
      </c>
    </row>
    <row r="39" spans="1:10" ht="23.4" customHeight="1" x14ac:dyDescent="0.65">
      <c r="A39" s="17" t="s">
        <v>88</v>
      </c>
      <c r="B39" s="18">
        <v>0</v>
      </c>
      <c r="C39" s="18">
        <v>13961.06</v>
      </c>
      <c r="D39" s="18">
        <v>233819.24</v>
      </c>
      <c r="E39" s="18">
        <f t="shared" si="5"/>
        <v>247780.3</v>
      </c>
      <c r="F39" s="19">
        <v>466234.1</v>
      </c>
      <c r="G39" s="19">
        <v>247749.48</v>
      </c>
      <c r="H39" s="19">
        <v>257485.19</v>
      </c>
      <c r="I39" s="18">
        <f t="shared" si="6"/>
        <v>971468.77</v>
      </c>
      <c r="J39" s="19">
        <f t="shared" si="7"/>
        <v>1219249.07</v>
      </c>
    </row>
    <row r="40" spans="1:10" ht="23.4" customHeight="1" x14ac:dyDescent="0.65">
      <c r="A40" s="20" t="s">
        <v>89</v>
      </c>
      <c r="B40" s="19"/>
      <c r="C40" s="19"/>
      <c r="D40" s="19"/>
      <c r="E40" s="18"/>
      <c r="F40" s="19"/>
      <c r="G40" s="19"/>
      <c r="H40" s="19"/>
      <c r="I40" s="18">
        <f t="shared" si="6"/>
        <v>0</v>
      </c>
      <c r="J40" s="19">
        <f t="shared" si="7"/>
        <v>0</v>
      </c>
    </row>
    <row r="41" spans="1:10" ht="23.4" customHeight="1" x14ac:dyDescent="0.65">
      <c r="A41" s="17" t="s">
        <v>90</v>
      </c>
      <c r="B41" s="18">
        <v>0</v>
      </c>
      <c r="C41" s="18">
        <v>0</v>
      </c>
      <c r="D41" s="18">
        <v>0</v>
      </c>
      <c r="E41" s="18">
        <f t="shared" si="5"/>
        <v>0</v>
      </c>
      <c r="F41" s="19">
        <v>4000</v>
      </c>
      <c r="G41" s="19">
        <v>0</v>
      </c>
      <c r="H41" s="19">
        <v>0</v>
      </c>
      <c r="I41" s="18">
        <f t="shared" si="6"/>
        <v>4000</v>
      </c>
      <c r="J41" s="19">
        <f t="shared" si="7"/>
        <v>4000</v>
      </c>
    </row>
    <row r="42" spans="1:10" ht="23.4" customHeight="1" x14ac:dyDescent="0.65">
      <c r="A42" s="17" t="s">
        <v>91</v>
      </c>
      <c r="B42" s="18">
        <v>0</v>
      </c>
      <c r="C42" s="18">
        <v>0</v>
      </c>
      <c r="D42" s="18">
        <v>0</v>
      </c>
      <c r="E42" s="18">
        <f t="shared" si="5"/>
        <v>0</v>
      </c>
      <c r="F42" s="19">
        <v>0</v>
      </c>
      <c r="G42" s="19">
        <v>0</v>
      </c>
      <c r="H42" s="19">
        <v>0</v>
      </c>
      <c r="I42" s="18">
        <f t="shared" si="6"/>
        <v>0</v>
      </c>
      <c r="J42" s="19">
        <f t="shared" si="7"/>
        <v>0</v>
      </c>
    </row>
    <row r="43" spans="1:10" ht="23.4" customHeight="1" x14ac:dyDescent="0.65">
      <c r="A43" s="20" t="s">
        <v>92</v>
      </c>
      <c r="B43" s="19">
        <v>0</v>
      </c>
      <c r="C43" s="19">
        <v>0</v>
      </c>
      <c r="D43" s="19">
        <v>0</v>
      </c>
      <c r="E43" s="18">
        <f t="shared" si="5"/>
        <v>0</v>
      </c>
      <c r="F43" s="19">
        <v>0</v>
      </c>
      <c r="G43" s="19">
        <v>0</v>
      </c>
      <c r="H43" s="19">
        <v>0</v>
      </c>
      <c r="I43" s="18">
        <f t="shared" si="6"/>
        <v>0</v>
      </c>
      <c r="J43" s="19">
        <f t="shared" si="7"/>
        <v>0</v>
      </c>
    </row>
    <row r="44" spans="1:10" ht="23.4" customHeight="1" x14ac:dyDescent="0.65">
      <c r="A44" s="21" t="s">
        <v>93</v>
      </c>
      <c r="B44" s="25">
        <v>0</v>
      </c>
      <c r="C44" s="25">
        <v>0</v>
      </c>
      <c r="D44" s="25">
        <v>48800</v>
      </c>
      <c r="E44" s="18">
        <f t="shared" si="5"/>
        <v>48800</v>
      </c>
      <c r="F44" s="19">
        <v>24800</v>
      </c>
      <c r="G44" s="19">
        <v>24800</v>
      </c>
      <c r="H44" s="19">
        <v>22400</v>
      </c>
      <c r="I44" s="18">
        <f t="shared" si="6"/>
        <v>72000</v>
      </c>
      <c r="J44" s="19">
        <f t="shared" si="7"/>
        <v>120800</v>
      </c>
    </row>
    <row r="45" spans="1:10" ht="23.4" customHeight="1" x14ac:dyDescent="0.65">
      <c r="A45" s="11" t="s">
        <v>94</v>
      </c>
      <c r="B45" s="12">
        <f>SUM(B34:B44)</f>
        <v>939969.66</v>
      </c>
      <c r="C45" s="12">
        <f t="shared" ref="C45:I45" si="8">SUM(C34:C44)</f>
        <v>768195.06</v>
      </c>
      <c r="D45" s="12">
        <f t="shared" si="8"/>
        <v>1131869.8900000001</v>
      </c>
      <c r="E45" s="12">
        <f t="shared" si="8"/>
        <v>2840034.6099999994</v>
      </c>
      <c r="F45" s="12">
        <f t="shared" si="8"/>
        <v>1248072.81</v>
      </c>
      <c r="G45" s="12">
        <f t="shared" si="8"/>
        <v>1103172.7</v>
      </c>
      <c r="H45" s="12">
        <f t="shared" si="8"/>
        <v>1056153.76</v>
      </c>
      <c r="I45" s="12">
        <f t="shared" si="8"/>
        <v>3407399.27</v>
      </c>
      <c r="J45" s="12">
        <f t="shared" si="7"/>
        <v>6247433.879999999</v>
      </c>
    </row>
    <row r="46" spans="1:10" ht="23.4" customHeight="1" x14ac:dyDescent="0.65">
      <c r="A46" s="15" t="s">
        <v>95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23.4" customHeight="1" x14ac:dyDescent="0.65">
      <c r="A47" s="11" t="s">
        <v>99</v>
      </c>
      <c r="B47" s="12">
        <f t="shared" ref="B47:J47" si="9">SUM(B45:B46)</f>
        <v>939969.66</v>
      </c>
      <c r="C47" s="12">
        <f t="shared" si="9"/>
        <v>768195.06</v>
      </c>
      <c r="D47" s="12">
        <f t="shared" si="9"/>
        <v>1131869.8900000001</v>
      </c>
      <c r="E47" s="12">
        <f t="shared" si="9"/>
        <v>2840034.6099999994</v>
      </c>
      <c r="F47" s="26">
        <f t="shared" si="9"/>
        <v>1248072.81</v>
      </c>
      <c r="G47" s="26">
        <f t="shared" si="9"/>
        <v>1103172.7</v>
      </c>
      <c r="H47" s="26">
        <f t="shared" si="9"/>
        <v>1056153.76</v>
      </c>
      <c r="I47" s="26">
        <f t="shared" si="9"/>
        <v>3407399.27</v>
      </c>
      <c r="J47" s="26">
        <f t="shared" si="9"/>
        <v>6247433.879999999</v>
      </c>
    </row>
    <row r="48" spans="1:10" ht="21" customHeight="1" x14ac:dyDescent="0.65"/>
    <row r="49" spans="1:11" ht="21" customHeight="1" x14ac:dyDescent="0.65"/>
    <row r="50" spans="1:11" ht="21" customHeight="1" x14ac:dyDescent="0.65"/>
    <row r="51" spans="1:11" ht="21" customHeight="1" x14ac:dyDescent="0.65"/>
    <row r="52" spans="1:11" ht="21" customHeight="1" x14ac:dyDescent="0.65"/>
    <row r="53" spans="1:11" ht="21" customHeight="1" x14ac:dyDescent="0.65"/>
    <row r="54" spans="1:11" ht="21" customHeight="1" x14ac:dyDescent="0.65"/>
    <row r="55" spans="1:11" s="130" customFormat="1" ht="21" customHeight="1" x14ac:dyDescent="0.7">
      <c r="A55" s="150" t="s">
        <v>75</v>
      </c>
      <c r="B55" s="150"/>
      <c r="C55" s="150"/>
      <c r="D55" s="150"/>
      <c r="E55" s="150"/>
      <c r="F55" s="150"/>
      <c r="G55" s="150"/>
      <c r="H55" s="150"/>
      <c r="I55" s="150"/>
      <c r="J55" s="150"/>
      <c r="K55" s="131"/>
    </row>
    <row r="56" spans="1:11" s="130" customFormat="1" ht="21" customHeight="1" x14ac:dyDescent="0.7">
      <c r="A56" s="150" t="s">
        <v>100</v>
      </c>
      <c r="B56" s="150"/>
      <c r="C56" s="150"/>
      <c r="D56" s="150"/>
      <c r="E56" s="150"/>
      <c r="F56" s="150"/>
      <c r="G56" s="150"/>
      <c r="H56" s="150"/>
      <c r="I56" s="150"/>
      <c r="J56" s="150"/>
      <c r="K56" s="131"/>
    </row>
    <row r="57" spans="1:11" s="130" customFormat="1" ht="21" customHeight="1" x14ac:dyDescent="0.7">
      <c r="A57" s="150" t="s">
        <v>98</v>
      </c>
      <c r="B57" s="150"/>
      <c r="C57" s="150"/>
      <c r="D57" s="150"/>
      <c r="E57" s="150"/>
      <c r="F57" s="150"/>
      <c r="G57" s="150"/>
      <c r="H57" s="150"/>
      <c r="I57" s="150"/>
      <c r="J57" s="150"/>
      <c r="K57" s="131"/>
    </row>
    <row r="58" spans="1:11" ht="23.4" customHeight="1" x14ac:dyDescent="0.65">
      <c r="A58" s="11" t="s">
        <v>77</v>
      </c>
      <c r="B58" s="12" t="s">
        <v>78</v>
      </c>
      <c r="C58" s="12" t="s">
        <v>79</v>
      </c>
      <c r="D58" s="12" t="s">
        <v>70</v>
      </c>
      <c r="E58" s="12" t="s">
        <v>80</v>
      </c>
      <c r="F58" s="12" t="s">
        <v>81</v>
      </c>
      <c r="G58" s="12" t="s">
        <v>82</v>
      </c>
      <c r="H58" s="12" t="s">
        <v>71</v>
      </c>
      <c r="I58" s="12" t="s">
        <v>83</v>
      </c>
      <c r="J58" s="12" t="s">
        <v>84</v>
      </c>
    </row>
    <row r="59" spans="1:11" ht="23.4" customHeight="1" x14ac:dyDescent="0.65">
      <c r="A59" s="13" t="s">
        <v>77</v>
      </c>
      <c r="B59" s="14"/>
      <c r="C59" s="14"/>
      <c r="D59" s="14"/>
      <c r="E59" s="14"/>
      <c r="F59" s="14"/>
      <c r="G59" s="14"/>
      <c r="H59" s="14"/>
      <c r="I59" s="14"/>
      <c r="J59" s="14"/>
    </row>
    <row r="60" spans="1:11" ht="23.4" customHeight="1" x14ac:dyDescent="0.65">
      <c r="A60" s="15" t="s">
        <v>127</v>
      </c>
      <c r="B60" s="16"/>
      <c r="C60" s="16"/>
      <c r="D60" s="16"/>
      <c r="E60" s="16"/>
      <c r="F60" s="16"/>
      <c r="G60" s="16"/>
      <c r="H60" s="16"/>
      <c r="I60" s="16"/>
      <c r="J60" s="16"/>
    </row>
    <row r="61" spans="1:11" ht="23.4" customHeight="1" x14ac:dyDescent="0.65">
      <c r="A61" s="17" t="s">
        <v>85</v>
      </c>
      <c r="B61" s="18">
        <v>343756.13</v>
      </c>
      <c r="C61" s="18">
        <v>658480</v>
      </c>
      <c r="D61" s="18">
        <v>47040</v>
      </c>
      <c r="E61" s="18">
        <f t="shared" ref="E61:E71" si="10">B61+C61+D61</f>
        <v>1049276.1299999999</v>
      </c>
      <c r="F61" s="19">
        <v>340641.94</v>
      </c>
      <c r="G61" s="19">
        <v>363640.64</v>
      </c>
      <c r="H61" s="19">
        <v>366168.57</v>
      </c>
      <c r="I61" s="18">
        <f t="shared" ref="I61:I71" si="11">F61+G61+H61</f>
        <v>1070451.1500000001</v>
      </c>
      <c r="J61" s="19">
        <f t="shared" ref="J61:J72" si="12">E61+I61</f>
        <v>2119727.2800000003</v>
      </c>
    </row>
    <row r="62" spans="1:11" ht="23.4" customHeight="1" x14ac:dyDescent="0.65">
      <c r="A62" s="17" t="s">
        <v>86</v>
      </c>
      <c r="B62" s="18">
        <v>0</v>
      </c>
      <c r="C62" s="18">
        <v>0</v>
      </c>
      <c r="D62" s="18">
        <v>0</v>
      </c>
      <c r="E62" s="18">
        <f t="shared" si="10"/>
        <v>0</v>
      </c>
      <c r="F62" s="18">
        <v>0</v>
      </c>
      <c r="G62" s="18">
        <v>0</v>
      </c>
      <c r="H62" s="18">
        <v>0</v>
      </c>
      <c r="I62" s="18">
        <f t="shared" si="11"/>
        <v>0</v>
      </c>
      <c r="J62" s="19">
        <f t="shared" si="12"/>
        <v>0</v>
      </c>
    </row>
    <row r="63" spans="1:11" ht="23.4" customHeight="1" x14ac:dyDescent="0.65">
      <c r="A63" s="17" t="s">
        <v>87</v>
      </c>
      <c r="B63" s="18">
        <v>0</v>
      </c>
      <c r="C63" s="18">
        <v>0</v>
      </c>
      <c r="D63" s="18">
        <v>0</v>
      </c>
      <c r="E63" s="18">
        <f t="shared" si="10"/>
        <v>0</v>
      </c>
      <c r="F63" s="18">
        <v>0</v>
      </c>
      <c r="G63" s="18">
        <v>0</v>
      </c>
      <c r="H63" s="18">
        <v>0</v>
      </c>
      <c r="I63" s="18">
        <f t="shared" si="11"/>
        <v>0</v>
      </c>
      <c r="J63" s="19">
        <f t="shared" si="12"/>
        <v>0</v>
      </c>
    </row>
    <row r="64" spans="1:11" ht="23.4" customHeight="1" x14ac:dyDescent="0.65">
      <c r="A64" s="20" t="s">
        <v>128</v>
      </c>
      <c r="B64" s="19"/>
      <c r="C64" s="19"/>
      <c r="D64" s="19"/>
      <c r="E64" s="18">
        <f t="shared" si="10"/>
        <v>0</v>
      </c>
      <c r="F64" s="19"/>
      <c r="G64" s="19"/>
      <c r="H64" s="19"/>
      <c r="I64" s="18">
        <f t="shared" si="11"/>
        <v>0</v>
      </c>
      <c r="J64" s="19">
        <f t="shared" si="12"/>
        <v>0</v>
      </c>
    </row>
    <row r="65" spans="1:10" ht="23.4" customHeight="1" x14ac:dyDescent="0.65">
      <c r="A65" s="17" t="s">
        <v>87</v>
      </c>
      <c r="B65" s="18">
        <v>0</v>
      </c>
      <c r="C65" s="18">
        <v>68390.97</v>
      </c>
      <c r="D65" s="18">
        <v>70600</v>
      </c>
      <c r="E65" s="18">
        <f t="shared" si="10"/>
        <v>138990.97</v>
      </c>
      <c r="F65" s="18">
        <v>60440</v>
      </c>
      <c r="G65" s="18">
        <v>64275.48</v>
      </c>
      <c r="H65" s="18">
        <v>61408.57</v>
      </c>
      <c r="I65" s="18">
        <f t="shared" si="11"/>
        <v>186124.05000000002</v>
      </c>
      <c r="J65" s="19">
        <f t="shared" si="12"/>
        <v>325115.02</v>
      </c>
    </row>
    <row r="66" spans="1:10" ht="23.4" customHeight="1" x14ac:dyDescent="0.65">
      <c r="A66" s="17" t="s">
        <v>88</v>
      </c>
      <c r="B66" s="18">
        <v>0</v>
      </c>
      <c r="C66" s="18">
        <v>0</v>
      </c>
      <c r="D66" s="18">
        <v>0</v>
      </c>
      <c r="E66" s="18">
        <f t="shared" si="10"/>
        <v>0</v>
      </c>
      <c r="F66" s="18">
        <v>0</v>
      </c>
      <c r="G66" s="18">
        <v>0</v>
      </c>
      <c r="H66" s="18">
        <v>0</v>
      </c>
      <c r="I66" s="18">
        <f t="shared" si="11"/>
        <v>0</v>
      </c>
      <c r="J66" s="19">
        <f t="shared" si="12"/>
        <v>0</v>
      </c>
    </row>
    <row r="67" spans="1:10" ht="23.4" customHeight="1" x14ac:dyDescent="0.65">
      <c r="A67" s="20" t="s">
        <v>89</v>
      </c>
      <c r="B67" s="19"/>
      <c r="C67" s="19"/>
      <c r="D67" s="19"/>
      <c r="E67" s="18">
        <f t="shared" si="10"/>
        <v>0</v>
      </c>
      <c r="F67" s="19"/>
      <c r="G67" s="19"/>
      <c r="H67" s="19"/>
      <c r="I67" s="18">
        <f t="shared" si="11"/>
        <v>0</v>
      </c>
      <c r="J67" s="19">
        <f t="shared" si="12"/>
        <v>0</v>
      </c>
    </row>
    <row r="68" spans="1:10" ht="23.4" customHeight="1" x14ac:dyDescent="0.65">
      <c r="A68" s="17" t="s">
        <v>90</v>
      </c>
      <c r="B68" s="18">
        <v>0</v>
      </c>
      <c r="C68" s="18">
        <v>0</v>
      </c>
      <c r="D68" s="18">
        <v>0</v>
      </c>
      <c r="E68" s="18">
        <f t="shared" si="10"/>
        <v>0</v>
      </c>
      <c r="F68" s="18">
        <v>0</v>
      </c>
      <c r="G68" s="18">
        <v>0</v>
      </c>
      <c r="H68" s="18">
        <v>0</v>
      </c>
      <c r="I68" s="18">
        <f t="shared" si="11"/>
        <v>0</v>
      </c>
      <c r="J68" s="19">
        <f t="shared" si="12"/>
        <v>0</v>
      </c>
    </row>
    <row r="69" spans="1:10" ht="23.4" customHeight="1" x14ac:dyDescent="0.65">
      <c r="A69" s="17" t="s">
        <v>91</v>
      </c>
      <c r="B69" s="18">
        <v>0</v>
      </c>
      <c r="C69" s="18">
        <v>0</v>
      </c>
      <c r="D69" s="18">
        <v>0</v>
      </c>
      <c r="E69" s="18">
        <f t="shared" si="10"/>
        <v>0</v>
      </c>
      <c r="F69" s="18">
        <v>0</v>
      </c>
      <c r="G69" s="18">
        <v>0</v>
      </c>
      <c r="H69" s="18">
        <v>0</v>
      </c>
      <c r="I69" s="18">
        <f t="shared" si="11"/>
        <v>0</v>
      </c>
      <c r="J69" s="19">
        <f t="shared" si="12"/>
        <v>0</v>
      </c>
    </row>
    <row r="70" spans="1:10" ht="23.4" customHeight="1" x14ac:dyDescent="0.65">
      <c r="A70" s="20" t="s">
        <v>92</v>
      </c>
      <c r="B70" s="19">
        <v>0</v>
      </c>
      <c r="C70" s="19">
        <v>0</v>
      </c>
      <c r="D70" s="19">
        <v>0</v>
      </c>
      <c r="E70" s="18">
        <f t="shared" si="10"/>
        <v>0</v>
      </c>
      <c r="F70" s="19">
        <v>0</v>
      </c>
      <c r="G70" s="19">
        <v>0</v>
      </c>
      <c r="H70" s="19">
        <v>0</v>
      </c>
      <c r="I70" s="18">
        <f t="shared" si="11"/>
        <v>0</v>
      </c>
      <c r="J70" s="19">
        <f t="shared" si="12"/>
        <v>0</v>
      </c>
    </row>
    <row r="71" spans="1:10" ht="23.4" customHeight="1" x14ac:dyDescent="0.65">
      <c r="A71" s="21" t="s">
        <v>93</v>
      </c>
      <c r="B71" s="25">
        <v>0</v>
      </c>
      <c r="C71" s="25">
        <v>0</v>
      </c>
      <c r="D71" s="25">
        <v>0</v>
      </c>
      <c r="E71" s="18">
        <f t="shared" si="10"/>
        <v>0</v>
      </c>
      <c r="F71" s="25">
        <v>0</v>
      </c>
      <c r="G71" s="25">
        <v>0</v>
      </c>
      <c r="H71" s="25">
        <v>0</v>
      </c>
      <c r="I71" s="18">
        <f t="shared" si="11"/>
        <v>0</v>
      </c>
      <c r="J71" s="19">
        <f t="shared" si="12"/>
        <v>0</v>
      </c>
    </row>
    <row r="72" spans="1:10" ht="23.4" customHeight="1" x14ac:dyDescent="0.65">
      <c r="A72" s="11" t="s">
        <v>94</v>
      </c>
      <c r="B72" s="12">
        <f>SUM(B61:B71)</f>
        <v>343756.13</v>
      </c>
      <c r="C72" s="12">
        <f t="shared" ref="C72:I72" si="13">SUM(C61:C71)</f>
        <v>726870.97</v>
      </c>
      <c r="D72" s="12">
        <f t="shared" si="13"/>
        <v>117640</v>
      </c>
      <c r="E72" s="12">
        <f t="shared" si="13"/>
        <v>1188267.0999999999</v>
      </c>
      <c r="F72" s="12">
        <f t="shared" si="13"/>
        <v>401081.94</v>
      </c>
      <c r="G72" s="12">
        <f t="shared" si="13"/>
        <v>427916.12</v>
      </c>
      <c r="H72" s="12">
        <f t="shared" si="13"/>
        <v>427577.14</v>
      </c>
      <c r="I72" s="12">
        <f t="shared" si="13"/>
        <v>1256575.2000000002</v>
      </c>
      <c r="J72" s="12">
        <f t="shared" si="12"/>
        <v>2444842.2999999998</v>
      </c>
    </row>
    <row r="73" spans="1:10" ht="23.4" customHeight="1" x14ac:dyDescent="0.65">
      <c r="A73" s="15" t="s">
        <v>95</v>
      </c>
      <c r="B73" s="16"/>
      <c r="C73" s="16"/>
      <c r="D73" s="16"/>
      <c r="E73" s="16"/>
      <c r="F73" s="16"/>
      <c r="G73" s="16"/>
      <c r="H73" s="16"/>
      <c r="I73" s="16"/>
      <c r="J73" s="16"/>
    </row>
    <row r="74" spans="1:10" ht="23.4" customHeight="1" x14ac:dyDescent="0.65">
      <c r="A74" s="11" t="s">
        <v>99</v>
      </c>
      <c r="B74" s="12">
        <f t="shared" ref="B74:J74" si="14">SUM(B72:B73)</f>
        <v>343756.13</v>
      </c>
      <c r="C74" s="12">
        <f t="shared" si="14"/>
        <v>726870.97</v>
      </c>
      <c r="D74" s="12">
        <f t="shared" si="14"/>
        <v>117640</v>
      </c>
      <c r="E74" s="12">
        <f t="shared" si="14"/>
        <v>1188267.0999999999</v>
      </c>
      <c r="F74" s="26">
        <f t="shared" si="14"/>
        <v>401081.94</v>
      </c>
      <c r="G74" s="26">
        <f t="shared" si="14"/>
        <v>427916.12</v>
      </c>
      <c r="H74" s="26">
        <f t="shared" si="14"/>
        <v>427577.14</v>
      </c>
      <c r="I74" s="26">
        <f t="shared" si="14"/>
        <v>1256575.2000000002</v>
      </c>
      <c r="J74" s="26">
        <f t="shared" si="14"/>
        <v>2444842.2999999998</v>
      </c>
    </row>
    <row r="75" spans="1:10" ht="21" customHeight="1" x14ac:dyDescent="0.65"/>
    <row r="76" spans="1:10" ht="21" customHeight="1" x14ac:dyDescent="0.65"/>
    <row r="77" spans="1:10" ht="21" customHeight="1" x14ac:dyDescent="0.65"/>
    <row r="78" spans="1:10" ht="21" customHeight="1" x14ac:dyDescent="0.65"/>
    <row r="79" spans="1:10" ht="21" customHeight="1" x14ac:dyDescent="0.65"/>
    <row r="80" spans="1:10" ht="21" customHeight="1" x14ac:dyDescent="0.65"/>
    <row r="81" spans="1:11" ht="21" customHeight="1" x14ac:dyDescent="0.65"/>
    <row r="82" spans="1:11" s="130" customFormat="1" ht="21" customHeight="1" x14ac:dyDescent="0.7">
      <c r="A82" s="150" t="s">
        <v>75</v>
      </c>
      <c r="B82" s="150"/>
      <c r="C82" s="150"/>
      <c r="D82" s="150"/>
      <c r="E82" s="150"/>
      <c r="F82" s="150"/>
      <c r="G82" s="150"/>
      <c r="H82" s="150"/>
      <c r="I82" s="150"/>
      <c r="J82" s="150"/>
      <c r="K82" s="131"/>
    </row>
    <row r="83" spans="1:11" s="130" customFormat="1" ht="21" customHeight="1" x14ac:dyDescent="0.7">
      <c r="A83" s="150" t="s">
        <v>101</v>
      </c>
      <c r="B83" s="150"/>
      <c r="C83" s="150"/>
      <c r="D83" s="150"/>
      <c r="E83" s="150"/>
      <c r="F83" s="150"/>
      <c r="G83" s="150"/>
      <c r="H83" s="150"/>
      <c r="I83" s="150"/>
      <c r="J83" s="150"/>
      <c r="K83" s="131"/>
    </row>
    <row r="84" spans="1:11" s="130" customFormat="1" ht="21" customHeight="1" x14ac:dyDescent="0.7">
      <c r="A84" s="150" t="s">
        <v>98</v>
      </c>
      <c r="B84" s="150"/>
      <c r="C84" s="150"/>
      <c r="D84" s="150"/>
      <c r="E84" s="150"/>
      <c r="F84" s="150"/>
      <c r="G84" s="150"/>
      <c r="H84" s="150"/>
      <c r="I84" s="150"/>
      <c r="J84" s="150"/>
      <c r="K84" s="131"/>
    </row>
    <row r="85" spans="1:11" ht="23.4" customHeight="1" x14ac:dyDescent="0.65">
      <c r="A85" s="11" t="s">
        <v>77</v>
      </c>
      <c r="B85" s="12" t="s">
        <v>78</v>
      </c>
      <c r="C85" s="12" t="s">
        <v>79</v>
      </c>
      <c r="D85" s="12" t="s">
        <v>70</v>
      </c>
      <c r="E85" s="12" t="s">
        <v>80</v>
      </c>
      <c r="F85" s="12" t="s">
        <v>81</v>
      </c>
      <c r="G85" s="12" t="s">
        <v>82</v>
      </c>
      <c r="H85" s="12" t="s">
        <v>71</v>
      </c>
      <c r="I85" s="12" t="s">
        <v>83</v>
      </c>
      <c r="J85" s="12" t="s">
        <v>84</v>
      </c>
    </row>
    <row r="86" spans="1:11" ht="23.4" customHeight="1" x14ac:dyDescent="0.65">
      <c r="A86" s="13" t="s">
        <v>77</v>
      </c>
      <c r="B86" s="14"/>
      <c r="C86" s="14"/>
      <c r="D86" s="14"/>
      <c r="E86" s="14"/>
      <c r="F86" s="14"/>
      <c r="G86" s="14"/>
      <c r="H86" s="14"/>
      <c r="I86" s="14"/>
      <c r="J86" s="14"/>
    </row>
    <row r="87" spans="1:11" ht="23.4" customHeight="1" x14ac:dyDescent="0.65">
      <c r="A87" s="15" t="s">
        <v>127</v>
      </c>
      <c r="B87" s="16"/>
      <c r="C87" s="16"/>
      <c r="D87" s="16"/>
      <c r="E87" s="16"/>
      <c r="F87" s="16"/>
      <c r="G87" s="16"/>
      <c r="H87" s="16"/>
      <c r="I87" s="16"/>
      <c r="J87" s="16"/>
    </row>
    <row r="88" spans="1:11" ht="23.4" customHeight="1" x14ac:dyDescent="0.65">
      <c r="A88" s="17" t="s">
        <v>85</v>
      </c>
      <c r="B88" s="18">
        <v>224577.74</v>
      </c>
      <c r="C88" s="18">
        <v>213970</v>
      </c>
      <c r="D88" s="18">
        <v>240729.35</v>
      </c>
      <c r="E88" s="18">
        <f t="shared" ref="E88:E98" si="15">B88+C88+D88</f>
        <v>679277.09</v>
      </c>
      <c r="F88" s="19">
        <v>529579.68000000005</v>
      </c>
      <c r="G88" s="19">
        <v>8016.13</v>
      </c>
      <c r="H88" s="19">
        <v>262920</v>
      </c>
      <c r="I88" s="18">
        <f t="shared" ref="I88:I98" si="16">F88+G88+H88</f>
        <v>800515.81</v>
      </c>
      <c r="J88" s="19">
        <f t="shared" ref="J88:J99" si="17">E88+I88</f>
        <v>1479792.9</v>
      </c>
    </row>
    <row r="89" spans="1:11" ht="23.4" customHeight="1" x14ac:dyDescent="0.65">
      <c r="A89" s="17" t="s">
        <v>86</v>
      </c>
      <c r="B89" s="18">
        <v>12000</v>
      </c>
      <c r="C89" s="18">
        <v>12000</v>
      </c>
      <c r="D89" s="18">
        <v>12000</v>
      </c>
      <c r="E89" s="18">
        <f t="shared" si="15"/>
        <v>36000</v>
      </c>
      <c r="F89" s="18">
        <v>36000</v>
      </c>
      <c r="G89" s="18">
        <v>0</v>
      </c>
      <c r="H89" s="18">
        <v>12000</v>
      </c>
      <c r="I89" s="18">
        <f t="shared" si="16"/>
        <v>48000</v>
      </c>
      <c r="J89" s="19">
        <f t="shared" si="17"/>
        <v>84000</v>
      </c>
    </row>
    <row r="90" spans="1:11" ht="23.4" customHeight="1" x14ac:dyDescent="0.65">
      <c r="A90" s="17" t="s">
        <v>87</v>
      </c>
      <c r="B90" s="18">
        <v>360</v>
      </c>
      <c r="C90" s="18">
        <v>360</v>
      </c>
      <c r="D90" s="18">
        <v>360</v>
      </c>
      <c r="E90" s="18">
        <f t="shared" si="15"/>
        <v>1080</v>
      </c>
      <c r="F90" s="18">
        <v>21287.18</v>
      </c>
      <c r="G90" s="18">
        <v>0</v>
      </c>
      <c r="H90" s="18">
        <v>617</v>
      </c>
      <c r="I90" s="18">
        <f t="shared" si="16"/>
        <v>21904.18</v>
      </c>
      <c r="J90" s="19">
        <f t="shared" si="17"/>
        <v>22984.18</v>
      </c>
    </row>
    <row r="91" spans="1:11" ht="23.4" customHeight="1" x14ac:dyDescent="0.65">
      <c r="A91" s="20" t="s">
        <v>128</v>
      </c>
      <c r="B91" s="19"/>
      <c r="C91" s="19"/>
      <c r="D91" s="19"/>
      <c r="E91" s="18">
        <f t="shared" si="15"/>
        <v>0</v>
      </c>
      <c r="F91" s="19"/>
      <c r="G91" s="19"/>
      <c r="H91" s="19"/>
      <c r="I91" s="18">
        <f t="shared" si="16"/>
        <v>0</v>
      </c>
      <c r="J91" s="19">
        <f t="shared" si="17"/>
        <v>0</v>
      </c>
    </row>
    <row r="92" spans="1:11" ht="23.4" customHeight="1" x14ac:dyDescent="0.65">
      <c r="A92" s="17" t="s">
        <v>87</v>
      </c>
      <c r="B92" s="18">
        <v>0</v>
      </c>
      <c r="C92" s="18">
        <v>16500</v>
      </c>
      <c r="D92" s="18">
        <v>17600</v>
      </c>
      <c r="E92" s="18">
        <f t="shared" si="15"/>
        <v>34100</v>
      </c>
      <c r="F92" s="18">
        <v>13892.82</v>
      </c>
      <c r="G92" s="18">
        <v>17350</v>
      </c>
      <c r="H92" s="18">
        <v>63176</v>
      </c>
      <c r="I92" s="18">
        <f t="shared" si="16"/>
        <v>94418.82</v>
      </c>
      <c r="J92" s="19">
        <f t="shared" si="17"/>
        <v>128518.82</v>
      </c>
    </row>
    <row r="93" spans="1:11" ht="23.4" customHeight="1" x14ac:dyDescent="0.65">
      <c r="A93" s="17" t="s">
        <v>88</v>
      </c>
      <c r="B93" s="18">
        <v>7393.72</v>
      </c>
      <c r="C93" s="18">
        <v>4907.99</v>
      </c>
      <c r="D93" s="18">
        <v>2771</v>
      </c>
      <c r="E93" s="18">
        <f t="shared" si="15"/>
        <v>15072.71</v>
      </c>
      <c r="F93" s="18">
        <v>15072.71</v>
      </c>
      <c r="G93" s="18">
        <v>7253.72</v>
      </c>
      <c r="H93" s="18">
        <v>6875.12</v>
      </c>
      <c r="I93" s="18">
        <f t="shared" si="16"/>
        <v>29201.55</v>
      </c>
      <c r="J93" s="19">
        <f t="shared" si="17"/>
        <v>44274.259999999995</v>
      </c>
    </row>
    <row r="94" spans="1:11" ht="23.4" customHeight="1" x14ac:dyDescent="0.65">
      <c r="A94" s="20" t="s">
        <v>89</v>
      </c>
      <c r="B94" s="19"/>
      <c r="C94" s="19"/>
      <c r="D94" s="19"/>
      <c r="E94" s="18">
        <f t="shared" si="15"/>
        <v>0</v>
      </c>
      <c r="F94" s="19"/>
      <c r="G94" s="19"/>
      <c r="H94" s="19"/>
      <c r="I94" s="18">
        <f t="shared" si="16"/>
        <v>0</v>
      </c>
      <c r="J94" s="19">
        <f t="shared" si="17"/>
        <v>0</v>
      </c>
    </row>
    <row r="95" spans="1:11" ht="23.4" customHeight="1" x14ac:dyDescent="0.65">
      <c r="A95" s="17" t="s">
        <v>90</v>
      </c>
      <c r="B95" s="18">
        <v>0</v>
      </c>
      <c r="C95" s="18">
        <v>0</v>
      </c>
      <c r="D95" s="18">
        <v>0</v>
      </c>
      <c r="E95" s="18">
        <f t="shared" si="15"/>
        <v>0</v>
      </c>
      <c r="F95" s="18">
        <v>0</v>
      </c>
      <c r="G95" s="18">
        <v>0</v>
      </c>
      <c r="H95" s="18">
        <v>102040</v>
      </c>
      <c r="I95" s="18">
        <f t="shared" si="16"/>
        <v>102040</v>
      </c>
      <c r="J95" s="19">
        <f t="shared" si="17"/>
        <v>102040</v>
      </c>
    </row>
    <row r="96" spans="1:11" ht="23.4" customHeight="1" x14ac:dyDescent="0.65">
      <c r="A96" s="17" t="s">
        <v>91</v>
      </c>
      <c r="B96" s="18">
        <v>0</v>
      </c>
      <c r="C96" s="18">
        <v>0</v>
      </c>
      <c r="D96" s="18">
        <v>0</v>
      </c>
      <c r="E96" s="18">
        <f t="shared" si="15"/>
        <v>0</v>
      </c>
      <c r="F96" s="18">
        <v>0</v>
      </c>
      <c r="G96" s="18">
        <v>0</v>
      </c>
      <c r="H96" s="18">
        <v>0</v>
      </c>
      <c r="I96" s="18">
        <f t="shared" si="16"/>
        <v>0</v>
      </c>
      <c r="J96" s="19">
        <f t="shared" si="17"/>
        <v>0</v>
      </c>
    </row>
    <row r="97" spans="1:11" ht="23.4" customHeight="1" x14ac:dyDescent="0.65">
      <c r="A97" s="20" t="s">
        <v>92</v>
      </c>
      <c r="B97" s="19">
        <v>0</v>
      </c>
      <c r="C97" s="19">
        <v>0</v>
      </c>
      <c r="D97" s="19">
        <v>0</v>
      </c>
      <c r="E97" s="18">
        <f t="shared" si="15"/>
        <v>0</v>
      </c>
      <c r="F97" s="19">
        <v>0</v>
      </c>
      <c r="G97" s="19">
        <v>0</v>
      </c>
      <c r="H97" s="19">
        <v>0</v>
      </c>
      <c r="I97" s="18">
        <f t="shared" si="16"/>
        <v>0</v>
      </c>
      <c r="J97" s="19">
        <f t="shared" si="17"/>
        <v>0</v>
      </c>
    </row>
    <row r="98" spans="1:11" ht="23.4" customHeight="1" x14ac:dyDescent="0.65">
      <c r="A98" s="21" t="s">
        <v>93</v>
      </c>
      <c r="B98" s="25">
        <v>0</v>
      </c>
      <c r="C98" s="25">
        <v>0</v>
      </c>
      <c r="D98" s="25">
        <v>0</v>
      </c>
      <c r="E98" s="18">
        <f t="shared" si="15"/>
        <v>0</v>
      </c>
      <c r="F98" s="25">
        <v>0</v>
      </c>
      <c r="G98" s="25">
        <v>0</v>
      </c>
      <c r="H98" s="25">
        <v>0</v>
      </c>
      <c r="I98" s="18">
        <f t="shared" si="16"/>
        <v>0</v>
      </c>
      <c r="J98" s="19">
        <f t="shared" si="17"/>
        <v>0</v>
      </c>
    </row>
    <row r="99" spans="1:11" ht="23.4" customHeight="1" x14ac:dyDescent="0.65">
      <c r="A99" s="11" t="s">
        <v>94</v>
      </c>
      <c r="B99" s="12">
        <f>SUM(B88:B98)</f>
        <v>244331.46</v>
      </c>
      <c r="C99" s="12">
        <f t="shared" ref="C99:I99" si="18">SUM(C88:C98)</f>
        <v>247737.99</v>
      </c>
      <c r="D99" s="12">
        <f t="shared" si="18"/>
        <v>273460.34999999998</v>
      </c>
      <c r="E99" s="12">
        <f t="shared" si="18"/>
        <v>765529.79999999993</v>
      </c>
      <c r="F99" s="12">
        <f t="shared" si="18"/>
        <v>615832.39</v>
      </c>
      <c r="G99" s="12">
        <f t="shared" si="18"/>
        <v>32619.850000000002</v>
      </c>
      <c r="H99" s="12">
        <f t="shared" si="18"/>
        <v>447628.12</v>
      </c>
      <c r="I99" s="12">
        <f t="shared" si="18"/>
        <v>1096080.3600000001</v>
      </c>
      <c r="J99" s="12">
        <f t="shared" si="17"/>
        <v>1861610.1600000001</v>
      </c>
    </row>
    <row r="100" spans="1:11" ht="23.4" customHeight="1" x14ac:dyDescent="0.65">
      <c r="A100" s="15" t="s">
        <v>95</v>
      </c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1" ht="23.4" customHeight="1" x14ac:dyDescent="0.65">
      <c r="A101" s="11" t="s">
        <v>99</v>
      </c>
      <c r="B101" s="12">
        <f t="shared" ref="B101:J101" si="19">SUM(B99:B100)</f>
        <v>244331.46</v>
      </c>
      <c r="C101" s="12">
        <f t="shared" si="19"/>
        <v>247737.99</v>
      </c>
      <c r="D101" s="12">
        <f t="shared" si="19"/>
        <v>273460.34999999998</v>
      </c>
      <c r="E101" s="12">
        <f t="shared" si="19"/>
        <v>765529.79999999993</v>
      </c>
      <c r="F101" s="26">
        <f t="shared" si="19"/>
        <v>615832.39</v>
      </c>
      <c r="G101" s="26">
        <f t="shared" si="19"/>
        <v>32619.850000000002</v>
      </c>
      <c r="H101" s="26">
        <f t="shared" si="19"/>
        <v>447628.12</v>
      </c>
      <c r="I101" s="26">
        <f t="shared" si="19"/>
        <v>1096080.3600000001</v>
      </c>
      <c r="J101" s="26">
        <f t="shared" si="19"/>
        <v>1861610.1600000001</v>
      </c>
    </row>
    <row r="102" spans="1:11" ht="21" customHeight="1" x14ac:dyDescent="0.65"/>
    <row r="103" spans="1:11" ht="21" customHeight="1" x14ac:dyDescent="0.65"/>
    <row r="104" spans="1:11" ht="21" customHeight="1" x14ac:dyDescent="0.65"/>
    <row r="105" spans="1:11" ht="21" customHeight="1" x14ac:dyDescent="0.65"/>
    <row r="106" spans="1:11" ht="21" customHeight="1" x14ac:dyDescent="0.65"/>
    <row r="107" spans="1:11" ht="21" customHeight="1" x14ac:dyDescent="0.65"/>
    <row r="108" spans="1:11" ht="21" customHeight="1" x14ac:dyDescent="0.65"/>
    <row r="109" spans="1:11" s="130" customFormat="1" ht="21" customHeight="1" x14ac:dyDescent="0.7">
      <c r="A109" s="150" t="s">
        <v>75</v>
      </c>
      <c r="B109" s="150"/>
      <c r="C109" s="150"/>
      <c r="D109" s="150"/>
      <c r="E109" s="150"/>
      <c r="F109" s="150"/>
      <c r="G109" s="150"/>
      <c r="H109" s="150"/>
      <c r="I109" s="150"/>
      <c r="J109" s="150"/>
      <c r="K109" s="131"/>
    </row>
    <row r="110" spans="1:11" s="130" customFormat="1" ht="21" customHeight="1" x14ac:dyDescent="0.7">
      <c r="A110" s="150" t="s">
        <v>102</v>
      </c>
      <c r="B110" s="150"/>
      <c r="C110" s="150"/>
      <c r="D110" s="150"/>
      <c r="E110" s="150"/>
      <c r="F110" s="150"/>
      <c r="G110" s="150"/>
      <c r="H110" s="150"/>
      <c r="I110" s="150"/>
      <c r="J110" s="150"/>
      <c r="K110" s="131"/>
    </row>
    <row r="111" spans="1:11" s="130" customFormat="1" ht="21" customHeight="1" x14ac:dyDescent="0.7">
      <c r="A111" s="150" t="s">
        <v>98</v>
      </c>
      <c r="B111" s="150"/>
      <c r="C111" s="150"/>
      <c r="D111" s="150"/>
      <c r="E111" s="150"/>
      <c r="F111" s="150"/>
      <c r="G111" s="150"/>
      <c r="H111" s="150"/>
      <c r="I111" s="150"/>
      <c r="J111" s="150"/>
      <c r="K111" s="131"/>
    </row>
    <row r="112" spans="1:11" ht="23.4" customHeight="1" x14ac:dyDescent="0.65">
      <c r="A112" s="11" t="s">
        <v>77</v>
      </c>
      <c r="B112" s="12" t="s">
        <v>78</v>
      </c>
      <c r="C112" s="12" t="s">
        <v>79</v>
      </c>
      <c r="D112" s="12" t="s">
        <v>70</v>
      </c>
      <c r="E112" s="12" t="s">
        <v>80</v>
      </c>
      <c r="F112" s="12" t="s">
        <v>81</v>
      </c>
      <c r="G112" s="12" t="s">
        <v>82</v>
      </c>
      <c r="H112" s="12" t="s">
        <v>71</v>
      </c>
      <c r="I112" s="12" t="s">
        <v>83</v>
      </c>
      <c r="J112" s="12" t="s">
        <v>84</v>
      </c>
    </row>
    <row r="113" spans="1:10" ht="23.4" customHeight="1" x14ac:dyDescent="0.65">
      <c r="A113" s="13" t="s">
        <v>77</v>
      </c>
      <c r="B113" s="14"/>
      <c r="C113" s="14"/>
      <c r="D113" s="14"/>
      <c r="E113" s="14"/>
      <c r="F113" s="14"/>
      <c r="G113" s="14"/>
      <c r="H113" s="14"/>
      <c r="I113" s="14"/>
      <c r="J113" s="14"/>
    </row>
    <row r="114" spans="1:10" ht="23.4" customHeight="1" x14ac:dyDescent="0.65">
      <c r="A114" s="15" t="s">
        <v>127</v>
      </c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ht="23.4" customHeight="1" x14ac:dyDescent="0.65">
      <c r="A115" s="17" t="s">
        <v>85</v>
      </c>
      <c r="B115" s="18">
        <v>330560</v>
      </c>
      <c r="C115" s="18">
        <v>330560</v>
      </c>
      <c r="D115" s="18">
        <v>387759.35</v>
      </c>
      <c r="E115" s="18">
        <f t="shared" ref="E115:E125" si="20">B115+C115+D115</f>
        <v>1048879.3500000001</v>
      </c>
      <c r="F115" s="19">
        <v>302902.58</v>
      </c>
      <c r="G115" s="19">
        <v>315160</v>
      </c>
      <c r="H115" s="19">
        <v>332838.57</v>
      </c>
      <c r="I115" s="18">
        <f t="shared" ref="I115:I125" si="21">F115+G115+H115</f>
        <v>950901.15000000014</v>
      </c>
      <c r="J115" s="19">
        <f t="shared" ref="J115:J126" si="22">E115+I115</f>
        <v>1999780.5000000002</v>
      </c>
    </row>
    <row r="116" spans="1:10" ht="23.4" customHeight="1" x14ac:dyDescent="0.65">
      <c r="A116" s="17" t="s">
        <v>86</v>
      </c>
      <c r="B116" s="18">
        <v>0</v>
      </c>
      <c r="C116" s="18">
        <v>0</v>
      </c>
      <c r="D116" s="18">
        <v>0</v>
      </c>
      <c r="E116" s="18">
        <f t="shared" si="20"/>
        <v>0</v>
      </c>
      <c r="F116" s="18">
        <v>0</v>
      </c>
      <c r="G116" s="18">
        <v>0</v>
      </c>
      <c r="H116" s="18">
        <v>0</v>
      </c>
      <c r="I116" s="18">
        <f t="shared" si="21"/>
        <v>0</v>
      </c>
      <c r="J116" s="19">
        <f t="shared" si="22"/>
        <v>0</v>
      </c>
    </row>
    <row r="117" spans="1:10" ht="23.4" customHeight="1" x14ac:dyDescent="0.65">
      <c r="A117" s="17" t="s">
        <v>87</v>
      </c>
      <c r="B117" s="18">
        <v>0</v>
      </c>
      <c r="C117" s="18">
        <v>0</v>
      </c>
      <c r="D117" s="18">
        <v>0</v>
      </c>
      <c r="E117" s="18">
        <f t="shared" si="20"/>
        <v>0</v>
      </c>
      <c r="F117" s="18">
        <v>0</v>
      </c>
      <c r="G117" s="18">
        <v>0</v>
      </c>
      <c r="H117" s="18">
        <v>0</v>
      </c>
      <c r="I117" s="18">
        <f t="shared" si="21"/>
        <v>0</v>
      </c>
      <c r="J117" s="19">
        <f t="shared" si="22"/>
        <v>0</v>
      </c>
    </row>
    <row r="118" spans="1:10" ht="23.4" customHeight="1" x14ac:dyDescent="0.65">
      <c r="A118" s="20" t="s">
        <v>128</v>
      </c>
      <c r="B118" s="19"/>
      <c r="C118" s="19"/>
      <c r="D118" s="19"/>
      <c r="E118" s="18">
        <f t="shared" si="20"/>
        <v>0</v>
      </c>
      <c r="F118" s="19"/>
      <c r="G118" s="19"/>
      <c r="H118" s="19"/>
      <c r="I118" s="18">
        <f t="shared" si="21"/>
        <v>0</v>
      </c>
      <c r="J118" s="19">
        <f t="shared" si="22"/>
        <v>0</v>
      </c>
    </row>
    <row r="119" spans="1:10" ht="23.4" customHeight="1" x14ac:dyDescent="0.65">
      <c r="A119" s="17" t="s">
        <v>87</v>
      </c>
      <c r="B119" s="18">
        <v>0</v>
      </c>
      <c r="C119" s="18">
        <v>14200</v>
      </c>
      <c r="D119" s="18">
        <v>13200</v>
      </c>
      <c r="E119" s="18">
        <f t="shared" si="20"/>
        <v>27400</v>
      </c>
      <c r="F119" s="18">
        <v>39650</v>
      </c>
      <c r="G119" s="18">
        <v>31350</v>
      </c>
      <c r="H119" s="18">
        <v>18800</v>
      </c>
      <c r="I119" s="18">
        <f t="shared" si="21"/>
        <v>89800</v>
      </c>
      <c r="J119" s="19">
        <f t="shared" si="22"/>
        <v>117200</v>
      </c>
    </row>
    <row r="120" spans="1:10" ht="23.4" customHeight="1" x14ac:dyDescent="0.65">
      <c r="A120" s="17" t="s">
        <v>88</v>
      </c>
      <c r="B120" s="18">
        <v>594</v>
      </c>
      <c r="C120" s="18">
        <v>278</v>
      </c>
      <c r="D120" s="18">
        <v>8363</v>
      </c>
      <c r="E120" s="18">
        <f t="shared" si="20"/>
        <v>9235</v>
      </c>
      <c r="F120" s="18">
        <v>65702</v>
      </c>
      <c r="G120" s="18">
        <v>30314</v>
      </c>
      <c r="H120" s="18">
        <v>9150</v>
      </c>
      <c r="I120" s="18">
        <f t="shared" si="21"/>
        <v>105166</v>
      </c>
      <c r="J120" s="19">
        <f t="shared" si="22"/>
        <v>114401</v>
      </c>
    </row>
    <row r="121" spans="1:10" ht="23.4" customHeight="1" x14ac:dyDescent="0.65">
      <c r="A121" s="20" t="s">
        <v>89</v>
      </c>
      <c r="B121" s="19"/>
      <c r="C121" s="19"/>
      <c r="D121" s="19"/>
      <c r="E121" s="18">
        <f t="shared" si="20"/>
        <v>0</v>
      </c>
      <c r="F121" s="19"/>
      <c r="G121" s="19"/>
      <c r="H121" s="19"/>
      <c r="I121" s="18">
        <f t="shared" si="21"/>
        <v>0</v>
      </c>
      <c r="J121" s="19">
        <f t="shared" si="22"/>
        <v>0</v>
      </c>
    </row>
    <row r="122" spans="1:10" ht="23.4" customHeight="1" x14ac:dyDescent="0.65">
      <c r="A122" s="17" t="s">
        <v>90</v>
      </c>
      <c r="B122" s="18">
        <v>0</v>
      </c>
      <c r="C122" s="18">
        <v>0</v>
      </c>
      <c r="D122" s="18">
        <v>0</v>
      </c>
      <c r="E122" s="18">
        <f t="shared" si="20"/>
        <v>0</v>
      </c>
      <c r="F122" s="18">
        <v>0</v>
      </c>
      <c r="G122" s="18">
        <v>0</v>
      </c>
      <c r="H122" s="18">
        <v>87300</v>
      </c>
      <c r="I122" s="18">
        <f t="shared" si="21"/>
        <v>87300</v>
      </c>
      <c r="J122" s="19">
        <f t="shared" si="22"/>
        <v>87300</v>
      </c>
    </row>
    <row r="123" spans="1:10" ht="23.4" customHeight="1" x14ac:dyDescent="0.65">
      <c r="A123" s="17" t="s">
        <v>91</v>
      </c>
      <c r="B123" s="18">
        <v>0</v>
      </c>
      <c r="C123" s="18">
        <v>0</v>
      </c>
      <c r="D123" s="18">
        <v>0</v>
      </c>
      <c r="E123" s="18">
        <f t="shared" si="20"/>
        <v>0</v>
      </c>
      <c r="F123" s="18">
        <v>0</v>
      </c>
      <c r="G123" s="18">
        <v>0</v>
      </c>
      <c r="H123" s="18">
        <v>0</v>
      </c>
      <c r="I123" s="18">
        <f t="shared" si="21"/>
        <v>0</v>
      </c>
      <c r="J123" s="19">
        <f t="shared" si="22"/>
        <v>0</v>
      </c>
    </row>
    <row r="124" spans="1:10" ht="23.4" customHeight="1" x14ac:dyDescent="0.65">
      <c r="A124" s="20" t="s">
        <v>92</v>
      </c>
      <c r="B124" s="19">
        <v>0</v>
      </c>
      <c r="C124" s="19">
        <v>0</v>
      </c>
      <c r="D124" s="19">
        <v>0</v>
      </c>
      <c r="E124" s="18">
        <f t="shared" si="20"/>
        <v>0</v>
      </c>
      <c r="F124" s="19">
        <v>0</v>
      </c>
      <c r="G124" s="19">
        <v>0</v>
      </c>
      <c r="H124" s="19">
        <v>0</v>
      </c>
      <c r="I124" s="18">
        <f t="shared" si="21"/>
        <v>0</v>
      </c>
      <c r="J124" s="19">
        <f t="shared" si="22"/>
        <v>0</v>
      </c>
    </row>
    <row r="125" spans="1:10" ht="23.4" customHeight="1" x14ac:dyDescent="0.65">
      <c r="A125" s="21" t="s">
        <v>93</v>
      </c>
      <c r="B125" s="25">
        <v>0</v>
      </c>
      <c r="C125" s="25">
        <v>0</v>
      </c>
      <c r="D125" s="25">
        <v>0</v>
      </c>
      <c r="E125" s="18">
        <f t="shared" si="20"/>
        <v>0</v>
      </c>
      <c r="F125" s="25">
        <v>33000</v>
      </c>
      <c r="G125" s="25">
        <v>16500</v>
      </c>
      <c r="H125" s="25">
        <v>16500</v>
      </c>
      <c r="I125" s="18">
        <f t="shared" si="21"/>
        <v>66000</v>
      </c>
      <c r="J125" s="19">
        <f t="shared" si="22"/>
        <v>66000</v>
      </c>
    </row>
    <row r="126" spans="1:10" ht="23.4" customHeight="1" x14ac:dyDescent="0.65">
      <c r="A126" s="11" t="s">
        <v>94</v>
      </c>
      <c r="B126" s="12">
        <f>SUM(B115:B125)</f>
        <v>331154</v>
      </c>
      <c r="C126" s="12">
        <f t="shared" ref="C126:I126" si="23">SUM(C115:C125)</f>
        <v>345038</v>
      </c>
      <c r="D126" s="12">
        <f t="shared" si="23"/>
        <v>409322.35</v>
      </c>
      <c r="E126" s="12">
        <f t="shared" si="23"/>
        <v>1085514.3500000001</v>
      </c>
      <c r="F126" s="12">
        <f t="shared" si="23"/>
        <v>441254.58</v>
      </c>
      <c r="G126" s="12">
        <f t="shared" si="23"/>
        <v>393324</v>
      </c>
      <c r="H126" s="12">
        <f t="shared" si="23"/>
        <v>464588.57</v>
      </c>
      <c r="I126" s="12">
        <f t="shared" si="23"/>
        <v>1299167.1500000001</v>
      </c>
      <c r="J126" s="12">
        <f t="shared" si="22"/>
        <v>2384681.5</v>
      </c>
    </row>
    <row r="127" spans="1:10" ht="23.4" customHeight="1" x14ac:dyDescent="0.65">
      <c r="A127" s="15" t="s">
        <v>95</v>
      </c>
      <c r="B127" s="16"/>
      <c r="C127" s="16"/>
      <c r="D127" s="16"/>
      <c r="E127" s="16"/>
      <c r="F127" s="16"/>
      <c r="G127" s="16"/>
      <c r="H127" s="16">
        <v>110200</v>
      </c>
      <c r="I127" s="16"/>
      <c r="J127" s="16"/>
    </row>
    <row r="128" spans="1:10" ht="23.4" customHeight="1" x14ac:dyDescent="0.65">
      <c r="A128" s="11" t="s">
        <v>99</v>
      </c>
      <c r="B128" s="12">
        <f>SUM(B126:B127)</f>
        <v>331154</v>
      </c>
      <c r="C128" s="12">
        <f t="shared" ref="C128:J128" si="24">SUM(C126:C127)</f>
        <v>345038</v>
      </c>
      <c r="D128" s="12">
        <f t="shared" si="24"/>
        <v>409322.35</v>
      </c>
      <c r="E128" s="12">
        <f t="shared" si="24"/>
        <v>1085514.3500000001</v>
      </c>
      <c r="F128" s="26">
        <f t="shared" si="24"/>
        <v>441254.58</v>
      </c>
      <c r="G128" s="26">
        <f t="shared" si="24"/>
        <v>393324</v>
      </c>
      <c r="H128" s="26">
        <f t="shared" si="24"/>
        <v>574788.57000000007</v>
      </c>
      <c r="I128" s="26">
        <f t="shared" si="24"/>
        <v>1299167.1500000001</v>
      </c>
      <c r="J128" s="26">
        <f t="shared" si="24"/>
        <v>2384681.5</v>
      </c>
    </row>
    <row r="129" spans="1:11" ht="21" customHeight="1" x14ac:dyDescent="0.65"/>
    <row r="130" spans="1:11" ht="21" customHeight="1" x14ac:dyDescent="0.65"/>
    <row r="131" spans="1:11" ht="21" customHeight="1" x14ac:dyDescent="0.65"/>
    <row r="132" spans="1:11" ht="21" customHeight="1" x14ac:dyDescent="0.65"/>
    <row r="133" spans="1:11" ht="21" customHeight="1" x14ac:dyDescent="0.65"/>
    <row r="134" spans="1:11" ht="21" customHeight="1" x14ac:dyDescent="0.65"/>
    <row r="135" spans="1:11" ht="21" customHeight="1" x14ac:dyDescent="0.65"/>
    <row r="136" spans="1:11" s="130" customFormat="1" ht="21" customHeight="1" x14ac:dyDescent="0.7">
      <c r="A136" s="150" t="s">
        <v>75</v>
      </c>
      <c r="B136" s="150"/>
      <c r="C136" s="150"/>
      <c r="D136" s="150"/>
      <c r="E136" s="150"/>
      <c r="F136" s="150"/>
      <c r="G136" s="150"/>
      <c r="H136" s="150"/>
      <c r="I136" s="150"/>
      <c r="J136" s="150"/>
      <c r="K136" s="131"/>
    </row>
    <row r="137" spans="1:11" s="130" customFormat="1" ht="21" customHeight="1" x14ac:dyDescent="0.7">
      <c r="A137" s="150" t="s">
        <v>103</v>
      </c>
      <c r="B137" s="150"/>
      <c r="C137" s="150"/>
      <c r="D137" s="150"/>
      <c r="E137" s="150"/>
      <c r="F137" s="150"/>
      <c r="G137" s="150"/>
      <c r="H137" s="150"/>
      <c r="I137" s="150"/>
      <c r="J137" s="150"/>
      <c r="K137" s="131"/>
    </row>
    <row r="138" spans="1:11" s="130" customFormat="1" ht="21" customHeight="1" x14ac:dyDescent="0.7">
      <c r="A138" s="150" t="s">
        <v>98</v>
      </c>
      <c r="B138" s="150"/>
      <c r="C138" s="150"/>
      <c r="D138" s="150"/>
      <c r="E138" s="150"/>
      <c r="F138" s="150"/>
      <c r="G138" s="150"/>
      <c r="H138" s="150"/>
      <c r="I138" s="150"/>
      <c r="J138" s="150"/>
      <c r="K138" s="131"/>
    </row>
    <row r="139" spans="1:11" ht="23.4" customHeight="1" x14ac:dyDescent="0.65">
      <c r="A139" s="11" t="s">
        <v>77</v>
      </c>
      <c r="B139" s="12" t="s">
        <v>78</v>
      </c>
      <c r="C139" s="12" t="s">
        <v>79</v>
      </c>
      <c r="D139" s="12" t="s">
        <v>70</v>
      </c>
      <c r="E139" s="12" t="s">
        <v>80</v>
      </c>
      <c r="F139" s="12" t="s">
        <v>81</v>
      </c>
      <c r="G139" s="12" t="s">
        <v>82</v>
      </c>
      <c r="H139" s="12" t="s">
        <v>71</v>
      </c>
      <c r="I139" s="12" t="s">
        <v>83</v>
      </c>
      <c r="J139" s="12" t="s">
        <v>84</v>
      </c>
    </row>
    <row r="140" spans="1:11" ht="23.4" customHeight="1" x14ac:dyDescent="0.65">
      <c r="A140" s="13" t="s">
        <v>77</v>
      </c>
      <c r="B140" s="14"/>
      <c r="C140" s="14"/>
      <c r="D140" s="14"/>
      <c r="E140" s="14"/>
      <c r="F140" s="14"/>
      <c r="G140" s="14"/>
      <c r="H140" s="14"/>
      <c r="I140" s="14"/>
      <c r="J140" s="14"/>
    </row>
    <row r="141" spans="1:11" ht="23.4" customHeight="1" x14ac:dyDescent="0.65">
      <c r="A141" s="15" t="s">
        <v>127</v>
      </c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1" ht="23.4" customHeight="1" x14ac:dyDescent="0.65">
      <c r="A142" s="17" t="s">
        <v>85</v>
      </c>
      <c r="B142" s="18">
        <v>3915672.9</v>
      </c>
      <c r="C142" s="18">
        <v>3914380</v>
      </c>
      <c r="D142" s="18">
        <v>3913196</v>
      </c>
      <c r="E142" s="18">
        <f t="shared" ref="E142:E152" si="25">B142+C142+D142</f>
        <v>11743248.9</v>
      </c>
      <c r="F142" s="19">
        <v>4980667.96</v>
      </c>
      <c r="G142" s="19">
        <v>4241960.68</v>
      </c>
      <c r="H142" s="19">
        <v>4297034.3</v>
      </c>
      <c r="I142" s="18">
        <f t="shared" ref="I142:I152" si="26">F142+G142+H142</f>
        <v>13519662.940000001</v>
      </c>
      <c r="J142" s="19">
        <f t="shared" ref="J142:J153" si="27">E142+I142</f>
        <v>25262911.840000004</v>
      </c>
    </row>
    <row r="143" spans="1:11" ht="23.4" customHeight="1" x14ac:dyDescent="0.65">
      <c r="A143" s="17" t="s">
        <v>86</v>
      </c>
      <c r="B143" s="18">
        <v>1512000</v>
      </c>
      <c r="C143" s="18">
        <v>1453697.42</v>
      </c>
      <c r="D143" s="18">
        <v>1462757.32</v>
      </c>
      <c r="E143" s="18">
        <f t="shared" si="25"/>
        <v>4428454.74</v>
      </c>
      <c r="F143" s="18">
        <v>1442318.93</v>
      </c>
      <c r="G143" s="18">
        <v>1421411.51</v>
      </c>
      <c r="H143" s="18">
        <v>1789982.27</v>
      </c>
      <c r="I143" s="18">
        <f t="shared" si="26"/>
        <v>4653712.71</v>
      </c>
      <c r="J143" s="19">
        <f t="shared" si="27"/>
        <v>9082167.4499999993</v>
      </c>
    </row>
    <row r="144" spans="1:11" ht="23.4" customHeight="1" x14ac:dyDescent="0.65">
      <c r="A144" s="17" t="s">
        <v>87</v>
      </c>
      <c r="B144" s="18">
        <v>45360</v>
      </c>
      <c r="C144" s="18">
        <v>43623</v>
      </c>
      <c r="D144" s="18">
        <v>44218</v>
      </c>
      <c r="E144" s="18">
        <f t="shared" si="25"/>
        <v>133201</v>
      </c>
      <c r="F144" s="18">
        <v>224495</v>
      </c>
      <c r="G144" s="18">
        <v>109053</v>
      </c>
      <c r="H144" s="18">
        <v>128586</v>
      </c>
      <c r="I144" s="18">
        <f t="shared" si="26"/>
        <v>462134</v>
      </c>
      <c r="J144" s="19">
        <f t="shared" si="27"/>
        <v>595335</v>
      </c>
    </row>
    <row r="145" spans="1:10" ht="23.4" customHeight="1" x14ac:dyDescent="0.65">
      <c r="A145" s="20" t="s">
        <v>128</v>
      </c>
      <c r="B145" s="19"/>
      <c r="C145" s="19"/>
      <c r="D145" s="19"/>
      <c r="E145" s="18">
        <f t="shared" si="25"/>
        <v>0</v>
      </c>
      <c r="F145" s="19"/>
      <c r="G145" s="19"/>
      <c r="H145" s="19"/>
      <c r="I145" s="18">
        <f t="shared" si="26"/>
        <v>0</v>
      </c>
      <c r="J145" s="19">
        <f t="shared" si="27"/>
        <v>0</v>
      </c>
    </row>
    <row r="146" spans="1:10" ht="23.4" customHeight="1" x14ac:dyDescent="0.65">
      <c r="A146" s="17" t="s">
        <v>87</v>
      </c>
      <c r="B146" s="18">
        <v>0</v>
      </c>
      <c r="C146" s="18">
        <v>1324915.21</v>
      </c>
      <c r="D146" s="18">
        <v>983700</v>
      </c>
      <c r="E146" s="18">
        <f t="shared" si="25"/>
        <v>2308615.21</v>
      </c>
      <c r="F146" s="19">
        <v>1901818.25</v>
      </c>
      <c r="G146" s="18">
        <v>1028559.13</v>
      </c>
      <c r="H146" s="18">
        <v>607184.62</v>
      </c>
      <c r="I146" s="18">
        <f t="shared" si="26"/>
        <v>3537562</v>
      </c>
      <c r="J146" s="19">
        <f t="shared" si="27"/>
        <v>5846177.21</v>
      </c>
    </row>
    <row r="147" spans="1:10" ht="23.4" customHeight="1" x14ac:dyDescent="0.65">
      <c r="A147" s="17" t="s">
        <v>88</v>
      </c>
      <c r="B147" s="18">
        <v>0</v>
      </c>
      <c r="C147" s="18">
        <v>0</v>
      </c>
      <c r="D147" s="18">
        <v>0</v>
      </c>
      <c r="E147" s="18">
        <f t="shared" si="25"/>
        <v>0</v>
      </c>
      <c r="F147" s="18">
        <v>0</v>
      </c>
      <c r="G147" s="18">
        <v>0</v>
      </c>
      <c r="H147" s="18">
        <v>0</v>
      </c>
      <c r="I147" s="18">
        <f t="shared" si="26"/>
        <v>0</v>
      </c>
      <c r="J147" s="19">
        <f t="shared" si="27"/>
        <v>0</v>
      </c>
    </row>
    <row r="148" spans="1:10" ht="23.4" customHeight="1" x14ac:dyDescent="0.65">
      <c r="A148" s="20" t="s">
        <v>89</v>
      </c>
      <c r="B148" s="19"/>
      <c r="C148" s="19"/>
      <c r="D148" s="19"/>
      <c r="E148" s="18">
        <f t="shared" si="25"/>
        <v>0</v>
      </c>
      <c r="F148" s="19"/>
      <c r="G148" s="19"/>
      <c r="H148" s="19"/>
      <c r="I148" s="18">
        <f t="shared" si="26"/>
        <v>0</v>
      </c>
      <c r="J148" s="19">
        <f t="shared" si="27"/>
        <v>0</v>
      </c>
    </row>
    <row r="149" spans="1:10" ht="23.4" customHeight="1" x14ac:dyDescent="0.65">
      <c r="A149" s="17" t="s">
        <v>90</v>
      </c>
      <c r="B149" s="18">
        <v>0</v>
      </c>
      <c r="C149" s="18">
        <v>0</v>
      </c>
      <c r="D149" s="18">
        <v>187300</v>
      </c>
      <c r="E149" s="18">
        <f t="shared" si="25"/>
        <v>187300</v>
      </c>
      <c r="F149" s="18">
        <v>0</v>
      </c>
      <c r="G149" s="18">
        <v>0</v>
      </c>
      <c r="H149" s="18">
        <v>0</v>
      </c>
      <c r="I149" s="18">
        <f t="shared" si="26"/>
        <v>0</v>
      </c>
      <c r="J149" s="19">
        <f t="shared" si="27"/>
        <v>187300</v>
      </c>
    </row>
    <row r="150" spans="1:10" ht="23.4" customHeight="1" x14ac:dyDescent="0.65">
      <c r="A150" s="17" t="s">
        <v>91</v>
      </c>
      <c r="B150" s="18">
        <v>0</v>
      </c>
      <c r="C150" s="18">
        <v>0</v>
      </c>
      <c r="D150" s="18">
        <v>0</v>
      </c>
      <c r="E150" s="18">
        <f t="shared" si="25"/>
        <v>0</v>
      </c>
      <c r="F150" s="18">
        <v>0</v>
      </c>
      <c r="G150" s="18">
        <v>0</v>
      </c>
      <c r="H150" s="18">
        <v>0</v>
      </c>
      <c r="I150" s="18">
        <f t="shared" si="26"/>
        <v>0</v>
      </c>
      <c r="J150" s="19">
        <f t="shared" si="27"/>
        <v>0</v>
      </c>
    </row>
    <row r="151" spans="1:10" ht="23.4" customHeight="1" x14ac:dyDescent="0.65">
      <c r="A151" s="20" t="s">
        <v>92</v>
      </c>
      <c r="B151" s="19">
        <v>0</v>
      </c>
      <c r="C151" s="19">
        <v>0</v>
      </c>
      <c r="D151" s="19">
        <v>0</v>
      </c>
      <c r="E151" s="18">
        <f t="shared" si="25"/>
        <v>0</v>
      </c>
      <c r="F151" s="19">
        <v>0</v>
      </c>
      <c r="G151" s="19">
        <v>0</v>
      </c>
      <c r="H151" s="19">
        <v>0</v>
      </c>
      <c r="I151" s="18">
        <f t="shared" si="26"/>
        <v>0</v>
      </c>
      <c r="J151" s="19">
        <f t="shared" si="27"/>
        <v>0</v>
      </c>
    </row>
    <row r="152" spans="1:10" ht="23.4" customHeight="1" x14ac:dyDescent="0.65">
      <c r="A152" s="21" t="s">
        <v>93</v>
      </c>
      <c r="B152" s="25">
        <v>0</v>
      </c>
      <c r="C152" s="25">
        <v>72084</v>
      </c>
      <c r="D152" s="25">
        <v>16090</v>
      </c>
      <c r="E152" s="18">
        <f t="shared" si="25"/>
        <v>88174</v>
      </c>
      <c r="F152" s="25">
        <v>13772</v>
      </c>
      <c r="G152" s="25">
        <v>13952</v>
      </c>
      <c r="H152" s="25">
        <v>13952</v>
      </c>
      <c r="I152" s="18">
        <f t="shared" si="26"/>
        <v>41676</v>
      </c>
      <c r="J152" s="19">
        <f t="shared" si="27"/>
        <v>129850</v>
      </c>
    </row>
    <row r="153" spans="1:10" ht="23.4" customHeight="1" x14ac:dyDescent="0.65">
      <c r="A153" s="11" t="s">
        <v>94</v>
      </c>
      <c r="B153" s="12">
        <f>SUM(B142:B152)</f>
        <v>5473032.9000000004</v>
      </c>
      <c r="C153" s="12">
        <f t="shared" ref="C153:I153" si="28">SUM(C142:C152)</f>
        <v>6808699.6299999999</v>
      </c>
      <c r="D153" s="12">
        <f t="shared" si="28"/>
        <v>6607261.3200000003</v>
      </c>
      <c r="E153" s="12">
        <f t="shared" si="28"/>
        <v>18888993.850000001</v>
      </c>
      <c r="F153" s="12">
        <f t="shared" si="28"/>
        <v>8563072.1400000006</v>
      </c>
      <c r="G153" s="12">
        <f t="shared" si="28"/>
        <v>6814936.3199999994</v>
      </c>
      <c r="H153" s="12">
        <f t="shared" si="28"/>
        <v>6836739.1900000004</v>
      </c>
      <c r="I153" s="12">
        <f t="shared" si="28"/>
        <v>22214747.650000002</v>
      </c>
      <c r="J153" s="12">
        <f t="shared" si="27"/>
        <v>41103741.5</v>
      </c>
    </row>
    <row r="154" spans="1:10" ht="23.4" customHeight="1" x14ac:dyDescent="0.65">
      <c r="A154" s="15" t="s">
        <v>95</v>
      </c>
      <c r="B154" s="16"/>
      <c r="C154" s="16"/>
      <c r="D154" s="16"/>
      <c r="E154" s="16"/>
      <c r="F154" s="16"/>
      <c r="G154" s="16">
        <v>12885504</v>
      </c>
      <c r="H154" s="16"/>
      <c r="I154" s="16"/>
      <c r="J154" s="16"/>
    </row>
    <row r="155" spans="1:10" ht="23.4" customHeight="1" x14ac:dyDescent="0.65">
      <c r="A155" s="11" t="s">
        <v>99</v>
      </c>
      <c r="B155" s="12">
        <f t="shared" ref="B155:J155" si="29">SUM(B153:B154)</f>
        <v>5473032.9000000004</v>
      </c>
      <c r="C155" s="12">
        <f t="shared" si="29"/>
        <v>6808699.6299999999</v>
      </c>
      <c r="D155" s="12">
        <f t="shared" si="29"/>
        <v>6607261.3200000003</v>
      </c>
      <c r="E155" s="12">
        <f t="shared" si="29"/>
        <v>18888993.850000001</v>
      </c>
      <c r="F155" s="26">
        <f t="shared" si="29"/>
        <v>8563072.1400000006</v>
      </c>
      <c r="G155" s="26">
        <f t="shared" si="29"/>
        <v>19700440.32</v>
      </c>
      <c r="H155" s="26">
        <f t="shared" si="29"/>
        <v>6836739.1900000004</v>
      </c>
      <c r="I155" s="26">
        <f t="shared" si="29"/>
        <v>22214747.650000002</v>
      </c>
      <c r="J155" s="26">
        <f t="shared" si="29"/>
        <v>41103741.5</v>
      </c>
    </row>
    <row r="156" spans="1:10" ht="21" customHeight="1" x14ac:dyDescent="0.65"/>
    <row r="157" spans="1:10" ht="21" customHeight="1" x14ac:dyDescent="0.65"/>
    <row r="158" spans="1:10" ht="21" customHeight="1" x14ac:dyDescent="0.65"/>
    <row r="159" spans="1:10" ht="21" customHeight="1" x14ac:dyDescent="0.65"/>
    <row r="160" spans="1:10" ht="21" customHeight="1" x14ac:dyDescent="0.65"/>
    <row r="161" spans="1:11" ht="21" customHeight="1" x14ac:dyDescent="0.65"/>
    <row r="162" spans="1:11" ht="21" customHeight="1" x14ac:dyDescent="0.65"/>
    <row r="163" spans="1:11" s="130" customFormat="1" ht="21" customHeight="1" x14ac:dyDescent="0.7">
      <c r="A163" s="150" t="s">
        <v>75</v>
      </c>
      <c r="B163" s="150"/>
      <c r="C163" s="150"/>
      <c r="D163" s="150"/>
      <c r="E163" s="150"/>
      <c r="F163" s="150"/>
      <c r="G163" s="150"/>
      <c r="H163" s="150"/>
      <c r="I163" s="150"/>
      <c r="J163" s="150"/>
      <c r="K163" s="131"/>
    </row>
    <row r="164" spans="1:11" s="130" customFormat="1" ht="21" customHeight="1" x14ac:dyDescent="0.7">
      <c r="A164" s="150" t="s">
        <v>104</v>
      </c>
      <c r="B164" s="150"/>
      <c r="C164" s="150"/>
      <c r="D164" s="150"/>
      <c r="E164" s="150"/>
      <c r="F164" s="150"/>
      <c r="G164" s="150"/>
      <c r="H164" s="150"/>
      <c r="I164" s="150"/>
      <c r="J164" s="150"/>
      <c r="K164" s="131"/>
    </row>
    <row r="165" spans="1:11" s="130" customFormat="1" ht="21" customHeight="1" x14ac:dyDescent="0.7">
      <c r="A165" s="150" t="s">
        <v>98</v>
      </c>
      <c r="B165" s="150"/>
      <c r="C165" s="150"/>
      <c r="D165" s="150"/>
      <c r="E165" s="150"/>
      <c r="F165" s="150"/>
      <c r="G165" s="150"/>
      <c r="H165" s="150"/>
      <c r="I165" s="150"/>
      <c r="J165" s="150"/>
      <c r="K165" s="131"/>
    </row>
    <row r="166" spans="1:11" ht="23.4" customHeight="1" x14ac:dyDescent="0.65">
      <c r="A166" s="11" t="s">
        <v>77</v>
      </c>
      <c r="B166" s="12" t="s">
        <v>78</v>
      </c>
      <c r="C166" s="12" t="s">
        <v>79</v>
      </c>
      <c r="D166" s="12" t="s">
        <v>70</v>
      </c>
      <c r="E166" s="12" t="s">
        <v>80</v>
      </c>
      <c r="F166" s="12" t="s">
        <v>81</v>
      </c>
      <c r="G166" s="12" t="s">
        <v>82</v>
      </c>
      <c r="H166" s="12" t="s">
        <v>71</v>
      </c>
      <c r="I166" s="12" t="s">
        <v>83</v>
      </c>
      <c r="J166" s="12" t="s">
        <v>84</v>
      </c>
    </row>
    <row r="167" spans="1:11" ht="23.4" customHeight="1" x14ac:dyDescent="0.65">
      <c r="A167" s="13" t="s">
        <v>77</v>
      </c>
      <c r="B167" s="14"/>
      <c r="C167" s="14"/>
      <c r="D167" s="14"/>
      <c r="E167" s="14"/>
      <c r="F167" s="14"/>
      <c r="G167" s="14"/>
      <c r="H167" s="14"/>
      <c r="I167" s="14"/>
      <c r="J167" s="14"/>
    </row>
    <row r="168" spans="1:11" ht="23.4" customHeight="1" x14ac:dyDescent="0.65">
      <c r="A168" s="15" t="s">
        <v>127</v>
      </c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1" ht="23.4" customHeight="1" x14ac:dyDescent="0.65">
      <c r="A169" s="17" t="s">
        <v>85</v>
      </c>
      <c r="B169" s="18">
        <v>355250</v>
      </c>
      <c r="C169" s="18">
        <v>355250</v>
      </c>
      <c r="D169" s="18">
        <v>371450</v>
      </c>
      <c r="E169" s="18">
        <f t="shared" ref="E169:E179" si="30">B169+C169+D169</f>
        <v>1081950</v>
      </c>
      <c r="F169" s="19">
        <v>464710</v>
      </c>
      <c r="G169" s="19">
        <v>392740</v>
      </c>
      <c r="H169" s="19">
        <v>392740</v>
      </c>
      <c r="I169" s="18">
        <f t="shared" ref="I169:I179" si="31">F169+G169+H169</f>
        <v>1250190</v>
      </c>
      <c r="J169" s="19">
        <f t="shared" ref="J169:J180" si="32">E169+I169</f>
        <v>2332140</v>
      </c>
    </row>
    <row r="170" spans="1:11" ht="23.4" customHeight="1" x14ac:dyDescent="0.65">
      <c r="A170" s="17" t="s">
        <v>86</v>
      </c>
      <c r="B170" s="18">
        <v>120000</v>
      </c>
      <c r="C170" s="18">
        <v>120000</v>
      </c>
      <c r="D170" s="18">
        <v>120000</v>
      </c>
      <c r="E170" s="18">
        <f t="shared" si="30"/>
        <v>360000</v>
      </c>
      <c r="F170" s="18">
        <v>104515.1</v>
      </c>
      <c r="G170" s="18">
        <v>108000</v>
      </c>
      <c r="H170" s="18">
        <v>161567.07</v>
      </c>
      <c r="I170" s="18">
        <f t="shared" si="31"/>
        <v>374082.17000000004</v>
      </c>
      <c r="J170" s="19">
        <f t="shared" si="32"/>
        <v>734082.17</v>
      </c>
    </row>
    <row r="171" spans="1:11" ht="23.4" customHeight="1" x14ac:dyDescent="0.65">
      <c r="A171" s="17" t="s">
        <v>87</v>
      </c>
      <c r="B171" s="18">
        <v>3600</v>
      </c>
      <c r="C171" s="18">
        <v>3600</v>
      </c>
      <c r="D171" s="18">
        <v>3600</v>
      </c>
      <c r="E171" s="18">
        <f t="shared" si="30"/>
        <v>10800</v>
      </c>
      <c r="F171" s="18">
        <v>15376</v>
      </c>
      <c r="G171" s="18">
        <v>7920</v>
      </c>
      <c r="H171" s="18">
        <v>10599</v>
      </c>
      <c r="I171" s="18">
        <f t="shared" si="31"/>
        <v>33895</v>
      </c>
      <c r="J171" s="19">
        <f t="shared" si="32"/>
        <v>44695</v>
      </c>
    </row>
    <row r="172" spans="1:11" ht="23.4" customHeight="1" x14ac:dyDescent="0.65">
      <c r="A172" s="20" t="s">
        <v>128</v>
      </c>
      <c r="B172" s="19"/>
      <c r="C172" s="19"/>
      <c r="D172" s="19"/>
      <c r="E172" s="18">
        <f t="shared" si="30"/>
        <v>0</v>
      </c>
      <c r="F172" s="19"/>
      <c r="G172" s="19"/>
      <c r="H172" s="19"/>
      <c r="I172" s="18">
        <f t="shared" si="31"/>
        <v>0</v>
      </c>
      <c r="J172" s="19">
        <f t="shared" si="32"/>
        <v>0</v>
      </c>
    </row>
    <row r="173" spans="1:11" ht="23.4" customHeight="1" x14ac:dyDescent="0.65">
      <c r="A173" s="17" t="s">
        <v>87</v>
      </c>
      <c r="B173" s="18">
        <v>0</v>
      </c>
      <c r="C173" s="18">
        <v>31920</v>
      </c>
      <c r="D173" s="18">
        <v>32100</v>
      </c>
      <c r="E173" s="18">
        <f t="shared" si="30"/>
        <v>64020</v>
      </c>
      <c r="F173" s="18">
        <v>40230</v>
      </c>
      <c r="G173" s="18">
        <v>30420</v>
      </c>
      <c r="H173" s="18">
        <v>21870</v>
      </c>
      <c r="I173" s="18">
        <f t="shared" si="31"/>
        <v>92520</v>
      </c>
      <c r="J173" s="19">
        <f t="shared" si="32"/>
        <v>156540</v>
      </c>
    </row>
    <row r="174" spans="1:11" ht="23.4" customHeight="1" x14ac:dyDescent="0.65">
      <c r="A174" s="17" t="s">
        <v>88</v>
      </c>
      <c r="B174" s="18">
        <v>0</v>
      </c>
      <c r="C174" s="18">
        <v>0</v>
      </c>
      <c r="D174" s="18">
        <v>0</v>
      </c>
      <c r="E174" s="18">
        <f t="shared" si="30"/>
        <v>0</v>
      </c>
      <c r="F174" s="18">
        <v>0</v>
      </c>
      <c r="G174" s="18">
        <v>0</v>
      </c>
      <c r="H174" s="18">
        <v>0</v>
      </c>
      <c r="I174" s="18">
        <f t="shared" si="31"/>
        <v>0</v>
      </c>
      <c r="J174" s="19">
        <f t="shared" si="32"/>
        <v>0</v>
      </c>
    </row>
    <row r="175" spans="1:11" ht="23.4" customHeight="1" x14ac:dyDescent="0.65">
      <c r="A175" s="20" t="s">
        <v>89</v>
      </c>
      <c r="B175" s="19"/>
      <c r="C175" s="19"/>
      <c r="D175" s="19"/>
      <c r="E175" s="18">
        <f t="shared" si="30"/>
        <v>0</v>
      </c>
      <c r="F175" s="19"/>
      <c r="G175" s="19"/>
      <c r="H175" s="19"/>
      <c r="I175" s="18">
        <f t="shared" si="31"/>
        <v>0</v>
      </c>
      <c r="J175" s="19">
        <f t="shared" si="32"/>
        <v>0</v>
      </c>
    </row>
    <row r="176" spans="1:11" ht="23.4" customHeight="1" x14ac:dyDescent="0.65">
      <c r="A176" s="17" t="s">
        <v>90</v>
      </c>
      <c r="B176" s="18">
        <v>0</v>
      </c>
      <c r="C176" s="18">
        <v>0</v>
      </c>
      <c r="D176" s="18">
        <v>0</v>
      </c>
      <c r="E176" s="18">
        <f t="shared" si="30"/>
        <v>0</v>
      </c>
      <c r="F176" s="18">
        <v>0</v>
      </c>
      <c r="G176" s="18">
        <v>0</v>
      </c>
      <c r="H176" s="18">
        <v>0</v>
      </c>
      <c r="I176" s="18">
        <f t="shared" si="31"/>
        <v>0</v>
      </c>
      <c r="J176" s="19">
        <f t="shared" si="32"/>
        <v>0</v>
      </c>
    </row>
    <row r="177" spans="1:11" ht="23.4" customHeight="1" x14ac:dyDescent="0.65">
      <c r="A177" s="17" t="s">
        <v>91</v>
      </c>
      <c r="B177" s="18">
        <v>0</v>
      </c>
      <c r="C177" s="18">
        <v>0</v>
      </c>
      <c r="D177" s="18">
        <v>0</v>
      </c>
      <c r="E177" s="18">
        <f t="shared" si="30"/>
        <v>0</v>
      </c>
      <c r="F177" s="18">
        <v>0</v>
      </c>
      <c r="G177" s="18">
        <v>0</v>
      </c>
      <c r="H177" s="18">
        <v>0</v>
      </c>
      <c r="I177" s="18">
        <f t="shared" si="31"/>
        <v>0</v>
      </c>
      <c r="J177" s="19">
        <f t="shared" si="32"/>
        <v>0</v>
      </c>
    </row>
    <row r="178" spans="1:11" ht="23.4" customHeight="1" x14ac:dyDescent="0.65">
      <c r="A178" s="20" t="s">
        <v>92</v>
      </c>
      <c r="B178" s="19">
        <v>0</v>
      </c>
      <c r="C178" s="19">
        <v>0</v>
      </c>
      <c r="D178" s="19">
        <v>0</v>
      </c>
      <c r="E178" s="18">
        <f t="shared" si="30"/>
        <v>0</v>
      </c>
      <c r="F178" s="19">
        <v>0</v>
      </c>
      <c r="G178" s="19">
        <v>0</v>
      </c>
      <c r="H178" s="19">
        <v>0</v>
      </c>
      <c r="I178" s="18">
        <f t="shared" si="31"/>
        <v>0</v>
      </c>
      <c r="J178" s="19">
        <f t="shared" si="32"/>
        <v>0</v>
      </c>
    </row>
    <row r="179" spans="1:11" ht="23.4" customHeight="1" x14ac:dyDescent="0.65">
      <c r="A179" s="21" t="s">
        <v>93</v>
      </c>
      <c r="B179" s="25">
        <v>0</v>
      </c>
      <c r="C179" s="25">
        <v>0</v>
      </c>
      <c r="D179" s="25">
        <v>0</v>
      </c>
      <c r="E179" s="18">
        <f t="shared" si="30"/>
        <v>0</v>
      </c>
      <c r="F179" s="25">
        <v>0</v>
      </c>
      <c r="G179" s="25">
        <v>0</v>
      </c>
      <c r="H179" s="25">
        <v>0</v>
      </c>
      <c r="I179" s="18">
        <f t="shared" si="31"/>
        <v>0</v>
      </c>
      <c r="J179" s="19">
        <f t="shared" si="32"/>
        <v>0</v>
      </c>
    </row>
    <row r="180" spans="1:11" ht="23.4" customHeight="1" x14ac:dyDescent="0.65">
      <c r="A180" s="11" t="s">
        <v>94</v>
      </c>
      <c r="B180" s="12">
        <f>SUM(B169:B179)</f>
        <v>478850</v>
      </c>
      <c r="C180" s="12">
        <f t="shared" ref="C180:I180" si="33">SUM(C169:C179)</f>
        <v>510770</v>
      </c>
      <c r="D180" s="12">
        <f t="shared" si="33"/>
        <v>527150</v>
      </c>
      <c r="E180" s="12">
        <f t="shared" si="33"/>
        <v>1516770</v>
      </c>
      <c r="F180" s="12">
        <f t="shared" si="33"/>
        <v>624831.1</v>
      </c>
      <c r="G180" s="12">
        <f t="shared" si="33"/>
        <v>539080</v>
      </c>
      <c r="H180" s="12">
        <f t="shared" si="33"/>
        <v>586776.07000000007</v>
      </c>
      <c r="I180" s="12">
        <f t="shared" si="33"/>
        <v>1750687.17</v>
      </c>
      <c r="J180" s="12">
        <f t="shared" si="32"/>
        <v>3267457.17</v>
      </c>
    </row>
    <row r="181" spans="1:11" ht="23.4" customHeight="1" x14ac:dyDescent="0.65">
      <c r="A181" s="15" t="s">
        <v>95</v>
      </c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1" ht="23.4" customHeight="1" x14ac:dyDescent="0.65">
      <c r="A182" s="11" t="s">
        <v>99</v>
      </c>
      <c r="B182" s="12">
        <f t="shared" ref="B182:J182" si="34">SUM(B180:B181)</f>
        <v>478850</v>
      </c>
      <c r="C182" s="12">
        <f t="shared" si="34"/>
        <v>510770</v>
      </c>
      <c r="D182" s="12">
        <f t="shared" si="34"/>
        <v>527150</v>
      </c>
      <c r="E182" s="12">
        <f t="shared" si="34"/>
        <v>1516770</v>
      </c>
      <c r="F182" s="26">
        <f t="shared" si="34"/>
        <v>624831.1</v>
      </c>
      <c r="G182" s="26">
        <f t="shared" si="34"/>
        <v>539080</v>
      </c>
      <c r="H182" s="26">
        <f t="shared" si="34"/>
        <v>586776.07000000007</v>
      </c>
      <c r="I182" s="26">
        <f t="shared" si="34"/>
        <v>1750687.17</v>
      </c>
      <c r="J182" s="26">
        <f t="shared" si="34"/>
        <v>3267457.17</v>
      </c>
    </row>
    <row r="183" spans="1:11" ht="21" customHeight="1" x14ac:dyDescent="0.65"/>
    <row r="184" spans="1:11" ht="21" customHeight="1" x14ac:dyDescent="0.65"/>
    <row r="185" spans="1:11" ht="21" customHeight="1" x14ac:dyDescent="0.65"/>
    <row r="186" spans="1:11" ht="21" customHeight="1" x14ac:dyDescent="0.65"/>
    <row r="187" spans="1:11" ht="21" customHeight="1" x14ac:dyDescent="0.65"/>
    <row r="188" spans="1:11" ht="21" customHeight="1" x14ac:dyDescent="0.65"/>
    <row r="189" spans="1:11" ht="21" customHeight="1" x14ac:dyDescent="0.65"/>
    <row r="190" spans="1:11" s="130" customFormat="1" ht="21" customHeight="1" x14ac:dyDescent="0.7">
      <c r="A190" s="150" t="s">
        <v>75</v>
      </c>
      <c r="B190" s="150"/>
      <c r="C190" s="150"/>
      <c r="D190" s="150"/>
      <c r="E190" s="150"/>
      <c r="F190" s="150"/>
      <c r="G190" s="150"/>
      <c r="H190" s="150"/>
      <c r="I190" s="150"/>
      <c r="J190" s="150"/>
      <c r="K190" s="131"/>
    </row>
    <row r="191" spans="1:11" s="130" customFormat="1" ht="21" customHeight="1" x14ac:dyDescent="0.7">
      <c r="A191" s="150" t="s">
        <v>105</v>
      </c>
      <c r="B191" s="150"/>
      <c r="C191" s="150"/>
      <c r="D191" s="150"/>
      <c r="E191" s="150"/>
      <c r="F191" s="150"/>
      <c r="G191" s="150"/>
      <c r="H191" s="150"/>
      <c r="I191" s="150"/>
      <c r="J191" s="150"/>
      <c r="K191" s="131"/>
    </row>
    <row r="192" spans="1:11" s="130" customFormat="1" ht="21" customHeight="1" x14ac:dyDescent="0.7">
      <c r="A192" s="150" t="s">
        <v>98</v>
      </c>
      <c r="B192" s="150"/>
      <c r="C192" s="150"/>
      <c r="D192" s="150"/>
      <c r="E192" s="150"/>
      <c r="F192" s="150"/>
      <c r="G192" s="150"/>
      <c r="H192" s="150"/>
      <c r="I192" s="150"/>
      <c r="J192" s="150"/>
      <c r="K192" s="131"/>
    </row>
    <row r="193" spans="1:10" ht="23.4" customHeight="1" x14ac:dyDescent="0.65">
      <c r="A193" s="11" t="s">
        <v>77</v>
      </c>
      <c r="B193" s="12" t="s">
        <v>78</v>
      </c>
      <c r="C193" s="12" t="s">
        <v>79</v>
      </c>
      <c r="D193" s="12" t="s">
        <v>70</v>
      </c>
      <c r="E193" s="12" t="s">
        <v>80</v>
      </c>
      <c r="F193" s="12" t="s">
        <v>81</v>
      </c>
      <c r="G193" s="12" t="s">
        <v>82</v>
      </c>
      <c r="H193" s="12" t="s">
        <v>71</v>
      </c>
      <c r="I193" s="12" t="s">
        <v>83</v>
      </c>
      <c r="J193" s="12" t="s">
        <v>84</v>
      </c>
    </row>
    <row r="194" spans="1:10" ht="23.4" customHeight="1" x14ac:dyDescent="0.65">
      <c r="A194" s="13" t="s">
        <v>77</v>
      </c>
      <c r="B194" s="14"/>
      <c r="C194" s="14"/>
      <c r="D194" s="14"/>
      <c r="E194" s="14"/>
      <c r="F194" s="14"/>
      <c r="G194" s="14"/>
      <c r="H194" s="14"/>
      <c r="I194" s="14"/>
      <c r="J194" s="14"/>
    </row>
    <row r="195" spans="1:10" ht="23.4" customHeight="1" x14ac:dyDescent="0.65">
      <c r="A195" s="15" t="s">
        <v>127</v>
      </c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ht="23.4" customHeight="1" x14ac:dyDescent="0.65">
      <c r="A196" s="17" t="s">
        <v>85</v>
      </c>
      <c r="B196" s="18">
        <v>1221895.81</v>
      </c>
      <c r="C196" s="18">
        <v>1253468.06</v>
      </c>
      <c r="D196" s="18">
        <v>1396047.11</v>
      </c>
      <c r="E196" s="18">
        <f t="shared" ref="E196:E206" si="35">B196+C196+D196</f>
        <v>3871410.9800000004</v>
      </c>
      <c r="F196" s="19">
        <v>1211521.94</v>
      </c>
      <c r="G196" s="19">
        <v>1234360</v>
      </c>
      <c r="H196" s="19">
        <v>1186077.28</v>
      </c>
      <c r="I196" s="18">
        <f t="shared" ref="I196:I206" si="36">F196+G196+H196</f>
        <v>3631959.2199999997</v>
      </c>
      <c r="J196" s="19">
        <f t="shared" ref="J196:J207" si="37">E196+I196</f>
        <v>7503370.2000000002</v>
      </c>
    </row>
    <row r="197" spans="1:10" ht="23.4" customHeight="1" x14ac:dyDescent="0.65">
      <c r="A197" s="17" t="s">
        <v>86</v>
      </c>
      <c r="B197" s="18">
        <v>0</v>
      </c>
      <c r="C197" s="18">
        <v>82060.399999999994</v>
      </c>
      <c r="D197" s="18">
        <v>48000</v>
      </c>
      <c r="E197" s="18">
        <f t="shared" si="35"/>
        <v>130060.4</v>
      </c>
      <c r="F197" s="18">
        <v>48000</v>
      </c>
      <c r="G197" s="18">
        <v>48000</v>
      </c>
      <c r="H197" s="18">
        <v>84000</v>
      </c>
      <c r="I197" s="18">
        <f t="shared" si="36"/>
        <v>180000</v>
      </c>
      <c r="J197" s="19">
        <f t="shared" si="37"/>
        <v>310060.40000000002</v>
      </c>
    </row>
    <row r="198" spans="1:10" ht="23.4" customHeight="1" x14ac:dyDescent="0.65">
      <c r="A198" s="17" t="s">
        <v>87</v>
      </c>
      <c r="B198" s="18">
        <v>0</v>
      </c>
      <c r="C198" s="18">
        <v>2464</v>
      </c>
      <c r="D198" s="18">
        <v>1440</v>
      </c>
      <c r="E198" s="18">
        <f t="shared" si="35"/>
        <v>3904</v>
      </c>
      <c r="F198" s="18">
        <v>2400</v>
      </c>
      <c r="G198" s="18">
        <v>2400</v>
      </c>
      <c r="H198" s="18">
        <v>1800</v>
      </c>
      <c r="I198" s="18">
        <f t="shared" si="36"/>
        <v>6600</v>
      </c>
      <c r="J198" s="19">
        <f t="shared" si="37"/>
        <v>10504</v>
      </c>
    </row>
    <row r="199" spans="1:10" ht="23.4" customHeight="1" x14ac:dyDescent="0.65">
      <c r="A199" s="20" t="s">
        <v>128</v>
      </c>
      <c r="B199" s="19"/>
      <c r="C199" s="19"/>
      <c r="D199" s="19"/>
      <c r="E199" s="18">
        <f t="shared" si="35"/>
        <v>0</v>
      </c>
      <c r="F199" s="19"/>
      <c r="G199" s="19"/>
      <c r="H199" s="19"/>
      <c r="I199" s="18">
        <f t="shared" si="36"/>
        <v>0</v>
      </c>
      <c r="J199" s="19">
        <f t="shared" si="37"/>
        <v>0</v>
      </c>
    </row>
    <row r="200" spans="1:10" ht="23.4" customHeight="1" x14ac:dyDescent="0.65">
      <c r="A200" s="17" t="s">
        <v>87</v>
      </c>
      <c r="B200" s="18">
        <v>0</v>
      </c>
      <c r="C200" s="18">
        <v>436140</v>
      </c>
      <c r="D200" s="18">
        <v>369970</v>
      </c>
      <c r="E200" s="18">
        <f t="shared" si="35"/>
        <v>806110</v>
      </c>
      <c r="F200" s="18">
        <v>396390</v>
      </c>
      <c r="G200" s="18">
        <v>357690</v>
      </c>
      <c r="H200" s="18">
        <v>308500</v>
      </c>
      <c r="I200" s="18">
        <f t="shared" si="36"/>
        <v>1062580</v>
      </c>
      <c r="J200" s="19">
        <f t="shared" si="37"/>
        <v>1868690</v>
      </c>
    </row>
    <row r="201" spans="1:10" ht="23.4" customHeight="1" x14ac:dyDescent="0.65">
      <c r="A201" s="17" t="s">
        <v>88</v>
      </c>
      <c r="B201" s="18">
        <v>0</v>
      </c>
      <c r="C201" s="18">
        <v>0</v>
      </c>
      <c r="D201" s="18">
        <v>0</v>
      </c>
      <c r="E201" s="18">
        <f t="shared" si="35"/>
        <v>0</v>
      </c>
      <c r="F201" s="18">
        <v>0</v>
      </c>
      <c r="G201" s="18">
        <v>0</v>
      </c>
      <c r="H201" s="18">
        <v>0</v>
      </c>
      <c r="I201" s="18">
        <f t="shared" si="36"/>
        <v>0</v>
      </c>
      <c r="J201" s="19">
        <f t="shared" si="37"/>
        <v>0</v>
      </c>
    </row>
    <row r="202" spans="1:10" ht="23.4" customHeight="1" x14ac:dyDescent="0.65">
      <c r="A202" s="20" t="s">
        <v>89</v>
      </c>
      <c r="B202" s="19"/>
      <c r="C202" s="19"/>
      <c r="D202" s="19"/>
      <c r="E202" s="18">
        <f t="shared" si="35"/>
        <v>0</v>
      </c>
      <c r="F202" s="19"/>
      <c r="G202" s="19"/>
      <c r="H202" s="19"/>
      <c r="I202" s="18">
        <f t="shared" si="36"/>
        <v>0</v>
      </c>
      <c r="J202" s="19">
        <f t="shared" si="37"/>
        <v>0</v>
      </c>
    </row>
    <row r="203" spans="1:10" ht="23.4" customHeight="1" x14ac:dyDescent="0.65">
      <c r="A203" s="17" t="s">
        <v>90</v>
      </c>
      <c r="B203" s="18">
        <v>0</v>
      </c>
      <c r="C203" s="18">
        <v>0</v>
      </c>
      <c r="D203" s="18">
        <v>0</v>
      </c>
      <c r="E203" s="18">
        <f t="shared" si="35"/>
        <v>0</v>
      </c>
      <c r="F203" s="18">
        <v>0</v>
      </c>
      <c r="G203" s="18">
        <v>0</v>
      </c>
      <c r="H203" s="18">
        <v>51020</v>
      </c>
      <c r="I203" s="18">
        <f t="shared" si="36"/>
        <v>51020</v>
      </c>
      <c r="J203" s="19">
        <f t="shared" si="37"/>
        <v>51020</v>
      </c>
    </row>
    <row r="204" spans="1:10" ht="23.4" customHeight="1" x14ac:dyDescent="0.65">
      <c r="A204" s="17" t="s">
        <v>91</v>
      </c>
      <c r="B204" s="18">
        <v>0</v>
      </c>
      <c r="C204" s="18">
        <v>0</v>
      </c>
      <c r="D204" s="18">
        <v>0</v>
      </c>
      <c r="E204" s="18">
        <f t="shared" si="35"/>
        <v>0</v>
      </c>
      <c r="F204" s="18">
        <v>0</v>
      </c>
      <c r="G204" s="18">
        <v>0</v>
      </c>
      <c r="H204" s="18">
        <v>0</v>
      </c>
      <c r="I204" s="18">
        <f t="shared" si="36"/>
        <v>0</v>
      </c>
      <c r="J204" s="19">
        <f t="shared" si="37"/>
        <v>0</v>
      </c>
    </row>
    <row r="205" spans="1:10" ht="23.4" customHeight="1" x14ac:dyDescent="0.65">
      <c r="A205" s="20" t="s">
        <v>92</v>
      </c>
      <c r="B205" s="19">
        <v>0</v>
      </c>
      <c r="C205" s="19">
        <v>0</v>
      </c>
      <c r="D205" s="19">
        <v>0</v>
      </c>
      <c r="E205" s="18">
        <f t="shared" si="35"/>
        <v>0</v>
      </c>
      <c r="F205" s="19">
        <v>0</v>
      </c>
      <c r="G205" s="19">
        <v>0</v>
      </c>
      <c r="H205" s="19">
        <v>0</v>
      </c>
      <c r="I205" s="18">
        <f t="shared" si="36"/>
        <v>0</v>
      </c>
      <c r="J205" s="19">
        <f t="shared" si="37"/>
        <v>0</v>
      </c>
    </row>
    <row r="206" spans="1:10" ht="23.4" customHeight="1" x14ac:dyDescent="0.65">
      <c r="A206" s="21" t="s">
        <v>93</v>
      </c>
      <c r="B206" s="25">
        <v>0</v>
      </c>
      <c r="C206" s="25">
        <v>0</v>
      </c>
      <c r="D206" s="25">
        <v>0</v>
      </c>
      <c r="E206" s="18">
        <f t="shared" si="35"/>
        <v>0</v>
      </c>
      <c r="F206" s="25">
        <v>0</v>
      </c>
      <c r="G206" s="25">
        <v>0</v>
      </c>
      <c r="H206" s="25">
        <v>0</v>
      </c>
      <c r="I206" s="18">
        <f t="shared" si="36"/>
        <v>0</v>
      </c>
      <c r="J206" s="19">
        <f t="shared" si="37"/>
        <v>0</v>
      </c>
    </row>
    <row r="207" spans="1:10" ht="23.4" customHeight="1" x14ac:dyDescent="0.65">
      <c r="A207" s="11" t="s">
        <v>94</v>
      </c>
      <c r="B207" s="12">
        <f>SUM(B196:B206)</f>
        <v>1221895.81</v>
      </c>
      <c r="C207" s="12">
        <f t="shared" ref="C207:I207" si="38">SUM(C196:C206)</f>
        <v>1774132.46</v>
      </c>
      <c r="D207" s="12">
        <f t="shared" si="38"/>
        <v>1815457.11</v>
      </c>
      <c r="E207" s="12">
        <f t="shared" si="38"/>
        <v>4811485.3800000008</v>
      </c>
      <c r="F207" s="12">
        <f t="shared" si="38"/>
        <v>1658311.94</v>
      </c>
      <c r="G207" s="12">
        <f t="shared" si="38"/>
        <v>1642450</v>
      </c>
      <c r="H207" s="12">
        <f t="shared" si="38"/>
        <v>1631397.28</v>
      </c>
      <c r="I207" s="12">
        <f t="shared" si="38"/>
        <v>4932159.22</v>
      </c>
      <c r="J207" s="12">
        <f t="shared" si="37"/>
        <v>9743644.6000000015</v>
      </c>
    </row>
    <row r="208" spans="1:10" ht="23.4" customHeight="1" x14ac:dyDescent="0.65">
      <c r="A208" s="15" t="s">
        <v>95</v>
      </c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1" ht="23.4" customHeight="1" x14ac:dyDescent="0.65">
      <c r="A209" s="11" t="s">
        <v>99</v>
      </c>
      <c r="B209" s="12">
        <f t="shared" ref="B209:J209" si="39">SUM(B207:B208)</f>
        <v>1221895.81</v>
      </c>
      <c r="C209" s="12">
        <f t="shared" si="39"/>
        <v>1774132.46</v>
      </c>
      <c r="D209" s="12">
        <f t="shared" si="39"/>
        <v>1815457.11</v>
      </c>
      <c r="E209" s="12">
        <f t="shared" si="39"/>
        <v>4811485.3800000008</v>
      </c>
      <c r="F209" s="26">
        <f t="shared" si="39"/>
        <v>1658311.94</v>
      </c>
      <c r="G209" s="26">
        <f t="shared" si="39"/>
        <v>1642450</v>
      </c>
      <c r="H209" s="26">
        <f t="shared" si="39"/>
        <v>1631397.28</v>
      </c>
      <c r="I209" s="26">
        <f t="shared" si="39"/>
        <v>4932159.22</v>
      </c>
      <c r="J209" s="26">
        <f t="shared" si="39"/>
        <v>9743644.6000000015</v>
      </c>
    </row>
    <row r="210" spans="1:11" ht="21" customHeight="1" x14ac:dyDescent="0.65"/>
    <row r="211" spans="1:11" ht="21" customHeight="1" x14ac:dyDescent="0.65"/>
    <row r="212" spans="1:11" ht="21" customHeight="1" x14ac:dyDescent="0.65"/>
    <row r="213" spans="1:11" ht="21" customHeight="1" x14ac:dyDescent="0.65"/>
    <row r="214" spans="1:11" ht="21" customHeight="1" x14ac:dyDescent="0.65"/>
    <row r="215" spans="1:11" ht="21" customHeight="1" x14ac:dyDescent="0.65"/>
    <row r="216" spans="1:11" ht="21" customHeight="1" x14ac:dyDescent="0.65"/>
    <row r="217" spans="1:11" s="130" customFormat="1" ht="21" customHeight="1" x14ac:dyDescent="0.7">
      <c r="A217" s="150" t="s">
        <v>75</v>
      </c>
      <c r="B217" s="150"/>
      <c r="C217" s="150"/>
      <c r="D217" s="150"/>
      <c r="E217" s="150"/>
      <c r="F217" s="150"/>
      <c r="G217" s="150"/>
      <c r="H217" s="150"/>
      <c r="I217" s="150"/>
      <c r="J217" s="150"/>
      <c r="K217" s="131"/>
    </row>
    <row r="218" spans="1:11" s="130" customFormat="1" ht="21" customHeight="1" x14ac:dyDescent="0.7">
      <c r="A218" s="150" t="s">
        <v>106</v>
      </c>
      <c r="B218" s="150"/>
      <c r="C218" s="150"/>
      <c r="D218" s="150"/>
      <c r="E218" s="150"/>
      <c r="F218" s="150"/>
      <c r="G218" s="150"/>
      <c r="H218" s="150"/>
      <c r="I218" s="150"/>
      <c r="J218" s="150"/>
      <c r="K218" s="131"/>
    </row>
    <row r="219" spans="1:11" s="130" customFormat="1" ht="21" customHeight="1" x14ac:dyDescent="0.7">
      <c r="A219" s="150" t="s">
        <v>98</v>
      </c>
      <c r="B219" s="150"/>
      <c r="C219" s="150"/>
      <c r="D219" s="150"/>
      <c r="E219" s="150"/>
      <c r="F219" s="150"/>
      <c r="G219" s="150"/>
      <c r="H219" s="150"/>
      <c r="I219" s="150"/>
      <c r="J219" s="150"/>
      <c r="K219" s="131"/>
    </row>
    <row r="220" spans="1:11" ht="23.4" customHeight="1" x14ac:dyDescent="0.65">
      <c r="A220" s="11" t="s">
        <v>77</v>
      </c>
      <c r="B220" s="12" t="s">
        <v>78</v>
      </c>
      <c r="C220" s="12" t="s">
        <v>79</v>
      </c>
      <c r="D220" s="12" t="s">
        <v>70</v>
      </c>
      <c r="E220" s="12" t="s">
        <v>80</v>
      </c>
      <c r="F220" s="12" t="s">
        <v>81</v>
      </c>
      <c r="G220" s="12" t="s">
        <v>82</v>
      </c>
      <c r="H220" s="12" t="s">
        <v>71</v>
      </c>
      <c r="I220" s="12" t="s">
        <v>83</v>
      </c>
      <c r="J220" s="12" t="s">
        <v>84</v>
      </c>
    </row>
    <row r="221" spans="1:11" ht="23.4" customHeight="1" x14ac:dyDescent="0.65">
      <c r="A221" s="13" t="s">
        <v>77</v>
      </c>
      <c r="B221" s="14"/>
      <c r="C221" s="14"/>
      <c r="D221" s="14"/>
      <c r="E221" s="14"/>
      <c r="F221" s="14"/>
      <c r="G221" s="14"/>
      <c r="H221" s="14"/>
      <c r="I221" s="14"/>
      <c r="J221" s="14"/>
    </row>
    <row r="222" spans="1:11" ht="23.4" customHeight="1" x14ac:dyDescent="0.65">
      <c r="A222" s="15" t="s">
        <v>127</v>
      </c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1" ht="23.4" customHeight="1" x14ac:dyDescent="0.65">
      <c r="A223" s="17" t="s">
        <v>85</v>
      </c>
      <c r="B223" s="18">
        <v>446560</v>
      </c>
      <c r="C223" s="18">
        <v>446560</v>
      </c>
      <c r="D223" s="18">
        <v>496022.26</v>
      </c>
      <c r="E223" s="18">
        <f t="shared" ref="E223:E233" si="40">B223+C223+D223</f>
        <v>1389142.26</v>
      </c>
      <c r="F223" s="19">
        <v>447629.34</v>
      </c>
      <c r="G223" s="19">
        <v>450820</v>
      </c>
      <c r="H223" s="19">
        <v>508671.62</v>
      </c>
      <c r="I223" s="18">
        <f t="shared" ref="I223:I233" si="41">F223+G223+H223</f>
        <v>1407120.96</v>
      </c>
      <c r="J223" s="19">
        <f t="shared" ref="J223:J234" si="42">E223+I223</f>
        <v>2796263.2199999997</v>
      </c>
    </row>
    <row r="224" spans="1:11" ht="23.4" customHeight="1" x14ac:dyDescent="0.65">
      <c r="A224" s="17" t="s">
        <v>86</v>
      </c>
      <c r="B224" s="18">
        <v>0</v>
      </c>
      <c r="C224" s="18">
        <v>0</v>
      </c>
      <c r="D224" s="18">
        <v>0</v>
      </c>
      <c r="E224" s="18">
        <f t="shared" si="40"/>
        <v>0</v>
      </c>
      <c r="F224" s="18">
        <v>0</v>
      </c>
      <c r="G224" s="18">
        <v>0</v>
      </c>
      <c r="H224" s="18">
        <v>0</v>
      </c>
      <c r="I224" s="18">
        <f t="shared" si="41"/>
        <v>0</v>
      </c>
      <c r="J224" s="19">
        <f t="shared" si="42"/>
        <v>0</v>
      </c>
    </row>
    <row r="225" spans="1:10" ht="23.4" customHeight="1" x14ac:dyDescent="0.65">
      <c r="A225" s="17" t="s">
        <v>87</v>
      </c>
      <c r="B225" s="18">
        <v>0</v>
      </c>
      <c r="C225" s="18">
        <v>0</v>
      </c>
      <c r="D225" s="18">
        <v>7560</v>
      </c>
      <c r="E225" s="18">
        <f t="shared" si="40"/>
        <v>7560</v>
      </c>
      <c r="F225" s="18">
        <v>2520</v>
      </c>
      <c r="G225" s="18">
        <v>2520</v>
      </c>
      <c r="H225" s="18">
        <v>2520</v>
      </c>
      <c r="I225" s="18">
        <f t="shared" si="41"/>
        <v>7560</v>
      </c>
      <c r="J225" s="19">
        <f t="shared" si="42"/>
        <v>15120</v>
      </c>
    </row>
    <row r="226" spans="1:10" ht="23.4" customHeight="1" x14ac:dyDescent="0.65">
      <c r="A226" s="20" t="s">
        <v>128</v>
      </c>
      <c r="B226" s="19"/>
      <c r="C226" s="19"/>
      <c r="D226" s="19"/>
      <c r="E226" s="18">
        <f t="shared" si="40"/>
        <v>0</v>
      </c>
      <c r="F226" s="19"/>
      <c r="G226" s="19"/>
      <c r="H226" s="19"/>
      <c r="I226" s="18">
        <f t="shared" si="41"/>
        <v>0</v>
      </c>
      <c r="J226" s="19">
        <f t="shared" si="42"/>
        <v>0</v>
      </c>
    </row>
    <row r="227" spans="1:10" ht="23.4" customHeight="1" x14ac:dyDescent="0.65">
      <c r="A227" s="17" t="s">
        <v>87</v>
      </c>
      <c r="B227" s="18">
        <v>0</v>
      </c>
      <c r="C227" s="18">
        <v>145400</v>
      </c>
      <c r="D227" s="18">
        <v>71640</v>
      </c>
      <c r="E227" s="18">
        <f t="shared" si="40"/>
        <v>217040</v>
      </c>
      <c r="F227" s="18">
        <v>78100</v>
      </c>
      <c r="G227" s="18">
        <v>148855.09</v>
      </c>
      <c r="H227" s="18">
        <v>495303.8</v>
      </c>
      <c r="I227" s="18">
        <f t="shared" si="41"/>
        <v>722258.89</v>
      </c>
      <c r="J227" s="19">
        <f t="shared" si="42"/>
        <v>939298.89</v>
      </c>
    </row>
    <row r="228" spans="1:10" ht="23.4" customHeight="1" x14ac:dyDescent="0.65">
      <c r="A228" s="17" t="s">
        <v>88</v>
      </c>
      <c r="B228" s="18">
        <v>0</v>
      </c>
      <c r="C228" s="18">
        <v>0</v>
      </c>
      <c r="D228" s="18">
        <v>0</v>
      </c>
      <c r="E228" s="18">
        <f t="shared" si="40"/>
        <v>0</v>
      </c>
      <c r="F228" s="18">
        <v>0</v>
      </c>
      <c r="G228" s="18">
        <v>0</v>
      </c>
      <c r="H228" s="18">
        <v>0</v>
      </c>
      <c r="I228" s="18">
        <f t="shared" si="41"/>
        <v>0</v>
      </c>
      <c r="J228" s="19">
        <f t="shared" si="42"/>
        <v>0</v>
      </c>
    </row>
    <row r="229" spans="1:10" ht="23.4" customHeight="1" x14ac:dyDescent="0.65">
      <c r="A229" s="20" t="s">
        <v>89</v>
      </c>
      <c r="B229" s="19"/>
      <c r="C229" s="19"/>
      <c r="D229" s="19"/>
      <c r="E229" s="18">
        <f t="shared" si="40"/>
        <v>0</v>
      </c>
      <c r="F229" s="19"/>
      <c r="G229" s="19"/>
      <c r="H229" s="19"/>
      <c r="I229" s="18">
        <f t="shared" si="41"/>
        <v>0</v>
      </c>
      <c r="J229" s="19">
        <f t="shared" si="42"/>
        <v>0</v>
      </c>
    </row>
    <row r="230" spans="1:10" ht="23.4" customHeight="1" x14ac:dyDescent="0.65">
      <c r="A230" s="17" t="s">
        <v>90</v>
      </c>
      <c r="B230" s="18">
        <v>0</v>
      </c>
      <c r="C230" s="18">
        <v>0</v>
      </c>
      <c r="D230" s="18">
        <v>0</v>
      </c>
      <c r="E230" s="18">
        <f t="shared" si="40"/>
        <v>0</v>
      </c>
      <c r="F230" s="18">
        <v>80892</v>
      </c>
      <c r="G230" s="18">
        <v>109510</v>
      </c>
      <c r="H230" s="18">
        <v>496000</v>
      </c>
      <c r="I230" s="18">
        <f t="shared" si="41"/>
        <v>686402</v>
      </c>
      <c r="J230" s="19">
        <f t="shared" si="42"/>
        <v>686402</v>
      </c>
    </row>
    <row r="231" spans="1:10" ht="23.4" customHeight="1" x14ac:dyDescent="0.65">
      <c r="A231" s="17" t="s">
        <v>91</v>
      </c>
      <c r="B231" s="18">
        <v>0</v>
      </c>
      <c r="C231" s="18">
        <v>0</v>
      </c>
      <c r="D231" s="18">
        <v>0</v>
      </c>
      <c r="E231" s="18">
        <f t="shared" si="40"/>
        <v>0</v>
      </c>
      <c r="F231" s="18">
        <v>0</v>
      </c>
      <c r="G231" s="18">
        <v>0</v>
      </c>
      <c r="H231" s="18">
        <v>203976</v>
      </c>
      <c r="I231" s="18">
        <f t="shared" si="41"/>
        <v>203976</v>
      </c>
      <c r="J231" s="19">
        <f t="shared" si="42"/>
        <v>203976</v>
      </c>
    </row>
    <row r="232" spans="1:10" ht="23.4" customHeight="1" x14ac:dyDescent="0.65">
      <c r="A232" s="20" t="s">
        <v>92</v>
      </c>
      <c r="B232" s="19">
        <v>0</v>
      </c>
      <c r="C232" s="19">
        <v>0</v>
      </c>
      <c r="D232" s="19">
        <v>0</v>
      </c>
      <c r="E232" s="18">
        <f t="shared" si="40"/>
        <v>0</v>
      </c>
      <c r="F232" s="19">
        <v>0</v>
      </c>
      <c r="G232" s="19">
        <v>0</v>
      </c>
      <c r="H232" s="19">
        <v>0</v>
      </c>
      <c r="I232" s="18">
        <f t="shared" si="41"/>
        <v>0</v>
      </c>
      <c r="J232" s="19">
        <f t="shared" si="42"/>
        <v>0</v>
      </c>
    </row>
    <row r="233" spans="1:10" ht="23.4" customHeight="1" x14ac:dyDescent="0.65">
      <c r="A233" s="21" t="s">
        <v>93</v>
      </c>
      <c r="B233" s="25">
        <v>0</v>
      </c>
      <c r="C233" s="25">
        <v>0</v>
      </c>
      <c r="D233" s="25">
        <v>0</v>
      </c>
      <c r="E233" s="18">
        <f t="shared" si="40"/>
        <v>0</v>
      </c>
      <c r="F233" s="25">
        <v>0</v>
      </c>
      <c r="G233" s="25">
        <v>0</v>
      </c>
      <c r="H233" s="25">
        <v>489960</v>
      </c>
      <c r="I233" s="18">
        <f t="shared" si="41"/>
        <v>489960</v>
      </c>
      <c r="J233" s="19">
        <f t="shared" si="42"/>
        <v>489960</v>
      </c>
    </row>
    <row r="234" spans="1:10" ht="23.4" customHeight="1" x14ac:dyDescent="0.65">
      <c r="A234" s="11" t="s">
        <v>94</v>
      </c>
      <c r="B234" s="12">
        <f>SUM(B223:B233)</f>
        <v>446560</v>
      </c>
      <c r="C234" s="12">
        <f t="shared" ref="C234:I234" si="43">SUM(C223:C233)</f>
        <v>591960</v>
      </c>
      <c r="D234" s="12">
        <f t="shared" si="43"/>
        <v>575222.26</v>
      </c>
      <c r="E234" s="12">
        <f t="shared" si="43"/>
        <v>1613742.26</v>
      </c>
      <c r="F234" s="12">
        <f t="shared" si="43"/>
        <v>609141.34000000008</v>
      </c>
      <c r="G234" s="12">
        <f t="shared" si="43"/>
        <v>711705.09</v>
      </c>
      <c r="H234" s="12">
        <f t="shared" si="43"/>
        <v>2196431.42</v>
      </c>
      <c r="I234" s="12">
        <f t="shared" si="43"/>
        <v>3517277.85</v>
      </c>
      <c r="J234" s="12">
        <f t="shared" si="42"/>
        <v>5131020.1100000003</v>
      </c>
    </row>
    <row r="235" spans="1:10" ht="23.4" customHeight="1" x14ac:dyDescent="0.65">
      <c r="A235" s="15" t="s">
        <v>95</v>
      </c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ht="23.4" customHeight="1" x14ac:dyDescent="0.65">
      <c r="A236" s="11" t="s">
        <v>99</v>
      </c>
      <c r="B236" s="12">
        <f t="shared" ref="B236:J236" si="44">SUM(B234:B235)</f>
        <v>446560</v>
      </c>
      <c r="C236" s="12">
        <f t="shared" si="44"/>
        <v>591960</v>
      </c>
      <c r="D236" s="12">
        <f t="shared" si="44"/>
        <v>575222.26</v>
      </c>
      <c r="E236" s="12">
        <f t="shared" si="44"/>
        <v>1613742.26</v>
      </c>
      <c r="F236" s="26">
        <f t="shared" si="44"/>
        <v>609141.34000000008</v>
      </c>
      <c r="G236" s="26">
        <f t="shared" si="44"/>
        <v>711705.09</v>
      </c>
      <c r="H236" s="26">
        <f t="shared" si="44"/>
        <v>2196431.42</v>
      </c>
      <c r="I236" s="26">
        <f t="shared" si="44"/>
        <v>3517277.85</v>
      </c>
      <c r="J236" s="26">
        <f t="shared" si="44"/>
        <v>5131020.1100000003</v>
      </c>
    </row>
    <row r="237" spans="1:10" ht="21" customHeight="1" x14ac:dyDescent="0.65"/>
    <row r="238" spans="1:10" ht="21" customHeight="1" x14ac:dyDescent="0.65"/>
    <row r="239" spans="1:10" ht="21" customHeight="1" x14ac:dyDescent="0.65"/>
    <row r="240" spans="1:10" ht="21" customHeight="1" x14ac:dyDescent="0.65"/>
    <row r="241" spans="1:11" ht="21" customHeight="1" x14ac:dyDescent="0.65"/>
    <row r="242" spans="1:11" ht="21" customHeight="1" x14ac:dyDescent="0.65"/>
    <row r="243" spans="1:11" ht="21" customHeight="1" x14ac:dyDescent="0.65"/>
    <row r="244" spans="1:11" s="130" customFormat="1" ht="21" customHeight="1" x14ac:dyDescent="0.7">
      <c r="A244" s="150" t="s">
        <v>75</v>
      </c>
      <c r="B244" s="150"/>
      <c r="C244" s="150"/>
      <c r="D244" s="150"/>
      <c r="E244" s="150"/>
      <c r="F244" s="150"/>
      <c r="G244" s="150"/>
      <c r="H244" s="150"/>
      <c r="I244" s="150"/>
      <c r="J244" s="150"/>
      <c r="K244" s="131"/>
    </row>
    <row r="245" spans="1:11" s="130" customFormat="1" ht="21" customHeight="1" x14ac:dyDescent="0.7">
      <c r="A245" s="150" t="s">
        <v>107</v>
      </c>
      <c r="B245" s="150"/>
      <c r="C245" s="150"/>
      <c r="D245" s="150"/>
      <c r="E245" s="150"/>
      <c r="F245" s="150"/>
      <c r="G245" s="150"/>
      <c r="H245" s="150"/>
      <c r="I245" s="150"/>
      <c r="J245" s="150"/>
      <c r="K245" s="131"/>
    </row>
    <row r="246" spans="1:11" s="130" customFormat="1" ht="21" customHeight="1" x14ac:dyDescent="0.7">
      <c r="A246" s="150" t="s">
        <v>98</v>
      </c>
      <c r="B246" s="150"/>
      <c r="C246" s="150"/>
      <c r="D246" s="150"/>
      <c r="E246" s="150"/>
      <c r="F246" s="150"/>
      <c r="G246" s="150"/>
      <c r="H246" s="150"/>
      <c r="I246" s="150"/>
      <c r="J246" s="150"/>
      <c r="K246" s="131"/>
    </row>
    <row r="247" spans="1:11" ht="23.4" customHeight="1" x14ac:dyDescent="0.65">
      <c r="A247" s="11" t="s">
        <v>77</v>
      </c>
      <c r="B247" s="12" t="s">
        <v>78</v>
      </c>
      <c r="C247" s="12" t="s">
        <v>79</v>
      </c>
      <c r="D247" s="12" t="s">
        <v>70</v>
      </c>
      <c r="E247" s="12" t="s">
        <v>80</v>
      </c>
      <c r="F247" s="12" t="s">
        <v>81</v>
      </c>
      <c r="G247" s="12" t="s">
        <v>82</v>
      </c>
      <c r="H247" s="12" t="s">
        <v>71</v>
      </c>
      <c r="I247" s="12" t="s">
        <v>83</v>
      </c>
      <c r="J247" s="12" t="s">
        <v>84</v>
      </c>
    </row>
    <row r="248" spans="1:11" ht="23.4" customHeight="1" x14ac:dyDescent="0.65">
      <c r="A248" s="13" t="s">
        <v>77</v>
      </c>
      <c r="B248" s="14"/>
      <c r="C248" s="14"/>
      <c r="D248" s="14"/>
      <c r="E248" s="14"/>
      <c r="F248" s="14"/>
      <c r="G248" s="14"/>
      <c r="H248" s="14"/>
      <c r="I248" s="14"/>
      <c r="J248" s="14"/>
    </row>
    <row r="249" spans="1:11" ht="23.4" customHeight="1" x14ac:dyDescent="0.65">
      <c r="A249" s="15" t="s">
        <v>127</v>
      </c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1" ht="23.4" customHeight="1" x14ac:dyDescent="0.65">
      <c r="A250" s="17" t="s">
        <v>85</v>
      </c>
      <c r="B250" s="18">
        <v>227030</v>
      </c>
      <c r="C250" s="18">
        <v>277030</v>
      </c>
      <c r="D250" s="18">
        <v>284386</v>
      </c>
      <c r="E250" s="18">
        <f t="shared" ref="E250:E260" si="45">B250+C250+D250</f>
        <v>788446</v>
      </c>
      <c r="F250" s="19">
        <v>263810</v>
      </c>
      <c r="G250" s="19">
        <v>263810</v>
      </c>
      <c r="H250" s="19">
        <v>281037.71000000002</v>
      </c>
      <c r="I250" s="18">
        <f t="shared" ref="I250:I260" si="46">F250+G250+H250</f>
        <v>808657.71</v>
      </c>
      <c r="J250" s="19">
        <f t="shared" ref="J250:J261" si="47">E250+I250</f>
        <v>1597103.71</v>
      </c>
    </row>
    <row r="251" spans="1:11" ht="23.4" customHeight="1" x14ac:dyDescent="0.65">
      <c r="A251" s="17" t="s">
        <v>86</v>
      </c>
      <c r="B251" s="18">
        <v>36000</v>
      </c>
      <c r="C251" s="18">
        <v>36000</v>
      </c>
      <c r="D251" s="18">
        <v>36000</v>
      </c>
      <c r="E251" s="18">
        <f t="shared" si="45"/>
        <v>108000</v>
      </c>
      <c r="F251" s="18">
        <v>36000</v>
      </c>
      <c r="G251" s="18">
        <v>36000</v>
      </c>
      <c r="H251" s="18">
        <v>42598.5</v>
      </c>
      <c r="I251" s="18">
        <f t="shared" si="46"/>
        <v>114598.5</v>
      </c>
      <c r="J251" s="19">
        <f t="shared" si="47"/>
        <v>222598.5</v>
      </c>
    </row>
    <row r="252" spans="1:11" ht="23.4" customHeight="1" x14ac:dyDescent="0.65">
      <c r="A252" s="17" t="s">
        <v>87</v>
      </c>
      <c r="B252" s="18">
        <v>1080</v>
      </c>
      <c r="C252" s="18">
        <v>1080</v>
      </c>
      <c r="D252" s="18">
        <v>13680</v>
      </c>
      <c r="E252" s="18">
        <f t="shared" si="45"/>
        <v>15840</v>
      </c>
      <c r="F252" s="18">
        <v>6000</v>
      </c>
      <c r="G252" s="18">
        <v>6000</v>
      </c>
      <c r="H252" s="18">
        <v>6493</v>
      </c>
      <c r="I252" s="18">
        <f t="shared" si="46"/>
        <v>18493</v>
      </c>
      <c r="J252" s="19">
        <f t="shared" si="47"/>
        <v>34333</v>
      </c>
    </row>
    <row r="253" spans="1:11" ht="23.4" customHeight="1" x14ac:dyDescent="0.65">
      <c r="A253" s="20" t="s">
        <v>128</v>
      </c>
      <c r="B253" s="19"/>
      <c r="C253" s="19"/>
      <c r="D253" s="19"/>
      <c r="E253" s="18">
        <f t="shared" si="45"/>
        <v>0</v>
      </c>
      <c r="F253" s="19"/>
      <c r="G253" s="19"/>
      <c r="H253" s="19"/>
      <c r="I253" s="18">
        <f t="shared" si="46"/>
        <v>0</v>
      </c>
      <c r="J253" s="19">
        <f t="shared" si="47"/>
        <v>0</v>
      </c>
    </row>
    <row r="254" spans="1:11" ht="23.4" customHeight="1" x14ac:dyDescent="0.65">
      <c r="A254" s="17" t="s">
        <v>87</v>
      </c>
      <c r="B254" s="18">
        <v>0</v>
      </c>
      <c r="C254" s="18">
        <v>46260</v>
      </c>
      <c r="D254" s="18">
        <v>45480</v>
      </c>
      <c r="E254" s="18">
        <f t="shared" si="45"/>
        <v>91740</v>
      </c>
      <c r="F254" s="18">
        <v>0</v>
      </c>
      <c r="G254" s="18">
        <v>0</v>
      </c>
      <c r="H254" s="18">
        <v>0</v>
      </c>
      <c r="I254" s="18">
        <f t="shared" si="46"/>
        <v>0</v>
      </c>
      <c r="J254" s="19">
        <f t="shared" si="47"/>
        <v>91740</v>
      </c>
    </row>
    <row r="255" spans="1:11" ht="23.4" customHeight="1" x14ac:dyDescent="0.65">
      <c r="A255" s="17" t="s">
        <v>88</v>
      </c>
      <c r="B255" s="18">
        <v>0</v>
      </c>
      <c r="C255" s="18">
        <v>0</v>
      </c>
      <c r="D255" s="18">
        <v>0</v>
      </c>
      <c r="E255" s="18">
        <f t="shared" si="45"/>
        <v>0</v>
      </c>
      <c r="F255" s="18">
        <v>0</v>
      </c>
      <c r="G255" s="18">
        <v>0</v>
      </c>
      <c r="H255" s="18">
        <v>0</v>
      </c>
      <c r="I255" s="18">
        <f t="shared" si="46"/>
        <v>0</v>
      </c>
      <c r="J255" s="19">
        <f t="shared" si="47"/>
        <v>0</v>
      </c>
    </row>
    <row r="256" spans="1:11" ht="23.4" customHeight="1" x14ac:dyDescent="0.65">
      <c r="A256" s="20" t="s">
        <v>89</v>
      </c>
      <c r="B256" s="19"/>
      <c r="C256" s="19"/>
      <c r="D256" s="19"/>
      <c r="E256" s="18">
        <f t="shared" si="45"/>
        <v>0</v>
      </c>
      <c r="F256" s="19"/>
      <c r="G256" s="19"/>
      <c r="H256" s="19"/>
      <c r="I256" s="18">
        <f t="shared" si="46"/>
        <v>0</v>
      </c>
      <c r="J256" s="19">
        <f t="shared" si="47"/>
        <v>0</v>
      </c>
    </row>
    <row r="257" spans="1:11" ht="23.4" customHeight="1" x14ac:dyDescent="0.65">
      <c r="A257" s="17" t="s">
        <v>90</v>
      </c>
      <c r="B257" s="18">
        <v>0</v>
      </c>
      <c r="C257" s="18">
        <v>0</v>
      </c>
      <c r="D257" s="18">
        <v>0</v>
      </c>
      <c r="E257" s="18">
        <f t="shared" si="45"/>
        <v>0</v>
      </c>
      <c r="F257" s="18">
        <v>0</v>
      </c>
      <c r="G257" s="18">
        <v>126300</v>
      </c>
      <c r="H257" s="18">
        <v>1989000</v>
      </c>
      <c r="I257" s="18">
        <f t="shared" si="46"/>
        <v>2115300</v>
      </c>
      <c r="J257" s="19">
        <f t="shared" si="47"/>
        <v>2115300</v>
      </c>
    </row>
    <row r="258" spans="1:11" ht="23.4" customHeight="1" x14ac:dyDescent="0.65">
      <c r="A258" s="17" t="s">
        <v>91</v>
      </c>
      <c r="B258" s="18">
        <v>0</v>
      </c>
      <c r="C258" s="18">
        <v>0</v>
      </c>
      <c r="D258" s="18">
        <v>0</v>
      </c>
      <c r="E258" s="18">
        <f t="shared" si="45"/>
        <v>0</v>
      </c>
      <c r="F258" s="18">
        <v>0</v>
      </c>
      <c r="G258" s="18">
        <v>0</v>
      </c>
      <c r="H258" s="18">
        <v>0</v>
      </c>
      <c r="I258" s="18">
        <f t="shared" si="46"/>
        <v>0</v>
      </c>
      <c r="J258" s="19">
        <f t="shared" si="47"/>
        <v>0</v>
      </c>
    </row>
    <row r="259" spans="1:11" ht="23.4" customHeight="1" x14ac:dyDescent="0.65">
      <c r="A259" s="20" t="s">
        <v>92</v>
      </c>
      <c r="B259" s="19">
        <v>0</v>
      </c>
      <c r="C259" s="19">
        <v>0</v>
      </c>
      <c r="D259" s="19">
        <v>0</v>
      </c>
      <c r="E259" s="18">
        <f t="shared" si="45"/>
        <v>0</v>
      </c>
      <c r="F259" s="19">
        <v>0</v>
      </c>
      <c r="G259" s="19">
        <v>0</v>
      </c>
      <c r="H259" s="19">
        <v>0</v>
      </c>
      <c r="I259" s="18">
        <f t="shared" si="46"/>
        <v>0</v>
      </c>
      <c r="J259" s="19">
        <f t="shared" si="47"/>
        <v>0</v>
      </c>
    </row>
    <row r="260" spans="1:11" ht="23.4" customHeight="1" x14ac:dyDescent="0.65">
      <c r="A260" s="21" t="s">
        <v>93</v>
      </c>
      <c r="B260" s="25">
        <v>0</v>
      </c>
      <c r="C260" s="25">
        <v>0</v>
      </c>
      <c r="D260" s="25">
        <v>0</v>
      </c>
      <c r="E260" s="18">
        <f t="shared" si="45"/>
        <v>0</v>
      </c>
      <c r="F260" s="25">
        <v>0</v>
      </c>
      <c r="G260" s="25">
        <v>0</v>
      </c>
      <c r="H260" s="25">
        <v>0</v>
      </c>
      <c r="I260" s="18">
        <f t="shared" si="46"/>
        <v>0</v>
      </c>
      <c r="J260" s="19">
        <f t="shared" si="47"/>
        <v>0</v>
      </c>
    </row>
    <row r="261" spans="1:11" ht="23.4" customHeight="1" x14ac:dyDescent="0.65">
      <c r="A261" s="11" t="s">
        <v>94</v>
      </c>
      <c r="B261" s="12">
        <f>SUM(B250:B260)</f>
        <v>264110</v>
      </c>
      <c r="C261" s="12">
        <f t="shared" ref="C261:I261" si="48">SUM(C250:C260)</f>
        <v>360370</v>
      </c>
      <c r="D261" s="12">
        <f t="shared" si="48"/>
        <v>379546</v>
      </c>
      <c r="E261" s="12">
        <f t="shared" si="48"/>
        <v>1004026</v>
      </c>
      <c r="F261" s="12">
        <f t="shared" si="48"/>
        <v>305810</v>
      </c>
      <c r="G261" s="12">
        <f t="shared" si="48"/>
        <v>432110</v>
      </c>
      <c r="H261" s="12">
        <f t="shared" si="48"/>
        <v>2319129.21</v>
      </c>
      <c r="I261" s="12">
        <f t="shared" si="48"/>
        <v>3057049.21</v>
      </c>
      <c r="J261" s="12">
        <f t="shared" si="47"/>
        <v>4061075.21</v>
      </c>
    </row>
    <row r="262" spans="1:11" ht="23.4" customHeight="1" x14ac:dyDescent="0.65">
      <c r="A262" s="15" t="s">
        <v>95</v>
      </c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1" ht="23.4" customHeight="1" x14ac:dyDescent="0.65">
      <c r="A263" s="11" t="s">
        <v>99</v>
      </c>
      <c r="B263" s="12">
        <f t="shared" ref="B263:J263" si="49">SUM(B261:B262)</f>
        <v>264110</v>
      </c>
      <c r="C263" s="12">
        <f t="shared" si="49"/>
        <v>360370</v>
      </c>
      <c r="D263" s="12">
        <f t="shared" si="49"/>
        <v>379546</v>
      </c>
      <c r="E263" s="12">
        <f t="shared" si="49"/>
        <v>1004026</v>
      </c>
      <c r="F263" s="26">
        <f t="shared" si="49"/>
        <v>305810</v>
      </c>
      <c r="G263" s="26">
        <f t="shared" si="49"/>
        <v>432110</v>
      </c>
      <c r="H263" s="26">
        <f t="shared" si="49"/>
        <v>2319129.21</v>
      </c>
      <c r="I263" s="26">
        <f t="shared" si="49"/>
        <v>3057049.21</v>
      </c>
      <c r="J263" s="26">
        <f t="shared" si="49"/>
        <v>4061075.21</v>
      </c>
    </row>
    <row r="264" spans="1:11" ht="21" customHeight="1" x14ac:dyDescent="0.65"/>
    <row r="265" spans="1:11" ht="21" customHeight="1" x14ac:dyDescent="0.65"/>
    <row r="266" spans="1:11" ht="21" customHeight="1" x14ac:dyDescent="0.65"/>
    <row r="267" spans="1:11" ht="21" customHeight="1" x14ac:dyDescent="0.65"/>
    <row r="268" spans="1:11" ht="21" customHeight="1" x14ac:dyDescent="0.65"/>
    <row r="269" spans="1:11" ht="21" customHeight="1" x14ac:dyDescent="0.65"/>
    <row r="270" spans="1:11" ht="21" customHeight="1" x14ac:dyDescent="0.65"/>
    <row r="271" spans="1:11" s="130" customFormat="1" ht="21" customHeight="1" x14ac:dyDescent="0.7">
      <c r="A271" s="150" t="s">
        <v>75</v>
      </c>
      <c r="B271" s="150"/>
      <c r="C271" s="150"/>
      <c r="D271" s="150"/>
      <c r="E271" s="150"/>
      <c r="F271" s="150"/>
      <c r="G271" s="150"/>
      <c r="H271" s="150"/>
      <c r="I271" s="150"/>
      <c r="J271" s="150"/>
      <c r="K271" s="131"/>
    </row>
    <row r="272" spans="1:11" s="130" customFormat="1" ht="21" customHeight="1" x14ac:dyDescent="0.7">
      <c r="A272" s="150" t="s">
        <v>108</v>
      </c>
      <c r="B272" s="150"/>
      <c r="C272" s="150"/>
      <c r="D272" s="150"/>
      <c r="E272" s="150"/>
      <c r="F272" s="150"/>
      <c r="G272" s="150"/>
      <c r="H272" s="150"/>
      <c r="I272" s="150"/>
      <c r="J272" s="150"/>
      <c r="K272" s="131"/>
    </row>
    <row r="273" spans="1:11" s="130" customFormat="1" ht="21" customHeight="1" x14ac:dyDescent="0.7">
      <c r="A273" s="150" t="s">
        <v>98</v>
      </c>
      <c r="B273" s="150"/>
      <c r="C273" s="150"/>
      <c r="D273" s="150"/>
      <c r="E273" s="150"/>
      <c r="F273" s="150"/>
      <c r="G273" s="150"/>
      <c r="H273" s="150"/>
      <c r="I273" s="150"/>
      <c r="J273" s="150"/>
      <c r="K273" s="131"/>
    </row>
    <row r="274" spans="1:11" ht="23.4" customHeight="1" x14ac:dyDescent="0.65">
      <c r="A274" s="11" t="s">
        <v>77</v>
      </c>
      <c r="B274" s="12" t="s">
        <v>78</v>
      </c>
      <c r="C274" s="12" t="s">
        <v>79</v>
      </c>
      <c r="D274" s="12" t="s">
        <v>70</v>
      </c>
      <c r="E274" s="12" t="s">
        <v>80</v>
      </c>
      <c r="F274" s="12" t="s">
        <v>81</v>
      </c>
      <c r="G274" s="12" t="s">
        <v>82</v>
      </c>
      <c r="H274" s="12" t="s">
        <v>71</v>
      </c>
      <c r="I274" s="12" t="s">
        <v>83</v>
      </c>
      <c r="J274" s="12" t="s">
        <v>84</v>
      </c>
    </row>
    <row r="275" spans="1:11" ht="23.4" customHeight="1" x14ac:dyDescent="0.65">
      <c r="A275" s="13" t="s">
        <v>77</v>
      </c>
      <c r="B275" s="14"/>
      <c r="C275" s="14"/>
      <c r="D275" s="14"/>
      <c r="E275" s="14"/>
      <c r="F275" s="14"/>
      <c r="G275" s="14"/>
      <c r="H275" s="14"/>
      <c r="I275" s="14"/>
      <c r="J275" s="14"/>
    </row>
    <row r="276" spans="1:11" ht="23.4" customHeight="1" x14ac:dyDescent="0.65">
      <c r="A276" s="15" t="s">
        <v>127</v>
      </c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1" ht="23.4" customHeight="1" x14ac:dyDescent="0.65">
      <c r="A277" s="17" t="s">
        <v>85</v>
      </c>
      <c r="B277" s="18">
        <v>222800</v>
      </c>
      <c r="C277" s="18">
        <v>241600</v>
      </c>
      <c r="D277" s="18">
        <v>277173.23</v>
      </c>
      <c r="E277" s="18">
        <f t="shared" ref="E277:E287" si="50">B277+C277+D277</f>
        <v>741573.23</v>
      </c>
      <c r="F277" s="19">
        <v>233897.1</v>
      </c>
      <c r="G277" s="19">
        <v>232460</v>
      </c>
      <c r="H277" s="19">
        <v>250138.57</v>
      </c>
      <c r="I277" s="18">
        <f t="shared" ref="I277:I287" si="51">F277+G277+H277</f>
        <v>716495.66999999993</v>
      </c>
      <c r="J277" s="19">
        <f t="shared" ref="J277:J288" si="52">E277+I277</f>
        <v>1458068.9</v>
      </c>
    </row>
    <row r="278" spans="1:11" ht="23.4" customHeight="1" x14ac:dyDescent="0.65">
      <c r="A278" s="17" t="s">
        <v>86</v>
      </c>
      <c r="B278" s="18">
        <v>12000</v>
      </c>
      <c r="C278" s="18">
        <v>12000</v>
      </c>
      <c r="D278" s="18">
        <v>12000</v>
      </c>
      <c r="E278" s="18">
        <f t="shared" si="50"/>
        <v>36000</v>
      </c>
      <c r="F278" s="18">
        <v>12000</v>
      </c>
      <c r="G278" s="18">
        <v>12000</v>
      </c>
      <c r="H278" s="18">
        <v>12000</v>
      </c>
      <c r="I278" s="18">
        <f t="shared" si="51"/>
        <v>36000</v>
      </c>
      <c r="J278" s="19">
        <f t="shared" si="52"/>
        <v>72000</v>
      </c>
    </row>
    <row r="279" spans="1:11" ht="23.4" customHeight="1" x14ac:dyDescent="0.65">
      <c r="A279" s="17" t="s">
        <v>87</v>
      </c>
      <c r="B279" s="18">
        <v>360</v>
      </c>
      <c r="C279" s="18">
        <v>360</v>
      </c>
      <c r="D279" s="18">
        <v>360</v>
      </c>
      <c r="E279" s="18">
        <f t="shared" si="50"/>
        <v>1080</v>
      </c>
      <c r="F279" s="18">
        <v>600</v>
      </c>
      <c r="G279" s="18">
        <v>600</v>
      </c>
      <c r="H279" s="18">
        <v>600</v>
      </c>
      <c r="I279" s="18">
        <f t="shared" si="51"/>
        <v>1800</v>
      </c>
      <c r="J279" s="19">
        <f t="shared" si="52"/>
        <v>2880</v>
      </c>
    </row>
    <row r="280" spans="1:11" ht="23.4" customHeight="1" x14ac:dyDescent="0.65">
      <c r="A280" s="20" t="s">
        <v>128</v>
      </c>
      <c r="B280" s="19"/>
      <c r="C280" s="19"/>
      <c r="D280" s="19"/>
      <c r="E280" s="18">
        <f t="shared" si="50"/>
        <v>0</v>
      </c>
      <c r="F280" s="19"/>
      <c r="G280" s="19"/>
      <c r="H280" s="19"/>
      <c r="I280" s="18">
        <f t="shared" si="51"/>
        <v>0</v>
      </c>
      <c r="J280" s="19">
        <f t="shared" si="52"/>
        <v>0</v>
      </c>
    </row>
    <row r="281" spans="1:11" ht="23.4" customHeight="1" x14ac:dyDescent="0.65">
      <c r="A281" s="17" t="s">
        <v>87</v>
      </c>
      <c r="B281" s="18">
        <v>0</v>
      </c>
      <c r="C281" s="18">
        <v>100316.77</v>
      </c>
      <c r="D281" s="18">
        <v>80630</v>
      </c>
      <c r="E281" s="18">
        <f t="shared" si="50"/>
        <v>180946.77000000002</v>
      </c>
      <c r="F281" s="18">
        <v>94368.71</v>
      </c>
      <c r="G281" s="18">
        <v>88920</v>
      </c>
      <c r="H281" s="18">
        <v>119520</v>
      </c>
      <c r="I281" s="18">
        <f t="shared" si="51"/>
        <v>302808.71000000002</v>
      </c>
      <c r="J281" s="19">
        <f t="shared" si="52"/>
        <v>483755.48000000004</v>
      </c>
    </row>
    <row r="282" spans="1:11" ht="23.4" customHeight="1" x14ac:dyDescent="0.65">
      <c r="A282" s="17" t="s">
        <v>88</v>
      </c>
      <c r="B282" s="18">
        <v>0</v>
      </c>
      <c r="C282" s="18">
        <v>2738.36</v>
      </c>
      <c r="D282" s="18">
        <v>1935.66</v>
      </c>
      <c r="E282" s="18">
        <f t="shared" si="50"/>
        <v>4674.0200000000004</v>
      </c>
      <c r="F282" s="18">
        <v>3918.99</v>
      </c>
      <c r="G282" s="18">
        <v>2850.62</v>
      </c>
      <c r="H282" s="18">
        <v>3218.89</v>
      </c>
      <c r="I282" s="18">
        <f t="shared" si="51"/>
        <v>9988.5</v>
      </c>
      <c r="J282" s="19">
        <f t="shared" si="52"/>
        <v>14662.52</v>
      </c>
    </row>
    <row r="283" spans="1:11" ht="23.4" customHeight="1" x14ac:dyDescent="0.65">
      <c r="A283" s="20" t="s">
        <v>89</v>
      </c>
      <c r="B283" s="19"/>
      <c r="C283" s="19"/>
      <c r="D283" s="19"/>
      <c r="E283" s="18">
        <f t="shared" si="50"/>
        <v>0</v>
      </c>
      <c r="F283" s="19"/>
      <c r="G283" s="19"/>
      <c r="H283" s="19"/>
      <c r="I283" s="18">
        <f t="shared" si="51"/>
        <v>0</v>
      </c>
      <c r="J283" s="19">
        <f t="shared" si="52"/>
        <v>0</v>
      </c>
    </row>
    <row r="284" spans="1:11" ht="23.4" customHeight="1" x14ac:dyDescent="0.65">
      <c r="A284" s="17" t="s">
        <v>90</v>
      </c>
      <c r="B284" s="18">
        <v>0</v>
      </c>
      <c r="C284" s="18">
        <v>0</v>
      </c>
      <c r="D284" s="18">
        <v>0</v>
      </c>
      <c r="E284" s="18">
        <f t="shared" si="50"/>
        <v>0</v>
      </c>
      <c r="F284" s="18">
        <v>0</v>
      </c>
      <c r="G284" s="18">
        <v>0</v>
      </c>
      <c r="H284" s="18">
        <v>0</v>
      </c>
      <c r="I284" s="18">
        <f t="shared" si="51"/>
        <v>0</v>
      </c>
      <c r="J284" s="19">
        <f t="shared" si="52"/>
        <v>0</v>
      </c>
    </row>
    <row r="285" spans="1:11" ht="23.4" customHeight="1" x14ac:dyDescent="0.65">
      <c r="A285" s="17" t="s">
        <v>91</v>
      </c>
      <c r="B285" s="18">
        <v>0</v>
      </c>
      <c r="C285" s="18">
        <v>0</v>
      </c>
      <c r="D285" s="18">
        <v>0</v>
      </c>
      <c r="E285" s="18">
        <f t="shared" si="50"/>
        <v>0</v>
      </c>
      <c r="F285" s="18">
        <v>0</v>
      </c>
      <c r="G285" s="18">
        <v>0</v>
      </c>
      <c r="H285" s="18">
        <v>0</v>
      </c>
      <c r="I285" s="18">
        <f t="shared" si="51"/>
        <v>0</v>
      </c>
      <c r="J285" s="19">
        <f t="shared" si="52"/>
        <v>0</v>
      </c>
    </row>
    <row r="286" spans="1:11" ht="23.4" customHeight="1" x14ac:dyDescent="0.65">
      <c r="A286" s="20" t="s">
        <v>92</v>
      </c>
      <c r="B286" s="19">
        <v>0</v>
      </c>
      <c r="C286" s="19">
        <v>0</v>
      </c>
      <c r="D286" s="19">
        <v>0</v>
      </c>
      <c r="E286" s="18">
        <f t="shared" si="50"/>
        <v>0</v>
      </c>
      <c r="F286" s="19">
        <v>0</v>
      </c>
      <c r="G286" s="19">
        <v>0</v>
      </c>
      <c r="H286" s="19">
        <v>0</v>
      </c>
      <c r="I286" s="18">
        <f t="shared" si="51"/>
        <v>0</v>
      </c>
      <c r="J286" s="19">
        <f t="shared" si="52"/>
        <v>0</v>
      </c>
    </row>
    <row r="287" spans="1:11" ht="23.4" customHeight="1" x14ac:dyDescent="0.65">
      <c r="A287" s="21" t="s">
        <v>93</v>
      </c>
      <c r="B287" s="25">
        <v>0</v>
      </c>
      <c r="C287" s="25">
        <v>317311.56</v>
      </c>
      <c r="D287" s="25">
        <v>325897.62</v>
      </c>
      <c r="E287" s="18">
        <f t="shared" si="50"/>
        <v>643209.17999999993</v>
      </c>
      <c r="F287" s="25">
        <v>693094.66</v>
      </c>
      <c r="G287" s="25">
        <v>510663.5</v>
      </c>
      <c r="H287" s="25">
        <v>737986.2</v>
      </c>
      <c r="I287" s="18">
        <f t="shared" si="51"/>
        <v>1941744.36</v>
      </c>
      <c r="J287" s="19">
        <f t="shared" si="52"/>
        <v>2584953.54</v>
      </c>
    </row>
    <row r="288" spans="1:11" ht="23.4" customHeight="1" x14ac:dyDescent="0.65">
      <c r="A288" s="11" t="s">
        <v>94</v>
      </c>
      <c r="B288" s="12">
        <f>SUM(B277:B287)</f>
        <v>235160</v>
      </c>
      <c r="C288" s="12">
        <f t="shared" ref="C288:I288" si="53">SUM(C277:C287)</f>
        <v>674326.69</v>
      </c>
      <c r="D288" s="12">
        <f t="shared" si="53"/>
        <v>697996.51</v>
      </c>
      <c r="E288" s="12">
        <f t="shared" si="53"/>
        <v>1607483.2</v>
      </c>
      <c r="F288" s="12">
        <f t="shared" si="53"/>
        <v>1037879.46</v>
      </c>
      <c r="G288" s="12">
        <f t="shared" si="53"/>
        <v>847494.12</v>
      </c>
      <c r="H288" s="12">
        <f t="shared" si="53"/>
        <v>1123463.6599999999</v>
      </c>
      <c r="I288" s="12">
        <f t="shared" si="53"/>
        <v>3008837.24</v>
      </c>
      <c r="J288" s="12">
        <f t="shared" si="52"/>
        <v>4616320.4400000004</v>
      </c>
    </row>
    <row r="289" spans="1:11" ht="23.4" customHeight="1" x14ac:dyDescent="0.65">
      <c r="A289" s="15" t="s">
        <v>95</v>
      </c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1" ht="23.4" customHeight="1" x14ac:dyDescent="0.65">
      <c r="A290" s="11" t="s">
        <v>99</v>
      </c>
      <c r="B290" s="12">
        <f t="shared" ref="B290:J290" si="54">SUM(B288:B289)</f>
        <v>235160</v>
      </c>
      <c r="C290" s="12">
        <f t="shared" si="54"/>
        <v>674326.69</v>
      </c>
      <c r="D290" s="12">
        <f t="shared" si="54"/>
        <v>697996.51</v>
      </c>
      <c r="E290" s="12">
        <f t="shared" si="54"/>
        <v>1607483.2</v>
      </c>
      <c r="F290" s="26">
        <f t="shared" si="54"/>
        <v>1037879.46</v>
      </c>
      <c r="G290" s="26">
        <f t="shared" si="54"/>
        <v>847494.12</v>
      </c>
      <c r="H290" s="26">
        <f t="shared" si="54"/>
        <v>1123463.6599999999</v>
      </c>
      <c r="I290" s="26">
        <f t="shared" si="54"/>
        <v>3008837.24</v>
      </c>
      <c r="J290" s="26">
        <f t="shared" si="54"/>
        <v>4616320.4400000004</v>
      </c>
    </row>
    <row r="291" spans="1:11" ht="21" customHeight="1" x14ac:dyDescent="0.65"/>
    <row r="292" spans="1:11" ht="21" customHeight="1" x14ac:dyDescent="0.65"/>
    <row r="293" spans="1:11" ht="21" customHeight="1" x14ac:dyDescent="0.65"/>
    <row r="294" spans="1:11" ht="21" customHeight="1" x14ac:dyDescent="0.65"/>
    <row r="295" spans="1:11" ht="21" customHeight="1" x14ac:dyDescent="0.65"/>
    <row r="296" spans="1:11" ht="21" customHeight="1" x14ac:dyDescent="0.65"/>
    <row r="297" spans="1:11" ht="21" customHeight="1" x14ac:dyDescent="0.65"/>
    <row r="298" spans="1:11" s="130" customFormat="1" ht="21" customHeight="1" x14ac:dyDescent="0.7">
      <c r="A298" s="150" t="s">
        <v>75</v>
      </c>
      <c r="B298" s="150"/>
      <c r="C298" s="150"/>
      <c r="D298" s="150"/>
      <c r="E298" s="150"/>
      <c r="F298" s="150"/>
      <c r="G298" s="150"/>
      <c r="H298" s="150"/>
      <c r="I298" s="150"/>
      <c r="J298" s="150"/>
      <c r="K298" s="131"/>
    </row>
    <row r="299" spans="1:11" s="130" customFormat="1" ht="21" customHeight="1" x14ac:dyDescent="0.7">
      <c r="A299" s="150" t="s">
        <v>130</v>
      </c>
      <c r="B299" s="150"/>
      <c r="C299" s="150"/>
      <c r="D299" s="150"/>
      <c r="E299" s="150"/>
      <c r="F299" s="150"/>
      <c r="G299" s="150"/>
      <c r="H299" s="150"/>
      <c r="I299" s="150"/>
      <c r="J299" s="150"/>
      <c r="K299" s="131"/>
    </row>
    <row r="300" spans="1:11" s="130" customFormat="1" ht="21" customHeight="1" x14ac:dyDescent="0.7">
      <c r="A300" s="150" t="s">
        <v>98</v>
      </c>
      <c r="B300" s="150"/>
      <c r="C300" s="150"/>
      <c r="D300" s="150"/>
      <c r="E300" s="150"/>
      <c r="F300" s="150"/>
      <c r="G300" s="150"/>
      <c r="H300" s="150"/>
      <c r="I300" s="150"/>
      <c r="J300" s="150"/>
      <c r="K300" s="131"/>
    </row>
    <row r="301" spans="1:11" ht="23.4" customHeight="1" x14ac:dyDescent="0.65">
      <c r="A301" s="11" t="s">
        <v>77</v>
      </c>
      <c r="B301" s="12" t="s">
        <v>78</v>
      </c>
      <c r="C301" s="12" t="s">
        <v>79</v>
      </c>
      <c r="D301" s="12" t="s">
        <v>70</v>
      </c>
      <c r="E301" s="12" t="s">
        <v>80</v>
      </c>
      <c r="F301" s="12" t="s">
        <v>81</v>
      </c>
      <c r="G301" s="12" t="s">
        <v>82</v>
      </c>
      <c r="H301" s="12" t="s">
        <v>71</v>
      </c>
      <c r="I301" s="12" t="s">
        <v>83</v>
      </c>
      <c r="J301" s="12" t="s">
        <v>84</v>
      </c>
    </row>
    <row r="302" spans="1:11" ht="23.4" customHeight="1" x14ac:dyDescent="0.65">
      <c r="A302" s="13" t="s">
        <v>77</v>
      </c>
      <c r="B302" s="14"/>
      <c r="C302" s="14"/>
      <c r="D302" s="14"/>
      <c r="E302" s="14"/>
      <c r="F302" s="14"/>
      <c r="G302" s="14"/>
      <c r="H302" s="14"/>
      <c r="I302" s="14"/>
      <c r="J302" s="14"/>
    </row>
    <row r="303" spans="1:11" ht="23.4" customHeight="1" x14ac:dyDescent="0.65">
      <c r="A303" s="15" t="s">
        <v>127</v>
      </c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1" ht="23.4" customHeight="1" x14ac:dyDescent="0.65">
      <c r="A304" s="17" t="s">
        <v>85</v>
      </c>
      <c r="B304" s="18">
        <v>253290</v>
      </c>
      <c r="C304" s="18">
        <v>253290</v>
      </c>
      <c r="D304" s="18">
        <v>253290</v>
      </c>
      <c r="E304" s="18">
        <f t="shared" ref="E304:E314" si="55">B304+C304+D304</f>
        <v>759870</v>
      </c>
      <c r="F304" s="19">
        <v>288970</v>
      </c>
      <c r="G304" s="19">
        <v>262210</v>
      </c>
      <c r="H304" s="19">
        <v>245895.77</v>
      </c>
      <c r="I304" s="18">
        <f t="shared" ref="I304:I314" si="56">F304+G304+H304</f>
        <v>797075.77</v>
      </c>
      <c r="J304" s="19">
        <f t="shared" ref="J304:J315" si="57">E304+I304</f>
        <v>1556945.77</v>
      </c>
    </row>
    <row r="305" spans="1:10" ht="23.4" customHeight="1" x14ac:dyDescent="0.65">
      <c r="A305" s="17" t="s">
        <v>86</v>
      </c>
      <c r="B305" s="18">
        <v>48000</v>
      </c>
      <c r="C305" s="18">
        <v>48000</v>
      </c>
      <c r="D305" s="18">
        <v>66399.33</v>
      </c>
      <c r="E305" s="18">
        <f t="shared" si="55"/>
        <v>162399.33000000002</v>
      </c>
      <c r="F305" s="18">
        <v>60000</v>
      </c>
      <c r="G305" s="18">
        <v>60000</v>
      </c>
      <c r="H305" s="18">
        <v>32570.29</v>
      </c>
      <c r="I305" s="18">
        <f t="shared" si="56"/>
        <v>152570.29</v>
      </c>
      <c r="J305" s="19">
        <f t="shared" si="57"/>
        <v>314969.62</v>
      </c>
    </row>
    <row r="306" spans="1:10" ht="23.4" customHeight="1" x14ac:dyDescent="0.65">
      <c r="A306" s="17" t="s">
        <v>87</v>
      </c>
      <c r="B306" s="18">
        <v>1440</v>
      </c>
      <c r="C306" s="18">
        <v>1440</v>
      </c>
      <c r="D306" s="18">
        <v>1992</v>
      </c>
      <c r="E306" s="18">
        <f t="shared" si="55"/>
        <v>4872</v>
      </c>
      <c r="F306" s="18">
        <v>3000</v>
      </c>
      <c r="G306" s="18">
        <v>3000</v>
      </c>
      <c r="H306" s="18">
        <v>1628</v>
      </c>
      <c r="I306" s="18">
        <f t="shared" si="56"/>
        <v>7628</v>
      </c>
      <c r="J306" s="19">
        <f t="shared" si="57"/>
        <v>12500</v>
      </c>
    </row>
    <row r="307" spans="1:10" ht="23.4" customHeight="1" x14ac:dyDescent="0.65">
      <c r="A307" s="20" t="s">
        <v>128</v>
      </c>
      <c r="B307" s="19"/>
      <c r="C307" s="19"/>
      <c r="D307" s="19"/>
      <c r="E307" s="18"/>
      <c r="F307" s="19"/>
      <c r="G307" s="19"/>
      <c r="H307" s="19"/>
      <c r="I307" s="18"/>
      <c r="J307" s="19"/>
    </row>
    <row r="308" spans="1:10" ht="23.4" customHeight="1" x14ac:dyDescent="0.65">
      <c r="A308" s="17" t="s">
        <v>87</v>
      </c>
      <c r="B308" s="18">
        <v>0</v>
      </c>
      <c r="C308" s="18">
        <v>64683.87</v>
      </c>
      <c r="D308" s="18">
        <v>61485</v>
      </c>
      <c r="E308" s="18">
        <f t="shared" si="55"/>
        <v>126168.87</v>
      </c>
      <c r="F308" s="18">
        <v>79895.48</v>
      </c>
      <c r="G308" s="18">
        <v>71432.42</v>
      </c>
      <c r="H308" s="18">
        <v>85944.28</v>
      </c>
      <c r="I308" s="18">
        <f t="shared" si="56"/>
        <v>237272.18</v>
      </c>
      <c r="J308" s="19">
        <f t="shared" si="57"/>
        <v>363441.05</v>
      </c>
    </row>
    <row r="309" spans="1:10" ht="23.4" customHeight="1" x14ac:dyDescent="0.65">
      <c r="A309" s="17" t="s">
        <v>88</v>
      </c>
      <c r="B309" s="18">
        <v>0</v>
      </c>
      <c r="C309" s="18">
        <v>0</v>
      </c>
      <c r="D309" s="18">
        <v>0</v>
      </c>
      <c r="E309" s="18">
        <f t="shared" si="55"/>
        <v>0</v>
      </c>
      <c r="F309" s="18">
        <v>0</v>
      </c>
      <c r="G309" s="18">
        <v>0</v>
      </c>
      <c r="H309" s="18">
        <v>0</v>
      </c>
      <c r="I309" s="18">
        <f t="shared" si="56"/>
        <v>0</v>
      </c>
      <c r="J309" s="19">
        <f t="shared" si="57"/>
        <v>0</v>
      </c>
    </row>
    <row r="310" spans="1:10" ht="23.4" customHeight="1" x14ac:dyDescent="0.65">
      <c r="A310" s="20" t="s">
        <v>89</v>
      </c>
      <c r="B310" s="19"/>
      <c r="C310" s="19"/>
      <c r="D310" s="19"/>
      <c r="E310" s="18"/>
      <c r="F310" s="19"/>
      <c r="G310" s="19"/>
      <c r="H310" s="19"/>
      <c r="I310" s="18"/>
      <c r="J310" s="19"/>
    </row>
    <row r="311" spans="1:10" ht="23.4" customHeight="1" x14ac:dyDescent="0.65">
      <c r="A311" s="17" t="s">
        <v>90</v>
      </c>
      <c r="B311" s="18">
        <v>0</v>
      </c>
      <c r="C311" s="18">
        <v>0</v>
      </c>
      <c r="D311" s="18">
        <v>0</v>
      </c>
      <c r="E311" s="18">
        <f t="shared" si="55"/>
        <v>0</v>
      </c>
      <c r="F311" s="18">
        <v>0</v>
      </c>
      <c r="G311" s="18">
        <v>0</v>
      </c>
      <c r="H311" s="18">
        <v>619530</v>
      </c>
      <c r="I311" s="18">
        <f t="shared" si="56"/>
        <v>619530</v>
      </c>
      <c r="J311" s="19">
        <f t="shared" si="57"/>
        <v>619530</v>
      </c>
    </row>
    <row r="312" spans="1:10" ht="23.4" customHeight="1" x14ac:dyDescent="0.65">
      <c r="A312" s="17" t="s">
        <v>91</v>
      </c>
      <c r="B312" s="18">
        <v>0</v>
      </c>
      <c r="C312" s="18">
        <v>0</v>
      </c>
      <c r="D312" s="18">
        <v>0</v>
      </c>
      <c r="E312" s="18">
        <f t="shared" si="55"/>
        <v>0</v>
      </c>
      <c r="F312" s="18">
        <v>0</v>
      </c>
      <c r="G312" s="18">
        <v>0</v>
      </c>
      <c r="H312" s="18">
        <v>0</v>
      </c>
      <c r="I312" s="18">
        <f t="shared" si="56"/>
        <v>0</v>
      </c>
      <c r="J312" s="19">
        <f t="shared" si="57"/>
        <v>0</v>
      </c>
    </row>
    <row r="313" spans="1:10" ht="23.4" customHeight="1" x14ac:dyDescent="0.65">
      <c r="A313" s="20" t="s">
        <v>92</v>
      </c>
      <c r="B313" s="19">
        <v>0</v>
      </c>
      <c r="C313" s="19">
        <v>0</v>
      </c>
      <c r="D313" s="19">
        <v>0</v>
      </c>
      <c r="E313" s="18">
        <f t="shared" si="55"/>
        <v>0</v>
      </c>
      <c r="F313" s="19">
        <v>0</v>
      </c>
      <c r="G313" s="19">
        <v>0</v>
      </c>
      <c r="H313" s="19">
        <v>0</v>
      </c>
      <c r="I313" s="18">
        <f t="shared" si="56"/>
        <v>0</v>
      </c>
      <c r="J313" s="19">
        <f t="shared" si="57"/>
        <v>0</v>
      </c>
    </row>
    <row r="314" spans="1:10" ht="23.4" customHeight="1" x14ac:dyDescent="0.65">
      <c r="A314" s="21" t="s">
        <v>93</v>
      </c>
      <c r="B314" s="25">
        <v>0</v>
      </c>
      <c r="C314" s="25">
        <v>0</v>
      </c>
      <c r="D314" s="25">
        <v>37060</v>
      </c>
      <c r="E314" s="18">
        <f t="shared" si="55"/>
        <v>37060</v>
      </c>
      <c r="F314" s="25">
        <v>49155</v>
      </c>
      <c r="G314" s="25">
        <v>19850</v>
      </c>
      <c r="H314" s="25">
        <v>102845</v>
      </c>
      <c r="I314" s="18">
        <f t="shared" si="56"/>
        <v>171850</v>
      </c>
      <c r="J314" s="19">
        <f t="shared" si="57"/>
        <v>208910</v>
      </c>
    </row>
    <row r="315" spans="1:10" ht="23.4" customHeight="1" x14ac:dyDescent="0.65">
      <c r="A315" s="11" t="s">
        <v>94</v>
      </c>
      <c r="B315" s="12">
        <f>SUM(B304:B314)</f>
        <v>302730</v>
      </c>
      <c r="C315" s="12">
        <f t="shared" ref="C315:I315" si="58">SUM(C304:C314)</f>
        <v>367413.87</v>
      </c>
      <c r="D315" s="12">
        <f t="shared" si="58"/>
        <v>420226.33</v>
      </c>
      <c r="E315" s="12">
        <f t="shared" si="58"/>
        <v>1090370.2000000002</v>
      </c>
      <c r="F315" s="12">
        <f t="shared" si="58"/>
        <v>481020.48</v>
      </c>
      <c r="G315" s="12">
        <f t="shared" si="58"/>
        <v>416492.42</v>
      </c>
      <c r="H315" s="12">
        <f t="shared" si="58"/>
        <v>1088413.3399999999</v>
      </c>
      <c r="I315" s="12">
        <f t="shared" si="58"/>
        <v>1985926.24</v>
      </c>
      <c r="J315" s="12">
        <f t="shared" si="57"/>
        <v>3076296.4400000004</v>
      </c>
    </row>
    <row r="316" spans="1:10" ht="23.4" customHeight="1" x14ac:dyDescent="0.65">
      <c r="A316" s="15" t="s">
        <v>95</v>
      </c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ht="23.4" customHeight="1" x14ac:dyDescent="0.65">
      <c r="A317" s="11" t="s">
        <v>99</v>
      </c>
      <c r="B317" s="12">
        <f t="shared" ref="B317:J317" si="59">SUM(B315:B316)</f>
        <v>302730</v>
      </c>
      <c r="C317" s="12">
        <f t="shared" si="59"/>
        <v>367413.87</v>
      </c>
      <c r="D317" s="12">
        <f t="shared" si="59"/>
        <v>420226.33</v>
      </c>
      <c r="E317" s="12">
        <f t="shared" si="59"/>
        <v>1090370.2000000002</v>
      </c>
      <c r="F317" s="26">
        <f t="shared" si="59"/>
        <v>481020.48</v>
      </c>
      <c r="G317" s="26">
        <f t="shared" si="59"/>
        <v>416492.42</v>
      </c>
      <c r="H317" s="26">
        <f t="shared" si="59"/>
        <v>1088413.3399999999</v>
      </c>
      <c r="I317" s="26">
        <f t="shared" si="59"/>
        <v>1985926.24</v>
      </c>
      <c r="J317" s="26">
        <f t="shared" si="59"/>
        <v>3076296.4400000004</v>
      </c>
    </row>
    <row r="318" spans="1:10" ht="21" customHeight="1" x14ac:dyDescent="0.65"/>
    <row r="319" spans="1:10" ht="21" customHeight="1" x14ac:dyDescent="0.65"/>
    <row r="320" spans="1:10" ht="21" customHeight="1" x14ac:dyDescent="0.65"/>
    <row r="321" spans="1:11" ht="21" customHeight="1" x14ac:dyDescent="0.65"/>
    <row r="322" spans="1:11" ht="21" customHeight="1" x14ac:dyDescent="0.65"/>
    <row r="323" spans="1:11" ht="21" customHeight="1" x14ac:dyDescent="0.65"/>
    <row r="324" spans="1:11" ht="21" customHeight="1" x14ac:dyDescent="0.65"/>
    <row r="325" spans="1:11" s="130" customFormat="1" ht="21" customHeight="1" x14ac:dyDescent="0.7">
      <c r="A325" s="150" t="s">
        <v>75</v>
      </c>
      <c r="B325" s="150"/>
      <c r="C325" s="150"/>
      <c r="D325" s="150"/>
      <c r="E325" s="150"/>
      <c r="F325" s="150"/>
      <c r="G325" s="150"/>
      <c r="H325" s="150"/>
      <c r="I325" s="150"/>
      <c r="J325" s="150"/>
      <c r="K325" s="131"/>
    </row>
    <row r="326" spans="1:11" s="130" customFormat="1" ht="21" customHeight="1" x14ac:dyDescent="0.7">
      <c r="A326" s="150" t="s">
        <v>109</v>
      </c>
      <c r="B326" s="150"/>
      <c r="C326" s="150"/>
      <c r="D326" s="150"/>
      <c r="E326" s="150"/>
      <c r="F326" s="150"/>
      <c r="G326" s="150"/>
      <c r="H326" s="150"/>
      <c r="I326" s="150"/>
      <c r="J326" s="150"/>
      <c r="K326" s="131"/>
    </row>
    <row r="327" spans="1:11" s="130" customFormat="1" ht="21" customHeight="1" x14ac:dyDescent="0.7">
      <c r="A327" s="150" t="s">
        <v>98</v>
      </c>
      <c r="B327" s="150"/>
      <c r="C327" s="150"/>
      <c r="D327" s="150"/>
      <c r="E327" s="150"/>
      <c r="F327" s="150"/>
      <c r="G327" s="150"/>
      <c r="H327" s="150"/>
      <c r="I327" s="150"/>
      <c r="J327" s="150"/>
      <c r="K327" s="131"/>
    </row>
    <row r="328" spans="1:11" ht="23.4" customHeight="1" x14ac:dyDescent="0.65">
      <c r="A328" s="11" t="s">
        <v>77</v>
      </c>
      <c r="B328" s="12" t="s">
        <v>78</v>
      </c>
      <c r="C328" s="12" t="s">
        <v>79</v>
      </c>
      <c r="D328" s="12" t="s">
        <v>70</v>
      </c>
      <c r="E328" s="12" t="s">
        <v>80</v>
      </c>
      <c r="F328" s="12" t="s">
        <v>81</v>
      </c>
      <c r="G328" s="12" t="s">
        <v>82</v>
      </c>
      <c r="H328" s="12" t="s">
        <v>71</v>
      </c>
      <c r="I328" s="12" t="s">
        <v>83</v>
      </c>
      <c r="J328" s="12" t="s">
        <v>84</v>
      </c>
    </row>
    <row r="329" spans="1:11" ht="23.4" customHeight="1" x14ac:dyDescent="0.65">
      <c r="A329" s="13" t="s">
        <v>77</v>
      </c>
      <c r="B329" s="14"/>
      <c r="C329" s="14"/>
      <c r="D329" s="14"/>
      <c r="E329" s="14"/>
      <c r="F329" s="14"/>
      <c r="G329" s="14"/>
      <c r="H329" s="14"/>
      <c r="I329" s="14"/>
      <c r="J329" s="14"/>
    </row>
    <row r="330" spans="1:11" ht="23.4" customHeight="1" x14ac:dyDescent="0.65">
      <c r="A330" s="15" t="s">
        <v>127</v>
      </c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1" ht="23.4" customHeight="1" x14ac:dyDescent="0.65">
      <c r="A331" s="17" t="s">
        <v>85</v>
      </c>
      <c r="B331" s="18">
        <v>240820</v>
      </c>
      <c r="C331" s="18">
        <v>240820</v>
      </c>
      <c r="D331" s="18">
        <v>281860</v>
      </c>
      <c r="E331" s="18">
        <f t="shared" ref="E331:E341" si="60">B331+C331+D331</f>
        <v>763500</v>
      </c>
      <c r="F331" s="19">
        <v>253466</v>
      </c>
      <c r="G331" s="19">
        <v>262516.13</v>
      </c>
      <c r="H331" s="19">
        <v>258000</v>
      </c>
      <c r="I331" s="18">
        <f t="shared" ref="I331:I341" si="61">F331+G331+H331</f>
        <v>773982.13</v>
      </c>
      <c r="J331" s="19">
        <f t="shared" ref="J331:J342" si="62">E331+I331</f>
        <v>1537482.13</v>
      </c>
    </row>
    <row r="332" spans="1:11" ht="23.4" customHeight="1" x14ac:dyDescent="0.65">
      <c r="A332" s="17" t="s">
        <v>86</v>
      </c>
      <c r="B332" s="18">
        <v>84000</v>
      </c>
      <c r="C332" s="18">
        <v>84000</v>
      </c>
      <c r="D332" s="18">
        <v>84000</v>
      </c>
      <c r="E332" s="18">
        <f t="shared" si="60"/>
        <v>252000</v>
      </c>
      <c r="F332" s="18">
        <v>84000</v>
      </c>
      <c r="G332" s="18">
        <v>84000</v>
      </c>
      <c r="H332" s="18">
        <v>84000</v>
      </c>
      <c r="I332" s="18">
        <f t="shared" si="61"/>
        <v>252000</v>
      </c>
      <c r="J332" s="19">
        <f t="shared" si="62"/>
        <v>504000</v>
      </c>
    </row>
    <row r="333" spans="1:11" ht="23.4" customHeight="1" x14ac:dyDescent="0.65">
      <c r="A333" s="17" t="s">
        <v>87</v>
      </c>
      <c r="B333" s="18">
        <v>2520</v>
      </c>
      <c r="C333" s="18">
        <v>2520</v>
      </c>
      <c r="D333" s="18">
        <v>2520</v>
      </c>
      <c r="E333" s="18">
        <f t="shared" si="60"/>
        <v>7560</v>
      </c>
      <c r="F333" s="18">
        <v>4200</v>
      </c>
      <c r="G333" s="18">
        <v>4200</v>
      </c>
      <c r="H333" s="18">
        <v>4200</v>
      </c>
      <c r="I333" s="18">
        <f t="shared" si="61"/>
        <v>12600</v>
      </c>
      <c r="J333" s="19">
        <f t="shared" si="62"/>
        <v>20160</v>
      </c>
    </row>
    <row r="334" spans="1:11" ht="23.4" customHeight="1" x14ac:dyDescent="0.65">
      <c r="A334" s="20" t="s">
        <v>128</v>
      </c>
      <c r="B334" s="19"/>
      <c r="C334" s="19"/>
      <c r="D334" s="19"/>
      <c r="E334" s="18"/>
      <c r="F334" s="19"/>
      <c r="G334" s="19"/>
      <c r="H334" s="19"/>
      <c r="I334" s="18"/>
      <c r="J334" s="19"/>
    </row>
    <row r="335" spans="1:11" ht="23.4" customHeight="1" x14ac:dyDescent="0.65">
      <c r="A335" s="17" t="s">
        <v>87</v>
      </c>
      <c r="B335" s="18">
        <v>0</v>
      </c>
      <c r="C335" s="18">
        <v>0</v>
      </c>
      <c r="D335" s="18">
        <v>94800</v>
      </c>
      <c r="E335" s="18">
        <f t="shared" si="60"/>
        <v>94800</v>
      </c>
      <c r="F335" s="18">
        <v>91600</v>
      </c>
      <c r="G335" s="18">
        <v>305770</v>
      </c>
      <c r="H335" s="18">
        <v>1562999.11</v>
      </c>
      <c r="I335" s="18">
        <f t="shared" si="61"/>
        <v>1960369.11</v>
      </c>
      <c r="J335" s="19">
        <f t="shared" si="62"/>
        <v>2055169.11</v>
      </c>
    </row>
    <row r="336" spans="1:11" ht="23.4" customHeight="1" x14ac:dyDescent="0.65">
      <c r="A336" s="17" t="s">
        <v>88</v>
      </c>
      <c r="B336" s="18">
        <v>12806.91</v>
      </c>
      <c r="C336" s="18">
        <v>10972.12</v>
      </c>
      <c r="D336" s="18">
        <v>14350.66</v>
      </c>
      <c r="E336" s="18">
        <f t="shared" si="60"/>
        <v>38129.69</v>
      </c>
      <c r="F336" s="18">
        <v>75811.58</v>
      </c>
      <c r="G336" s="18">
        <v>137893.01999999999</v>
      </c>
      <c r="H336" s="18">
        <v>169831.86</v>
      </c>
      <c r="I336" s="18">
        <f t="shared" si="61"/>
        <v>383536.45999999996</v>
      </c>
      <c r="J336" s="19">
        <f t="shared" si="62"/>
        <v>421666.14999999997</v>
      </c>
    </row>
    <row r="337" spans="1:10" ht="23.4" customHeight="1" x14ac:dyDescent="0.65">
      <c r="A337" s="20" t="s">
        <v>89</v>
      </c>
      <c r="B337" s="19"/>
      <c r="C337" s="19"/>
      <c r="D337" s="19"/>
      <c r="E337" s="18"/>
      <c r="F337" s="19"/>
      <c r="G337" s="19"/>
      <c r="H337" s="19"/>
      <c r="I337" s="18"/>
      <c r="J337" s="19"/>
    </row>
    <row r="338" spans="1:10" ht="23.4" customHeight="1" x14ac:dyDescent="0.65">
      <c r="A338" s="17" t="s">
        <v>90</v>
      </c>
      <c r="B338" s="18">
        <v>0</v>
      </c>
      <c r="C338" s="18">
        <v>0</v>
      </c>
      <c r="D338" s="18">
        <v>0</v>
      </c>
      <c r="E338" s="18">
        <f t="shared" si="60"/>
        <v>0</v>
      </c>
      <c r="F338" s="18">
        <v>174600</v>
      </c>
      <c r="G338" s="18">
        <v>25510</v>
      </c>
      <c r="H338" s="18">
        <v>54410</v>
      </c>
      <c r="I338" s="18">
        <f t="shared" si="61"/>
        <v>254520</v>
      </c>
      <c r="J338" s="19">
        <f t="shared" si="62"/>
        <v>254520</v>
      </c>
    </row>
    <row r="339" spans="1:10" ht="23.4" customHeight="1" x14ac:dyDescent="0.65">
      <c r="A339" s="17" t="s">
        <v>91</v>
      </c>
      <c r="B339" s="18">
        <v>0</v>
      </c>
      <c r="C339" s="18">
        <v>0</v>
      </c>
      <c r="D339" s="18">
        <v>0</v>
      </c>
      <c r="E339" s="18">
        <f t="shared" si="60"/>
        <v>0</v>
      </c>
      <c r="F339" s="18">
        <v>0</v>
      </c>
      <c r="G339" s="18">
        <v>0</v>
      </c>
      <c r="H339" s="18">
        <v>230000</v>
      </c>
      <c r="I339" s="18">
        <f t="shared" si="61"/>
        <v>230000</v>
      </c>
      <c r="J339" s="19">
        <f t="shared" si="62"/>
        <v>230000</v>
      </c>
    </row>
    <row r="340" spans="1:10" ht="23.4" customHeight="1" x14ac:dyDescent="0.65">
      <c r="A340" s="20" t="s">
        <v>92</v>
      </c>
      <c r="B340" s="19">
        <v>0</v>
      </c>
      <c r="C340" s="19">
        <v>0</v>
      </c>
      <c r="D340" s="19">
        <v>0</v>
      </c>
      <c r="E340" s="18">
        <f t="shared" si="60"/>
        <v>0</v>
      </c>
      <c r="F340" s="19">
        <v>132126</v>
      </c>
      <c r="G340" s="19">
        <v>289522</v>
      </c>
      <c r="H340" s="19">
        <v>135263</v>
      </c>
      <c r="I340" s="18">
        <f t="shared" si="61"/>
        <v>556911</v>
      </c>
      <c r="J340" s="19">
        <f t="shared" si="62"/>
        <v>556911</v>
      </c>
    </row>
    <row r="341" spans="1:10" ht="23.4" customHeight="1" x14ac:dyDescent="0.65">
      <c r="A341" s="21" t="s">
        <v>93</v>
      </c>
      <c r="B341" s="25">
        <v>0</v>
      </c>
      <c r="C341" s="25">
        <v>0</v>
      </c>
      <c r="D341" s="25">
        <v>139580</v>
      </c>
      <c r="E341" s="18">
        <f t="shared" si="60"/>
        <v>139580</v>
      </c>
      <c r="F341" s="25">
        <v>180840</v>
      </c>
      <c r="G341" s="25">
        <v>184460</v>
      </c>
      <c r="H341" s="25">
        <v>339780</v>
      </c>
      <c r="I341" s="18">
        <f t="shared" si="61"/>
        <v>705080</v>
      </c>
      <c r="J341" s="19">
        <f t="shared" si="62"/>
        <v>844660</v>
      </c>
    </row>
    <row r="342" spans="1:10" ht="23.4" customHeight="1" x14ac:dyDescent="0.65">
      <c r="A342" s="11" t="s">
        <v>94</v>
      </c>
      <c r="B342" s="12">
        <f>SUM(B331:B341)</f>
        <v>340146.91</v>
      </c>
      <c r="C342" s="12">
        <f t="shared" ref="C342:I342" si="63">SUM(C331:C341)</f>
        <v>338312.12</v>
      </c>
      <c r="D342" s="12">
        <f t="shared" si="63"/>
        <v>617110.65999999992</v>
      </c>
      <c r="E342" s="12">
        <f t="shared" si="63"/>
        <v>1295569.69</v>
      </c>
      <c r="F342" s="12">
        <f t="shared" si="63"/>
        <v>996643.58000000007</v>
      </c>
      <c r="G342" s="12">
        <f t="shared" si="63"/>
        <v>1293871.1499999999</v>
      </c>
      <c r="H342" s="12">
        <f t="shared" si="63"/>
        <v>2838483.97</v>
      </c>
      <c r="I342" s="12">
        <f t="shared" si="63"/>
        <v>5128998.7</v>
      </c>
      <c r="J342" s="12">
        <f t="shared" si="62"/>
        <v>6424568.3900000006</v>
      </c>
    </row>
    <row r="343" spans="1:10" ht="23.4" customHeight="1" x14ac:dyDescent="0.65">
      <c r="A343" s="15" t="s">
        <v>95</v>
      </c>
      <c r="B343" s="16"/>
      <c r="C343" s="16"/>
      <c r="D343" s="16"/>
      <c r="E343" s="16"/>
      <c r="F343" s="16"/>
      <c r="G343" s="16">
        <v>4990</v>
      </c>
      <c r="H343" s="16"/>
      <c r="I343" s="16"/>
      <c r="J343" s="16"/>
    </row>
    <row r="344" spans="1:10" ht="23.4" customHeight="1" x14ac:dyDescent="0.65">
      <c r="A344" s="11" t="s">
        <v>99</v>
      </c>
      <c r="B344" s="12">
        <f t="shared" ref="B344:J344" si="64">SUM(B342:B343)</f>
        <v>340146.91</v>
      </c>
      <c r="C344" s="12">
        <f t="shared" si="64"/>
        <v>338312.12</v>
      </c>
      <c r="D344" s="12">
        <f t="shared" si="64"/>
        <v>617110.65999999992</v>
      </c>
      <c r="E344" s="12">
        <f t="shared" si="64"/>
        <v>1295569.69</v>
      </c>
      <c r="F344" s="26">
        <f t="shared" si="64"/>
        <v>996643.58000000007</v>
      </c>
      <c r="G344" s="26">
        <f t="shared" si="64"/>
        <v>1298861.1499999999</v>
      </c>
      <c r="H344" s="26">
        <f t="shared" si="64"/>
        <v>2838483.97</v>
      </c>
      <c r="I344" s="26">
        <f t="shared" si="64"/>
        <v>5128998.7</v>
      </c>
      <c r="J344" s="26">
        <f t="shared" si="64"/>
        <v>6424568.3900000006</v>
      </c>
    </row>
  </sheetData>
  <mergeCells count="40">
    <mergeCell ref="A29:J29"/>
    <mergeCell ref="A1:J1"/>
    <mergeCell ref="A2:J2"/>
    <mergeCell ref="A3:J3"/>
    <mergeCell ref="A4:J4"/>
    <mergeCell ref="A28:J28"/>
    <mergeCell ref="A137:J137"/>
    <mergeCell ref="A30:J30"/>
    <mergeCell ref="A55:J55"/>
    <mergeCell ref="A56:J56"/>
    <mergeCell ref="A57:J57"/>
    <mergeCell ref="A82:J82"/>
    <mergeCell ref="A83:J83"/>
    <mergeCell ref="A84:J84"/>
    <mergeCell ref="A109:J109"/>
    <mergeCell ref="A110:J110"/>
    <mergeCell ref="A111:J111"/>
    <mergeCell ref="A136:J136"/>
    <mergeCell ref="A245:J245"/>
    <mergeCell ref="A138:J138"/>
    <mergeCell ref="A163:J163"/>
    <mergeCell ref="A164:J164"/>
    <mergeCell ref="A165:J165"/>
    <mergeCell ref="A190:J190"/>
    <mergeCell ref="A191:J191"/>
    <mergeCell ref="A192:J192"/>
    <mergeCell ref="A217:J217"/>
    <mergeCell ref="A218:J218"/>
    <mergeCell ref="A219:J219"/>
    <mergeCell ref="A244:J244"/>
    <mergeCell ref="A300:J300"/>
    <mergeCell ref="A325:J325"/>
    <mergeCell ref="A326:J326"/>
    <mergeCell ref="A327:J327"/>
    <mergeCell ref="A246:J246"/>
    <mergeCell ref="A271:J271"/>
    <mergeCell ref="A272:J272"/>
    <mergeCell ref="A273:J273"/>
    <mergeCell ref="A298:J298"/>
    <mergeCell ref="A299:J299"/>
  </mergeCells>
  <pageMargins left="0.31496062992125984" right="0.11811023622047245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D0547-3E25-4597-9DD0-DCF7F241E7E3}">
  <dimension ref="A1"/>
  <sheetViews>
    <sheetView tabSelected="1" workbookViewId="0">
      <selection activeCell="P16" sqref="P16"/>
    </sheetView>
  </sheetViews>
  <sheetFormatPr defaultRowHeight="13.8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5"/>
  <sheetViews>
    <sheetView topLeftCell="A68" zoomScale="60" zoomScaleNormal="60" workbookViewId="0">
      <selection activeCell="C33" sqref="C33"/>
    </sheetView>
  </sheetViews>
  <sheetFormatPr defaultColWidth="6.8984375" defaultRowHeight="24.6" x14ac:dyDescent="0.7"/>
  <cols>
    <col min="1" max="1" width="6.296875" style="2" customWidth="1"/>
    <col min="2" max="2" width="29.3984375" style="1" customWidth="1"/>
    <col min="3" max="3" width="15.19921875" style="7" customWidth="1"/>
    <col min="4" max="4" width="15.3984375" style="7" bestFit="1" customWidth="1"/>
    <col min="5" max="5" width="14.296875" style="8" customWidth="1"/>
    <col min="6" max="6" width="12.59765625" style="7" customWidth="1"/>
    <col min="7" max="7" width="14.3984375" style="7" customWidth="1"/>
    <col min="8" max="8" width="11" style="7" customWidth="1"/>
    <col min="9" max="9" width="15" style="7" customWidth="1"/>
    <col min="10" max="10" width="10.8984375" style="7" customWidth="1"/>
    <col min="11" max="11" width="14.296875" style="7" bestFit="1" customWidth="1"/>
    <col min="12" max="12" width="23" style="7" customWidth="1"/>
    <col min="13" max="13" width="15" style="7" customWidth="1"/>
    <col min="14" max="14" width="9.69921875" style="8" customWidth="1"/>
    <col min="15" max="15" width="33.09765625" style="1" customWidth="1"/>
    <col min="16" max="16" width="14.09765625" style="2" customWidth="1"/>
    <col min="17" max="16384" width="6.8984375" style="1"/>
  </cols>
  <sheetData>
    <row r="1" spans="1:16" ht="30" x14ac:dyDescent="0.25">
      <c r="A1" s="165" t="s">
        <v>131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6" ht="30" x14ac:dyDescent="0.25">
      <c r="A2" s="165" t="s">
        <v>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16" ht="30" x14ac:dyDescent="0.25">
      <c r="A3" s="165" t="s">
        <v>190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16" ht="30" x14ac:dyDescent="0.25">
      <c r="A4" s="165" t="s">
        <v>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</row>
    <row r="5" spans="1:16" ht="30" x14ac:dyDescent="0.25">
      <c r="A5" s="166" t="s">
        <v>132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</row>
    <row r="6" spans="1:16" ht="16.2" customHeight="1" x14ac:dyDescent="0.7">
      <c r="B6" s="3"/>
      <c r="C6" s="4"/>
      <c r="D6" s="4"/>
      <c r="E6" s="5"/>
      <c r="F6" s="4"/>
      <c r="G6" s="4"/>
      <c r="H6" s="4"/>
      <c r="I6" s="4"/>
      <c r="J6" s="4"/>
      <c r="K6" s="4"/>
      <c r="L6" s="4"/>
      <c r="M6" s="4"/>
      <c r="N6" s="5"/>
    </row>
    <row r="7" spans="1:16" s="6" customFormat="1" ht="27" x14ac:dyDescent="0.25">
      <c r="A7" s="162" t="s">
        <v>1</v>
      </c>
      <c r="B7" s="162" t="s">
        <v>2</v>
      </c>
      <c r="C7" s="167" t="s">
        <v>3</v>
      </c>
      <c r="D7" s="151" t="s">
        <v>133</v>
      </c>
      <c r="E7" s="169" t="s">
        <v>134</v>
      </c>
      <c r="F7" s="70" t="s">
        <v>77</v>
      </c>
      <c r="G7" s="151" t="s">
        <v>135</v>
      </c>
      <c r="H7" s="153" t="s">
        <v>136</v>
      </c>
      <c r="I7" s="154"/>
      <c r="J7" s="154"/>
      <c r="K7" s="155"/>
      <c r="L7" s="71" t="s">
        <v>137</v>
      </c>
      <c r="M7" s="71" t="s">
        <v>138</v>
      </c>
      <c r="N7" s="156" t="s">
        <v>139</v>
      </c>
      <c r="O7" s="159" t="s">
        <v>140</v>
      </c>
      <c r="P7" s="162" t="s">
        <v>4</v>
      </c>
    </row>
    <row r="8" spans="1:16" s="6" customFormat="1" ht="27" x14ac:dyDescent="0.25">
      <c r="A8" s="163"/>
      <c r="B8" s="163"/>
      <c r="C8" s="168"/>
      <c r="D8" s="152"/>
      <c r="E8" s="170"/>
      <c r="F8" s="73" t="s">
        <v>141</v>
      </c>
      <c r="G8" s="152"/>
      <c r="H8" s="72" t="s">
        <v>10</v>
      </c>
      <c r="I8" s="74" t="s">
        <v>12</v>
      </c>
      <c r="J8" s="74" t="s">
        <v>14</v>
      </c>
      <c r="K8" s="75" t="s">
        <v>5</v>
      </c>
      <c r="L8" s="75" t="s">
        <v>142</v>
      </c>
      <c r="M8" s="75" t="s">
        <v>143</v>
      </c>
      <c r="N8" s="157"/>
      <c r="O8" s="160"/>
      <c r="P8" s="163"/>
    </row>
    <row r="9" spans="1:16" s="6" customFormat="1" ht="27" x14ac:dyDescent="0.25">
      <c r="A9" s="163"/>
      <c r="B9" s="163"/>
      <c r="C9" s="168"/>
      <c r="D9" s="152"/>
      <c r="E9" s="170"/>
      <c r="F9" s="73" t="s">
        <v>144</v>
      </c>
      <c r="G9" s="152"/>
      <c r="H9" s="72" t="s">
        <v>11</v>
      </c>
      <c r="I9" s="74" t="s">
        <v>13</v>
      </c>
      <c r="J9" s="74" t="s">
        <v>15</v>
      </c>
      <c r="K9" s="75" t="s">
        <v>145</v>
      </c>
      <c r="L9" s="75" t="s">
        <v>146</v>
      </c>
      <c r="M9" s="75"/>
      <c r="N9" s="157"/>
      <c r="O9" s="160"/>
      <c r="P9" s="163"/>
    </row>
    <row r="10" spans="1:16" s="6" customFormat="1" ht="27" x14ac:dyDescent="0.25">
      <c r="A10" s="164"/>
      <c r="B10" s="164"/>
      <c r="C10" s="76" t="s">
        <v>147</v>
      </c>
      <c r="D10" s="76" t="s">
        <v>148</v>
      </c>
      <c r="E10" s="171"/>
      <c r="F10" s="77" t="s">
        <v>149</v>
      </c>
      <c r="G10" s="76" t="s">
        <v>150</v>
      </c>
      <c r="H10" s="78" t="s">
        <v>151</v>
      </c>
      <c r="I10" s="78" t="s">
        <v>152</v>
      </c>
      <c r="J10" s="78" t="s">
        <v>153</v>
      </c>
      <c r="K10" s="79" t="s">
        <v>154</v>
      </c>
      <c r="L10" s="79" t="s">
        <v>155</v>
      </c>
      <c r="M10" s="80" t="s">
        <v>156</v>
      </c>
      <c r="N10" s="158"/>
      <c r="O10" s="161"/>
      <c r="P10" s="164"/>
    </row>
    <row r="11" spans="1:16" s="92" customFormat="1" ht="27" x14ac:dyDescent="0.75">
      <c r="A11" s="81"/>
      <c r="B11" s="82" t="s">
        <v>6</v>
      </c>
      <c r="C11" s="83"/>
      <c r="D11" s="83"/>
      <c r="E11" s="84"/>
      <c r="F11" s="85"/>
      <c r="G11" s="83"/>
      <c r="H11" s="86"/>
      <c r="I11" s="86"/>
      <c r="J11" s="86"/>
      <c r="K11" s="87"/>
      <c r="L11" s="87"/>
      <c r="M11" s="88"/>
      <c r="N11" s="89"/>
      <c r="O11" s="90"/>
      <c r="P11" s="91"/>
    </row>
    <row r="12" spans="1:16" s="92" customFormat="1" ht="27" x14ac:dyDescent="0.75">
      <c r="A12" s="93"/>
      <c r="B12" s="94" t="s">
        <v>157</v>
      </c>
      <c r="C12" s="95"/>
      <c r="D12" s="95"/>
      <c r="E12" s="96"/>
      <c r="F12" s="97"/>
      <c r="G12" s="98"/>
      <c r="H12" s="99"/>
      <c r="I12" s="99"/>
      <c r="J12" s="99"/>
      <c r="K12" s="100"/>
      <c r="L12" s="100"/>
      <c r="M12" s="97"/>
      <c r="N12" s="101"/>
      <c r="O12" s="102"/>
      <c r="P12" s="103"/>
    </row>
    <row r="13" spans="1:16" s="92" customFormat="1" ht="27" x14ac:dyDescent="0.75">
      <c r="A13" s="91"/>
      <c r="B13" s="104" t="s">
        <v>7</v>
      </c>
      <c r="C13" s="105"/>
      <c r="D13" s="105"/>
      <c r="E13" s="89"/>
      <c r="F13" s="88"/>
      <c r="G13" s="105"/>
      <c r="H13" s="86"/>
      <c r="I13" s="86"/>
      <c r="J13" s="86"/>
      <c r="K13" s="87"/>
      <c r="L13" s="87"/>
      <c r="M13" s="88"/>
      <c r="N13" s="89"/>
      <c r="O13" s="90"/>
      <c r="P13" s="91"/>
    </row>
    <row r="14" spans="1:16" s="92" customFormat="1" ht="27" x14ac:dyDescent="0.75">
      <c r="A14" s="106"/>
      <c r="B14" s="104" t="s">
        <v>20</v>
      </c>
      <c r="C14" s="98"/>
      <c r="D14" s="98"/>
      <c r="E14" s="101"/>
      <c r="F14" s="97"/>
      <c r="G14" s="98"/>
      <c r="H14" s="99"/>
      <c r="I14" s="99"/>
      <c r="J14" s="99"/>
      <c r="K14" s="100"/>
      <c r="L14" s="100"/>
      <c r="M14" s="97"/>
      <c r="N14" s="101"/>
      <c r="O14" s="102"/>
      <c r="P14" s="106"/>
    </row>
    <row r="15" spans="1:16" s="92" customFormat="1" ht="81" x14ac:dyDescent="0.25">
      <c r="A15" s="106">
        <v>1</v>
      </c>
      <c r="B15" s="107" t="s">
        <v>16</v>
      </c>
      <c r="C15" s="108">
        <v>87500</v>
      </c>
      <c r="D15" s="108">
        <v>87300</v>
      </c>
      <c r="E15" s="109" t="s">
        <v>158</v>
      </c>
      <c r="F15" s="110">
        <f>C15-D15</f>
        <v>200</v>
      </c>
      <c r="G15" s="108">
        <v>87300</v>
      </c>
      <c r="H15" s="111">
        <v>0</v>
      </c>
      <c r="I15" s="111">
        <v>0</v>
      </c>
      <c r="J15" s="111">
        <v>0</v>
      </c>
      <c r="K15" s="112">
        <f>H15+I15+J15</f>
        <v>0</v>
      </c>
      <c r="L15" s="112">
        <f>G15+K15</f>
        <v>87300</v>
      </c>
      <c r="M15" s="110">
        <f>D15-L15</f>
        <v>0</v>
      </c>
      <c r="N15" s="109" t="s">
        <v>159</v>
      </c>
      <c r="O15" s="102" t="s">
        <v>160</v>
      </c>
      <c r="P15" s="106" t="s">
        <v>72</v>
      </c>
    </row>
    <row r="16" spans="1:16" s="92" customFormat="1" ht="27" x14ac:dyDescent="0.25">
      <c r="A16" s="106"/>
      <c r="B16" s="104" t="s">
        <v>21</v>
      </c>
      <c r="C16" s="108"/>
      <c r="D16" s="108"/>
      <c r="E16" s="109"/>
      <c r="F16" s="110"/>
      <c r="G16" s="108"/>
      <c r="H16" s="111"/>
      <c r="I16" s="111"/>
      <c r="J16" s="111"/>
      <c r="K16" s="112"/>
      <c r="L16" s="112"/>
      <c r="M16" s="110"/>
      <c r="N16" s="109"/>
      <c r="O16" s="102"/>
      <c r="P16" s="106"/>
    </row>
    <row r="17" spans="1:16" s="92" customFormat="1" ht="27" x14ac:dyDescent="0.25">
      <c r="A17" s="106">
        <v>2</v>
      </c>
      <c r="B17" s="113" t="s">
        <v>37</v>
      </c>
      <c r="C17" s="108">
        <v>100000</v>
      </c>
      <c r="D17" s="108">
        <v>100000</v>
      </c>
      <c r="E17" s="109" t="s">
        <v>161</v>
      </c>
      <c r="F17" s="110">
        <f>C17-D17</f>
        <v>0</v>
      </c>
      <c r="G17" s="108">
        <v>100000</v>
      </c>
      <c r="H17" s="111">
        <v>0</v>
      </c>
      <c r="I17" s="111">
        <v>0</v>
      </c>
      <c r="J17" s="111">
        <v>0</v>
      </c>
      <c r="K17" s="112">
        <f>H17+I17+J17</f>
        <v>0</v>
      </c>
      <c r="L17" s="112">
        <f>G17+K17</f>
        <v>100000</v>
      </c>
      <c r="M17" s="110">
        <f>D17-L17</f>
        <v>0</v>
      </c>
      <c r="N17" s="109" t="s">
        <v>159</v>
      </c>
      <c r="O17" s="102" t="s">
        <v>160</v>
      </c>
      <c r="P17" s="106" t="s">
        <v>72</v>
      </c>
    </row>
    <row r="18" spans="1:16" s="92" customFormat="1" ht="27" x14ac:dyDescent="0.25">
      <c r="A18" s="106"/>
      <c r="B18" s="104" t="s">
        <v>23</v>
      </c>
      <c r="C18" s="108"/>
      <c r="D18" s="108"/>
      <c r="E18" s="109"/>
      <c r="F18" s="110"/>
      <c r="G18" s="108"/>
      <c r="H18" s="111"/>
      <c r="I18" s="111"/>
      <c r="J18" s="111"/>
      <c r="K18" s="112"/>
      <c r="L18" s="112"/>
      <c r="M18" s="110"/>
      <c r="N18" s="109"/>
      <c r="O18" s="102"/>
      <c r="P18" s="106"/>
    </row>
    <row r="19" spans="1:16" s="92" customFormat="1" ht="81" x14ac:dyDescent="0.25">
      <c r="A19" s="106">
        <v>3</v>
      </c>
      <c r="B19" s="107" t="s">
        <v>40</v>
      </c>
      <c r="C19" s="108">
        <v>81000</v>
      </c>
      <c r="D19" s="108">
        <v>80892</v>
      </c>
      <c r="E19" s="109" t="s">
        <v>162</v>
      </c>
      <c r="F19" s="110">
        <f>C19-D19</f>
        <v>108</v>
      </c>
      <c r="G19" s="108">
        <v>80892</v>
      </c>
      <c r="H19" s="111">
        <v>0</v>
      </c>
      <c r="I19" s="111">
        <v>0</v>
      </c>
      <c r="J19" s="111">
        <v>0</v>
      </c>
      <c r="K19" s="112">
        <f>H19+I19+J19</f>
        <v>0</v>
      </c>
      <c r="L19" s="112">
        <f>G19+K19</f>
        <v>80892</v>
      </c>
      <c r="M19" s="110">
        <f>D19-L19</f>
        <v>0</v>
      </c>
      <c r="N19" s="109" t="s">
        <v>159</v>
      </c>
      <c r="O19" s="102" t="s">
        <v>160</v>
      </c>
      <c r="P19" s="106" t="s">
        <v>72</v>
      </c>
    </row>
    <row r="20" spans="1:16" s="92" customFormat="1" ht="27" x14ac:dyDescent="0.25">
      <c r="A20" s="106"/>
      <c r="B20" s="104" t="s">
        <v>29</v>
      </c>
      <c r="C20" s="108"/>
      <c r="D20" s="108"/>
      <c r="E20" s="109"/>
      <c r="F20" s="110"/>
      <c r="G20" s="108"/>
      <c r="H20" s="111"/>
      <c r="I20" s="111"/>
      <c r="J20" s="111"/>
      <c r="K20" s="112"/>
      <c r="L20" s="112"/>
      <c r="M20" s="110"/>
      <c r="N20" s="109"/>
      <c r="O20" s="102"/>
      <c r="P20" s="106"/>
    </row>
    <row r="21" spans="1:16" s="92" customFormat="1" ht="81" x14ac:dyDescent="0.25">
      <c r="A21" s="106">
        <v>4</v>
      </c>
      <c r="B21" s="107" t="s">
        <v>36</v>
      </c>
      <c r="C21" s="108">
        <v>87500</v>
      </c>
      <c r="D21" s="108">
        <v>87300</v>
      </c>
      <c r="E21" s="109" t="s">
        <v>163</v>
      </c>
      <c r="F21" s="110">
        <f>C21-D21</f>
        <v>200</v>
      </c>
      <c r="G21" s="108">
        <v>87300</v>
      </c>
      <c r="H21" s="111">
        <v>0</v>
      </c>
      <c r="I21" s="111">
        <v>0</v>
      </c>
      <c r="J21" s="111">
        <v>0</v>
      </c>
      <c r="K21" s="112">
        <f>H21+I21+J21</f>
        <v>0</v>
      </c>
      <c r="L21" s="112">
        <f>G21+K21</f>
        <v>87300</v>
      </c>
      <c r="M21" s="110">
        <f>D21-L21</f>
        <v>0</v>
      </c>
      <c r="N21" s="109" t="s">
        <v>159</v>
      </c>
      <c r="O21" s="102" t="s">
        <v>160</v>
      </c>
      <c r="P21" s="106" t="s">
        <v>72</v>
      </c>
    </row>
    <row r="22" spans="1:16" s="92" customFormat="1" ht="201.6" customHeight="1" x14ac:dyDescent="0.25">
      <c r="A22" s="106">
        <v>5</v>
      </c>
      <c r="B22" s="107" t="s">
        <v>50</v>
      </c>
      <c r="C22" s="108">
        <v>25510</v>
      </c>
      <c r="D22" s="114">
        <v>25510</v>
      </c>
      <c r="E22" s="109" t="s">
        <v>164</v>
      </c>
      <c r="F22" s="110">
        <f>C22-D22</f>
        <v>0</v>
      </c>
      <c r="G22" s="108">
        <v>25510</v>
      </c>
      <c r="H22" s="111">
        <v>0</v>
      </c>
      <c r="I22" s="111">
        <v>0</v>
      </c>
      <c r="J22" s="111">
        <v>0</v>
      </c>
      <c r="K22" s="112">
        <f>H22+I22+J22</f>
        <v>0</v>
      </c>
      <c r="L22" s="112">
        <f>G22+K22</f>
        <v>25510</v>
      </c>
      <c r="M22" s="110">
        <f>D22-L22</f>
        <v>0</v>
      </c>
      <c r="N22" s="109" t="s">
        <v>159</v>
      </c>
      <c r="O22" s="102" t="s">
        <v>160</v>
      </c>
      <c r="P22" s="106" t="s">
        <v>72</v>
      </c>
    </row>
    <row r="23" spans="1:16" s="92" customFormat="1" ht="30" customHeight="1" x14ac:dyDescent="0.25">
      <c r="A23" s="91"/>
      <c r="B23" s="115" t="s">
        <v>30</v>
      </c>
      <c r="C23" s="116"/>
      <c r="D23" s="116"/>
      <c r="E23" s="117"/>
      <c r="F23" s="118"/>
      <c r="G23" s="116"/>
      <c r="H23" s="119"/>
      <c r="I23" s="119"/>
      <c r="J23" s="119"/>
      <c r="K23" s="120"/>
      <c r="L23" s="120"/>
      <c r="M23" s="118"/>
      <c r="N23" s="117"/>
      <c r="O23" s="90"/>
      <c r="P23" s="91"/>
    </row>
    <row r="24" spans="1:16" s="92" customFormat="1" ht="83.4" customHeight="1" x14ac:dyDescent="0.25">
      <c r="A24" s="106">
        <v>6</v>
      </c>
      <c r="B24" s="107" t="s">
        <v>36</v>
      </c>
      <c r="C24" s="108">
        <v>87500</v>
      </c>
      <c r="D24" s="108">
        <v>87300</v>
      </c>
      <c r="E24" s="109" t="s">
        <v>163</v>
      </c>
      <c r="F24" s="110">
        <f>C24-D24</f>
        <v>200</v>
      </c>
      <c r="G24" s="108">
        <v>87300</v>
      </c>
      <c r="H24" s="111">
        <v>0</v>
      </c>
      <c r="I24" s="111">
        <v>0</v>
      </c>
      <c r="J24" s="111">
        <v>0</v>
      </c>
      <c r="K24" s="112">
        <f>H24+I24+J24</f>
        <v>0</v>
      </c>
      <c r="L24" s="112">
        <f>G24+K24</f>
        <v>87300</v>
      </c>
      <c r="M24" s="110">
        <f>D24-L24</f>
        <v>0</v>
      </c>
      <c r="N24" s="109" t="s">
        <v>159</v>
      </c>
      <c r="O24" s="102" t="s">
        <v>160</v>
      </c>
      <c r="P24" s="106" t="s">
        <v>72</v>
      </c>
    </row>
    <row r="25" spans="1:16" s="92" customFormat="1" ht="160.19999999999999" customHeight="1" x14ac:dyDescent="0.25">
      <c r="A25" s="106">
        <v>7</v>
      </c>
      <c r="B25" s="107" t="s">
        <v>51</v>
      </c>
      <c r="C25" s="108">
        <v>24510</v>
      </c>
      <c r="D25" s="114">
        <v>24510</v>
      </c>
      <c r="E25" s="109" t="s">
        <v>164</v>
      </c>
      <c r="F25" s="110">
        <f>C25-D25</f>
        <v>0</v>
      </c>
      <c r="G25" s="108">
        <v>24510</v>
      </c>
      <c r="H25" s="111"/>
      <c r="I25" s="111">
        <v>0</v>
      </c>
      <c r="J25" s="111"/>
      <c r="K25" s="112">
        <f>H25+I25+J25</f>
        <v>0</v>
      </c>
      <c r="L25" s="112">
        <f>G25+K25</f>
        <v>24510</v>
      </c>
      <c r="M25" s="110">
        <f>D25-L25</f>
        <v>0</v>
      </c>
      <c r="N25" s="109" t="s">
        <v>159</v>
      </c>
      <c r="O25" s="102" t="s">
        <v>160</v>
      </c>
      <c r="P25" s="106" t="s">
        <v>72</v>
      </c>
    </row>
    <row r="26" spans="1:16" s="92" customFormat="1" ht="83.4" customHeight="1" x14ac:dyDescent="0.25">
      <c r="A26" s="106">
        <v>8</v>
      </c>
      <c r="B26" s="107" t="s">
        <v>52</v>
      </c>
      <c r="C26" s="108">
        <v>29900</v>
      </c>
      <c r="D26" s="114">
        <v>29900</v>
      </c>
      <c r="E26" s="109" t="s">
        <v>164</v>
      </c>
      <c r="F26" s="110">
        <f>C26-D26</f>
        <v>0</v>
      </c>
      <c r="G26" s="108">
        <v>29900</v>
      </c>
      <c r="H26" s="111"/>
      <c r="I26" s="111">
        <v>0</v>
      </c>
      <c r="J26" s="111"/>
      <c r="K26" s="112">
        <f>H26+I26+J26</f>
        <v>0</v>
      </c>
      <c r="L26" s="112">
        <f>G26+K26</f>
        <v>29900</v>
      </c>
      <c r="M26" s="110">
        <f>D26-L26</f>
        <v>0</v>
      </c>
      <c r="N26" s="109" t="s">
        <v>159</v>
      </c>
      <c r="O26" s="102" t="s">
        <v>160</v>
      </c>
      <c r="P26" s="106" t="s">
        <v>72</v>
      </c>
    </row>
    <row r="27" spans="1:16" s="92" customFormat="1" ht="27" x14ac:dyDescent="0.75">
      <c r="A27" s="91"/>
      <c r="B27" s="115" t="s">
        <v>17</v>
      </c>
      <c r="C27" s="105"/>
      <c r="D27" s="105"/>
      <c r="E27" s="105"/>
      <c r="F27" s="118"/>
      <c r="G27" s="116"/>
      <c r="H27" s="119"/>
      <c r="I27" s="119"/>
      <c r="J27" s="119"/>
      <c r="K27" s="120">
        <f t="shared" ref="K27:K53" si="0">H27+I27+J27</f>
        <v>0</v>
      </c>
      <c r="L27" s="120">
        <f t="shared" ref="L27:L51" si="1">G27+K27</f>
        <v>0</v>
      </c>
      <c r="M27" s="118">
        <f t="shared" ref="M27:M51" si="2">D27-L27</f>
        <v>0</v>
      </c>
      <c r="N27" s="117"/>
      <c r="O27" s="90"/>
      <c r="P27" s="91"/>
    </row>
    <row r="28" spans="1:16" s="92" customFormat="1" ht="196.2" customHeight="1" x14ac:dyDescent="0.25">
      <c r="A28" s="106">
        <v>9</v>
      </c>
      <c r="B28" s="107" t="s">
        <v>32</v>
      </c>
      <c r="C28" s="108">
        <v>25510</v>
      </c>
      <c r="D28" s="114">
        <v>25510</v>
      </c>
      <c r="E28" s="109" t="s">
        <v>164</v>
      </c>
      <c r="F28" s="110">
        <f>C28-D28</f>
        <v>0</v>
      </c>
      <c r="G28" s="108">
        <v>25510</v>
      </c>
      <c r="H28" s="111">
        <v>0</v>
      </c>
      <c r="I28" s="111">
        <v>0</v>
      </c>
      <c r="J28" s="111"/>
      <c r="K28" s="112">
        <f t="shared" si="0"/>
        <v>0</v>
      </c>
      <c r="L28" s="112">
        <f t="shared" si="1"/>
        <v>25510</v>
      </c>
      <c r="M28" s="110">
        <f t="shared" si="2"/>
        <v>0</v>
      </c>
      <c r="N28" s="109" t="s">
        <v>159</v>
      </c>
      <c r="O28" s="102" t="s">
        <v>160</v>
      </c>
      <c r="P28" s="106" t="s">
        <v>72</v>
      </c>
    </row>
    <row r="29" spans="1:16" s="92" customFormat="1" ht="88.2" customHeight="1" x14ac:dyDescent="0.25">
      <c r="A29" s="106">
        <v>10</v>
      </c>
      <c r="B29" s="107" t="s">
        <v>33</v>
      </c>
      <c r="C29" s="108">
        <v>4000</v>
      </c>
      <c r="D29" s="114">
        <v>4000</v>
      </c>
      <c r="E29" s="109" t="s">
        <v>164</v>
      </c>
      <c r="F29" s="110">
        <f t="shared" ref="F29:F53" si="3">C29-D29</f>
        <v>0</v>
      </c>
      <c r="G29" s="108">
        <v>4000</v>
      </c>
      <c r="H29" s="111">
        <v>0</v>
      </c>
      <c r="I29" s="111"/>
      <c r="J29" s="111"/>
      <c r="K29" s="112">
        <f t="shared" si="0"/>
        <v>0</v>
      </c>
      <c r="L29" s="112">
        <f t="shared" si="1"/>
        <v>4000</v>
      </c>
      <c r="M29" s="110">
        <f t="shared" si="2"/>
        <v>0</v>
      </c>
      <c r="N29" s="109" t="s">
        <v>159</v>
      </c>
      <c r="O29" s="102" t="s">
        <v>160</v>
      </c>
      <c r="P29" s="106" t="s">
        <v>72</v>
      </c>
    </row>
    <row r="30" spans="1:16" s="92" customFormat="1" ht="39" customHeight="1" x14ac:dyDescent="0.25">
      <c r="A30" s="106"/>
      <c r="B30" s="104" t="s">
        <v>18</v>
      </c>
      <c r="C30" s="108"/>
      <c r="D30" s="108"/>
      <c r="E30" s="108"/>
      <c r="F30" s="110">
        <f t="shared" si="3"/>
        <v>0</v>
      </c>
      <c r="G30" s="108"/>
      <c r="H30" s="111"/>
      <c r="I30" s="111"/>
      <c r="J30" s="111"/>
      <c r="K30" s="112">
        <f t="shared" si="0"/>
        <v>0</v>
      </c>
      <c r="L30" s="112">
        <f t="shared" si="1"/>
        <v>0</v>
      </c>
      <c r="M30" s="110">
        <f t="shared" si="2"/>
        <v>0</v>
      </c>
      <c r="N30" s="109"/>
      <c r="O30" s="102"/>
      <c r="P30" s="106"/>
    </row>
    <row r="31" spans="1:16" s="92" customFormat="1" ht="186.6" customHeight="1" x14ac:dyDescent="0.25">
      <c r="A31" s="106">
        <v>11</v>
      </c>
      <c r="B31" s="107" t="s">
        <v>34</v>
      </c>
      <c r="C31" s="108">
        <v>102040</v>
      </c>
      <c r="D31" s="114">
        <v>102040</v>
      </c>
      <c r="E31" s="109" t="s">
        <v>164</v>
      </c>
      <c r="F31" s="110">
        <f t="shared" si="3"/>
        <v>0</v>
      </c>
      <c r="G31" s="108">
        <v>102040</v>
      </c>
      <c r="H31" s="111">
        <v>0</v>
      </c>
      <c r="I31" s="111">
        <v>0</v>
      </c>
      <c r="J31" s="111"/>
      <c r="K31" s="112">
        <f t="shared" si="0"/>
        <v>0</v>
      </c>
      <c r="L31" s="112">
        <f t="shared" si="1"/>
        <v>102040</v>
      </c>
      <c r="M31" s="110">
        <f t="shared" si="2"/>
        <v>0</v>
      </c>
      <c r="N31" s="109" t="s">
        <v>159</v>
      </c>
      <c r="O31" s="102" t="s">
        <v>160</v>
      </c>
      <c r="P31" s="106" t="s">
        <v>72</v>
      </c>
    </row>
    <row r="32" spans="1:16" s="92" customFormat="1" ht="27" customHeight="1" x14ac:dyDescent="0.25">
      <c r="A32" s="91"/>
      <c r="B32" s="115" t="s">
        <v>19</v>
      </c>
      <c r="C32" s="116"/>
      <c r="D32" s="116"/>
      <c r="E32" s="116"/>
      <c r="F32" s="118">
        <f t="shared" si="3"/>
        <v>0</v>
      </c>
      <c r="G32" s="116"/>
      <c r="H32" s="119"/>
      <c r="I32" s="119"/>
      <c r="J32" s="119"/>
      <c r="K32" s="120">
        <f t="shared" si="0"/>
        <v>0</v>
      </c>
      <c r="L32" s="120">
        <f t="shared" si="1"/>
        <v>0</v>
      </c>
      <c r="M32" s="118">
        <f t="shared" si="2"/>
        <v>0</v>
      </c>
      <c r="N32" s="117"/>
      <c r="O32" s="90"/>
      <c r="P32" s="91"/>
    </row>
    <row r="33" spans="1:16" s="92" customFormat="1" ht="166.8" customHeight="1" x14ac:dyDescent="0.25">
      <c r="A33" s="106">
        <v>12</v>
      </c>
      <c r="B33" s="107" t="s">
        <v>35</v>
      </c>
      <c r="C33" s="108">
        <v>76530</v>
      </c>
      <c r="D33" s="114">
        <v>76530</v>
      </c>
      <c r="E33" s="109" t="s">
        <v>165</v>
      </c>
      <c r="F33" s="110">
        <f t="shared" si="3"/>
        <v>0</v>
      </c>
      <c r="G33" s="108">
        <v>76530</v>
      </c>
      <c r="H33" s="111">
        <v>0</v>
      </c>
      <c r="I33" s="111">
        <v>0</v>
      </c>
      <c r="J33" s="111"/>
      <c r="K33" s="112">
        <f t="shared" si="0"/>
        <v>0</v>
      </c>
      <c r="L33" s="112">
        <f t="shared" si="1"/>
        <v>76530</v>
      </c>
      <c r="M33" s="110">
        <f t="shared" si="2"/>
        <v>0</v>
      </c>
      <c r="N33" s="109" t="s">
        <v>159</v>
      </c>
      <c r="O33" s="102" t="s">
        <v>160</v>
      </c>
      <c r="P33" s="106" t="s">
        <v>72</v>
      </c>
    </row>
    <row r="34" spans="1:16" s="92" customFormat="1" ht="82.2" customHeight="1" x14ac:dyDescent="0.25">
      <c r="A34" s="106">
        <v>13</v>
      </c>
      <c r="B34" s="107" t="s">
        <v>36</v>
      </c>
      <c r="C34" s="108">
        <v>87500</v>
      </c>
      <c r="D34" s="114">
        <v>87300</v>
      </c>
      <c r="E34" s="109" t="s">
        <v>165</v>
      </c>
      <c r="F34" s="110">
        <f t="shared" si="3"/>
        <v>200</v>
      </c>
      <c r="G34" s="108">
        <v>87300</v>
      </c>
      <c r="H34" s="111">
        <v>0</v>
      </c>
      <c r="I34" s="111">
        <v>0</v>
      </c>
      <c r="J34" s="111"/>
      <c r="K34" s="112">
        <f t="shared" si="0"/>
        <v>0</v>
      </c>
      <c r="L34" s="112">
        <f t="shared" si="1"/>
        <v>87300</v>
      </c>
      <c r="M34" s="110">
        <f t="shared" si="2"/>
        <v>0</v>
      </c>
      <c r="N34" s="109" t="s">
        <v>159</v>
      </c>
      <c r="O34" s="102" t="s">
        <v>160</v>
      </c>
      <c r="P34" s="106" t="s">
        <v>72</v>
      </c>
    </row>
    <row r="35" spans="1:16" s="92" customFormat="1" ht="27" x14ac:dyDescent="0.25">
      <c r="A35" s="106"/>
      <c r="B35" s="104" t="s">
        <v>22</v>
      </c>
      <c r="C35" s="108"/>
      <c r="D35" s="108"/>
      <c r="E35" s="108"/>
      <c r="F35" s="110">
        <f t="shared" si="3"/>
        <v>0</v>
      </c>
      <c r="G35" s="108"/>
      <c r="H35" s="111"/>
      <c r="I35" s="111"/>
      <c r="J35" s="111"/>
      <c r="K35" s="112">
        <f t="shared" si="0"/>
        <v>0</v>
      </c>
      <c r="L35" s="112">
        <f t="shared" si="1"/>
        <v>0</v>
      </c>
      <c r="M35" s="110">
        <f t="shared" si="2"/>
        <v>0</v>
      </c>
      <c r="N35" s="109"/>
      <c r="O35" s="102"/>
      <c r="P35" s="106"/>
    </row>
    <row r="36" spans="1:16" s="92" customFormat="1" ht="162.6" customHeight="1" x14ac:dyDescent="0.25">
      <c r="A36" s="106">
        <v>14</v>
      </c>
      <c r="B36" s="107" t="s">
        <v>38</v>
      </c>
      <c r="C36" s="108">
        <v>51020</v>
      </c>
      <c r="D36" s="114">
        <v>51020</v>
      </c>
      <c r="E36" s="109" t="s">
        <v>164</v>
      </c>
      <c r="F36" s="110">
        <f t="shared" si="3"/>
        <v>0</v>
      </c>
      <c r="G36" s="108">
        <v>51020</v>
      </c>
      <c r="H36" s="111">
        <v>0</v>
      </c>
      <c r="I36" s="111">
        <v>0</v>
      </c>
      <c r="J36" s="111"/>
      <c r="K36" s="112">
        <f t="shared" si="0"/>
        <v>0</v>
      </c>
      <c r="L36" s="112">
        <f t="shared" si="1"/>
        <v>51020</v>
      </c>
      <c r="M36" s="110">
        <f t="shared" si="2"/>
        <v>0</v>
      </c>
      <c r="N36" s="109" t="s">
        <v>159</v>
      </c>
      <c r="O36" s="102" t="s">
        <v>160</v>
      </c>
      <c r="P36" s="106" t="s">
        <v>72</v>
      </c>
    </row>
    <row r="37" spans="1:16" s="92" customFormat="1" ht="27" x14ac:dyDescent="0.25">
      <c r="A37" s="106"/>
      <c r="B37" s="104" t="s">
        <v>23</v>
      </c>
      <c r="C37" s="108"/>
      <c r="D37" s="108"/>
      <c r="E37" s="108"/>
      <c r="F37" s="110">
        <f t="shared" si="3"/>
        <v>0</v>
      </c>
      <c r="G37" s="108"/>
      <c r="H37" s="111"/>
      <c r="I37" s="111"/>
      <c r="J37" s="111"/>
      <c r="K37" s="112">
        <f t="shared" si="0"/>
        <v>0</v>
      </c>
      <c r="L37" s="112">
        <f t="shared" si="1"/>
        <v>0</v>
      </c>
      <c r="M37" s="110">
        <f t="shared" si="2"/>
        <v>0</v>
      </c>
      <c r="N37" s="109"/>
      <c r="O37" s="102"/>
      <c r="P37" s="106"/>
    </row>
    <row r="38" spans="1:16" s="92" customFormat="1" ht="161.4" customHeight="1" x14ac:dyDescent="0.25">
      <c r="A38" s="106">
        <v>15</v>
      </c>
      <c r="B38" s="107" t="s">
        <v>39</v>
      </c>
      <c r="C38" s="108">
        <v>30510</v>
      </c>
      <c r="D38" s="114">
        <v>30510</v>
      </c>
      <c r="E38" s="109" t="s">
        <v>165</v>
      </c>
      <c r="F38" s="110">
        <f t="shared" si="3"/>
        <v>0</v>
      </c>
      <c r="G38" s="108">
        <v>30510</v>
      </c>
      <c r="H38" s="111">
        <v>0</v>
      </c>
      <c r="I38" s="111">
        <v>0</v>
      </c>
      <c r="J38" s="111"/>
      <c r="K38" s="112">
        <f t="shared" si="0"/>
        <v>0</v>
      </c>
      <c r="L38" s="112">
        <f t="shared" si="1"/>
        <v>30510</v>
      </c>
      <c r="M38" s="110">
        <f t="shared" si="2"/>
        <v>0</v>
      </c>
      <c r="N38" s="109" t="s">
        <v>159</v>
      </c>
      <c r="O38" s="102" t="s">
        <v>160</v>
      </c>
      <c r="P38" s="106" t="s">
        <v>72</v>
      </c>
    </row>
    <row r="39" spans="1:16" s="92" customFormat="1" ht="27" x14ac:dyDescent="0.25">
      <c r="A39" s="91"/>
      <c r="B39" s="115" t="s">
        <v>24</v>
      </c>
      <c r="C39" s="116"/>
      <c r="D39" s="116"/>
      <c r="E39" s="116"/>
      <c r="F39" s="118">
        <f t="shared" si="3"/>
        <v>0</v>
      </c>
      <c r="G39" s="116"/>
      <c r="H39" s="119"/>
      <c r="I39" s="119"/>
      <c r="J39" s="119"/>
      <c r="K39" s="120">
        <f t="shared" si="0"/>
        <v>0</v>
      </c>
      <c r="L39" s="120">
        <f t="shared" si="1"/>
        <v>0</v>
      </c>
      <c r="M39" s="118">
        <f t="shared" si="2"/>
        <v>0</v>
      </c>
      <c r="N39" s="117"/>
      <c r="O39" s="90"/>
      <c r="P39" s="91"/>
    </row>
    <row r="40" spans="1:16" s="92" customFormat="1" ht="27" x14ac:dyDescent="0.25">
      <c r="A40" s="106">
        <v>16</v>
      </c>
      <c r="B40" s="107" t="s">
        <v>41</v>
      </c>
      <c r="C40" s="108">
        <v>79000</v>
      </c>
      <c r="D40" s="114">
        <v>79000</v>
      </c>
      <c r="E40" s="109" t="s">
        <v>165</v>
      </c>
      <c r="F40" s="110">
        <f t="shared" si="3"/>
        <v>0</v>
      </c>
      <c r="G40" s="108">
        <v>79000</v>
      </c>
      <c r="H40" s="111"/>
      <c r="I40" s="111">
        <v>0</v>
      </c>
      <c r="J40" s="111"/>
      <c r="K40" s="112">
        <f t="shared" si="0"/>
        <v>0</v>
      </c>
      <c r="L40" s="112">
        <f t="shared" si="1"/>
        <v>79000</v>
      </c>
      <c r="M40" s="110">
        <f t="shared" si="2"/>
        <v>0</v>
      </c>
      <c r="N40" s="109" t="s">
        <v>159</v>
      </c>
      <c r="O40" s="102" t="s">
        <v>160</v>
      </c>
      <c r="P40" s="106" t="s">
        <v>72</v>
      </c>
    </row>
    <row r="41" spans="1:16" s="92" customFormat="1" ht="81" customHeight="1" x14ac:dyDescent="0.25">
      <c r="A41" s="106">
        <v>17</v>
      </c>
      <c r="B41" s="107" t="s">
        <v>42</v>
      </c>
      <c r="C41" s="108">
        <v>496000</v>
      </c>
      <c r="D41" s="114">
        <v>496000</v>
      </c>
      <c r="E41" s="109" t="s">
        <v>165</v>
      </c>
      <c r="F41" s="110">
        <f t="shared" si="3"/>
        <v>0</v>
      </c>
      <c r="G41" s="108">
        <v>496000</v>
      </c>
      <c r="H41" s="111"/>
      <c r="I41" s="111">
        <v>0</v>
      </c>
      <c r="J41" s="111"/>
      <c r="K41" s="112">
        <f t="shared" si="0"/>
        <v>0</v>
      </c>
      <c r="L41" s="112">
        <f t="shared" si="1"/>
        <v>496000</v>
      </c>
      <c r="M41" s="110">
        <f t="shared" si="2"/>
        <v>0</v>
      </c>
      <c r="N41" s="109" t="s">
        <v>159</v>
      </c>
      <c r="O41" s="102" t="s">
        <v>160</v>
      </c>
      <c r="P41" s="106" t="s">
        <v>72</v>
      </c>
    </row>
    <row r="42" spans="1:16" s="92" customFormat="1" ht="27" x14ac:dyDescent="0.25">
      <c r="A42" s="106"/>
      <c r="B42" s="104" t="s">
        <v>25</v>
      </c>
      <c r="C42" s="108"/>
      <c r="D42" s="108"/>
      <c r="E42" s="108"/>
      <c r="F42" s="110">
        <f t="shared" si="3"/>
        <v>0</v>
      </c>
      <c r="G42" s="108"/>
      <c r="H42" s="111"/>
      <c r="I42" s="111"/>
      <c r="J42" s="111"/>
      <c r="K42" s="112">
        <f t="shared" si="0"/>
        <v>0</v>
      </c>
      <c r="L42" s="112">
        <f t="shared" si="1"/>
        <v>0</v>
      </c>
      <c r="M42" s="110">
        <f t="shared" si="2"/>
        <v>0</v>
      </c>
      <c r="N42" s="109"/>
      <c r="O42" s="102"/>
      <c r="P42" s="106"/>
    </row>
    <row r="43" spans="1:16" s="92" customFormat="1" ht="54" x14ac:dyDescent="0.25">
      <c r="A43" s="106">
        <v>18</v>
      </c>
      <c r="B43" s="107" t="s">
        <v>43</v>
      </c>
      <c r="C43" s="108">
        <v>96300</v>
      </c>
      <c r="D43" s="114">
        <v>96300</v>
      </c>
      <c r="E43" s="109" t="s">
        <v>165</v>
      </c>
      <c r="F43" s="110">
        <f t="shared" si="3"/>
        <v>0</v>
      </c>
      <c r="G43" s="108">
        <v>96300</v>
      </c>
      <c r="H43" s="111"/>
      <c r="I43" s="111">
        <v>0</v>
      </c>
      <c r="J43" s="111"/>
      <c r="K43" s="112">
        <f t="shared" si="0"/>
        <v>0</v>
      </c>
      <c r="L43" s="112">
        <f t="shared" si="1"/>
        <v>96300</v>
      </c>
      <c r="M43" s="110">
        <f t="shared" si="2"/>
        <v>0</v>
      </c>
      <c r="N43" s="109" t="s">
        <v>159</v>
      </c>
      <c r="O43" s="102" t="s">
        <v>160</v>
      </c>
      <c r="P43" s="106" t="s">
        <v>72</v>
      </c>
    </row>
    <row r="44" spans="1:16" s="92" customFormat="1" ht="31.2" customHeight="1" x14ac:dyDescent="0.25">
      <c r="A44" s="106">
        <v>19</v>
      </c>
      <c r="B44" s="107" t="s">
        <v>44</v>
      </c>
      <c r="C44" s="108">
        <v>30000</v>
      </c>
      <c r="D44" s="114">
        <v>30000</v>
      </c>
      <c r="E44" s="109" t="s">
        <v>165</v>
      </c>
      <c r="F44" s="110">
        <f t="shared" si="3"/>
        <v>0</v>
      </c>
      <c r="G44" s="108">
        <v>30000</v>
      </c>
      <c r="H44" s="111"/>
      <c r="I44" s="111">
        <v>0</v>
      </c>
      <c r="J44" s="111"/>
      <c r="K44" s="112">
        <f t="shared" si="0"/>
        <v>0</v>
      </c>
      <c r="L44" s="112">
        <f t="shared" si="1"/>
        <v>30000</v>
      </c>
      <c r="M44" s="110">
        <f t="shared" si="2"/>
        <v>0</v>
      </c>
      <c r="N44" s="109" t="s">
        <v>159</v>
      </c>
      <c r="O44" s="102" t="s">
        <v>160</v>
      </c>
      <c r="P44" s="106" t="s">
        <v>72</v>
      </c>
    </row>
    <row r="45" spans="1:16" s="92" customFormat="1" ht="81" x14ac:dyDescent="0.25">
      <c r="A45" s="106">
        <v>20</v>
      </c>
      <c r="B45" s="107" t="s">
        <v>45</v>
      </c>
      <c r="C45" s="108">
        <v>2000000</v>
      </c>
      <c r="D45" s="114">
        <v>1989000</v>
      </c>
      <c r="E45" s="109" t="s">
        <v>165</v>
      </c>
      <c r="F45" s="110">
        <f t="shared" si="3"/>
        <v>11000</v>
      </c>
      <c r="G45" s="108">
        <v>1989000</v>
      </c>
      <c r="H45" s="111"/>
      <c r="I45" s="111">
        <v>0</v>
      </c>
      <c r="J45" s="111"/>
      <c r="K45" s="112">
        <f t="shared" si="0"/>
        <v>0</v>
      </c>
      <c r="L45" s="112">
        <f t="shared" si="1"/>
        <v>1989000</v>
      </c>
      <c r="M45" s="110">
        <f t="shared" si="2"/>
        <v>0</v>
      </c>
      <c r="N45" s="109" t="s">
        <v>159</v>
      </c>
      <c r="O45" s="102" t="s">
        <v>160</v>
      </c>
      <c r="P45" s="106"/>
    </row>
    <row r="46" spans="1:16" s="92" customFormat="1" ht="27" x14ac:dyDescent="0.25">
      <c r="A46" s="106"/>
      <c r="B46" s="104" t="s">
        <v>26</v>
      </c>
      <c r="C46" s="108"/>
      <c r="D46" s="108"/>
      <c r="E46" s="108"/>
      <c r="F46" s="110">
        <f t="shared" si="3"/>
        <v>0</v>
      </c>
      <c r="G46" s="108"/>
      <c r="H46" s="111"/>
      <c r="I46" s="111"/>
      <c r="J46" s="111"/>
      <c r="K46" s="112">
        <f t="shared" si="0"/>
        <v>0</v>
      </c>
      <c r="L46" s="112">
        <f t="shared" si="1"/>
        <v>0</v>
      </c>
      <c r="M46" s="110">
        <f t="shared" si="2"/>
        <v>0</v>
      </c>
      <c r="N46" s="109"/>
      <c r="O46" s="102"/>
      <c r="P46" s="106"/>
    </row>
    <row r="47" spans="1:16" s="92" customFormat="1" ht="136.80000000000001" customHeight="1" x14ac:dyDescent="0.25">
      <c r="A47" s="106">
        <v>21</v>
      </c>
      <c r="B47" s="107" t="s">
        <v>46</v>
      </c>
      <c r="C47" s="108">
        <v>49020</v>
      </c>
      <c r="D47" s="114">
        <v>49020</v>
      </c>
      <c r="E47" s="109" t="s">
        <v>166</v>
      </c>
      <c r="F47" s="110">
        <f t="shared" si="3"/>
        <v>0</v>
      </c>
      <c r="G47" s="108">
        <v>49020</v>
      </c>
      <c r="H47" s="111"/>
      <c r="I47" s="111">
        <v>0</v>
      </c>
      <c r="J47" s="111"/>
      <c r="K47" s="112">
        <f t="shared" si="0"/>
        <v>0</v>
      </c>
      <c r="L47" s="112">
        <f t="shared" si="1"/>
        <v>49020</v>
      </c>
      <c r="M47" s="110">
        <f t="shared" si="2"/>
        <v>0</v>
      </c>
      <c r="N47" s="109" t="s">
        <v>159</v>
      </c>
      <c r="O47" s="102" t="s">
        <v>160</v>
      </c>
      <c r="P47" s="106" t="s">
        <v>72</v>
      </c>
    </row>
    <row r="48" spans="1:16" s="92" customFormat="1" ht="27" x14ac:dyDescent="0.25">
      <c r="A48" s="91"/>
      <c r="B48" s="115" t="s">
        <v>27</v>
      </c>
      <c r="C48" s="116"/>
      <c r="D48" s="116"/>
      <c r="E48" s="116"/>
      <c r="F48" s="118">
        <f t="shared" si="3"/>
        <v>0</v>
      </c>
      <c r="G48" s="116"/>
      <c r="H48" s="119"/>
      <c r="I48" s="119"/>
      <c r="J48" s="119"/>
      <c r="K48" s="120">
        <f t="shared" si="0"/>
        <v>0</v>
      </c>
      <c r="L48" s="120">
        <f t="shared" si="1"/>
        <v>0</v>
      </c>
      <c r="M48" s="118">
        <f t="shared" si="2"/>
        <v>0</v>
      </c>
      <c r="N48" s="117"/>
      <c r="O48" s="90"/>
      <c r="P48" s="91"/>
    </row>
    <row r="49" spans="1:16" s="92" customFormat="1" ht="54" x14ac:dyDescent="0.25">
      <c r="A49" s="106">
        <v>22</v>
      </c>
      <c r="B49" s="107" t="s">
        <v>48</v>
      </c>
      <c r="C49" s="108">
        <v>420510</v>
      </c>
      <c r="D49" s="114">
        <v>420510</v>
      </c>
      <c r="E49" s="109" t="s">
        <v>167</v>
      </c>
      <c r="F49" s="110">
        <f t="shared" si="3"/>
        <v>0</v>
      </c>
      <c r="G49" s="108">
        <v>420510</v>
      </c>
      <c r="H49" s="111"/>
      <c r="I49" s="111">
        <v>0</v>
      </c>
      <c r="J49" s="111"/>
      <c r="K49" s="112">
        <f t="shared" si="0"/>
        <v>0</v>
      </c>
      <c r="L49" s="112">
        <f t="shared" si="1"/>
        <v>420510</v>
      </c>
      <c r="M49" s="110">
        <f t="shared" si="2"/>
        <v>0</v>
      </c>
      <c r="N49" s="109" t="s">
        <v>159</v>
      </c>
      <c r="O49" s="102" t="s">
        <v>160</v>
      </c>
      <c r="P49" s="106" t="s">
        <v>72</v>
      </c>
    </row>
    <row r="50" spans="1:16" s="92" customFormat="1" ht="27" x14ac:dyDescent="0.25">
      <c r="A50" s="106"/>
      <c r="B50" s="104" t="s">
        <v>28</v>
      </c>
      <c r="C50" s="108"/>
      <c r="D50" s="108"/>
      <c r="E50" s="108"/>
      <c r="F50" s="110">
        <f t="shared" si="3"/>
        <v>0</v>
      </c>
      <c r="G50" s="108"/>
      <c r="H50" s="111"/>
      <c r="I50" s="111"/>
      <c r="J50" s="111"/>
      <c r="K50" s="112">
        <f t="shared" si="0"/>
        <v>0</v>
      </c>
      <c r="L50" s="112">
        <f t="shared" si="1"/>
        <v>0</v>
      </c>
      <c r="M50" s="110">
        <f t="shared" si="2"/>
        <v>0</v>
      </c>
      <c r="N50" s="109"/>
      <c r="O50" s="102"/>
      <c r="P50" s="106"/>
    </row>
    <row r="51" spans="1:16" s="92" customFormat="1" ht="49.8" customHeight="1" x14ac:dyDescent="0.25">
      <c r="A51" s="106">
        <v>23</v>
      </c>
      <c r="B51" s="107" t="s">
        <v>49</v>
      </c>
      <c r="C51" s="108">
        <v>150000</v>
      </c>
      <c r="D51" s="114">
        <v>150000</v>
      </c>
      <c r="E51" s="109" t="s">
        <v>167</v>
      </c>
      <c r="F51" s="110">
        <f t="shared" si="3"/>
        <v>0</v>
      </c>
      <c r="G51" s="108">
        <v>150000</v>
      </c>
      <c r="H51" s="111"/>
      <c r="I51" s="111">
        <v>0</v>
      </c>
      <c r="J51" s="111"/>
      <c r="K51" s="112">
        <f t="shared" si="0"/>
        <v>0</v>
      </c>
      <c r="L51" s="112">
        <f t="shared" si="1"/>
        <v>150000</v>
      </c>
      <c r="M51" s="110">
        <f t="shared" si="2"/>
        <v>0</v>
      </c>
      <c r="N51" s="109" t="s">
        <v>159</v>
      </c>
      <c r="O51" s="102" t="s">
        <v>160</v>
      </c>
      <c r="P51" s="106" t="s">
        <v>72</v>
      </c>
    </row>
    <row r="52" spans="1:16" s="92" customFormat="1" ht="27" x14ac:dyDescent="0.25">
      <c r="A52" s="91"/>
      <c r="B52" s="115" t="s">
        <v>26</v>
      </c>
      <c r="C52" s="116"/>
      <c r="D52" s="121"/>
      <c r="E52" s="117"/>
      <c r="F52" s="118"/>
      <c r="G52" s="116"/>
      <c r="H52" s="119"/>
      <c r="I52" s="119"/>
      <c r="J52" s="119"/>
      <c r="K52" s="120"/>
      <c r="L52" s="120"/>
      <c r="M52" s="118"/>
      <c r="N52" s="117"/>
      <c r="O52" s="90"/>
      <c r="P52" s="91"/>
    </row>
    <row r="53" spans="1:16" s="92" customFormat="1" ht="81" x14ac:dyDescent="0.25">
      <c r="A53" s="106">
        <v>24</v>
      </c>
      <c r="B53" s="107" t="s">
        <v>47</v>
      </c>
      <c r="C53" s="108">
        <v>8000</v>
      </c>
      <c r="D53" s="114">
        <v>8000</v>
      </c>
      <c r="E53" s="109" t="s">
        <v>168</v>
      </c>
      <c r="F53" s="110">
        <f t="shared" si="3"/>
        <v>0</v>
      </c>
      <c r="G53" s="108">
        <v>8000</v>
      </c>
      <c r="H53" s="111"/>
      <c r="I53" s="111">
        <v>0</v>
      </c>
      <c r="J53" s="111"/>
      <c r="K53" s="112">
        <f t="shared" si="0"/>
        <v>0</v>
      </c>
      <c r="L53" s="112">
        <f>G53+K53</f>
        <v>8000</v>
      </c>
      <c r="M53" s="110">
        <f>D53-L53</f>
        <v>0</v>
      </c>
      <c r="N53" s="109" t="s">
        <v>159</v>
      </c>
      <c r="O53" s="102" t="s">
        <v>160</v>
      </c>
      <c r="P53" s="106" t="s">
        <v>72</v>
      </c>
    </row>
    <row r="54" spans="1:16" s="92" customFormat="1" ht="24" customHeight="1" x14ac:dyDescent="0.75">
      <c r="A54" s="106"/>
      <c r="B54" s="104" t="s">
        <v>8</v>
      </c>
      <c r="C54" s="98"/>
      <c r="D54" s="98"/>
      <c r="E54" s="101"/>
      <c r="F54" s="97"/>
      <c r="G54" s="98"/>
      <c r="H54" s="99"/>
      <c r="I54" s="99"/>
      <c r="J54" s="99"/>
      <c r="K54" s="100"/>
      <c r="L54" s="100"/>
      <c r="M54" s="97"/>
      <c r="N54" s="101"/>
      <c r="O54" s="102"/>
      <c r="P54" s="106"/>
    </row>
    <row r="55" spans="1:16" s="92" customFormat="1" ht="24" customHeight="1" x14ac:dyDescent="0.75">
      <c r="A55" s="106"/>
      <c r="B55" s="104" t="s">
        <v>69</v>
      </c>
      <c r="C55" s="98"/>
      <c r="D55" s="98"/>
      <c r="E55" s="101"/>
      <c r="F55" s="97"/>
      <c r="G55" s="98"/>
      <c r="H55" s="99"/>
      <c r="I55" s="99"/>
      <c r="J55" s="99"/>
      <c r="K55" s="100"/>
      <c r="L55" s="100"/>
      <c r="M55" s="97"/>
      <c r="N55" s="101"/>
      <c r="O55" s="102"/>
      <c r="P55" s="106"/>
    </row>
    <row r="56" spans="1:16" s="92" customFormat="1" ht="28.8" customHeight="1" x14ac:dyDescent="0.25">
      <c r="A56" s="106">
        <v>1</v>
      </c>
      <c r="B56" s="107" t="s">
        <v>64</v>
      </c>
      <c r="C56" s="108">
        <v>518000</v>
      </c>
      <c r="D56" s="114">
        <v>440000</v>
      </c>
      <c r="E56" s="109" t="s">
        <v>169</v>
      </c>
      <c r="F56" s="110">
        <f>C56-D56</f>
        <v>78000</v>
      </c>
      <c r="G56" s="108">
        <v>0</v>
      </c>
      <c r="H56" s="111">
        <v>0</v>
      </c>
      <c r="I56" s="111">
        <v>440000</v>
      </c>
      <c r="J56" s="111">
        <v>0</v>
      </c>
      <c r="K56" s="112">
        <f>H56+I56+J56</f>
        <v>440000</v>
      </c>
      <c r="L56" s="112">
        <f>G56+K56</f>
        <v>440000</v>
      </c>
      <c r="M56" s="110">
        <f>D56-L56</f>
        <v>0</v>
      </c>
      <c r="N56" s="109" t="s">
        <v>159</v>
      </c>
      <c r="O56" s="102" t="s">
        <v>170</v>
      </c>
      <c r="P56" s="106" t="s">
        <v>73</v>
      </c>
    </row>
    <row r="57" spans="1:16" s="92" customFormat="1" ht="28.8" customHeight="1" x14ac:dyDescent="0.25">
      <c r="A57" s="106">
        <v>2</v>
      </c>
      <c r="B57" s="107" t="s">
        <v>68</v>
      </c>
      <c r="C57" s="108">
        <v>230000</v>
      </c>
      <c r="D57" s="114">
        <v>230000</v>
      </c>
      <c r="E57" s="109" t="s">
        <v>171</v>
      </c>
      <c r="F57" s="110">
        <f>C57-D57</f>
        <v>0</v>
      </c>
      <c r="G57" s="108">
        <v>0</v>
      </c>
      <c r="H57" s="111">
        <v>0</v>
      </c>
      <c r="I57" s="111">
        <v>230000</v>
      </c>
      <c r="J57" s="111">
        <v>0</v>
      </c>
      <c r="K57" s="112">
        <f>H57+I57+J57</f>
        <v>230000</v>
      </c>
      <c r="L57" s="112">
        <f>G57+K57</f>
        <v>230000</v>
      </c>
      <c r="M57" s="110">
        <f>D57-L57</f>
        <v>0</v>
      </c>
      <c r="N57" s="109" t="s">
        <v>159</v>
      </c>
      <c r="O57" s="102" t="s">
        <v>172</v>
      </c>
      <c r="P57" s="106" t="s">
        <v>72</v>
      </c>
    </row>
    <row r="58" spans="1:16" s="92" customFormat="1" ht="28.8" customHeight="1" x14ac:dyDescent="0.25">
      <c r="A58" s="106">
        <v>3</v>
      </c>
      <c r="B58" s="107" t="s">
        <v>65</v>
      </c>
      <c r="C58" s="108">
        <v>727000</v>
      </c>
      <c r="D58" s="114">
        <v>670000</v>
      </c>
      <c r="E58" s="109" t="s">
        <v>173</v>
      </c>
      <c r="F58" s="110">
        <f t="shared" ref="F58:F71" si="4">C58-D58</f>
        <v>57000</v>
      </c>
      <c r="G58" s="108">
        <v>0</v>
      </c>
      <c r="H58" s="111">
        <v>0</v>
      </c>
      <c r="I58" s="114">
        <v>670000</v>
      </c>
      <c r="J58" s="111">
        <v>0</v>
      </c>
      <c r="K58" s="112">
        <f t="shared" ref="K58:K71" si="5">H58+I58+J58</f>
        <v>670000</v>
      </c>
      <c r="L58" s="112">
        <f t="shared" ref="L58:L71" si="6">G58+K58</f>
        <v>670000</v>
      </c>
      <c r="M58" s="110">
        <f t="shared" ref="M58:M71" si="7">D58-L58</f>
        <v>0</v>
      </c>
      <c r="N58" s="109" t="s">
        <v>159</v>
      </c>
      <c r="O58" s="102" t="s">
        <v>174</v>
      </c>
      <c r="P58" s="106" t="s">
        <v>73</v>
      </c>
    </row>
    <row r="59" spans="1:16" s="92" customFormat="1" ht="28.8" customHeight="1" x14ac:dyDescent="0.25">
      <c r="A59" s="106">
        <v>4</v>
      </c>
      <c r="B59" s="107" t="s">
        <v>66</v>
      </c>
      <c r="C59" s="108">
        <v>503000</v>
      </c>
      <c r="D59" s="114">
        <v>428000</v>
      </c>
      <c r="E59" s="109" t="s">
        <v>175</v>
      </c>
      <c r="F59" s="110">
        <f t="shared" si="4"/>
        <v>75000</v>
      </c>
      <c r="G59" s="108">
        <v>0</v>
      </c>
      <c r="H59" s="111">
        <v>0</v>
      </c>
      <c r="I59" s="114">
        <v>428000</v>
      </c>
      <c r="J59" s="111">
        <v>0</v>
      </c>
      <c r="K59" s="112">
        <f t="shared" si="5"/>
        <v>428000</v>
      </c>
      <c r="L59" s="112">
        <f t="shared" si="6"/>
        <v>428000</v>
      </c>
      <c r="M59" s="110">
        <f t="shared" si="7"/>
        <v>0</v>
      </c>
      <c r="N59" s="109" t="s">
        <v>159</v>
      </c>
      <c r="O59" s="102" t="s">
        <v>170</v>
      </c>
      <c r="P59" s="106" t="s">
        <v>73</v>
      </c>
    </row>
    <row r="60" spans="1:16" s="92" customFormat="1" ht="28.8" customHeight="1" x14ac:dyDescent="0.25">
      <c r="A60" s="106">
        <v>5</v>
      </c>
      <c r="B60" s="107" t="s">
        <v>67</v>
      </c>
      <c r="C60" s="108">
        <v>1182000</v>
      </c>
      <c r="D60" s="114">
        <v>970000</v>
      </c>
      <c r="E60" s="109" t="s">
        <v>176</v>
      </c>
      <c r="F60" s="110">
        <f t="shared" si="4"/>
        <v>212000</v>
      </c>
      <c r="G60" s="108">
        <v>0</v>
      </c>
      <c r="H60" s="111">
        <v>0</v>
      </c>
      <c r="I60" s="114">
        <v>970000</v>
      </c>
      <c r="J60" s="111">
        <v>0</v>
      </c>
      <c r="K60" s="112">
        <f t="shared" si="5"/>
        <v>970000</v>
      </c>
      <c r="L60" s="112">
        <f t="shared" si="6"/>
        <v>970000</v>
      </c>
      <c r="M60" s="110">
        <f t="shared" si="7"/>
        <v>0</v>
      </c>
      <c r="N60" s="109" t="s">
        <v>159</v>
      </c>
      <c r="O60" s="102" t="s">
        <v>177</v>
      </c>
      <c r="P60" s="106" t="s">
        <v>73</v>
      </c>
    </row>
    <row r="61" spans="1:16" s="92" customFormat="1" ht="24" customHeight="1" x14ac:dyDescent="0.25">
      <c r="A61" s="91"/>
      <c r="B61" s="115" t="s">
        <v>24</v>
      </c>
      <c r="C61" s="116"/>
      <c r="D61" s="121"/>
      <c r="E61" s="117"/>
      <c r="F61" s="118"/>
      <c r="G61" s="116"/>
      <c r="H61" s="119"/>
      <c r="I61" s="119"/>
      <c r="J61" s="119"/>
      <c r="K61" s="120"/>
      <c r="L61" s="120"/>
      <c r="M61" s="118"/>
      <c r="N61" s="117"/>
      <c r="O61" s="90"/>
      <c r="P61" s="91"/>
    </row>
    <row r="62" spans="1:16" s="92" customFormat="1" ht="84" customHeight="1" x14ac:dyDescent="0.25">
      <c r="A62" s="106">
        <v>6</v>
      </c>
      <c r="B62" s="107" t="s">
        <v>53</v>
      </c>
      <c r="C62" s="108">
        <v>204000</v>
      </c>
      <c r="D62" s="114">
        <v>203976</v>
      </c>
      <c r="E62" s="109" t="s">
        <v>178</v>
      </c>
      <c r="F62" s="110">
        <f t="shared" si="4"/>
        <v>24</v>
      </c>
      <c r="G62" s="108">
        <v>0</v>
      </c>
      <c r="H62" s="111">
        <v>0</v>
      </c>
      <c r="I62" s="114">
        <v>203976</v>
      </c>
      <c r="J62" s="111">
        <v>0</v>
      </c>
      <c r="K62" s="112">
        <f t="shared" si="5"/>
        <v>203976</v>
      </c>
      <c r="L62" s="112">
        <f t="shared" si="6"/>
        <v>203976</v>
      </c>
      <c r="M62" s="110">
        <f t="shared" si="7"/>
        <v>0</v>
      </c>
      <c r="N62" s="109" t="s">
        <v>159</v>
      </c>
      <c r="O62" s="102" t="s">
        <v>172</v>
      </c>
      <c r="P62" s="106" t="s">
        <v>72</v>
      </c>
    </row>
    <row r="63" spans="1:16" s="92" customFormat="1" ht="53.4" customHeight="1" x14ac:dyDescent="0.25">
      <c r="A63" s="106">
        <v>7</v>
      </c>
      <c r="B63" s="107" t="s">
        <v>54</v>
      </c>
      <c r="C63" s="108">
        <v>90000</v>
      </c>
      <c r="D63" s="114">
        <v>89936</v>
      </c>
      <c r="E63" s="109" t="s">
        <v>179</v>
      </c>
      <c r="F63" s="110">
        <f t="shared" si="4"/>
        <v>64</v>
      </c>
      <c r="G63" s="108">
        <v>0</v>
      </c>
      <c r="H63" s="111">
        <v>0</v>
      </c>
      <c r="I63" s="114">
        <v>89936</v>
      </c>
      <c r="J63" s="111">
        <v>0</v>
      </c>
      <c r="K63" s="112">
        <f t="shared" si="5"/>
        <v>89936</v>
      </c>
      <c r="L63" s="112">
        <f t="shared" si="6"/>
        <v>89936</v>
      </c>
      <c r="M63" s="110">
        <f t="shared" si="7"/>
        <v>0</v>
      </c>
      <c r="N63" s="109" t="s">
        <v>159</v>
      </c>
      <c r="O63" s="102" t="s">
        <v>180</v>
      </c>
      <c r="P63" s="106" t="s">
        <v>72</v>
      </c>
    </row>
    <row r="64" spans="1:16" s="92" customFormat="1" ht="53.4" customHeight="1" x14ac:dyDescent="0.25">
      <c r="A64" s="106">
        <v>8</v>
      </c>
      <c r="B64" s="107" t="s">
        <v>55</v>
      </c>
      <c r="C64" s="108">
        <v>323000</v>
      </c>
      <c r="D64" s="114">
        <v>322973</v>
      </c>
      <c r="E64" s="109" t="s">
        <v>181</v>
      </c>
      <c r="F64" s="110">
        <f t="shared" si="4"/>
        <v>27</v>
      </c>
      <c r="G64" s="108">
        <v>0</v>
      </c>
      <c r="H64" s="111">
        <v>0</v>
      </c>
      <c r="I64" s="114">
        <v>322973</v>
      </c>
      <c r="J64" s="111">
        <v>0</v>
      </c>
      <c r="K64" s="112">
        <f t="shared" si="5"/>
        <v>322973</v>
      </c>
      <c r="L64" s="112">
        <f t="shared" si="6"/>
        <v>322973</v>
      </c>
      <c r="M64" s="110">
        <f t="shared" si="7"/>
        <v>0</v>
      </c>
      <c r="N64" s="109" t="s">
        <v>159</v>
      </c>
      <c r="O64" s="102" t="s">
        <v>170</v>
      </c>
      <c r="P64" s="106" t="s">
        <v>72</v>
      </c>
    </row>
    <row r="65" spans="1:16" s="92" customFormat="1" ht="33" customHeight="1" x14ac:dyDescent="0.25">
      <c r="A65" s="106">
        <v>9</v>
      </c>
      <c r="B65" s="107" t="s">
        <v>56</v>
      </c>
      <c r="C65" s="108">
        <v>497000</v>
      </c>
      <c r="D65" s="114">
        <v>496530</v>
      </c>
      <c r="E65" s="109" t="s">
        <v>182</v>
      </c>
      <c r="F65" s="110">
        <f t="shared" si="4"/>
        <v>470</v>
      </c>
      <c r="G65" s="108">
        <v>0</v>
      </c>
      <c r="H65" s="111">
        <v>0</v>
      </c>
      <c r="I65" s="114">
        <v>496530</v>
      </c>
      <c r="J65" s="111">
        <v>0</v>
      </c>
      <c r="K65" s="112">
        <f t="shared" si="5"/>
        <v>496530</v>
      </c>
      <c r="L65" s="112">
        <f t="shared" si="6"/>
        <v>496530</v>
      </c>
      <c r="M65" s="110">
        <f t="shared" si="7"/>
        <v>0</v>
      </c>
      <c r="N65" s="109" t="s">
        <v>159</v>
      </c>
      <c r="O65" s="102" t="s">
        <v>170</v>
      </c>
      <c r="P65" s="106" t="s">
        <v>72</v>
      </c>
    </row>
    <row r="66" spans="1:16" s="92" customFormat="1" ht="51.6" customHeight="1" x14ac:dyDescent="0.25">
      <c r="A66" s="106">
        <v>10</v>
      </c>
      <c r="B66" s="107" t="s">
        <v>57</v>
      </c>
      <c r="C66" s="108">
        <v>490000</v>
      </c>
      <c r="D66" s="114">
        <v>489583</v>
      </c>
      <c r="E66" s="109" t="s">
        <v>179</v>
      </c>
      <c r="F66" s="110">
        <f t="shared" si="4"/>
        <v>417</v>
      </c>
      <c r="G66" s="108">
        <v>0</v>
      </c>
      <c r="H66" s="111">
        <v>0</v>
      </c>
      <c r="I66" s="114">
        <v>489583</v>
      </c>
      <c r="J66" s="111">
        <v>0</v>
      </c>
      <c r="K66" s="112">
        <f t="shared" si="5"/>
        <v>489583</v>
      </c>
      <c r="L66" s="112">
        <f t="shared" si="6"/>
        <v>489583</v>
      </c>
      <c r="M66" s="110">
        <f t="shared" si="7"/>
        <v>0</v>
      </c>
      <c r="N66" s="109" t="s">
        <v>159</v>
      </c>
      <c r="O66" s="102" t="s">
        <v>170</v>
      </c>
      <c r="P66" s="106" t="s">
        <v>72</v>
      </c>
    </row>
    <row r="67" spans="1:16" s="92" customFormat="1" ht="51" customHeight="1" x14ac:dyDescent="0.25">
      <c r="A67" s="106">
        <v>11</v>
      </c>
      <c r="B67" s="107" t="s">
        <v>61</v>
      </c>
      <c r="C67" s="108">
        <v>493000</v>
      </c>
      <c r="D67" s="114">
        <v>492975</v>
      </c>
      <c r="E67" s="109" t="s">
        <v>183</v>
      </c>
      <c r="F67" s="110">
        <f t="shared" si="4"/>
        <v>25</v>
      </c>
      <c r="G67" s="108">
        <v>0</v>
      </c>
      <c r="H67" s="111">
        <v>0</v>
      </c>
      <c r="I67" s="114">
        <v>492975</v>
      </c>
      <c r="J67" s="111">
        <v>0</v>
      </c>
      <c r="K67" s="112">
        <f t="shared" si="5"/>
        <v>492975</v>
      </c>
      <c r="L67" s="112">
        <f t="shared" si="6"/>
        <v>492975</v>
      </c>
      <c r="M67" s="110">
        <f t="shared" si="7"/>
        <v>0</v>
      </c>
      <c r="N67" s="109" t="s">
        <v>159</v>
      </c>
      <c r="O67" s="102" t="s">
        <v>170</v>
      </c>
      <c r="P67" s="106" t="s">
        <v>72</v>
      </c>
    </row>
    <row r="68" spans="1:16" s="92" customFormat="1" ht="52.2" customHeight="1" x14ac:dyDescent="0.25">
      <c r="A68" s="106">
        <v>12</v>
      </c>
      <c r="B68" s="107" t="s">
        <v>62</v>
      </c>
      <c r="C68" s="108">
        <v>497000</v>
      </c>
      <c r="D68" s="114">
        <v>496983</v>
      </c>
      <c r="E68" s="109" t="s">
        <v>183</v>
      </c>
      <c r="F68" s="110">
        <f t="shared" si="4"/>
        <v>17</v>
      </c>
      <c r="G68" s="108">
        <v>0</v>
      </c>
      <c r="H68" s="111">
        <v>0</v>
      </c>
      <c r="I68" s="114">
        <v>496983</v>
      </c>
      <c r="J68" s="111">
        <v>0</v>
      </c>
      <c r="K68" s="112">
        <f t="shared" si="5"/>
        <v>496983</v>
      </c>
      <c r="L68" s="112">
        <f t="shared" si="6"/>
        <v>496983</v>
      </c>
      <c r="M68" s="110">
        <f t="shared" si="7"/>
        <v>0</v>
      </c>
      <c r="N68" s="109" t="s">
        <v>159</v>
      </c>
      <c r="O68" s="102" t="s">
        <v>180</v>
      </c>
      <c r="P68" s="106" t="s">
        <v>72</v>
      </c>
    </row>
    <row r="69" spans="1:16" s="92" customFormat="1" ht="52.2" customHeight="1" x14ac:dyDescent="0.25">
      <c r="A69" s="106">
        <v>13</v>
      </c>
      <c r="B69" s="107" t="s">
        <v>58</v>
      </c>
      <c r="C69" s="108">
        <v>285000</v>
      </c>
      <c r="D69" s="114">
        <v>285000</v>
      </c>
      <c r="E69" s="109" t="s">
        <v>184</v>
      </c>
      <c r="F69" s="110">
        <f t="shared" si="4"/>
        <v>0</v>
      </c>
      <c r="G69" s="108"/>
      <c r="H69" s="111"/>
      <c r="I69" s="122">
        <v>285000</v>
      </c>
      <c r="J69" s="111"/>
      <c r="K69" s="112">
        <f t="shared" si="5"/>
        <v>285000</v>
      </c>
      <c r="L69" s="112">
        <f t="shared" si="6"/>
        <v>285000</v>
      </c>
      <c r="M69" s="110">
        <f t="shared" si="7"/>
        <v>0</v>
      </c>
      <c r="N69" s="109" t="s">
        <v>159</v>
      </c>
      <c r="O69" s="102" t="s">
        <v>185</v>
      </c>
      <c r="P69" s="106" t="s">
        <v>72</v>
      </c>
    </row>
    <row r="70" spans="1:16" s="92" customFormat="1" ht="48.6" customHeight="1" x14ac:dyDescent="0.25">
      <c r="A70" s="106">
        <v>14</v>
      </c>
      <c r="B70" s="107" t="s">
        <v>59</v>
      </c>
      <c r="C70" s="108">
        <v>213000</v>
      </c>
      <c r="D70" s="114">
        <v>212100</v>
      </c>
      <c r="E70" s="109" t="s">
        <v>184</v>
      </c>
      <c r="F70" s="110">
        <f t="shared" si="4"/>
        <v>900</v>
      </c>
      <c r="G70" s="108"/>
      <c r="H70" s="111"/>
      <c r="I70" s="111">
        <v>212100</v>
      </c>
      <c r="J70" s="111"/>
      <c r="K70" s="112">
        <f t="shared" si="5"/>
        <v>212100</v>
      </c>
      <c r="L70" s="112">
        <f t="shared" si="6"/>
        <v>212100</v>
      </c>
      <c r="M70" s="110">
        <f t="shared" si="7"/>
        <v>0</v>
      </c>
      <c r="N70" s="109" t="s">
        <v>159</v>
      </c>
      <c r="O70" s="102" t="s">
        <v>185</v>
      </c>
      <c r="P70" s="106" t="s">
        <v>72</v>
      </c>
    </row>
    <row r="71" spans="1:16" s="92" customFormat="1" ht="51.6" customHeight="1" x14ac:dyDescent="0.25">
      <c r="A71" s="106">
        <v>15</v>
      </c>
      <c r="B71" s="107" t="s">
        <v>60</v>
      </c>
      <c r="C71" s="108">
        <v>99000</v>
      </c>
      <c r="D71" s="114">
        <v>98980</v>
      </c>
      <c r="E71" s="109" t="s">
        <v>186</v>
      </c>
      <c r="F71" s="110">
        <f t="shared" si="4"/>
        <v>20</v>
      </c>
      <c r="G71" s="108"/>
      <c r="H71" s="111"/>
      <c r="I71" s="111">
        <v>98980</v>
      </c>
      <c r="J71" s="111"/>
      <c r="K71" s="112">
        <f t="shared" si="5"/>
        <v>98980</v>
      </c>
      <c r="L71" s="112">
        <f t="shared" si="6"/>
        <v>98980</v>
      </c>
      <c r="M71" s="110">
        <f t="shared" si="7"/>
        <v>0</v>
      </c>
      <c r="N71" s="109" t="s">
        <v>159</v>
      </c>
      <c r="O71" s="102" t="s">
        <v>187</v>
      </c>
      <c r="P71" s="106" t="s">
        <v>72</v>
      </c>
    </row>
    <row r="72" spans="1:16" s="92" customFormat="1" ht="24" customHeight="1" x14ac:dyDescent="0.25">
      <c r="A72" s="106"/>
      <c r="B72" s="123" t="s">
        <v>31</v>
      </c>
      <c r="C72" s="108"/>
      <c r="D72" s="108"/>
      <c r="E72" s="108"/>
      <c r="F72" s="110"/>
      <c r="G72" s="108"/>
      <c r="H72" s="111"/>
      <c r="I72" s="111"/>
      <c r="J72" s="111"/>
      <c r="K72" s="112"/>
      <c r="L72" s="112"/>
      <c r="M72" s="110"/>
      <c r="N72" s="109"/>
      <c r="O72" s="102"/>
      <c r="P72" s="106"/>
    </row>
    <row r="73" spans="1:16" s="92" customFormat="1" ht="26.4" customHeight="1" x14ac:dyDescent="0.25">
      <c r="A73" s="106">
        <v>16</v>
      </c>
      <c r="B73" s="107" t="s">
        <v>63</v>
      </c>
      <c r="C73" s="108">
        <v>499000</v>
      </c>
      <c r="D73" s="114">
        <v>498962</v>
      </c>
      <c r="E73" s="109" t="s">
        <v>188</v>
      </c>
      <c r="F73" s="110">
        <f>C73-D73</f>
        <v>38</v>
      </c>
      <c r="G73" s="108">
        <v>0</v>
      </c>
      <c r="H73" s="111">
        <v>0</v>
      </c>
      <c r="I73" s="114">
        <v>498962</v>
      </c>
      <c r="J73" s="111">
        <v>0</v>
      </c>
      <c r="K73" s="112">
        <f>H73+I73+J73</f>
        <v>498962</v>
      </c>
      <c r="L73" s="112">
        <f>G73+K73</f>
        <v>498962</v>
      </c>
      <c r="M73" s="110">
        <f>D73-L73</f>
        <v>0</v>
      </c>
      <c r="N73" s="109" t="s">
        <v>159</v>
      </c>
      <c r="O73" s="102" t="s">
        <v>189</v>
      </c>
      <c r="P73" s="106" t="s">
        <v>72</v>
      </c>
    </row>
    <row r="74" spans="1:16" s="92" customFormat="1" ht="27" x14ac:dyDescent="0.25">
      <c r="A74" s="124"/>
      <c r="B74" s="125" t="s">
        <v>5</v>
      </c>
      <c r="C74" s="126">
        <f>SUM(C15:C73)</f>
        <v>11079360</v>
      </c>
      <c r="D74" s="126">
        <f>SUM(D15:D73)</f>
        <v>10643450</v>
      </c>
      <c r="E74" s="127"/>
      <c r="F74" s="128">
        <f t="shared" ref="F74:M74" si="8">SUM(F15:F73)</f>
        <v>435910</v>
      </c>
      <c r="G74" s="128">
        <f t="shared" si="8"/>
        <v>4217452</v>
      </c>
      <c r="H74" s="128">
        <f t="shared" si="8"/>
        <v>0</v>
      </c>
      <c r="I74" s="128">
        <f t="shared" si="8"/>
        <v>6425998</v>
      </c>
      <c r="J74" s="128">
        <f t="shared" si="8"/>
        <v>0</v>
      </c>
      <c r="K74" s="128">
        <f t="shared" si="8"/>
        <v>6425998</v>
      </c>
      <c r="L74" s="128">
        <f t="shared" si="8"/>
        <v>10643450</v>
      </c>
      <c r="M74" s="128">
        <f t="shared" si="8"/>
        <v>0</v>
      </c>
      <c r="N74" s="127"/>
      <c r="O74" s="129"/>
      <c r="P74" s="124"/>
    </row>
    <row r="75" spans="1:16" x14ac:dyDescent="0.7">
      <c r="B75" s="6"/>
    </row>
  </sheetData>
  <mergeCells count="15">
    <mergeCell ref="A7:A10"/>
    <mergeCell ref="B7:B10"/>
    <mergeCell ref="C7:C9"/>
    <mergeCell ref="D7:D9"/>
    <mergeCell ref="E7:E10"/>
    <mergeCell ref="A1:P1"/>
    <mergeCell ref="A2:P2"/>
    <mergeCell ref="A3:P3"/>
    <mergeCell ref="A4:P4"/>
    <mergeCell ref="A5:P5"/>
    <mergeCell ref="G7:G9"/>
    <mergeCell ref="H7:K7"/>
    <mergeCell ref="N7:N10"/>
    <mergeCell ref="O7:O10"/>
    <mergeCell ref="P7:P10"/>
  </mergeCells>
  <pageMargins left="0.23622047244094491" right="0.23622047244094491" top="0.35433070866141736" bottom="0.55118110236220474" header="0.31496062992125984" footer="0.11811023622047245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สรุปปี 66</vt:lpstr>
      <vt:lpstr>สรุปผลการเบิกจ่ายภาพรวมปี 66</vt:lpstr>
      <vt:lpstr>กราฟ</vt:lpstr>
      <vt:lpstr>ผลการดำเนินงานรายการงบลงทุน 66</vt:lpstr>
      <vt:lpstr>'ผลการดำเนินงานรายการงบลงทุน 66'!Print_Titles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1727</dc:creator>
  <cp:lastModifiedBy>admin</cp:lastModifiedBy>
  <cp:lastPrinted>2023-05-24T11:28:21Z</cp:lastPrinted>
  <dcterms:created xsi:type="dcterms:W3CDTF">2022-06-09T07:57:45Z</dcterms:created>
  <dcterms:modified xsi:type="dcterms:W3CDTF">2023-05-24T12:41:39Z</dcterms:modified>
</cp:coreProperties>
</file>