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6E6617A0-5E86-4CF7-84F0-6BE9672033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2" r:id="rId1"/>
  </sheets>
  <definedNames>
    <definedName name="_xlnm.Print_Area" localSheetId="0">Sheet1!$A$1:$G$172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6" i="2" l="1"/>
  <c r="H136" i="2"/>
  <c r="H135" i="2"/>
  <c r="H134" i="2"/>
  <c r="H133" i="2"/>
  <c r="H132" i="2"/>
  <c r="E166" i="2"/>
  <c r="G166" i="2" s="1"/>
  <c r="E158" i="2"/>
  <c r="G158" i="2" s="1"/>
  <c r="E151" i="2"/>
  <c r="G151" i="2" s="1"/>
  <c r="E144" i="2"/>
  <c r="G144" i="2" s="1"/>
  <c r="E137" i="2"/>
  <c r="G137" i="2" s="1"/>
  <c r="E129" i="2"/>
  <c r="G129" i="2" s="1"/>
  <c r="E121" i="2"/>
  <c r="G121" i="2" s="1"/>
  <c r="E114" i="2"/>
  <c r="G114" i="2" s="1"/>
  <c r="E107" i="2"/>
  <c r="G107" i="2" s="1"/>
  <c r="E100" i="2"/>
  <c r="G100" i="2" s="1"/>
  <c r="E93" i="2"/>
  <c r="G93" i="2" s="1"/>
  <c r="E85" i="2"/>
  <c r="G85" i="2" s="1"/>
  <c r="E78" i="2"/>
  <c r="G78" i="2" s="1"/>
  <c r="E71" i="2"/>
  <c r="G71" i="2" s="1"/>
  <c r="E64" i="2"/>
  <c r="G64" i="2" s="1"/>
  <c r="E57" i="2"/>
  <c r="G57" i="2" s="1"/>
  <c r="E50" i="2"/>
  <c r="G50" i="2" s="1"/>
  <c r="E42" i="2"/>
  <c r="G42" i="2" s="1"/>
  <c r="E35" i="2"/>
  <c r="G35" i="2" s="1"/>
  <c r="G36" i="2"/>
  <c r="E28" i="2"/>
  <c r="G28" i="2" s="1"/>
  <c r="E21" i="2"/>
  <c r="G21" i="2" s="1"/>
  <c r="E14" i="2"/>
  <c r="G14" i="2" s="1"/>
  <c r="I165" i="2"/>
  <c r="H161" i="2"/>
  <c r="H162" i="2" s="1"/>
  <c r="H163" i="2" s="1"/>
  <c r="H164" i="2" s="1"/>
  <c r="H165" i="2" s="1"/>
  <c r="G160" i="2"/>
  <c r="G161" i="2" s="1"/>
  <c r="G162" i="2" s="1"/>
  <c r="G163" i="2" s="1"/>
  <c r="G164" i="2" s="1"/>
  <c r="G165" i="2" s="1"/>
  <c r="I157" i="2"/>
  <c r="G152" i="2"/>
  <c r="H153" i="2" s="1"/>
  <c r="H154" i="2" s="1"/>
  <c r="H155" i="2" s="1"/>
  <c r="H156" i="2" s="1"/>
  <c r="H157" i="2" s="1"/>
  <c r="I150" i="2"/>
  <c r="H146" i="2"/>
  <c r="H147" i="2" s="1"/>
  <c r="H148" i="2" s="1"/>
  <c r="H149" i="2" s="1"/>
  <c r="H150" i="2" s="1"/>
  <c r="G145" i="2"/>
  <c r="G146" i="2" s="1"/>
  <c r="G147" i="2" s="1"/>
  <c r="G148" i="2" s="1"/>
  <c r="G149" i="2" s="1"/>
  <c r="G150" i="2" s="1"/>
  <c r="I143" i="2"/>
  <c r="H139" i="2"/>
  <c r="H140" i="2" s="1"/>
  <c r="H141" i="2" s="1"/>
  <c r="H142" i="2" s="1"/>
  <c r="H143" i="2" s="1"/>
  <c r="G138" i="2"/>
  <c r="G139" i="2" s="1"/>
  <c r="G140" i="2" s="1"/>
  <c r="G141" i="2" s="1"/>
  <c r="G142" i="2" s="1"/>
  <c r="G143" i="2" s="1"/>
  <c r="G131" i="2"/>
  <c r="G132" i="2" s="1"/>
  <c r="G133" i="2" s="1"/>
  <c r="G134" i="2" s="1"/>
  <c r="G135" i="2" s="1"/>
  <c r="G136" i="2" s="1"/>
  <c r="I128" i="2"/>
  <c r="H124" i="2"/>
  <c r="H125" i="2" s="1"/>
  <c r="H126" i="2" s="1"/>
  <c r="H127" i="2" s="1"/>
  <c r="H128" i="2" s="1"/>
  <c r="G123" i="2"/>
  <c r="G124" i="2" s="1"/>
  <c r="G125" i="2" s="1"/>
  <c r="G126" i="2" s="1"/>
  <c r="G127" i="2" s="1"/>
  <c r="G128" i="2" s="1"/>
  <c r="G120" i="2"/>
  <c r="G119" i="2"/>
  <c r="G118" i="2"/>
  <c r="G117" i="2"/>
  <c r="H116" i="2"/>
  <c r="H117" i="2" s="1"/>
  <c r="H118" i="2" s="1"/>
  <c r="H119" i="2" s="1"/>
  <c r="H120" i="2" s="1"/>
  <c r="I120" i="2" s="1"/>
  <c r="G116" i="2"/>
  <c r="G115" i="2"/>
  <c r="G113" i="2"/>
  <c r="G112" i="2"/>
  <c r="G111" i="2"/>
  <c r="G110" i="2"/>
  <c r="H109" i="2"/>
  <c r="H110" i="2" s="1"/>
  <c r="H111" i="2" s="1"/>
  <c r="H112" i="2" s="1"/>
  <c r="H113" i="2" s="1"/>
  <c r="I113" i="2" s="1"/>
  <c r="G109" i="2"/>
  <c r="G108" i="2"/>
  <c r="G106" i="2"/>
  <c r="G105" i="2"/>
  <c r="G104" i="2"/>
  <c r="G103" i="2"/>
  <c r="H102" i="2"/>
  <c r="H103" i="2" s="1"/>
  <c r="H104" i="2" s="1"/>
  <c r="H105" i="2" s="1"/>
  <c r="H106" i="2" s="1"/>
  <c r="I106" i="2" s="1"/>
  <c r="G102" i="2"/>
  <c r="G101" i="2"/>
  <c r="G99" i="2"/>
  <c r="G98" i="2"/>
  <c r="G97" i="2"/>
  <c r="G96" i="2"/>
  <c r="H95" i="2"/>
  <c r="H96" i="2" s="1"/>
  <c r="H97" i="2" s="1"/>
  <c r="H98" i="2" s="1"/>
  <c r="H99" i="2" s="1"/>
  <c r="I99" i="2" s="1"/>
  <c r="G95" i="2"/>
  <c r="G94" i="2"/>
  <c r="G92" i="2"/>
  <c r="G91" i="2"/>
  <c r="G90" i="2"/>
  <c r="G89" i="2"/>
  <c r="H88" i="2"/>
  <c r="H89" i="2" s="1"/>
  <c r="H90" i="2" s="1"/>
  <c r="H91" i="2" s="1"/>
  <c r="H92" i="2" s="1"/>
  <c r="I92" i="2" s="1"/>
  <c r="G88" i="2"/>
  <c r="G87" i="2"/>
  <c r="G84" i="2"/>
  <c r="G83" i="2"/>
  <c r="G82" i="2"/>
  <c r="G81" i="2"/>
  <c r="H80" i="2"/>
  <c r="H81" i="2" s="1"/>
  <c r="H82" i="2" s="1"/>
  <c r="H83" i="2" s="1"/>
  <c r="H84" i="2" s="1"/>
  <c r="I84" i="2" s="1"/>
  <c r="G80" i="2"/>
  <c r="G79" i="2"/>
  <c r="G77" i="2"/>
  <c r="G76" i="2"/>
  <c r="G75" i="2"/>
  <c r="G74" i="2"/>
  <c r="H73" i="2"/>
  <c r="H74" i="2" s="1"/>
  <c r="H75" i="2" s="1"/>
  <c r="H76" i="2" s="1"/>
  <c r="H77" i="2" s="1"/>
  <c r="I77" i="2" s="1"/>
  <c r="G73" i="2"/>
  <c r="G72" i="2"/>
  <c r="G70" i="2"/>
  <c r="G69" i="2"/>
  <c r="G68" i="2"/>
  <c r="G67" i="2"/>
  <c r="H66" i="2"/>
  <c r="H67" i="2" s="1"/>
  <c r="H68" i="2" s="1"/>
  <c r="H69" i="2" s="1"/>
  <c r="H70" i="2" s="1"/>
  <c r="I70" i="2" s="1"/>
  <c r="G66" i="2"/>
  <c r="G65" i="2"/>
  <c r="G63" i="2"/>
  <c r="G62" i="2"/>
  <c r="G61" i="2"/>
  <c r="G60" i="2"/>
  <c r="H59" i="2"/>
  <c r="H60" i="2" s="1"/>
  <c r="H61" i="2" s="1"/>
  <c r="H62" i="2" s="1"/>
  <c r="H63" i="2" s="1"/>
  <c r="I63" i="2" s="1"/>
  <c r="G59" i="2"/>
  <c r="G58" i="2"/>
  <c r="G56" i="2"/>
  <c r="G55" i="2"/>
  <c r="G54" i="2"/>
  <c r="G53" i="2"/>
  <c r="H52" i="2"/>
  <c r="H53" i="2" s="1"/>
  <c r="H54" i="2" s="1"/>
  <c r="H55" i="2" s="1"/>
  <c r="H56" i="2" s="1"/>
  <c r="I56" i="2" s="1"/>
  <c r="G52" i="2"/>
  <c r="G51" i="2"/>
  <c r="G49" i="2"/>
  <c r="G48" i="2"/>
  <c r="G47" i="2"/>
  <c r="G46" i="2"/>
  <c r="H45" i="2"/>
  <c r="H46" i="2" s="1"/>
  <c r="H47" i="2" s="1"/>
  <c r="H48" i="2" s="1"/>
  <c r="H49" i="2" s="1"/>
  <c r="I49" i="2" s="1"/>
  <c r="G45" i="2"/>
  <c r="G44" i="2"/>
  <c r="G41" i="2"/>
  <c r="G40" i="2"/>
  <c r="G39" i="2"/>
  <c r="G38" i="2"/>
  <c r="H37" i="2"/>
  <c r="H38" i="2" s="1"/>
  <c r="H39" i="2" s="1"/>
  <c r="H40" i="2" s="1"/>
  <c r="H41" i="2" s="1"/>
  <c r="I41" i="2" s="1"/>
  <c r="G37" i="2"/>
  <c r="G34" i="2"/>
  <c r="G33" i="2"/>
  <c r="G32" i="2"/>
  <c r="G31" i="2"/>
  <c r="H30" i="2"/>
  <c r="H31" i="2" s="1"/>
  <c r="H32" i="2" s="1"/>
  <c r="H33" i="2" s="1"/>
  <c r="H34" i="2" s="1"/>
  <c r="I34" i="2" s="1"/>
  <c r="G30" i="2"/>
  <c r="G29" i="2"/>
  <c r="G27" i="2"/>
  <c r="G26" i="2"/>
  <c r="G25" i="2"/>
  <c r="G24" i="2"/>
  <c r="H23" i="2"/>
  <c r="H24" i="2" s="1"/>
  <c r="H25" i="2" s="1"/>
  <c r="H26" i="2" s="1"/>
  <c r="H27" i="2" s="1"/>
  <c r="I27" i="2" s="1"/>
  <c r="G23" i="2"/>
  <c r="G22" i="2"/>
  <c r="G20" i="2"/>
  <c r="G19" i="2"/>
  <c r="G18" i="2"/>
  <c r="G17" i="2"/>
  <c r="H16" i="2"/>
  <c r="H17" i="2" s="1"/>
  <c r="H18" i="2" s="1"/>
  <c r="H19" i="2" s="1"/>
  <c r="H20" i="2" s="1"/>
  <c r="I20" i="2" s="1"/>
  <c r="G16" i="2"/>
  <c r="G15" i="2"/>
  <c r="G13" i="2"/>
  <c r="G12" i="2"/>
  <c r="G11" i="2"/>
  <c r="G10" i="2"/>
  <c r="H9" i="2"/>
  <c r="H10" i="2" s="1"/>
  <c r="H11" i="2" s="1"/>
  <c r="H12" i="2" s="1"/>
  <c r="H13" i="2" s="1"/>
  <c r="I13" i="2" s="1"/>
  <c r="G9" i="2"/>
  <c r="G8" i="2"/>
  <c r="G153" i="2" l="1"/>
  <c r="G154" i="2" s="1"/>
  <c r="G155" i="2" s="1"/>
  <c r="G156" i="2" s="1"/>
  <c r="G157" i="2" s="1"/>
</calcChain>
</file>

<file path=xl/sharedStrings.xml><?xml version="1.0" encoding="utf-8"?>
<sst xmlns="http://schemas.openxmlformats.org/spreadsheetml/2006/main" count="355" uniqueCount="50">
  <si>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</si>
  <si>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</si>
  <si>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</si>
  <si>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</si>
  <si>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</si>
  <si>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</si>
  <si>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สูงกว่าประมาณการ</t>
  </si>
  <si>
    <t xml:space="preserve"> - </t>
  </si>
  <si>
    <t>ต่ำกว่าประมาณการ</t>
  </si>
  <si>
    <t>ค่าใบอนุญาต</t>
  </si>
  <si>
    <t>ภาษีที่ดินและสิ่งปลูกสร้าง</t>
  </si>
  <si>
    <t>ภาษีป้าย</t>
  </si>
  <si>
    <t>ภาษีบำรุงท้องที่</t>
  </si>
  <si>
    <t>ภาษีโรงเรือนและที่ดิน</t>
  </si>
  <si>
    <t>ใบอนุญาตการโฆษณา</t>
  </si>
  <si>
    <t>ค่าปรับผู้ละเมิดกฎหมาย</t>
  </si>
  <si>
    <t>ค่าธรรมเนียม</t>
  </si>
  <si>
    <t>ค่าปรับ</t>
  </si>
  <si>
    <t>ค่าบริการ</t>
  </si>
  <si>
    <t>การพ่นหมอกกำจัดยุง</t>
  </si>
  <si>
    <t>ใบอนุญาตตลาดเอกชน</t>
  </si>
  <si>
    <t>+</t>
  </si>
  <si>
    <t>รายได้ (ภาษีอากร)</t>
  </si>
  <si>
    <t>การบริการตัดและขุดต้นไม้</t>
  </si>
  <si>
    <t>อื่นๆ</t>
  </si>
  <si>
    <t xml:space="preserve">ค่าเบ็ดเตล็ดอื่น ๆ </t>
  </si>
  <si>
    <t xml:space="preserve">ข้อมูล ณ วันที่ 31 มีนาคม 2568   </t>
  </si>
  <si>
    <t xml:space="preserve"> ตุลาคม 2567</t>
  </si>
  <si>
    <t xml:space="preserve"> พฤศจิกายน 2567</t>
  </si>
  <si>
    <t xml:space="preserve"> ธันวาคม 2567</t>
  </si>
  <si>
    <t xml:space="preserve"> มกราคม 2568</t>
  </si>
  <si>
    <t xml:space="preserve"> กุมภาพันธ์ 2568</t>
  </si>
  <si>
    <t xml:space="preserve"> มีนาคม 2568</t>
  </si>
  <si>
    <r>
      <t>ประจำปีงบประมาณ พ.ศ. 2568 สำนักงานเขต</t>
    </r>
    <r>
      <rPr>
        <b/>
        <sz val="16"/>
        <color indexed="8"/>
        <rFont val="TH SarabunIT๙"/>
        <family val="2"/>
      </rPr>
      <t xml:space="preserve">บางนา </t>
    </r>
  </si>
  <si>
    <t>เดือนตุลาคม 2567 - มีนาคม 2568</t>
  </si>
  <si>
    <t>-</t>
  </si>
  <si>
    <t>ไม่มียอดประมาณการ</t>
  </si>
  <si>
    <t>การทำการต่าง ๆ 
ในที่สาธารณะ</t>
  </si>
  <si>
    <t>ภาษีบำรุง
กรุงเทพมหานคร
สำหรับน้ำมันฯ</t>
  </si>
  <si>
    <t>ค่าธรรมเนียม
จดทะเบียนพาณิชย์</t>
  </si>
  <si>
    <t>ค่าธรรมเนียม
บัตรประจำตัวประชาชน</t>
  </si>
  <si>
    <t>ค่าธรรมเนียม
ขนถ่ายสิ่งปฏิกูล</t>
  </si>
  <si>
    <t>ค่าธรรมเนียม
ตามกฎหมาย
ควบคุมอาคาร</t>
  </si>
  <si>
    <t>ค่าธรรมเนียม
ขนถ่ายสิ่งปฏิกูล
ประเภทไขมัน</t>
  </si>
  <si>
    <t>ค่าธรรมเนียม
เก็บขนมูลฝอย</t>
  </si>
  <si>
    <t>ใบอนุญาตสถานที่
จำหน่ายอาหาร 
และสถานที่สะสมอาหาร</t>
  </si>
  <si>
    <t>ค่าใบอนุญาตรับรอง
การแจ้งการจัดตั้ง
สถานที่จำหน่ายอาหาร</t>
  </si>
  <si>
    <t>การประกอบกิจการ
ที่เป็นอันตรายต่อสุขภาพ</t>
  </si>
  <si>
    <t>การคัดสำเนา
หรือถ่ายเอกสาร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</si>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</sst>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indexed="8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11"/>
      <color rgb="FFFF0000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43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43" fontId="7" fillId="0" borderId="1" xfId="1" applyFont="1" applyFill="1" applyBorder="1" applyAlignment="1" applyProtection="1">
      <alignment horizontal="center" vertical="center"/>
      <protection locked="0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43" fontId="7" fillId="0" borderId="2" xfId="1" applyFont="1" applyFill="1" applyBorder="1" applyProtection="1">
      <protection locked="0"/>
    </xf>
    <xf numFmtId="43" fontId="7" fillId="0" borderId="1" xfId="1" applyFont="1" applyFill="1" applyBorder="1" applyProtection="1">
      <protection locked="0"/>
    </xf>
    <xf numFmtId="43" fontId="9" fillId="0" borderId="1" xfId="1" applyFont="1" applyFill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3" fillId="0" borderId="0" xfId="0" applyFont="1"/>
    <xf numFmtId="49" fontId="2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3" fillId="0" borderId="0" xfId="0" applyNumberFormat="1" applyFont="1"/>
    <xf numFmtId="17" fontId="7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7" fillId="0" borderId="0" xfId="0" applyNumberFormat="1" applyFont="1"/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/>
    <xf numFmtId="43" fontId="11" fillId="0" borderId="0" xfId="0" applyNumberFormat="1" applyFont="1"/>
    <xf numFmtId="0" fontId="8" fillId="0" borderId="5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3" fontId="7" fillId="0" borderId="0" xfId="1" applyFont="1" applyFill="1" applyProtection="1"/>
    <xf numFmtId="0" fontId="7" fillId="0" borderId="0" xfId="0" applyFont="1"/>
    <xf numFmtId="43" fontId="9" fillId="0" borderId="2" xfId="1" applyFont="1" applyFill="1" applyBorder="1" applyAlignment="1" applyProtection="1">
      <alignment horizontal="center" vertical="center"/>
      <protection locked="0"/>
    </xf>
    <xf numFmtId="43" fontId="9" fillId="0" borderId="2" xfId="1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3" xfId="0" applyNumberFormat="1" applyFont="1" applyBorder="1" applyProtection="1">
      <protection locked="0"/>
    </xf>
    <xf numFmtId="43" fontId="9" fillId="0" borderId="2" xfId="0" applyNumberFormat="1" applyFont="1" applyBorder="1" applyProtection="1">
      <protection locked="0"/>
    </xf>
    <xf numFmtId="43" fontId="9" fillId="0" borderId="3" xfId="0" applyNumberFormat="1" applyFont="1" applyBorder="1" applyProtection="1">
      <protection locked="0"/>
    </xf>
    <xf numFmtId="0" fontId="7" fillId="0" borderId="6" xfId="0" applyFont="1" applyBorder="1" applyProtection="1">
      <protection locked="0"/>
    </xf>
    <xf numFmtId="43" fontId="7" fillId="0" borderId="6" xfId="1" applyFont="1" applyFill="1" applyBorder="1" applyProtection="1">
      <protection locked="0"/>
    </xf>
    <xf numFmtId="43" fontId="7" fillId="0" borderId="2" xfId="1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43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43" fontId="2" fillId="0" borderId="4" xfId="0" applyNumberFormat="1" applyFont="1" applyBorder="1" applyProtection="1">
      <protection locked="0"/>
    </xf>
    <xf numFmtId="0" fontId="12" fillId="0" borderId="4" xfId="0" applyFont="1" applyBorder="1" applyAlignment="1" applyProtection="1">
      <alignment horizontal="center"/>
      <protection locked="0"/>
    </xf>
    <xf numFmtId="43" fontId="12" fillId="0" borderId="4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top"/>
    </xf>
    <xf numFmtId="43" fontId="2" fillId="0" borderId="4" xfId="0" applyNumberFormat="1" applyFont="1" applyBorder="1"/>
    <xf numFmtId="43" fontId="2" fillId="0" borderId="4" xfId="1" applyFont="1" applyFill="1" applyBorder="1" applyProtection="1"/>
    <xf numFmtId="0" fontId="2" fillId="0" borderId="4" xfId="0" applyFont="1" applyBorder="1"/>
    <xf numFmtId="43" fontId="7" fillId="0" borderId="2" xfId="1" applyFont="1" applyFill="1" applyBorder="1" applyAlignment="1" applyProtection="1">
      <alignment horizontal="center"/>
      <protection locked="0"/>
    </xf>
    <xf numFmtId="43" fontId="7" fillId="0" borderId="3" xfId="1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43" fontId="9" fillId="0" borderId="2" xfId="1" applyFont="1" applyFill="1" applyBorder="1" applyAlignment="1" applyProtection="1">
      <alignment horizontal="center"/>
      <protection locked="0"/>
    </xf>
    <xf numFmtId="43" fontId="9" fillId="0" borderId="3" xfId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9" fillId="0" borderId="2" xfId="1" applyFont="1" applyFill="1" applyBorder="1" applyAlignment="1" applyProtection="1">
      <alignment horizontal="center" vertical="center"/>
      <protection locked="0"/>
    </xf>
    <xf numFmtId="43" fontId="9" fillId="0" borderId="3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3" xfId="1" applyFont="1" applyFill="1" applyBorder="1" applyAlignment="1" applyProtection="1">
      <alignment horizontal="center" vertical="center"/>
    </xf>
    <xf numFmtId="43" fontId="2" fillId="0" borderId="4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A0E6-194F-4EE6-B1CF-47F8C8F1E8AF}">
  <dimension ref="A1:K166"/>
  <sheetViews>
    <sheetView tabSelected="1" view="pageBreakPreview" zoomScaleNormal="100" zoomScaleSheetLayoutView="100" workbookViewId="0">
      <selection activeCell="L166" sqref="L166"/>
    </sheetView>
  </sheetViews>
  <sheetFormatPr defaultColWidth="9" defaultRowHeight="20.25"/>
  <cols>
    <col min="1" max="1" width="3.7109375" style="43" customWidth="1"/>
    <col min="2" max="2" width="21.5703125" style="44" customWidth="1"/>
    <col min="3" max="3" width="18" style="45" customWidth="1"/>
    <col min="4" max="4" width="16.85546875" style="43" customWidth="1"/>
    <col min="5" max="5" width="18.28515625" style="45" customWidth="1"/>
    <col min="6" max="6" width="2" style="46" customWidth="1"/>
    <col min="7" max="7" width="19.5703125" style="46" customWidth="1"/>
    <col min="8" max="8" width="16.28515625" style="14" customWidth="1"/>
    <col min="9" max="9" width="17.7109375" style="14" customWidth="1"/>
    <col min="10" max="10" width="9" style="14"/>
    <col min="11" max="11" width="10.42578125" style="14" bestFit="1" customWidth="1"/>
    <col min="12" max="16384" width="9" style="14"/>
  </cols>
  <sheetData>
    <row r="1" spans="1:9" ht="25.5" customHeight="1">
      <c r="A1" s="96" t="s">
        <v>0</v>
      </c>
      <c r="B1" s="97"/>
      <c r="C1" s="97"/>
      <c r="D1" s="97"/>
      <c r="E1" s="97"/>
      <c r="F1" s="97"/>
      <c r="G1" s="98"/>
    </row>
    <row r="2" spans="1:9" ht="25.5" customHeight="1">
      <c r="A2" s="99" t="s">
        <v>33</v>
      </c>
      <c r="B2" s="100"/>
      <c r="C2" s="100"/>
      <c r="D2" s="100"/>
      <c r="E2" s="100"/>
      <c r="F2" s="100"/>
      <c r="G2" s="101"/>
    </row>
    <row r="3" spans="1:9" ht="25.5" customHeight="1">
      <c r="A3" s="99" t="s">
        <v>34</v>
      </c>
      <c r="B3" s="100"/>
      <c r="C3" s="100"/>
      <c r="D3" s="100"/>
      <c r="E3" s="100"/>
      <c r="F3" s="100"/>
      <c r="G3" s="101"/>
    </row>
    <row r="4" spans="1:9" ht="25.5" customHeight="1">
      <c r="A4" s="57"/>
      <c r="B4" s="58"/>
      <c r="C4" s="59"/>
      <c r="D4" s="59"/>
      <c r="E4" s="102" t="s">
        <v>26</v>
      </c>
      <c r="F4" s="102"/>
      <c r="G4" s="103"/>
    </row>
    <row r="5" spans="1:9">
      <c r="A5" s="104" t="s">
        <v>1</v>
      </c>
      <c r="B5" s="106" t="s">
        <v>2</v>
      </c>
      <c r="C5" s="108" t="s">
        <v>3</v>
      </c>
      <c r="D5" s="104" t="s">
        <v>4</v>
      </c>
      <c r="E5" s="108" t="s">
        <v>5</v>
      </c>
      <c r="F5" s="15" t="s">
        <v>21</v>
      </c>
      <c r="G5" s="16" t="s">
        <v>6</v>
      </c>
    </row>
    <row r="6" spans="1:9">
      <c r="A6" s="105"/>
      <c r="B6" s="107"/>
      <c r="C6" s="109"/>
      <c r="D6" s="105"/>
      <c r="E6" s="109"/>
      <c r="F6" s="17" t="s">
        <v>7</v>
      </c>
      <c r="G6" s="18" t="s">
        <v>8</v>
      </c>
    </row>
    <row r="7" spans="1:9">
      <c r="A7" s="19"/>
      <c r="B7" s="20" t="s">
        <v>22</v>
      </c>
      <c r="C7" s="21"/>
      <c r="D7" s="19"/>
      <c r="E7" s="5"/>
      <c r="F7" s="49"/>
      <c r="G7" s="49"/>
    </row>
    <row r="8" spans="1:9">
      <c r="A8" s="22">
        <v>1</v>
      </c>
      <c r="B8" s="94" t="s">
        <v>10</v>
      </c>
      <c r="C8" s="1">
        <v>520000000</v>
      </c>
      <c r="D8" s="23" t="s">
        <v>27</v>
      </c>
      <c r="E8" s="1">
        <v>2333085.9</v>
      </c>
      <c r="F8" s="2" t="s">
        <v>35</v>
      </c>
      <c r="G8" s="50">
        <f>C8-E8</f>
        <v>517666914.10000002</v>
      </c>
    </row>
    <row r="9" spans="1:9">
      <c r="A9" s="22"/>
      <c r="B9" s="94"/>
      <c r="C9" s="1"/>
      <c r="D9" s="23" t="s">
        <v>28</v>
      </c>
      <c r="E9" s="1">
        <v>685324.77</v>
      </c>
      <c r="F9" s="2" t="s">
        <v>35</v>
      </c>
      <c r="G9" s="50">
        <f>C8-E8-E9</f>
        <v>516981589.33000004</v>
      </c>
      <c r="H9" s="25">
        <f>E8+E9</f>
        <v>3018410.67</v>
      </c>
    </row>
    <row r="10" spans="1:9">
      <c r="A10" s="22"/>
      <c r="B10" s="94"/>
      <c r="C10" s="1"/>
      <c r="D10" s="24" t="s">
        <v>29</v>
      </c>
      <c r="E10" s="1">
        <v>800129.05</v>
      </c>
      <c r="F10" s="2" t="s">
        <v>35</v>
      </c>
      <c r="G10" s="50">
        <f>C8-E8-E9-E10</f>
        <v>516181460.28000003</v>
      </c>
      <c r="H10" s="25">
        <f>H9+E10</f>
        <v>3818539.7199999997</v>
      </c>
    </row>
    <row r="11" spans="1:9">
      <c r="A11" s="22"/>
      <c r="B11" s="94"/>
      <c r="C11" s="1"/>
      <c r="D11" s="24" t="s">
        <v>30</v>
      </c>
      <c r="E11" s="1">
        <v>1028371.57</v>
      </c>
      <c r="F11" s="2" t="s">
        <v>35</v>
      </c>
      <c r="G11" s="50">
        <f>C8-E8-E9-E10-E11</f>
        <v>515153088.71000004</v>
      </c>
      <c r="H11" s="25">
        <f>H10+E11</f>
        <v>4846911.29</v>
      </c>
    </row>
    <row r="12" spans="1:9">
      <c r="A12" s="22"/>
      <c r="B12" s="94"/>
      <c r="C12" s="1"/>
      <c r="D12" s="24" t="s">
        <v>31</v>
      </c>
      <c r="E12" s="1">
        <v>946769.33</v>
      </c>
      <c r="F12" s="2" t="s">
        <v>35</v>
      </c>
      <c r="G12" s="50">
        <f>C8-E8-E9-E10-E11-E12</f>
        <v>514206319.38000005</v>
      </c>
      <c r="H12" s="25">
        <f>H11+E12</f>
        <v>5793680.6200000001</v>
      </c>
    </row>
    <row r="13" spans="1:9">
      <c r="A13" s="88"/>
      <c r="B13" s="94"/>
      <c r="C13" s="90"/>
      <c r="D13" s="26" t="s">
        <v>32</v>
      </c>
      <c r="E13" s="3">
        <v>598448.18000000005</v>
      </c>
      <c r="F13" s="4" t="s">
        <v>35</v>
      </c>
      <c r="G13" s="51">
        <f>C8-E8-E9-E10-E11-E12-E13</f>
        <v>513607871.20000005</v>
      </c>
      <c r="H13" s="25">
        <f>H12+E13</f>
        <v>6392128.7999999998</v>
      </c>
      <c r="I13" s="25">
        <f>C8-H13</f>
        <v>513607871.19999999</v>
      </c>
    </row>
    <row r="14" spans="1:9">
      <c r="A14" s="89"/>
      <c r="B14" s="95"/>
      <c r="C14" s="91"/>
      <c r="D14" s="60" t="s">
        <v>49</v>
      </c>
      <c r="E14" s="61">
        <f>SUM(E8:E13)</f>
        <v>6392128.7999999998</v>
      </c>
      <c r="F14" s="62" t="s">
        <v>35</v>
      </c>
      <c r="G14" s="63">
        <f>C8-E14</f>
        <v>513607871.19999999</v>
      </c>
      <c r="H14" s="25"/>
      <c r="I14" s="25"/>
    </row>
    <row r="15" spans="1:9">
      <c r="A15" s="19">
        <v>2</v>
      </c>
      <c r="B15" s="76" t="s">
        <v>11</v>
      </c>
      <c r="C15" s="5">
        <v>38000000</v>
      </c>
      <c r="D15" s="23" t="s">
        <v>27</v>
      </c>
      <c r="E15" s="1">
        <v>599971.06000000006</v>
      </c>
      <c r="F15" s="2" t="s">
        <v>35</v>
      </c>
      <c r="G15" s="50">
        <f>C15-E15</f>
        <v>37400028.939999998</v>
      </c>
    </row>
    <row r="16" spans="1:9">
      <c r="A16" s="22"/>
      <c r="B16" s="77"/>
      <c r="C16" s="1"/>
      <c r="D16" s="23" t="s">
        <v>28</v>
      </c>
      <c r="E16" s="1">
        <v>709725.32</v>
      </c>
      <c r="F16" s="2" t="s">
        <v>35</v>
      </c>
      <c r="G16" s="50">
        <f>C15-E15-E16</f>
        <v>36690303.619999997</v>
      </c>
      <c r="H16" s="25">
        <f>E15+E16</f>
        <v>1309696.3799999999</v>
      </c>
    </row>
    <row r="17" spans="1:9">
      <c r="A17" s="22"/>
      <c r="B17" s="77"/>
      <c r="C17" s="1"/>
      <c r="D17" s="24" t="s">
        <v>29</v>
      </c>
      <c r="E17" s="1">
        <v>780639.06</v>
      </c>
      <c r="F17" s="2" t="s">
        <v>35</v>
      </c>
      <c r="G17" s="50">
        <f>C15-E15-E16-E17</f>
        <v>35909664.559999995</v>
      </c>
      <c r="H17" s="25">
        <f>H16+E17</f>
        <v>2090335.44</v>
      </c>
    </row>
    <row r="18" spans="1:9">
      <c r="A18" s="22"/>
      <c r="B18" s="77"/>
      <c r="C18" s="1"/>
      <c r="D18" s="24" t="s">
        <v>30</v>
      </c>
      <c r="E18" s="1">
        <v>1515063.67</v>
      </c>
      <c r="F18" s="2" t="s">
        <v>35</v>
      </c>
      <c r="G18" s="50">
        <f>C15-E15-E16-E17-E18</f>
        <v>34394600.889999993</v>
      </c>
      <c r="H18" s="25">
        <f>H17+E18</f>
        <v>3605399.11</v>
      </c>
    </row>
    <row r="19" spans="1:9">
      <c r="A19" s="22"/>
      <c r="B19" s="77"/>
      <c r="C19" s="1"/>
      <c r="D19" s="24" t="s">
        <v>31</v>
      </c>
      <c r="E19" s="1">
        <v>2410954.4500000002</v>
      </c>
      <c r="F19" s="2" t="s">
        <v>35</v>
      </c>
      <c r="G19" s="50">
        <f>C15-E15-E16-E17-E18-E19</f>
        <v>31983646.439999994</v>
      </c>
      <c r="H19" s="25">
        <f>H18+E19</f>
        <v>6016353.5600000005</v>
      </c>
    </row>
    <row r="20" spans="1:9">
      <c r="A20" s="88"/>
      <c r="B20" s="77"/>
      <c r="C20" s="90"/>
      <c r="D20" s="26" t="s">
        <v>32</v>
      </c>
      <c r="E20" s="3">
        <v>10050666.470000001</v>
      </c>
      <c r="F20" s="4" t="s">
        <v>35</v>
      </c>
      <c r="G20" s="51">
        <f>C15-E15-E16-E17-E18-E19-E20</f>
        <v>21932979.969999991</v>
      </c>
      <c r="H20" s="25">
        <f>H19+E20</f>
        <v>16067020.030000001</v>
      </c>
      <c r="I20" s="25">
        <f>C15-H20</f>
        <v>21932979.969999999</v>
      </c>
    </row>
    <row r="21" spans="1:9">
      <c r="A21" s="89"/>
      <c r="B21" s="78"/>
      <c r="C21" s="91"/>
      <c r="D21" s="60" t="s">
        <v>49</v>
      </c>
      <c r="E21" s="61">
        <f>SUM(E15:E20)</f>
        <v>16067020.030000001</v>
      </c>
      <c r="F21" s="62" t="s">
        <v>35</v>
      </c>
      <c r="G21" s="63">
        <f>C15-E21</f>
        <v>21932979.969999999</v>
      </c>
      <c r="H21" s="25"/>
      <c r="I21" s="25"/>
    </row>
    <row r="22" spans="1:9" s="29" customFormat="1">
      <c r="A22" s="27">
        <v>3</v>
      </c>
      <c r="B22" s="81" t="s">
        <v>12</v>
      </c>
      <c r="C22" s="6">
        <v>170000</v>
      </c>
      <c r="D22" s="23" t="s">
        <v>27</v>
      </c>
      <c r="E22" s="1">
        <v>24470.91</v>
      </c>
      <c r="F22" s="7" t="s">
        <v>35</v>
      </c>
      <c r="G22" s="52">
        <f>C22-E22</f>
        <v>145529.09</v>
      </c>
    </row>
    <row r="23" spans="1:9" s="29" customFormat="1">
      <c r="A23" s="30"/>
      <c r="B23" s="82"/>
      <c r="C23" s="47"/>
      <c r="D23" s="23" t="s">
        <v>28</v>
      </c>
      <c r="E23" s="1">
        <v>19331.91</v>
      </c>
      <c r="F23" s="7" t="s">
        <v>35</v>
      </c>
      <c r="G23" s="52">
        <f>C22-E22-E23</f>
        <v>126197.18</v>
      </c>
      <c r="H23" s="37">
        <f>E22+E23</f>
        <v>43802.82</v>
      </c>
      <c r="I23" s="36"/>
    </row>
    <row r="24" spans="1:9" s="29" customFormat="1">
      <c r="A24" s="30"/>
      <c r="B24" s="82"/>
      <c r="C24" s="47"/>
      <c r="D24" s="24" t="s">
        <v>29</v>
      </c>
      <c r="E24" s="1">
        <v>0</v>
      </c>
      <c r="F24" s="7" t="s">
        <v>35</v>
      </c>
      <c r="G24" s="52">
        <f>C22-E22-E23-E24</f>
        <v>126197.18</v>
      </c>
      <c r="H24" s="37">
        <f>H23+E24</f>
        <v>43802.82</v>
      </c>
      <c r="I24" s="36"/>
    </row>
    <row r="25" spans="1:9" s="29" customFormat="1">
      <c r="A25" s="30"/>
      <c r="B25" s="82"/>
      <c r="C25" s="47"/>
      <c r="D25" s="24" t="s">
        <v>30</v>
      </c>
      <c r="E25" s="1">
        <v>0</v>
      </c>
      <c r="F25" s="7" t="s">
        <v>35</v>
      </c>
      <c r="G25" s="52">
        <f>C22-E22-E23-E24-E25</f>
        <v>126197.18</v>
      </c>
      <c r="H25" s="37">
        <f>H24+E25</f>
        <v>43802.82</v>
      </c>
      <c r="I25" s="36"/>
    </row>
    <row r="26" spans="1:9" s="29" customFormat="1">
      <c r="A26" s="30"/>
      <c r="B26" s="82"/>
      <c r="C26" s="47"/>
      <c r="D26" s="24" t="s">
        <v>31</v>
      </c>
      <c r="E26" s="1">
        <v>0</v>
      </c>
      <c r="F26" s="7" t="s">
        <v>35</v>
      </c>
      <c r="G26" s="52">
        <f>C22-E22-E23-E24-E25-E26</f>
        <v>126197.18</v>
      </c>
      <c r="H26" s="37">
        <f>H25+E26</f>
        <v>43802.82</v>
      </c>
      <c r="I26" s="36"/>
    </row>
    <row r="27" spans="1:9" s="29" customFormat="1">
      <c r="A27" s="92"/>
      <c r="B27" s="82"/>
      <c r="C27" s="86"/>
      <c r="D27" s="23" t="s">
        <v>32</v>
      </c>
      <c r="E27" s="1">
        <v>0</v>
      </c>
      <c r="F27" s="7" t="s">
        <v>35</v>
      </c>
      <c r="G27" s="52">
        <f>C22-E22-E23-E24-E25-E26-E27</f>
        <v>126197.18</v>
      </c>
      <c r="H27" s="37">
        <f>H26+E27</f>
        <v>43802.82</v>
      </c>
      <c r="I27" s="37">
        <f>C22-H27</f>
        <v>126197.18</v>
      </c>
    </row>
    <row r="28" spans="1:9" s="29" customFormat="1">
      <c r="A28" s="93"/>
      <c r="B28" s="83"/>
      <c r="C28" s="87"/>
      <c r="D28" s="60" t="s">
        <v>49</v>
      </c>
      <c r="E28" s="61">
        <f>SUM(E22:E27)</f>
        <v>43802.82</v>
      </c>
      <c r="F28" s="64" t="s">
        <v>35</v>
      </c>
      <c r="G28" s="65">
        <f>C22-E28</f>
        <v>126197.18</v>
      </c>
      <c r="H28" s="37"/>
      <c r="I28" s="37"/>
    </row>
    <row r="29" spans="1:9" ht="20.25" customHeight="1">
      <c r="A29" s="19">
        <v>4</v>
      </c>
      <c r="B29" s="76" t="s">
        <v>38</v>
      </c>
      <c r="C29" s="5">
        <v>4700000</v>
      </c>
      <c r="D29" s="23" t="s">
        <v>27</v>
      </c>
      <c r="E29" s="1">
        <v>379179.85</v>
      </c>
      <c r="F29" s="2" t="s">
        <v>35</v>
      </c>
      <c r="G29" s="50">
        <f>C29-E29</f>
        <v>4320820.1500000004</v>
      </c>
    </row>
    <row r="30" spans="1:9">
      <c r="A30" s="22"/>
      <c r="B30" s="77"/>
      <c r="C30" s="1"/>
      <c r="D30" s="23" t="s">
        <v>28</v>
      </c>
      <c r="E30" s="1">
        <v>375247.04</v>
      </c>
      <c r="F30" s="2" t="s">
        <v>35</v>
      </c>
      <c r="G30" s="52">
        <f>C29-E29-E30</f>
        <v>3945573.1100000003</v>
      </c>
      <c r="H30" s="25">
        <f>E29+E30</f>
        <v>754426.8899999999</v>
      </c>
    </row>
    <row r="31" spans="1:9">
      <c r="A31" s="22"/>
      <c r="B31" s="77"/>
      <c r="C31" s="1"/>
      <c r="D31" s="24" t="s">
        <v>29</v>
      </c>
      <c r="E31" s="1">
        <v>379713.94</v>
      </c>
      <c r="F31" s="2" t="s">
        <v>35</v>
      </c>
      <c r="G31" s="50">
        <f>C29-E29-E30-E31</f>
        <v>3565859.1700000004</v>
      </c>
      <c r="H31" s="25">
        <f>H30+E31</f>
        <v>1134140.8299999998</v>
      </c>
      <c r="I31" s="32"/>
    </row>
    <row r="32" spans="1:9">
      <c r="A32" s="22"/>
      <c r="B32" s="77"/>
      <c r="C32" s="1"/>
      <c r="D32" s="24" t="s">
        <v>30</v>
      </c>
      <c r="E32" s="1">
        <v>374634.9</v>
      </c>
      <c r="F32" s="2" t="s">
        <v>35</v>
      </c>
      <c r="G32" s="50">
        <f>C29-E29-E30-E31-E32</f>
        <v>3191224.2700000005</v>
      </c>
      <c r="H32" s="25">
        <f>H31+E32</f>
        <v>1508775.73</v>
      </c>
      <c r="I32" s="32"/>
    </row>
    <row r="33" spans="1:9">
      <c r="A33" s="22"/>
      <c r="B33" s="77"/>
      <c r="C33" s="1"/>
      <c r="D33" s="24" t="s">
        <v>31</v>
      </c>
      <c r="E33" s="1">
        <v>362339.1</v>
      </c>
      <c r="F33" s="2" t="s">
        <v>35</v>
      </c>
      <c r="G33" s="50">
        <f>C29-E29-E30-E31-E32-E33</f>
        <v>2828885.1700000004</v>
      </c>
      <c r="H33" s="25">
        <f>H32+E33</f>
        <v>1871114.83</v>
      </c>
      <c r="I33" s="32"/>
    </row>
    <row r="34" spans="1:9">
      <c r="A34" s="88"/>
      <c r="B34" s="77"/>
      <c r="C34" s="90"/>
      <c r="D34" s="26" t="s">
        <v>32</v>
      </c>
      <c r="E34" s="3">
        <v>350070.72</v>
      </c>
      <c r="F34" s="4" t="s">
        <v>35</v>
      </c>
      <c r="G34" s="51">
        <f>C29-E29-E30-E31-E32-E33-E34</f>
        <v>2478814.4500000002</v>
      </c>
      <c r="H34" s="25">
        <f>H33+E34</f>
        <v>2221185.5499999998</v>
      </c>
      <c r="I34" s="25">
        <f>C29-H34</f>
        <v>2478814.4500000002</v>
      </c>
    </row>
    <row r="35" spans="1:9">
      <c r="A35" s="89"/>
      <c r="B35" s="78"/>
      <c r="C35" s="91"/>
      <c r="D35" s="60" t="s">
        <v>49</v>
      </c>
      <c r="E35" s="61">
        <f>SUM(E29:E34)</f>
        <v>2221185.5499999998</v>
      </c>
      <c r="F35" s="62" t="s">
        <v>35</v>
      </c>
      <c r="G35" s="63">
        <f>C29-E35</f>
        <v>2478814.4500000002</v>
      </c>
      <c r="H35" s="25"/>
      <c r="I35" s="25"/>
    </row>
    <row r="36" spans="1:9">
      <c r="A36" s="19">
        <v>5</v>
      </c>
      <c r="B36" s="110" t="s">
        <v>13</v>
      </c>
      <c r="C36" s="5">
        <v>4000000</v>
      </c>
      <c r="D36" s="23" t="s">
        <v>27</v>
      </c>
      <c r="E36" s="1">
        <v>279155</v>
      </c>
      <c r="F36" s="2" t="s">
        <v>35</v>
      </c>
      <c r="G36" s="50">
        <f>C36-E36</f>
        <v>3720845</v>
      </c>
    </row>
    <row r="37" spans="1:9">
      <c r="A37" s="22"/>
      <c r="B37" s="111"/>
      <c r="C37" s="1"/>
      <c r="D37" s="23" t="s">
        <v>28</v>
      </c>
      <c r="E37" s="1">
        <v>139125</v>
      </c>
      <c r="F37" s="2" t="s">
        <v>35</v>
      </c>
      <c r="G37" s="50">
        <f>C36-E36-E37</f>
        <v>3581720</v>
      </c>
      <c r="H37" s="25">
        <f>E36+E37</f>
        <v>418280</v>
      </c>
    </row>
    <row r="38" spans="1:9">
      <c r="A38" s="22"/>
      <c r="B38" s="111"/>
      <c r="C38" s="1"/>
      <c r="D38" s="24" t="s">
        <v>29</v>
      </c>
      <c r="E38" s="1">
        <v>261693</v>
      </c>
      <c r="F38" s="2" t="s">
        <v>35</v>
      </c>
      <c r="G38" s="50">
        <f>C36-E36-E37-E38</f>
        <v>3320027</v>
      </c>
      <c r="H38" s="25">
        <f>H37+E38</f>
        <v>679973</v>
      </c>
    </row>
    <row r="39" spans="1:9">
      <c r="A39" s="22"/>
      <c r="B39" s="111"/>
      <c r="C39" s="1"/>
      <c r="D39" s="24" t="s">
        <v>30</v>
      </c>
      <c r="E39" s="1">
        <v>4000</v>
      </c>
      <c r="F39" s="2" t="s">
        <v>35</v>
      </c>
      <c r="G39" s="50">
        <f>C36-E36-E37-E38-E39</f>
        <v>3316027</v>
      </c>
      <c r="H39" s="25">
        <f>H38+E39</f>
        <v>683973</v>
      </c>
    </row>
    <row r="40" spans="1:9">
      <c r="A40" s="22"/>
      <c r="B40" s="111"/>
      <c r="C40" s="1"/>
      <c r="D40" s="24" t="s">
        <v>31</v>
      </c>
      <c r="E40" s="1">
        <v>212000</v>
      </c>
      <c r="F40" s="2" t="s">
        <v>35</v>
      </c>
      <c r="G40" s="50">
        <f>C36-E36-E37-E38-E39-E40</f>
        <v>3104027</v>
      </c>
      <c r="H40" s="25">
        <f>H39+E40</f>
        <v>895973</v>
      </c>
    </row>
    <row r="41" spans="1:9">
      <c r="A41" s="88"/>
      <c r="B41" s="111"/>
      <c r="C41" s="90"/>
      <c r="D41" s="23" t="s">
        <v>32</v>
      </c>
      <c r="E41" s="1">
        <v>113000</v>
      </c>
      <c r="F41" s="2" t="s">
        <v>35</v>
      </c>
      <c r="G41" s="50">
        <f>C36-E36-E37-E38-E39-E40-E41</f>
        <v>2991027</v>
      </c>
      <c r="H41" s="25">
        <f>H40+E41</f>
        <v>1008973</v>
      </c>
      <c r="I41" s="25">
        <f>C36-H41</f>
        <v>2991027</v>
      </c>
    </row>
    <row r="42" spans="1:9">
      <c r="A42" s="89"/>
      <c r="B42" s="112"/>
      <c r="C42" s="91"/>
      <c r="D42" s="60" t="s">
        <v>49</v>
      </c>
      <c r="E42" s="61">
        <f>SUM(E36:E41)</f>
        <v>1008973</v>
      </c>
      <c r="F42" s="62" t="s">
        <v>35</v>
      </c>
      <c r="G42" s="63">
        <f>C36-E42</f>
        <v>2991027</v>
      </c>
      <c r="H42" s="25"/>
      <c r="I42" s="25"/>
    </row>
    <row r="43" spans="1:9">
      <c r="A43" s="19"/>
      <c r="B43" s="20" t="s">
        <v>16</v>
      </c>
      <c r="C43" s="5"/>
      <c r="D43" s="33"/>
      <c r="E43" s="5"/>
      <c r="F43" s="49"/>
      <c r="G43" s="49"/>
    </row>
    <row r="44" spans="1:9" ht="20.25" customHeight="1">
      <c r="A44" s="24">
        <v>6</v>
      </c>
      <c r="B44" s="77" t="s">
        <v>40</v>
      </c>
      <c r="C44" s="8">
        <v>1780000</v>
      </c>
      <c r="D44" s="23" t="s">
        <v>27</v>
      </c>
      <c r="E44" s="1">
        <v>142000</v>
      </c>
      <c r="F44" s="2" t="s">
        <v>35</v>
      </c>
      <c r="G44" s="50">
        <f>C44-E44</f>
        <v>1638000</v>
      </c>
    </row>
    <row r="45" spans="1:9">
      <c r="A45" s="24"/>
      <c r="B45" s="77"/>
      <c r="C45" s="8"/>
      <c r="D45" s="23" t="s">
        <v>28</v>
      </c>
      <c r="E45" s="1">
        <v>128000</v>
      </c>
      <c r="F45" s="2" t="s">
        <v>35</v>
      </c>
      <c r="G45" s="50">
        <f>C44-E44-E45</f>
        <v>1510000</v>
      </c>
      <c r="H45" s="25">
        <f>E44+E45</f>
        <v>270000</v>
      </c>
    </row>
    <row r="46" spans="1:9">
      <c r="A46" s="24"/>
      <c r="B46" s="77"/>
      <c r="C46" s="8"/>
      <c r="D46" s="24" t="s">
        <v>29</v>
      </c>
      <c r="E46" s="1">
        <v>124700</v>
      </c>
      <c r="F46" s="2" t="s">
        <v>35</v>
      </c>
      <c r="G46" s="50">
        <f>C44-E44-E45-E46</f>
        <v>1385300</v>
      </c>
      <c r="H46" s="25">
        <f>H45+E46</f>
        <v>394700</v>
      </c>
    </row>
    <row r="47" spans="1:9">
      <c r="A47" s="24"/>
      <c r="B47" s="77"/>
      <c r="C47" s="8"/>
      <c r="D47" s="24" t="s">
        <v>30</v>
      </c>
      <c r="E47" s="47">
        <v>163990</v>
      </c>
      <c r="F47" s="2" t="s">
        <v>35</v>
      </c>
      <c r="G47" s="50">
        <f>C44-E44-E45-E46-E47</f>
        <v>1221310</v>
      </c>
      <c r="H47" s="25">
        <f>H46+E47</f>
        <v>558690</v>
      </c>
    </row>
    <row r="48" spans="1:9">
      <c r="A48" s="24"/>
      <c r="B48" s="77"/>
      <c r="C48" s="8"/>
      <c r="D48" s="24" t="s">
        <v>31</v>
      </c>
      <c r="E48" s="1">
        <v>133600</v>
      </c>
      <c r="F48" s="2" t="s">
        <v>35</v>
      </c>
      <c r="G48" s="50">
        <f>C44-E44-E45-E46-E47-E48</f>
        <v>1087710</v>
      </c>
      <c r="H48" s="25">
        <f>H47+E48</f>
        <v>692290</v>
      </c>
    </row>
    <row r="49" spans="1:9">
      <c r="A49" s="74"/>
      <c r="B49" s="77"/>
      <c r="C49" s="70"/>
      <c r="D49" s="26" t="s">
        <v>32</v>
      </c>
      <c r="E49" s="3">
        <v>131400</v>
      </c>
      <c r="F49" s="4" t="s">
        <v>35</v>
      </c>
      <c r="G49" s="51">
        <f>C44-E44-E45-E46-E47-E48-E49</f>
        <v>956310</v>
      </c>
      <c r="H49" s="25">
        <f>H48+E49</f>
        <v>823690</v>
      </c>
      <c r="I49" s="25">
        <f>C44-H49</f>
        <v>956310</v>
      </c>
    </row>
    <row r="50" spans="1:9">
      <c r="A50" s="75"/>
      <c r="B50" s="78"/>
      <c r="C50" s="71"/>
      <c r="D50" s="60" t="s">
        <v>49</v>
      </c>
      <c r="E50" s="61">
        <f>SUM(E44:E49)</f>
        <v>823690</v>
      </c>
      <c r="F50" s="62" t="s">
        <v>35</v>
      </c>
      <c r="G50" s="63">
        <f>C44-E50</f>
        <v>956310</v>
      </c>
      <c r="H50" s="25"/>
      <c r="I50" s="25"/>
    </row>
    <row r="51" spans="1:9" ht="20.25" customHeight="1">
      <c r="A51" s="31">
        <v>7</v>
      </c>
      <c r="B51" s="76" t="s">
        <v>39</v>
      </c>
      <c r="C51" s="9">
        <v>12500</v>
      </c>
      <c r="D51" s="23" t="s">
        <v>27</v>
      </c>
      <c r="E51" s="1">
        <v>700</v>
      </c>
      <c r="F51" s="2" t="s">
        <v>35</v>
      </c>
      <c r="G51" s="50">
        <f>C51-E51</f>
        <v>11800</v>
      </c>
    </row>
    <row r="52" spans="1:9">
      <c r="A52" s="24"/>
      <c r="B52" s="77"/>
      <c r="C52" s="8"/>
      <c r="D52" s="23" t="s">
        <v>28</v>
      </c>
      <c r="E52" s="1">
        <v>530</v>
      </c>
      <c r="F52" s="2" t="s">
        <v>35</v>
      </c>
      <c r="G52" s="50">
        <f>C51-E51-E52</f>
        <v>11270</v>
      </c>
      <c r="H52" s="25">
        <f>E51+E52</f>
        <v>1230</v>
      </c>
    </row>
    <row r="53" spans="1:9">
      <c r="A53" s="24"/>
      <c r="B53" s="77"/>
      <c r="C53" s="8"/>
      <c r="D53" s="24" t="s">
        <v>29</v>
      </c>
      <c r="E53" s="1">
        <v>570</v>
      </c>
      <c r="F53" s="2" t="s">
        <v>35</v>
      </c>
      <c r="G53" s="50">
        <f>C51-E51-E52-E53</f>
        <v>10700</v>
      </c>
      <c r="H53" s="25">
        <f>H52+E53</f>
        <v>1800</v>
      </c>
    </row>
    <row r="54" spans="1:9">
      <c r="A54" s="24"/>
      <c r="B54" s="77"/>
      <c r="C54" s="8"/>
      <c r="D54" s="24" t="s">
        <v>30</v>
      </c>
      <c r="E54" s="47">
        <v>560</v>
      </c>
      <c r="F54" s="2" t="s">
        <v>35</v>
      </c>
      <c r="G54" s="50">
        <f>C51-E51-E52-E53-E54</f>
        <v>10140</v>
      </c>
      <c r="H54" s="25">
        <f>H53+E54</f>
        <v>2360</v>
      </c>
    </row>
    <row r="55" spans="1:9">
      <c r="A55" s="24"/>
      <c r="B55" s="77"/>
      <c r="C55" s="8"/>
      <c r="D55" s="24" t="s">
        <v>31</v>
      </c>
      <c r="E55" s="1">
        <v>460</v>
      </c>
      <c r="F55" s="2" t="s">
        <v>35</v>
      </c>
      <c r="G55" s="50">
        <f>C51-E51-E52-E53-E54-E55</f>
        <v>9680</v>
      </c>
      <c r="H55" s="25">
        <f>H54+E55</f>
        <v>2820</v>
      </c>
    </row>
    <row r="56" spans="1:9">
      <c r="A56" s="74"/>
      <c r="B56" s="77"/>
      <c r="C56" s="70"/>
      <c r="D56" s="26" t="s">
        <v>32</v>
      </c>
      <c r="E56" s="3">
        <v>490</v>
      </c>
      <c r="F56" s="4" t="s">
        <v>35</v>
      </c>
      <c r="G56" s="51">
        <f>C51-E51-E52-E53-E54-E55-E56</f>
        <v>9190</v>
      </c>
      <c r="H56" s="25">
        <f>H55+E56</f>
        <v>3310</v>
      </c>
      <c r="I56" s="25">
        <f>C51-H56</f>
        <v>9190</v>
      </c>
    </row>
    <row r="57" spans="1:9">
      <c r="A57" s="75"/>
      <c r="B57" s="78"/>
      <c r="C57" s="71"/>
      <c r="D57" s="60" t="s">
        <v>49</v>
      </c>
      <c r="E57" s="61">
        <f>SUM(E51:E56)</f>
        <v>3310</v>
      </c>
      <c r="F57" s="62" t="s">
        <v>35</v>
      </c>
      <c r="G57" s="63">
        <f>C51-E57</f>
        <v>9190</v>
      </c>
      <c r="H57" s="25"/>
      <c r="I57" s="25"/>
    </row>
    <row r="58" spans="1:9" ht="20.25" customHeight="1">
      <c r="A58" s="31">
        <v>8</v>
      </c>
      <c r="B58" s="76" t="s">
        <v>41</v>
      </c>
      <c r="C58" s="9">
        <v>570000</v>
      </c>
      <c r="D58" s="23" t="s">
        <v>27</v>
      </c>
      <c r="E58" s="1">
        <v>35750</v>
      </c>
      <c r="F58" s="2" t="s">
        <v>35</v>
      </c>
      <c r="G58" s="50">
        <f>C58-E58</f>
        <v>534250</v>
      </c>
    </row>
    <row r="59" spans="1:9">
      <c r="A59" s="24"/>
      <c r="B59" s="77"/>
      <c r="C59" s="8"/>
      <c r="D59" s="23" t="s">
        <v>28</v>
      </c>
      <c r="E59" s="1">
        <v>37750</v>
      </c>
      <c r="F59" s="2" t="s">
        <v>35</v>
      </c>
      <c r="G59" s="50">
        <f>C58-E58-E59</f>
        <v>496500</v>
      </c>
      <c r="H59" s="25">
        <f>E58+E59</f>
        <v>73500</v>
      </c>
    </row>
    <row r="60" spans="1:9">
      <c r="A60" s="24"/>
      <c r="B60" s="77"/>
      <c r="C60" s="8"/>
      <c r="D60" s="24" t="s">
        <v>29</v>
      </c>
      <c r="E60" s="1">
        <v>37250</v>
      </c>
      <c r="F60" s="2" t="s">
        <v>35</v>
      </c>
      <c r="G60" s="50">
        <f>C58-E58-E59-E60</f>
        <v>459250</v>
      </c>
      <c r="H60" s="25">
        <f>H59+E60</f>
        <v>110750</v>
      </c>
    </row>
    <row r="61" spans="1:9">
      <c r="A61" s="24"/>
      <c r="B61" s="77"/>
      <c r="C61" s="8"/>
      <c r="D61" s="24" t="s">
        <v>30</v>
      </c>
      <c r="E61" s="47">
        <v>30250</v>
      </c>
      <c r="F61" s="2" t="s">
        <v>35</v>
      </c>
      <c r="G61" s="50">
        <f>C58-E58-E59-E60-E61</f>
        <v>429000</v>
      </c>
      <c r="H61" s="25">
        <f>H60+E61</f>
        <v>141000</v>
      </c>
    </row>
    <row r="62" spans="1:9">
      <c r="A62" s="24"/>
      <c r="B62" s="77"/>
      <c r="C62" s="8"/>
      <c r="D62" s="24" t="s">
        <v>31</v>
      </c>
      <c r="E62" s="1">
        <v>35750</v>
      </c>
      <c r="F62" s="2" t="s">
        <v>35</v>
      </c>
      <c r="G62" s="50">
        <f>C58-E58-E59-E60-E61-E62</f>
        <v>393250</v>
      </c>
      <c r="H62" s="25">
        <f>H61+E62</f>
        <v>176750</v>
      </c>
    </row>
    <row r="63" spans="1:9">
      <c r="A63" s="74"/>
      <c r="B63" s="77"/>
      <c r="C63" s="70"/>
      <c r="D63" s="26" t="s">
        <v>32</v>
      </c>
      <c r="E63" s="3">
        <v>58000</v>
      </c>
      <c r="F63" s="4" t="s">
        <v>35</v>
      </c>
      <c r="G63" s="51">
        <f>C58-E58-E59-E60-E61-E62-E63</f>
        <v>335250</v>
      </c>
      <c r="H63" s="25">
        <f>H62+E63</f>
        <v>234750</v>
      </c>
      <c r="I63" s="25">
        <f>C58-H63</f>
        <v>335250</v>
      </c>
    </row>
    <row r="64" spans="1:9">
      <c r="A64" s="75"/>
      <c r="B64" s="78"/>
      <c r="C64" s="71"/>
      <c r="D64" s="60" t="s">
        <v>49</v>
      </c>
      <c r="E64" s="61">
        <f>SUM(E58:E63)</f>
        <v>234750</v>
      </c>
      <c r="F64" s="62" t="s">
        <v>35</v>
      </c>
      <c r="G64" s="63">
        <f>C58-E64</f>
        <v>335250</v>
      </c>
      <c r="H64" s="25"/>
      <c r="I64" s="25"/>
    </row>
    <row r="65" spans="1:9" ht="20.25" customHeight="1">
      <c r="A65" s="31">
        <v>9</v>
      </c>
      <c r="B65" s="76" t="s">
        <v>42</v>
      </c>
      <c r="C65" s="9">
        <v>400000</v>
      </c>
      <c r="D65" s="23" t="s">
        <v>27</v>
      </c>
      <c r="E65" s="1">
        <v>4440</v>
      </c>
      <c r="F65" s="2" t="s">
        <v>35</v>
      </c>
      <c r="G65" s="50">
        <f>C65-E65</f>
        <v>395560</v>
      </c>
    </row>
    <row r="66" spans="1:9">
      <c r="A66" s="24"/>
      <c r="B66" s="77"/>
      <c r="C66" s="8"/>
      <c r="D66" s="23" t="s">
        <v>28</v>
      </c>
      <c r="E66" s="1">
        <v>5737</v>
      </c>
      <c r="F66" s="2" t="s">
        <v>35</v>
      </c>
      <c r="G66" s="50">
        <f>C65-E65-E66</f>
        <v>389823</v>
      </c>
      <c r="H66" s="25">
        <f>E65+E66</f>
        <v>10177</v>
      </c>
    </row>
    <row r="67" spans="1:9">
      <c r="A67" s="24"/>
      <c r="B67" s="77"/>
      <c r="C67" s="8"/>
      <c r="D67" s="24" t="s">
        <v>29</v>
      </c>
      <c r="E67" s="1">
        <v>6401</v>
      </c>
      <c r="F67" s="2" t="s">
        <v>35</v>
      </c>
      <c r="G67" s="50">
        <f>C65-E65-E66-E67</f>
        <v>383422</v>
      </c>
      <c r="H67" s="25">
        <f>H66+E67</f>
        <v>16578</v>
      </c>
    </row>
    <row r="68" spans="1:9">
      <c r="A68" s="24"/>
      <c r="B68" s="77"/>
      <c r="C68" s="8"/>
      <c r="D68" s="24" t="s">
        <v>30</v>
      </c>
      <c r="E68" s="47">
        <v>1912</v>
      </c>
      <c r="F68" s="2" t="s">
        <v>35</v>
      </c>
      <c r="G68" s="50">
        <f>C65-E65-E66-E67-E68</f>
        <v>381510</v>
      </c>
      <c r="H68" s="25">
        <f>H67+E68</f>
        <v>18490</v>
      </c>
    </row>
    <row r="69" spans="1:9">
      <c r="A69" s="24"/>
      <c r="B69" s="77"/>
      <c r="C69" s="8"/>
      <c r="D69" s="24" t="s">
        <v>31</v>
      </c>
      <c r="E69" s="1">
        <v>26508</v>
      </c>
      <c r="F69" s="2" t="s">
        <v>35</v>
      </c>
      <c r="G69" s="50">
        <f>C65-E65-E66-E67-E68-E69</f>
        <v>355002</v>
      </c>
      <c r="H69" s="25">
        <f>H68+E69</f>
        <v>44998</v>
      </c>
    </row>
    <row r="70" spans="1:9">
      <c r="A70" s="74"/>
      <c r="B70" s="77"/>
      <c r="C70" s="70"/>
      <c r="D70" s="26" t="s">
        <v>32</v>
      </c>
      <c r="E70" s="3">
        <v>24934.5</v>
      </c>
      <c r="F70" s="4" t="s">
        <v>35</v>
      </c>
      <c r="G70" s="51">
        <f>C65-E65-E66-E67-E68-E69-E70</f>
        <v>330067.5</v>
      </c>
      <c r="H70" s="25">
        <f>H69+E70</f>
        <v>69932.5</v>
      </c>
      <c r="I70" s="25">
        <f>C65-H70</f>
        <v>330067.5</v>
      </c>
    </row>
    <row r="71" spans="1:9">
      <c r="A71" s="75"/>
      <c r="B71" s="78"/>
      <c r="C71" s="71"/>
      <c r="D71" s="60" t="s">
        <v>49</v>
      </c>
      <c r="E71" s="61">
        <f>SUM(E65:E70)</f>
        <v>69932.5</v>
      </c>
      <c r="F71" s="62" t="s">
        <v>35</v>
      </c>
      <c r="G71" s="63">
        <f>C65-E71</f>
        <v>330067.5</v>
      </c>
      <c r="H71" s="25"/>
      <c r="I71" s="25"/>
    </row>
    <row r="72" spans="1:9" ht="20.25" customHeight="1">
      <c r="A72" s="31">
        <v>10</v>
      </c>
      <c r="B72" s="76" t="s">
        <v>43</v>
      </c>
      <c r="C72" s="9">
        <v>400000</v>
      </c>
      <c r="D72" s="23" t="s">
        <v>27</v>
      </c>
      <c r="E72" s="1">
        <v>19250</v>
      </c>
      <c r="F72" s="2" t="s">
        <v>35</v>
      </c>
      <c r="G72" s="50">
        <f>C72-E72</f>
        <v>380750</v>
      </c>
    </row>
    <row r="73" spans="1:9">
      <c r="A73" s="24"/>
      <c r="B73" s="77"/>
      <c r="C73" s="8"/>
      <c r="D73" s="23" t="s">
        <v>28</v>
      </c>
      <c r="E73" s="1">
        <v>13750</v>
      </c>
      <c r="F73" s="2" t="s">
        <v>35</v>
      </c>
      <c r="G73" s="50">
        <f>C72-E72-E73</f>
        <v>367000</v>
      </c>
      <c r="H73" s="25">
        <f>E72+E73</f>
        <v>33000</v>
      </c>
    </row>
    <row r="74" spans="1:9">
      <c r="A74" s="24"/>
      <c r="B74" s="77"/>
      <c r="C74" s="8"/>
      <c r="D74" s="24" t="s">
        <v>29</v>
      </c>
      <c r="E74" s="1">
        <v>10250</v>
      </c>
      <c r="F74" s="2" t="s">
        <v>35</v>
      </c>
      <c r="G74" s="50">
        <f>C72-E72-E73-E74</f>
        <v>356750</v>
      </c>
      <c r="H74" s="25">
        <f>H73+E74</f>
        <v>43250</v>
      </c>
    </row>
    <row r="75" spans="1:9">
      <c r="A75" s="24"/>
      <c r="B75" s="77"/>
      <c r="C75" s="8"/>
      <c r="D75" s="24" t="s">
        <v>30</v>
      </c>
      <c r="E75" s="47">
        <v>31000</v>
      </c>
      <c r="F75" s="2" t="s">
        <v>35</v>
      </c>
      <c r="G75" s="50">
        <f>C72-E72-E73-E74-E75</f>
        <v>325750</v>
      </c>
      <c r="H75" s="25">
        <f>H74+E75</f>
        <v>74250</v>
      </c>
    </row>
    <row r="76" spans="1:9">
      <c r="A76" s="24"/>
      <c r="B76" s="77"/>
      <c r="C76" s="8"/>
      <c r="D76" s="24" t="s">
        <v>31</v>
      </c>
      <c r="E76" s="1">
        <v>20750</v>
      </c>
      <c r="F76" s="2" t="s">
        <v>35</v>
      </c>
      <c r="G76" s="50">
        <f>C72-E72-E73-E74-E75-E76</f>
        <v>305000</v>
      </c>
      <c r="H76" s="25">
        <f>H75+E76</f>
        <v>95000</v>
      </c>
    </row>
    <row r="77" spans="1:9">
      <c r="A77" s="74"/>
      <c r="B77" s="77"/>
      <c r="C77" s="70"/>
      <c r="D77" s="26" t="s">
        <v>32</v>
      </c>
      <c r="E77" s="3">
        <v>48250</v>
      </c>
      <c r="F77" s="4" t="s">
        <v>35</v>
      </c>
      <c r="G77" s="51">
        <f>C72-E72-E73-E74-E75-E76-E77</f>
        <v>256750</v>
      </c>
      <c r="H77" s="25">
        <f>H76+E77</f>
        <v>143250</v>
      </c>
      <c r="I77" s="25">
        <f>C72-H77</f>
        <v>256750</v>
      </c>
    </row>
    <row r="78" spans="1:9">
      <c r="A78" s="75"/>
      <c r="B78" s="78"/>
      <c r="C78" s="71"/>
      <c r="D78" s="60" t="s">
        <v>49</v>
      </c>
      <c r="E78" s="61">
        <f>SUM(E72:E77)</f>
        <v>143250</v>
      </c>
      <c r="F78" s="62" t="s">
        <v>35</v>
      </c>
      <c r="G78" s="63">
        <f>C72-E78</f>
        <v>256750</v>
      </c>
      <c r="H78" s="25"/>
      <c r="I78" s="25"/>
    </row>
    <row r="79" spans="1:9" ht="20.25" customHeight="1">
      <c r="A79" s="24">
        <v>11</v>
      </c>
      <c r="B79" s="76" t="s">
        <v>44</v>
      </c>
      <c r="C79" s="8">
        <v>11200000</v>
      </c>
      <c r="D79" s="23" t="s">
        <v>27</v>
      </c>
      <c r="E79" s="1">
        <v>694340</v>
      </c>
      <c r="F79" s="2" t="s">
        <v>35</v>
      </c>
      <c r="G79" s="50">
        <f>C79-E79</f>
        <v>10505660</v>
      </c>
    </row>
    <row r="80" spans="1:9">
      <c r="A80" s="24"/>
      <c r="B80" s="77"/>
      <c r="C80" s="8"/>
      <c r="D80" s="23" t="s">
        <v>28</v>
      </c>
      <c r="E80" s="1">
        <v>732850</v>
      </c>
      <c r="F80" s="2" t="s">
        <v>35</v>
      </c>
      <c r="G80" s="50">
        <f>C79-E79-E80</f>
        <v>9772810</v>
      </c>
      <c r="H80" s="25">
        <f>E79+E80</f>
        <v>1427190</v>
      </c>
    </row>
    <row r="81" spans="1:9">
      <c r="A81" s="24"/>
      <c r="B81" s="77"/>
      <c r="C81" s="8"/>
      <c r="D81" s="24" t="s">
        <v>29</v>
      </c>
      <c r="E81" s="1">
        <v>574810</v>
      </c>
      <c r="F81" s="2" t="s">
        <v>35</v>
      </c>
      <c r="G81" s="50">
        <f>C79-E79-E80-E81</f>
        <v>9198000</v>
      </c>
      <c r="H81" s="25">
        <f>H80+E81</f>
        <v>2002000</v>
      </c>
    </row>
    <row r="82" spans="1:9">
      <c r="A82" s="24"/>
      <c r="B82" s="77"/>
      <c r="C82" s="8"/>
      <c r="D82" s="24" t="s">
        <v>30</v>
      </c>
      <c r="E82" s="47">
        <v>745370</v>
      </c>
      <c r="F82" s="2" t="s">
        <v>35</v>
      </c>
      <c r="G82" s="50">
        <f>C79-E79-E80-E81-E82</f>
        <v>8452630</v>
      </c>
      <c r="H82" s="25">
        <f>H81+E82</f>
        <v>2747370</v>
      </c>
    </row>
    <row r="83" spans="1:9">
      <c r="A83" s="24"/>
      <c r="B83" s="77"/>
      <c r="C83" s="8"/>
      <c r="D83" s="24" t="s">
        <v>31</v>
      </c>
      <c r="E83" s="1">
        <v>821240</v>
      </c>
      <c r="F83" s="2" t="s">
        <v>35</v>
      </c>
      <c r="G83" s="50">
        <f>C79-E79-E80-E81-E82-E83</f>
        <v>7631390</v>
      </c>
      <c r="H83" s="25">
        <f>H82+E83</f>
        <v>3568610</v>
      </c>
    </row>
    <row r="84" spans="1:9">
      <c r="A84" s="74"/>
      <c r="B84" s="77"/>
      <c r="C84" s="70"/>
      <c r="D84" s="23" t="s">
        <v>32</v>
      </c>
      <c r="E84" s="1">
        <v>780220</v>
      </c>
      <c r="F84" s="2" t="s">
        <v>35</v>
      </c>
      <c r="G84" s="50">
        <f>C79-E79-E80-E81-E82-E83-E84</f>
        <v>6851170</v>
      </c>
      <c r="H84" s="25">
        <f>H83+E84</f>
        <v>4348830</v>
      </c>
      <c r="I84" s="25">
        <f>C79-H84</f>
        <v>6851170</v>
      </c>
    </row>
    <row r="85" spans="1:9">
      <c r="A85" s="75"/>
      <c r="B85" s="78"/>
      <c r="C85" s="71"/>
      <c r="D85" s="60" t="s">
        <v>49</v>
      </c>
      <c r="E85" s="61">
        <f>SUM(E79:E84)</f>
        <v>4348830</v>
      </c>
      <c r="F85" s="62" t="s">
        <v>35</v>
      </c>
      <c r="G85" s="63">
        <f>C79-E85</f>
        <v>6851170</v>
      </c>
      <c r="H85" s="25"/>
      <c r="I85" s="25"/>
    </row>
    <row r="86" spans="1:9">
      <c r="A86" s="31"/>
      <c r="B86" s="34" t="s">
        <v>9</v>
      </c>
      <c r="C86" s="9"/>
      <c r="D86" s="33"/>
      <c r="E86" s="9"/>
      <c r="F86" s="49"/>
      <c r="G86" s="49"/>
    </row>
    <row r="87" spans="1:9" ht="20.25" customHeight="1">
      <c r="A87" s="24">
        <v>12</v>
      </c>
      <c r="B87" s="77" t="s">
        <v>45</v>
      </c>
      <c r="C87" s="8">
        <v>599000</v>
      </c>
      <c r="D87" s="23" t="s">
        <v>27</v>
      </c>
      <c r="E87" s="1">
        <v>48740</v>
      </c>
      <c r="F87" s="2" t="s">
        <v>35</v>
      </c>
      <c r="G87" s="50">
        <f>C87-E87</f>
        <v>550260</v>
      </c>
    </row>
    <row r="88" spans="1:9">
      <c r="A88" s="24"/>
      <c r="B88" s="77"/>
      <c r="C88" s="8"/>
      <c r="D88" s="23" t="s">
        <v>28</v>
      </c>
      <c r="E88" s="1">
        <v>20200</v>
      </c>
      <c r="F88" s="2" t="s">
        <v>35</v>
      </c>
      <c r="G88" s="50">
        <f>C87-E87-E88</f>
        <v>530060</v>
      </c>
      <c r="H88" s="25">
        <f>E87+E88</f>
        <v>68940</v>
      </c>
    </row>
    <row r="89" spans="1:9">
      <c r="A89" s="24"/>
      <c r="B89" s="77"/>
      <c r="C89" s="8"/>
      <c r="D89" s="24" t="s">
        <v>29</v>
      </c>
      <c r="E89" s="1">
        <v>73040</v>
      </c>
      <c r="F89" s="2" t="s">
        <v>35</v>
      </c>
      <c r="G89" s="50">
        <f>C87-E87-E88-E89</f>
        <v>457020</v>
      </c>
      <c r="H89" s="25">
        <f>H88+E89</f>
        <v>141980</v>
      </c>
    </row>
    <row r="90" spans="1:9">
      <c r="A90" s="24"/>
      <c r="B90" s="77"/>
      <c r="C90" s="8"/>
      <c r="D90" s="24" t="s">
        <v>30</v>
      </c>
      <c r="E90" s="47">
        <v>36960</v>
      </c>
      <c r="F90" s="2" t="s">
        <v>35</v>
      </c>
      <c r="G90" s="50">
        <f>C87-E87-E88-E89-E90</f>
        <v>420060</v>
      </c>
      <c r="H90" s="25">
        <f>H89+E90</f>
        <v>178940</v>
      </c>
    </row>
    <row r="91" spans="1:9">
      <c r="A91" s="24"/>
      <c r="B91" s="77"/>
      <c r="C91" s="8"/>
      <c r="D91" s="24" t="s">
        <v>31</v>
      </c>
      <c r="E91" s="1">
        <v>48990</v>
      </c>
      <c r="F91" s="2" t="s">
        <v>35</v>
      </c>
      <c r="G91" s="50">
        <f>C87-E87-E88-E89-E90-E91</f>
        <v>371070</v>
      </c>
      <c r="H91" s="25">
        <f>H90+E91</f>
        <v>227930</v>
      </c>
    </row>
    <row r="92" spans="1:9">
      <c r="A92" s="74"/>
      <c r="B92" s="77"/>
      <c r="C92" s="70"/>
      <c r="D92" s="26" t="s">
        <v>32</v>
      </c>
      <c r="E92" s="3">
        <v>47000</v>
      </c>
      <c r="F92" s="4" t="s">
        <v>35</v>
      </c>
      <c r="G92" s="51">
        <f>C87-E87-E88-E89-E90-E91-E92</f>
        <v>324070</v>
      </c>
      <c r="H92" s="25">
        <f>H91+E92</f>
        <v>274930</v>
      </c>
      <c r="I92" s="25">
        <f>C87-H92</f>
        <v>324070</v>
      </c>
    </row>
    <row r="93" spans="1:9">
      <c r="A93" s="75"/>
      <c r="B93" s="78"/>
      <c r="C93" s="71"/>
      <c r="D93" s="60" t="s">
        <v>49</v>
      </c>
      <c r="E93" s="61">
        <f>SUM(E87:E92)</f>
        <v>274930</v>
      </c>
      <c r="F93" s="62" t="s">
        <v>35</v>
      </c>
      <c r="G93" s="63">
        <f>C87-E93</f>
        <v>324070</v>
      </c>
      <c r="H93" s="25"/>
      <c r="I93" s="25"/>
    </row>
    <row r="94" spans="1:9" ht="20.25" customHeight="1">
      <c r="A94" s="35">
        <v>13</v>
      </c>
      <c r="B94" s="81" t="s">
        <v>46</v>
      </c>
      <c r="C94" s="10">
        <v>262000</v>
      </c>
      <c r="D94" s="23" t="s">
        <v>27</v>
      </c>
      <c r="E94" s="1">
        <v>22948</v>
      </c>
      <c r="F94" s="7" t="s">
        <v>35</v>
      </c>
      <c r="G94" s="52">
        <f>C94-E94</f>
        <v>239052</v>
      </c>
      <c r="H94" s="36"/>
      <c r="I94" s="36"/>
    </row>
    <row r="95" spans="1:9">
      <c r="A95" s="28"/>
      <c r="B95" s="82"/>
      <c r="C95" s="48"/>
      <c r="D95" s="23" t="s">
        <v>28</v>
      </c>
      <c r="E95" s="1">
        <v>19172</v>
      </c>
      <c r="F95" s="7" t="s">
        <v>35</v>
      </c>
      <c r="G95" s="52">
        <f>C94-E94-E95</f>
        <v>219880</v>
      </c>
      <c r="H95" s="37">
        <f>E94+E95</f>
        <v>42120</v>
      </c>
      <c r="I95" s="36"/>
    </row>
    <row r="96" spans="1:9">
      <c r="A96" s="28"/>
      <c r="B96" s="82"/>
      <c r="C96" s="48"/>
      <c r="D96" s="24" t="s">
        <v>29</v>
      </c>
      <c r="E96" s="1">
        <v>16310</v>
      </c>
      <c r="F96" s="7" t="s">
        <v>35</v>
      </c>
      <c r="G96" s="52">
        <f>C94-E94-E95-E96</f>
        <v>203570</v>
      </c>
      <c r="H96" s="37">
        <f>H95+E96</f>
        <v>58430</v>
      </c>
      <c r="I96" s="36"/>
    </row>
    <row r="97" spans="1:9">
      <c r="A97" s="28"/>
      <c r="B97" s="82"/>
      <c r="C97" s="48"/>
      <c r="D97" s="24" t="s">
        <v>30</v>
      </c>
      <c r="E97" s="47">
        <v>18116</v>
      </c>
      <c r="F97" s="7" t="s">
        <v>35</v>
      </c>
      <c r="G97" s="52">
        <f>C94-E94-E95-E96-E97</f>
        <v>185454</v>
      </c>
      <c r="H97" s="37">
        <f>H96+E97</f>
        <v>76546</v>
      </c>
      <c r="I97" s="36"/>
    </row>
    <row r="98" spans="1:9">
      <c r="A98" s="28"/>
      <c r="B98" s="82"/>
      <c r="C98" s="48"/>
      <c r="D98" s="24" t="s">
        <v>31</v>
      </c>
      <c r="E98" s="1">
        <v>26166</v>
      </c>
      <c r="F98" s="7" t="s">
        <v>35</v>
      </c>
      <c r="G98" s="52">
        <f>C94-E94-E95-E96-E97-E98</f>
        <v>159288</v>
      </c>
      <c r="H98" s="37">
        <f>H97+E98</f>
        <v>102712</v>
      </c>
      <c r="I98" s="36"/>
    </row>
    <row r="99" spans="1:9">
      <c r="A99" s="84"/>
      <c r="B99" s="82"/>
      <c r="C99" s="79"/>
      <c r="D99" s="26" t="s">
        <v>32</v>
      </c>
      <c r="E99" s="3">
        <v>19066</v>
      </c>
      <c r="F99" s="11" t="s">
        <v>35</v>
      </c>
      <c r="G99" s="53">
        <f>C94-E94-E95-E96-E97-E98-E99</f>
        <v>140222</v>
      </c>
      <c r="H99" s="37">
        <f>H98+E99</f>
        <v>121778</v>
      </c>
      <c r="I99" s="37">
        <f>C94-H99</f>
        <v>140222</v>
      </c>
    </row>
    <row r="100" spans="1:9">
      <c r="A100" s="85"/>
      <c r="B100" s="83"/>
      <c r="C100" s="80"/>
      <c r="D100" s="60" t="s">
        <v>49</v>
      </c>
      <c r="E100" s="61">
        <f>SUM(E94:E99)</f>
        <v>121778</v>
      </c>
      <c r="F100" s="64" t="s">
        <v>35</v>
      </c>
      <c r="G100" s="65">
        <f>C94-E100</f>
        <v>140222</v>
      </c>
      <c r="H100" s="37"/>
      <c r="I100" s="37"/>
    </row>
    <row r="101" spans="1:9" ht="20.25" customHeight="1">
      <c r="A101" s="35">
        <v>14</v>
      </c>
      <c r="B101" s="81" t="s">
        <v>47</v>
      </c>
      <c r="C101" s="48">
        <v>2600000</v>
      </c>
      <c r="D101" s="23" t="s">
        <v>27</v>
      </c>
      <c r="E101" s="1">
        <v>318190</v>
      </c>
      <c r="F101" s="7" t="s">
        <v>35</v>
      </c>
      <c r="G101" s="52">
        <f>C101-E101</f>
        <v>2281810</v>
      </c>
      <c r="H101" s="36"/>
      <c r="I101" s="36"/>
    </row>
    <row r="102" spans="1:9">
      <c r="A102" s="28"/>
      <c r="B102" s="82"/>
      <c r="C102" s="48"/>
      <c r="D102" s="23" t="s">
        <v>28</v>
      </c>
      <c r="E102" s="1">
        <v>232875</v>
      </c>
      <c r="F102" s="7" t="s">
        <v>35</v>
      </c>
      <c r="G102" s="52">
        <f>C101-E101-E102</f>
        <v>2048935</v>
      </c>
      <c r="H102" s="37">
        <f>E101+E102</f>
        <v>551065</v>
      </c>
      <c r="I102" s="36"/>
    </row>
    <row r="103" spans="1:9">
      <c r="A103" s="28"/>
      <c r="B103" s="82"/>
      <c r="C103" s="48"/>
      <c r="D103" s="24" t="s">
        <v>29</v>
      </c>
      <c r="E103" s="1">
        <v>456335</v>
      </c>
      <c r="F103" s="7" t="s">
        <v>35</v>
      </c>
      <c r="G103" s="52">
        <f>C101-E101-E102-E103</f>
        <v>1592600</v>
      </c>
      <c r="H103" s="37">
        <f>H102+E103</f>
        <v>1007400</v>
      </c>
      <c r="I103" s="36"/>
    </row>
    <row r="104" spans="1:9">
      <c r="A104" s="28"/>
      <c r="B104" s="82"/>
      <c r="C104" s="48"/>
      <c r="D104" s="24" t="s">
        <v>30</v>
      </c>
      <c r="E104" s="47">
        <v>75854</v>
      </c>
      <c r="F104" s="7" t="s">
        <v>35</v>
      </c>
      <c r="G104" s="52">
        <f>C101-E101-E102-E103-E104</f>
        <v>1516746</v>
      </c>
      <c r="H104" s="37">
        <f>H103+E104</f>
        <v>1083254</v>
      </c>
      <c r="I104" s="36"/>
    </row>
    <row r="105" spans="1:9">
      <c r="A105" s="28"/>
      <c r="B105" s="82"/>
      <c r="C105" s="48"/>
      <c r="D105" s="24" t="s">
        <v>31</v>
      </c>
      <c r="E105" s="1">
        <v>238985</v>
      </c>
      <c r="F105" s="7" t="s">
        <v>35</v>
      </c>
      <c r="G105" s="52">
        <f>C101-E101-E102-E103-E104-E105</f>
        <v>1277761</v>
      </c>
      <c r="H105" s="37">
        <f>H104+E105</f>
        <v>1322239</v>
      </c>
      <c r="I105" s="36"/>
    </row>
    <row r="106" spans="1:9">
      <c r="A106" s="84"/>
      <c r="B106" s="82"/>
      <c r="C106" s="79"/>
      <c r="D106" s="26" t="s">
        <v>32</v>
      </c>
      <c r="E106" s="3">
        <v>133995</v>
      </c>
      <c r="F106" s="11" t="s">
        <v>35</v>
      </c>
      <c r="G106" s="53">
        <f>C101-E101-E102-E103-E104-E105-E106</f>
        <v>1143766</v>
      </c>
      <c r="H106" s="37">
        <f>H105+E106</f>
        <v>1456234</v>
      </c>
      <c r="I106" s="37">
        <f>C101-H106</f>
        <v>1143766</v>
      </c>
    </row>
    <row r="107" spans="1:9">
      <c r="A107" s="85"/>
      <c r="B107" s="83"/>
      <c r="C107" s="80"/>
      <c r="D107" s="60" t="s">
        <v>49</v>
      </c>
      <c r="E107" s="61">
        <f>SUM(E101:E106)</f>
        <v>1456234</v>
      </c>
      <c r="F107" s="64" t="s">
        <v>35</v>
      </c>
      <c r="G107" s="65">
        <f>C101-E107</f>
        <v>1143766</v>
      </c>
      <c r="H107" s="37"/>
      <c r="I107" s="37"/>
    </row>
    <row r="108" spans="1:9">
      <c r="A108" s="35">
        <v>15</v>
      </c>
      <c r="B108" s="81" t="s">
        <v>14</v>
      </c>
      <c r="C108" s="10">
        <v>5500</v>
      </c>
      <c r="D108" s="23" t="s">
        <v>27</v>
      </c>
      <c r="E108" s="1">
        <v>450</v>
      </c>
      <c r="F108" s="7" t="s">
        <v>35</v>
      </c>
      <c r="G108" s="52">
        <f>C108-E108</f>
        <v>5050</v>
      </c>
      <c r="H108" s="36"/>
      <c r="I108" s="36"/>
    </row>
    <row r="109" spans="1:9">
      <c r="A109" s="28"/>
      <c r="B109" s="82"/>
      <c r="C109" s="48"/>
      <c r="D109" s="23" t="s">
        <v>28</v>
      </c>
      <c r="E109" s="1">
        <v>860</v>
      </c>
      <c r="F109" s="7" t="s">
        <v>35</v>
      </c>
      <c r="G109" s="52">
        <f>C108-E108-E109</f>
        <v>4190</v>
      </c>
      <c r="H109" s="37">
        <f>E108+E109</f>
        <v>1310</v>
      </c>
      <c r="I109" s="36"/>
    </row>
    <row r="110" spans="1:9">
      <c r="A110" s="28"/>
      <c r="B110" s="82"/>
      <c r="C110" s="48"/>
      <c r="D110" s="24" t="s">
        <v>29</v>
      </c>
      <c r="E110" s="1">
        <v>280</v>
      </c>
      <c r="F110" s="7" t="s">
        <v>35</v>
      </c>
      <c r="G110" s="52">
        <f>C108-E108-E109-E110</f>
        <v>3910</v>
      </c>
      <c r="H110" s="37">
        <f>H109+E110</f>
        <v>1590</v>
      </c>
      <c r="I110" s="36"/>
    </row>
    <row r="111" spans="1:9">
      <c r="A111" s="28"/>
      <c r="B111" s="82"/>
      <c r="C111" s="48"/>
      <c r="D111" s="24" t="s">
        <v>30</v>
      </c>
      <c r="E111" s="47">
        <v>395</v>
      </c>
      <c r="F111" s="7" t="s">
        <v>35</v>
      </c>
      <c r="G111" s="52">
        <f>C108-E108-E109-E110</f>
        <v>3910</v>
      </c>
      <c r="H111" s="37">
        <f>H110+E111</f>
        <v>1985</v>
      </c>
      <c r="I111" s="36"/>
    </row>
    <row r="112" spans="1:9">
      <c r="A112" s="28"/>
      <c r="B112" s="82"/>
      <c r="C112" s="48"/>
      <c r="D112" s="24" t="s">
        <v>31</v>
      </c>
      <c r="E112" s="1">
        <v>485</v>
      </c>
      <c r="F112" s="7" t="s">
        <v>35</v>
      </c>
      <c r="G112" s="52">
        <f>C108-E108-E109-E110-E111-E112</f>
        <v>3030</v>
      </c>
      <c r="H112" s="37">
        <f>H111+E112</f>
        <v>2470</v>
      </c>
      <c r="I112" s="36"/>
    </row>
    <row r="113" spans="1:9">
      <c r="A113" s="84"/>
      <c r="B113" s="82"/>
      <c r="C113" s="79"/>
      <c r="D113" s="23" t="s">
        <v>32</v>
      </c>
      <c r="E113" s="1">
        <v>380</v>
      </c>
      <c r="F113" s="7" t="s">
        <v>35</v>
      </c>
      <c r="G113" s="52">
        <f>C108-E108-E109-E110-E111-E112-E113</f>
        <v>2650</v>
      </c>
      <c r="H113" s="37">
        <f>H112+E113</f>
        <v>2850</v>
      </c>
      <c r="I113" s="37">
        <f>C108-H113</f>
        <v>2650</v>
      </c>
    </row>
    <row r="114" spans="1:9">
      <c r="A114" s="85"/>
      <c r="B114" s="83"/>
      <c r="C114" s="80"/>
      <c r="D114" s="60" t="s">
        <v>49</v>
      </c>
      <c r="E114" s="61">
        <f>SUM(E108:E113)</f>
        <v>2850</v>
      </c>
      <c r="F114" s="64" t="s">
        <v>35</v>
      </c>
      <c r="G114" s="65">
        <f>C108-E114</f>
        <v>2650</v>
      </c>
      <c r="H114" s="37"/>
      <c r="I114" s="37"/>
    </row>
    <row r="115" spans="1:9">
      <c r="A115" s="35">
        <v>16</v>
      </c>
      <c r="B115" s="81" t="s">
        <v>20</v>
      </c>
      <c r="C115" s="10">
        <v>82000</v>
      </c>
      <c r="D115" s="23" t="s">
        <v>27</v>
      </c>
      <c r="E115" s="1">
        <v>0</v>
      </c>
      <c r="F115" s="7" t="s">
        <v>35</v>
      </c>
      <c r="G115" s="52">
        <f>C115-E115</f>
        <v>82000</v>
      </c>
      <c r="H115" s="36"/>
      <c r="I115" s="36"/>
    </row>
    <row r="116" spans="1:9">
      <c r="A116" s="28"/>
      <c r="B116" s="82"/>
      <c r="C116" s="48"/>
      <c r="D116" s="23" t="s">
        <v>28</v>
      </c>
      <c r="E116" s="1">
        <v>0</v>
      </c>
      <c r="F116" s="7" t="s">
        <v>35</v>
      </c>
      <c r="G116" s="52">
        <f>C115-E115-E116</f>
        <v>82000</v>
      </c>
      <c r="H116" s="37">
        <f>E115+E116</f>
        <v>0</v>
      </c>
      <c r="I116" s="36"/>
    </row>
    <row r="117" spans="1:9">
      <c r="A117" s="28"/>
      <c r="B117" s="82"/>
      <c r="C117" s="48"/>
      <c r="D117" s="24" t="s">
        <v>29</v>
      </c>
      <c r="E117" s="1">
        <v>33000</v>
      </c>
      <c r="F117" s="7" t="s">
        <v>35</v>
      </c>
      <c r="G117" s="52">
        <f>C115-E115-E116-E117</f>
        <v>49000</v>
      </c>
      <c r="H117" s="37">
        <f>H116+E117</f>
        <v>33000</v>
      </c>
      <c r="I117" s="36"/>
    </row>
    <row r="118" spans="1:9">
      <c r="A118" s="28"/>
      <c r="B118" s="82"/>
      <c r="C118" s="48"/>
      <c r="D118" s="24" t="s">
        <v>30</v>
      </c>
      <c r="E118" s="1">
        <v>0</v>
      </c>
      <c r="F118" s="7" t="s">
        <v>35</v>
      </c>
      <c r="G118" s="52">
        <f>C115-E115-E116-E117-E118</f>
        <v>49000</v>
      </c>
      <c r="H118" s="37">
        <f>H117+E118</f>
        <v>33000</v>
      </c>
      <c r="I118" s="36"/>
    </row>
    <row r="119" spans="1:9">
      <c r="A119" s="28"/>
      <c r="B119" s="82"/>
      <c r="C119" s="48"/>
      <c r="D119" s="24" t="s">
        <v>31</v>
      </c>
      <c r="E119" s="1">
        <v>0</v>
      </c>
      <c r="F119" s="7" t="s">
        <v>35</v>
      </c>
      <c r="G119" s="52">
        <f>C115-E115-E116-E117-E118-E119</f>
        <v>49000</v>
      </c>
      <c r="H119" s="37">
        <f>H118+E119</f>
        <v>33000</v>
      </c>
      <c r="I119" s="36"/>
    </row>
    <row r="120" spans="1:9">
      <c r="A120" s="84"/>
      <c r="B120" s="82"/>
      <c r="C120" s="79"/>
      <c r="D120" s="26" t="s">
        <v>32</v>
      </c>
      <c r="E120" s="3">
        <v>10000</v>
      </c>
      <c r="F120" s="11" t="s">
        <v>35</v>
      </c>
      <c r="G120" s="53">
        <f>C115-E115-E116-E117-E118-E119-E120</f>
        <v>39000</v>
      </c>
      <c r="H120" s="37">
        <f>H119+E120</f>
        <v>43000</v>
      </c>
      <c r="I120" s="37">
        <f>C115-H120</f>
        <v>39000</v>
      </c>
    </row>
    <row r="121" spans="1:9">
      <c r="A121" s="85"/>
      <c r="B121" s="83"/>
      <c r="C121" s="80"/>
      <c r="D121" s="60" t="s">
        <v>49</v>
      </c>
      <c r="E121" s="61">
        <f>SUM(E115:E120)</f>
        <v>43000</v>
      </c>
      <c r="F121" s="64" t="s">
        <v>35</v>
      </c>
      <c r="G121" s="65">
        <f>C115-E121</f>
        <v>39000</v>
      </c>
      <c r="H121" s="37"/>
      <c r="I121" s="37"/>
    </row>
    <row r="122" spans="1:9">
      <c r="A122" s="31"/>
      <c r="B122" s="34" t="s">
        <v>17</v>
      </c>
      <c r="C122" s="9"/>
      <c r="D122" s="33"/>
      <c r="E122" s="9"/>
      <c r="F122" s="49"/>
      <c r="G122" s="49"/>
    </row>
    <row r="123" spans="1:9">
      <c r="A123" s="24">
        <v>17</v>
      </c>
      <c r="B123" s="77" t="s">
        <v>15</v>
      </c>
      <c r="C123" s="8" t="s">
        <v>36</v>
      </c>
      <c r="D123" s="23" t="s">
        <v>27</v>
      </c>
      <c r="E123" s="1">
        <v>276350</v>
      </c>
      <c r="F123" s="2" t="s">
        <v>21</v>
      </c>
      <c r="G123" s="50">
        <f>E123</f>
        <v>276350</v>
      </c>
    </row>
    <row r="124" spans="1:9">
      <c r="A124" s="24"/>
      <c r="B124" s="77"/>
      <c r="C124" s="8"/>
      <c r="D124" s="23" t="s">
        <v>28</v>
      </c>
      <c r="E124" s="1">
        <v>121620</v>
      </c>
      <c r="F124" s="2" t="s">
        <v>21</v>
      </c>
      <c r="G124" s="50">
        <f>G123+E124</f>
        <v>397970</v>
      </c>
      <c r="H124" s="25">
        <f>E123+E124</f>
        <v>397970</v>
      </c>
    </row>
    <row r="125" spans="1:9">
      <c r="A125" s="24"/>
      <c r="B125" s="77"/>
      <c r="C125" s="8"/>
      <c r="D125" s="24" t="s">
        <v>29</v>
      </c>
      <c r="E125" s="1">
        <v>91080</v>
      </c>
      <c r="F125" s="2" t="s">
        <v>21</v>
      </c>
      <c r="G125" s="50">
        <f>G124+E125</f>
        <v>489050</v>
      </c>
      <c r="H125" s="25">
        <f>H124+E125</f>
        <v>489050</v>
      </c>
    </row>
    <row r="126" spans="1:9">
      <c r="A126" s="24"/>
      <c r="B126" s="77"/>
      <c r="C126" s="8"/>
      <c r="D126" s="24" t="s">
        <v>30</v>
      </c>
      <c r="E126" s="47">
        <v>63730</v>
      </c>
      <c r="F126" s="2" t="s">
        <v>21</v>
      </c>
      <c r="G126" s="50">
        <f>G125+E126</f>
        <v>552780</v>
      </c>
      <c r="H126" s="25">
        <f>H125+E126</f>
        <v>552780</v>
      </c>
    </row>
    <row r="127" spans="1:9">
      <c r="A127" s="24"/>
      <c r="B127" s="77"/>
      <c r="C127" s="8"/>
      <c r="D127" s="24" t="s">
        <v>31</v>
      </c>
      <c r="E127" s="47">
        <v>44500</v>
      </c>
      <c r="F127" s="2" t="s">
        <v>21</v>
      </c>
      <c r="G127" s="50">
        <f>G126+E127</f>
        <v>597280</v>
      </c>
      <c r="H127" s="25">
        <f>H126+E127</f>
        <v>597280</v>
      </c>
    </row>
    <row r="128" spans="1:9">
      <c r="A128" s="74"/>
      <c r="B128" s="77"/>
      <c r="C128" s="70"/>
      <c r="D128" s="23" t="s">
        <v>32</v>
      </c>
      <c r="E128" s="1">
        <v>37410</v>
      </c>
      <c r="F128" s="2" t="s">
        <v>21</v>
      </c>
      <c r="G128" s="50">
        <f>G127+E128</f>
        <v>634690</v>
      </c>
      <c r="H128" s="25">
        <f>H127+E128</f>
        <v>634690</v>
      </c>
      <c r="I128" s="25">
        <f>SUM(E123:E128)</f>
        <v>634690</v>
      </c>
    </row>
    <row r="129" spans="1:11">
      <c r="A129" s="75"/>
      <c r="B129" s="78"/>
      <c r="C129" s="71"/>
      <c r="D129" s="60" t="s">
        <v>49</v>
      </c>
      <c r="E129" s="61">
        <f>SUM(E123:E128)</f>
        <v>634690</v>
      </c>
      <c r="F129" s="62" t="s">
        <v>21</v>
      </c>
      <c r="G129" s="63">
        <f>E129</f>
        <v>634690</v>
      </c>
      <c r="H129" s="25"/>
      <c r="I129" s="25"/>
    </row>
    <row r="130" spans="1:11">
      <c r="A130" s="31"/>
      <c r="B130" s="38" t="s">
        <v>18</v>
      </c>
      <c r="C130" s="9"/>
      <c r="D130" s="33"/>
      <c r="E130" s="9"/>
      <c r="F130" s="54"/>
      <c r="G130" s="49"/>
    </row>
    <row r="131" spans="1:11">
      <c r="A131" s="24">
        <v>18</v>
      </c>
      <c r="B131" s="77" t="s">
        <v>19</v>
      </c>
      <c r="C131" s="8" t="s">
        <v>36</v>
      </c>
      <c r="D131" s="23" t="s">
        <v>27</v>
      </c>
      <c r="E131" s="1">
        <v>0</v>
      </c>
      <c r="F131" s="2" t="s">
        <v>35</v>
      </c>
      <c r="G131" s="50">
        <f>E131</f>
        <v>0</v>
      </c>
    </row>
    <row r="132" spans="1:11">
      <c r="A132" s="24"/>
      <c r="B132" s="77"/>
      <c r="C132" s="8"/>
      <c r="D132" s="23" t="s">
        <v>28</v>
      </c>
      <c r="E132" s="1">
        <v>0</v>
      </c>
      <c r="F132" s="2" t="s">
        <v>35</v>
      </c>
      <c r="G132" s="50">
        <f>G131+E132</f>
        <v>0</v>
      </c>
      <c r="H132" s="25">
        <f>G131+E132</f>
        <v>0</v>
      </c>
    </row>
    <row r="133" spans="1:11">
      <c r="A133" s="24"/>
      <c r="B133" s="77"/>
      <c r="C133" s="8"/>
      <c r="D133" s="24" t="s">
        <v>29</v>
      </c>
      <c r="E133" s="1">
        <v>0</v>
      </c>
      <c r="F133" s="2" t="s">
        <v>35</v>
      </c>
      <c r="G133" s="50">
        <f>G132+E133</f>
        <v>0</v>
      </c>
      <c r="H133" s="25">
        <f>H132+E133</f>
        <v>0</v>
      </c>
    </row>
    <row r="134" spans="1:11">
      <c r="A134" s="24"/>
      <c r="B134" s="77"/>
      <c r="C134" s="8"/>
      <c r="D134" s="24" t="s">
        <v>30</v>
      </c>
      <c r="E134" s="1">
        <v>0</v>
      </c>
      <c r="F134" s="2" t="s">
        <v>35</v>
      </c>
      <c r="G134" s="50">
        <f>G133+E134</f>
        <v>0</v>
      </c>
      <c r="H134" s="25">
        <f>H133+E134</f>
        <v>0</v>
      </c>
    </row>
    <row r="135" spans="1:11">
      <c r="A135" s="24"/>
      <c r="B135" s="77"/>
      <c r="C135" s="8"/>
      <c r="D135" s="24" t="s">
        <v>31</v>
      </c>
      <c r="E135" s="1">
        <v>500</v>
      </c>
      <c r="F135" s="2" t="s">
        <v>21</v>
      </c>
      <c r="G135" s="50">
        <f>G134+E135</f>
        <v>500</v>
      </c>
      <c r="H135" s="25">
        <f>H134+E135</f>
        <v>500</v>
      </c>
    </row>
    <row r="136" spans="1:11">
      <c r="A136" s="74"/>
      <c r="B136" s="77"/>
      <c r="C136" s="70"/>
      <c r="D136" s="26" t="s">
        <v>32</v>
      </c>
      <c r="E136" s="3">
        <v>0</v>
      </c>
      <c r="F136" s="4" t="s">
        <v>21</v>
      </c>
      <c r="G136" s="51">
        <f>G135+E136</f>
        <v>500</v>
      </c>
      <c r="H136" s="25">
        <f>H135+E136</f>
        <v>500</v>
      </c>
      <c r="I136" s="25">
        <f>SUM(E131:E136)</f>
        <v>500</v>
      </c>
    </row>
    <row r="137" spans="1:11">
      <c r="A137" s="75"/>
      <c r="B137" s="78"/>
      <c r="C137" s="71"/>
      <c r="D137" s="60" t="s">
        <v>49</v>
      </c>
      <c r="E137" s="61">
        <f>SUM(E131:E136)</f>
        <v>500</v>
      </c>
      <c r="F137" s="62" t="s">
        <v>21</v>
      </c>
      <c r="G137" s="63">
        <f>E137</f>
        <v>500</v>
      </c>
    </row>
    <row r="138" spans="1:11" ht="20.25" customHeight="1">
      <c r="A138" s="31">
        <v>19</v>
      </c>
      <c r="B138" s="76" t="s">
        <v>48</v>
      </c>
      <c r="C138" s="8" t="s">
        <v>36</v>
      </c>
      <c r="D138" s="23" t="s">
        <v>27</v>
      </c>
      <c r="E138" s="1">
        <v>16660</v>
      </c>
      <c r="F138" s="2" t="s">
        <v>21</v>
      </c>
      <c r="G138" s="50">
        <f>E138</f>
        <v>16660</v>
      </c>
    </row>
    <row r="139" spans="1:11">
      <c r="A139" s="24"/>
      <c r="B139" s="77"/>
      <c r="C139" s="8"/>
      <c r="D139" s="23" t="s">
        <v>28</v>
      </c>
      <c r="E139" s="1">
        <v>17460</v>
      </c>
      <c r="F139" s="2" t="s">
        <v>21</v>
      </c>
      <c r="G139" s="50">
        <f>G138+E139</f>
        <v>34120</v>
      </c>
      <c r="H139" s="25">
        <f>E138+E139</f>
        <v>34120</v>
      </c>
    </row>
    <row r="140" spans="1:11">
      <c r="A140" s="24"/>
      <c r="B140" s="77"/>
      <c r="C140" s="8"/>
      <c r="D140" s="24" t="s">
        <v>29</v>
      </c>
      <c r="E140" s="1">
        <v>17660</v>
      </c>
      <c r="F140" s="2" t="s">
        <v>21</v>
      </c>
      <c r="G140" s="50">
        <f>G139+E140</f>
        <v>51780</v>
      </c>
      <c r="H140" s="25">
        <f>H139+E140</f>
        <v>51780</v>
      </c>
    </row>
    <row r="141" spans="1:11">
      <c r="A141" s="24"/>
      <c r="B141" s="77"/>
      <c r="C141" s="8"/>
      <c r="D141" s="24" t="s">
        <v>30</v>
      </c>
      <c r="E141" s="47">
        <v>21358</v>
      </c>
      <c r="F141" s="2" t="s">
        <v>21</v>
      </c>
      <c r="G141" s="50">
        <f>G140+E141</f>
        <v>73138</v>
      </c>
      <c r="H141" s="25">
        <f>H140+E141</f>
        <v>73138</v>
      </c>
    </row>
    <row r="142" spans="1:11">
      <c r="A142" s="24"/>
      <c r="B142" s="77"/>
      <c r="C142" s="8"/>
      <c r="D142" s="24" t="s">
        <v>31</v>
      </c>
      <c r="E142" s="1">
        <v>19480</v>
      </c>
      <c r="F142" s="2" t="s">
        <v>21</v>
      </c>
      <c r="G142" s="50">
        <f>G141+E142</f>
        <v>92618</v>
      </c>
      <c r="H142" s="25">
        <f>H141+E142</f>
        <v>92618</v>
      </c>
    </row>
    <row r="143" spans="1:11">
      <c r="A143" s="74"/>
      <c r="B143" s="77"/>
      <c r="C143" s="70"/>
      <c r="D143" s="26" t="s">
        <v>32</v>
      </c>
      <c r="E143" s="3">
        <v>21420</v>
      </c>
      <c r="F143" s="4" t="s">
        <v>21</v>
      </c>
      <c r="G143" s="51">
        <f>G142+E143</f>
        <v>114038</v>
      </c>
      <c r="H143" s="25">
        <f>H142+E143</f>
        <v>114038</v>
      </c>
      <c r="I143" s="25">
        <f>SUM(E138:E143)</f>
        <v>114038</v>
      </c>
      <c r="K143" s="25"/>
    </row>
    <row r="144" spans="1:11">
      <c r="A144" s="75"/>
      <c r="B144" s="78"/>
      <c r="C144" s="71"/>
      <c r="D144" s="60" t="s">
        <v>49</v>
      </c>
      <c r="E144" s="61">
        <f>SUM(E138:E143)</f>
        <v>114038</v>
      </c>
      <c r="F144" s="62" t="s">
        <v>21</v>
      </c>
      <c r="G144" s="63">
        <f>E144</f>
        <v>114038</v>
      </c>
      <c r="H144" s="25"/>
      <c r="I144" s="25"/>
      <c r="K144" s="25"/>
    </row>
    <row r="145" spans="1:9">
      <c r="A145" s="66">
        <v>20</v>
      </c>
      <c r="B145" s="76" t="s">
        <v>23</v>
      </c>
      <c r="C145" s="8" t="s">
        <v>36</v>
      </c>
      <c r="D145" s="23" t="s">
        <v>27</v>
      </c>
      <c r="E145" s="1">
        <v>11000</v>
      </c>
      <c r="F145" s="2" t="s">
        <v>21</v>
      </c>
      <c r="G145" s="50">
        <f>E145</f>
        <v>11000</v>
      </c>
    </row>
    <row r="146" spans="1:9">
      <c r="A146" s="24"/>
      <c r="B146" s="77"/>
      <c r="C146" s="8"/>
      <c r="D146" s="23" t="s">
        <v>28</v>
      </c>
      <c r="E146" s="1">
        <v>700</v>
      </c>
      <c r="F146" s="2" t="s">
        <v>21</v>
      </c>
      <c r="G146" s="50">
        <f>G145+E146</f>
        <v>11700</v>
      </c>
      <c r="H146" s="25">
        <f>E145+E146</f>
        <v>11700</v>
      </c>
    </row>
    <row r="147" spans="1:9">
      <c r="A147" s="24"/>
      <c r="B147" s="39"/>
      <c r="C147" s="8"/>
      <c r="D147" s="24" t="s">
        <v>29</v>
      </c>
      <c r="E147" s="1">
        <v>0</v>
      </c>
      <c r="F147" s="2" t="s">
        <v>21</v>
      </c>
      <c r="G147" s="50">
        <f>G146+E147</f>
        <v>11700</v>
      </c>
      <c r="H147" s="25">
        <f>H146+E147</f>
        <v>11700</v>
      </c>
    </row>
    <row r="148" spans="1:9">
      <c r="A148" s="24"/>
      <c r="B148" s="39"/>
      <c r="C148" s="8"/>
      <c r="D148" s="24" t="s">
        <v>30</v>
      </c>
      <c r="E148" s="1">
        <v>183400</v>
      </c>
      <c r="F148" s="2" t="s">
        <v>21</v>
      </c>
      <c r="G148" s="50">
        <f>G147+E148</f>
        <v>195100</v>
      </c>
      <c r="H148" s="25">
        <f>H147+E148</f>
        <v>195100</v>
      </c>
    </row>
    <row r="149" spans="1:9">
      <c r="A149" s="24"/>
      <c r="B149" s="39"/>
      <c r="C149" s="8"/>
      <c r="D149" s="24" t="s">
        <v>31</v>
      </c>
      <c r="E149" s="1">
        <v>0</v>
      </c>
      <c r="F149" s="2" t="s">
        <v>21</v>
      </c>
      <c r="G149" s="50">
        <f>G148+E149</f>
        <v>195100</v>
      </c>
      <c r="H149" s="25">
        <f>H148+E149</f>
        <v>195100</v>
      </c>
    </row>
    <row r="150" spans="1:9">
      <c r="A150" s="74"/>
      <c r="B150" s="72"/>
      <c r="C150" s="70"/>
      <c r="D150" s="26" t="s">
        <v>32</v>
      </c>
      <c r="E150" s="3">
        <v>26000</v>
      </c>
      <c r="F150" s="4" t="s">
        <v>21</v>
      </c>
      <c r="G150" s="51">
        <f>G149+E150</f>
        <v>221100</v>
      </c>
      <c r="H150" s="25">
        <f>H149+E150</f>
        <v>221100</v>
      </c>
      <c r="I150" s="25">
        <f>SUM(E145:E150)</f>
        <v>221100</v>
      </c>
    </row>
    <row r="151" spans="1:9">
      <c r="A151" s="75"/>
      <c r="B151" s="73"/>
      <c r="C151" s="71"/>
      <c r="D151" s="60" t="s">
        <v>49</v>
      </c>
      <c r="E151" s="61">
        <f>SUM(E145:E150)</f>
        <v>221100</v>
      </c>
      <c r="F151" s="62" t="s">
        <v>21</v>
      </c>
      <c r="G151" s="63">
        <f>E151</f>
        <v>221100</v>
      </c>
      <c r="H151" s="25"/>
      <c r="I151" s="25"/>
    </row>
    <row r="152" spans="1:9">
      <c r="A152" s="24">
        <v>21</v>
      </c>
      <c r="B152" s="76" t="s">
        <v>37</v>
      </c>
      <c r="C152" s="8" t="s">
        <v>36</v>
      </c>
      <c r="D152" s="23" t="s">
        <v>27</v>
      </c>
      <c r="E152" s="1">
        <v>28080</v>
      </c>
      <c r="F152" s="1" t="s">
        <v>21</v>
      </c>
      <c r="G152" s="1">
        <f>E152</f>
        <v>28080</v>
      </c>
      <c r="H152" s="25"/>
      <c r="I152" s="25"/>
    </row>
    <row r="153" spans="1:9">
      <c r="A153" s="24"/>
      <c r="B153" s="77"/>
      <c r="C153" s="8"/>
      <c r="D153" s="23" t="s">
        <v>28</v>
      </c>
      <c r="E153" s="1">
        <v>22090</v>
      </c>
      <c r="F153" s="1" t="s">
        <v>21</v>
      </c>
      <c r="G153" s="56">
        <f>G152+E153</f>
        <v>50170</v>
      </c>
      <c r="H153" s="25">
        <f>G152+E153</f>
        <v>50170</v>
      </c>
      <c r="I153" s="25"/>
    </row>
    <row r="154" spans="1:9">
      <c r="A154" s="24"/>
      <c r="B154" s="42"/>
      <c r="C154" s="8"/>
      <c r="D154" s="24" t="s">
        <v>29</v>
      </c>
      <c r="E154" s="1">
        <v>0</v>
      </c>
      <c r="F154" s="1" t="s">
        <v>21</v>
      </c>
      <c r="G154" s="1">
        <f>G153+E154</f>
        <v>50170</v>
      </c>
      <c r="H154" s="25">
        <f>H153+E154</f>
        <v>50170</v>
      </c>
      <c r="I154" s="25"/>
    </row>
    <row r="155" spans="1:9">
      <c r="A155" s="24"/>
      <c r="B155" s="42"/>
      <c r="C155" s="8"/>
      <c r="D155" s="24" t="s">
        <v>30</v>
      </c>
      <c r="E155" s="47">
        <v>6010</v>
      </c>
      <c r="F155" s="1" t="s">
        <v>21</v>
      </c>
      <c r="G155" s="1">
        <f>G154+E155</f>
        <v>56180</v>
      </c>
      <c r="H155" s="25">
        <f>H154+E155</f>
        <v>56180</v>
      </c>
      <c r="I155" s="25"/>
    </row>
    <row r="156" spans="1:9">
      <c r="A156" s="24"/>
      <c r="B156" s="42"/>
      <c r="C156" s="8"/>
      <c r="D156" s="24" t="s">
        <v>31</v>
      </c>
      <c r="E156" s="1">
        <v>17425</v>
      </c>
      <c r="F156" s="1" t="s">
        <v>21</v>
      </c>
      <c r="G156" s="1">
        <f>G155+E156</f>
        <v>73605</v>
      </c>
      <c r="H156" s="25">
        <f>H155+E156</f>
        <v>73605</v>
      </c>
      <c r="I156" s="25"/>
    </row>
    <row r="157" spans="1:9">
      <c r="A157" s="24"/>
      <c r="B157" s="42"/>
      <c r="C157" s="8"/>
      <c r="D157" s="23" t="s">
        <v>32</v>
      </c>
      <c r="E157" s="1">
        <v>11920</v>
      </c>
      <c r="F157" s="1" t="s">
        <v>21</v>
      </c>
      <c r="G157" s="1">
        <f>G156+E157</f>
        <v>85525</v>
      </c>
      <c r="H157" s="25">
        <f>H156+E157</f>
        <v>85525</v>
      </c>
      <c r="I157" s="25">
        <f>SUM(E152:E157)</f>
        <v>85525</v>
      </c>
    </row>
    <row r="158" spans="1:9">
      <c r="A158" s="24"/>
      <c r="B158" s="42"/>
      <c r="C158" s="8"/>
      <c r="D158" s="60" t="s">
        <v>49</v>
      </c>
      <c r="E158" s="61">
        <f>SUM(E152:E157)</f>
        <v>85525</v>
      </c>
      <c r="F158" s="61" t="s">
        <v>21</v>
      </c>
      <c r="G158" s="67">
        <f>E158</f>
        <v>85525</v>
      </c>
      <c r="H158" s="25"/>
      <c r="I158" s="25"/>
    </row>
    <row r="159" spans="1:9">
      <c r="A159" s="31"/>
      <c r="B159" s="40" t="s">
        <v>24</v>
      </c>
      <c r="C159" s="9"/>
      <c r="D159" s="41"/>
      <c r="E159" s="55"/>
      <c r="F159" s="54"/>
      <c r="G159" s="49"/>
    </row>
    <row r="160" spans="1:9">
      <c r="A160" s="24">
        <v>22</v>
      </c>
      <c r="B160" s="42" t="s">
        <v>25</v>
      </c>
      <c r="C160" s="8" t="s">
        <v>36</v>
      </c>
      <c r="D160" s="23" t="s">
        <v>27</v>
      </c>
      <c r="E160" s="1">
        <v>307630</v>
      </c>
      <c r="F160" s="12" t="s">
        <v>21</v>
      </c>
      <c r="G160" s="50">
        <f>E160</f>
        <v>307630</v>
      </c>
    </row>
    <row r="161" spans="1:9">
      <c r="A161" s="24"/>
      <c r="B161" s="42"/>
      <c r="C161" s="8"/>
      <c r="D161" s="23" t="s">
        <v>28</v>
      </c>
      <c r="E161" s="1">
        <v>67360</v>
      </c>
      <c r="F161" s="12" t="s">
        <v>21</v>
      </c>
      <c r="G161" s="50">
        <f>G160+E161</f>
        <v>374990</v>
      </c>
      <c r="H161" s="25">
        <f>E160+E161</f>
        <v>374990</v>
      </c>
    </row>
    <row r="162" spans="1:9">
      <c r="A162" s="24"/>
      <c r="B162" s="42"/>
      <c r="C162" s="8"/>
      <c r="D162" s="24" t="s">
        <v>29</v>
      </c>
      <c r="E162" s="1">
        <v>48330</v>
      </c>
      <c r="F162" s="12" t="s">
        <v>21</v>
      </c>
      <c r="G162" s="50">
        <f>G161+E162</f>
        <v>423320</v>
      </c>
      <c r="H162" s="25">
        <f>H161+E162</f>
        <v>423320</v>
      </c>
    </row>
    <row r="163" spans="1:9">
      <c r="A163" s="24"/>
      <c r="B163" s="42"/>
      <c r="C163" s="8"/>
      <c r="D163" s="24" t="s">
        <v>30</v>
      </c>
      <c r="E163" s="47">
        <v>18440</v>
      </c>
      <c r="F163" s="12" t="s">
        <v>21</v>
      </c>
      <c r="G163" s="50">
        <f>G162+E163</f>
        <v>441760</v>
      </c>
      <c r="H163" s="25">
        <f>H162+E163</f>
        <v>441760</v>
      </c>
    </row>
    <row r="164" spans="1:9">
      <c r="A164" s="24"/>
      <c r="B164" s="42"/>
      <c r="C164" s="8"/>
      <c r="D164" s="24" t="s">
        <v>31</v>
      </c>
      <c r="E164" s="1">
        <v>49720</v>
      </c>
      <c r="F164" s="12" t="s">
        <v>21</v>
      </c>
      <c r="G164" s="50">
        <f>G163+E164</f>
        <v>491480</v>
      </c>
      <c r="H164" s="25">
        <f>H163+E164</f>
        <v>491480</v>
      </c>
    </row>
    <row r="165" spans="1:9">
      <c r="A165" s="74"/>
      <c r="B165" s="72"/>
      <c r="C165" s="70"/>
      <c r="D165" s="26" t="s">
        <v>32</v>
      </c>
      <c r="E165" s="3">
        <v>77720</v>
      </c>
      <c r="F165" s="13" t="s">
        <v>21</v>
      </c>
      <c r="G165" s="51">
        <f>G164+E165</f>
        <v>569200</v>
      </c>
      <c r="H165" s="25">
        <f>H164+E165</f>
        <v>569200</v>
      </c>
      <c r="I165" s="25">
        <f>SUM(E160:E165)</f>
        <v>569200</v>
      </c>
    </row>
    <row r="166" spans="1:9">
      <c r="A166" s="75"/>
      <c r="B166" s="73"/>
      <c r="C166" s="71"/>
      <c r="D166" s="60" t="s">
        <v>49</v>
      </c>
      <c r="E166" s="68">
        <f>SUM(E160:E165)</f>
        <v>569200</v>
      </c>
      <c r="F166" s="69" t="s">
        <v>21</v>
      </c>
      <c r="G166" s="67">
        <f>E166</f>
        <v>569200</v>
      </c>
    </row>
  </sheetData>
  <mergeCells count="74">
    <mergeCell ref="A1:G1"/>
    <mergeCell ref="A2:G2"/>
    <mergeCell ref="A3:G3"/>
    <mergeCell ref="E4:G4"/>
    <mergeCell ref="A5:A6"/>
    <mergeCell ref="B5:B6"/>
    <mergeCell ref="C5:C6"/>
    <mergeCell ref="D5:D6"/>
    <mergeCell ref="E5:E6"/>
    <mergeCell ref="B8:B14"/>
    <mergeCell ref="C13:C14"/>
    <mergeCell ref="A13:A14"/>
    <mergeCell ref="A20:A21"/>
    <mergeCell ref="B15:B21"/>
    <mergeCell ref="C20:C21"/>
    <mergeCell ref="C27:C28"/>
    <mergeCell ref="A34:A35"/>
    <mergeCell ref="B29:B35"/>
    <mergeCell ref="C34:C35"/>
    <mergeCell ref="A41:A42"/>
    <mergeCell ref="B36:B42"/>
    <mergeCell ref="C41:C42"/>
    <mergeCell ref="B22:B28"/>
    <mergeCell ref="A27:A28"/>
    <mergeCell ref="C49:C50"/>
    <mergeCell ref="B44:B50"/>
    <mergeCell ref="A49:A50"/>
    <mergeCell ref="C56:C57"/>
    <mergeCell ref="B51:B57"/>
    <mergeCell ref="A56:A57"/>
    <mergeCell ref="C63:C64"/>
    <mergeCell ref="B58:B64"/>
    <mergeCell ref="A63:A64"/>
    <mergeCell ref="C70:C71"/>
    <mergeCell ref="B65:B71"/>
    <mergeCell ref="A70:A71"/>
    <mergeCell ref="C77:C78"/>
    <mergeCell ref="B72:B78"/>
    <mergeCell ref="A77:A78"/>
    <mergeCell ref="B79:B85"/>
    <mergeCell ref="C84:C85"/>
    <mergeCell ref="A84:A85"/>
    <mergeCell ref="C92:C93"/>
    <mergeCell ref="B87:B93"/>
    <mergeCell ref="A92:A93"/>
    <mergeCell ref="C99:C100"/>
    <mergeCell ref="B94:B100"/>
    <mergeCell ref="A99:A100"/>
    <mergeCell ref="C106:C107"/>
    <mergeCell ref="B101:B107"/>
    <mergeCell ref="A106:A107"/>
    <mergeCell ref="C113:C114"/>
    <mergeCell ref="B108:B114"/>
    <mergeCell ref="A113:A114"/>
    <mergeCell ref="C120:C121"/>
    <mergeCell ref="B115:B121"/>
    <mergeCell ref="A120:A121"/>
    <mergeCell ref="A128:A129"/>
    <mergeCell ref="B123:B129"/>
    <mergeCell ref="C128:C129"/>
    <mergeCell ref="C136:C137"/>
    <mergeCell ref="B131:B137"/>
    <mergeCell ref="A136:A137"/>
    <mergeCell ref="B145:B146"/>
    <mergeCell ref="C143:C144"/>
    <mergeCell ref="B138:B144"/>
    <mergeCell ref="A143:A144"/>
    <mergeCell ref="C150:C151"/>
    <mergeCell ref="B150:B151"/>
    <mergeCell ref="A150:A151"/>
    <mergeCell ref="C165:C166"/>
    <mergeCell ref="B165:B166"/>
    <mergeCell ref="A165:A166"/>
    <mergeCell ref="B152:B153"/>
  </mergeCells>
  <pageMargins left="0.35433070866141736" right="0.35433070866141736" top="0.35433070866141736" bottom="0.35433070866141736" header="0.31496062992125984" footer="0.31496062992125984"/>
  <pageSetup orientation="portrait" r:id="rId1"/>
  <rowBreaks count="5" manualBreakCount="5">
    <brk id="35" max="6" man="1"/>
    <brk id="64" max="6" man="1"/>
    <brk id="93" max="6" man="1"/>
    <brk id="121" max="6" man="1"/>
    <brk id="1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bma04544</cp:lastModifiedBy>
  <cp:lastPrinted>2025-04-05T09:57:56Z</cp:lastPrinted>
  <dcterms:created xsi:type="dcterms:W3CDTF">2023-04-11T04:11:24Z</dcterms:created>
  <dcterms:modified xsi:type="dcterms:W3CDTF">2025-04-18T02:59:44Z</dcterms:modified>
</cp:coreProperties>
</file>