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โอนย้ายข้อมูลจากเครื่อง PC\ITA\ITA ปี 2567\oit\O13\"/>
    </mc:Choice>
  </mc:AlternateContent>
  <xr:revisionPtr revIDLastSave="0" documentId="13_ncr:1_{AC950DB2-F2C3-4AE8-8B06-21B6922C770A}" xr6:coauthVersionLast="47" xr6:coauthVersionMax="47" xr10:uidLastSave="{00000000-0000-0000-0000-000000000000}"/>
  <bookViews>
    <workbookView xWindow="-120" yWindow="-120" windowWidth="29040" windowHeight="15720" xr2:uid="{F2C7FBB0-3BE4-4444-AF3B-FEDA76CB555A}"/>
  </bookViews>
  <sheets>
    <sheet name="สงม.1" sheetId="2" r:id="rId1"/>
  </sheets>
  <externalReferences>
    <externalReference r:id="rId2"/>
  </externalReferences>
  <definedNames>
    <definedName name="_xlnm.Print_Titles" localSheetId="0">สงม.1!$1:$5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2" l="1"/>
  <c r="D91" i="2"/>
  <c r="C91" i="2"/>
  <c r="E90" i="2"/>
  <c r="D90" i="2"/>
  <c r="C90" i="2"/>
  <c r="E89" i="2"/>
  <c r="D89" i="2"/>
  <c r="C89" i="2"/>
  <c r="C88" i="2" s="1"/>
  <c r="E87" i="2"/>
  <c r="B87" i="2" s="1"/>
  <c r="D87" i="2"/>
  <c r="C87" i="2"/>
  <c r="C86" i="2" s="1"/>
  <c r="D86" i="2"/>
  <c r="E81" i="2"/>
  <c r="E80" i="2" s="1"/>
  <c r="D81" i="2"/>
  <c r="D80" i="2" s="1"/>
  <c r="C81" i="2"/>
  <c r="E79" i="2"/>
  <c r="E76" i="2" s="1"/>
  <c r="D79" i="2"/>
  <c r="D76" i="2" s="1"/>
  <c r="C79" i="2"/>
  <c r="C76" i="2" s="1"/>
  <c r="E75" i="2"/>
  <c r="D75" i="2"/>
  <c r="C75" i="2"/>
  <c r="E74" i="2"/>
  <c r="D74" i="2"/>
  <c r="C74" i="2"/>
  <c r="E72" i="2"/>
  <c r="D72" i="2"/>
  <c r="D71" i="2" s="1"/>
  <c r="C72" i="2"/>
  <c r="C71" i="2" s="1"/>
  <c r="E68" i="2"/>
  <c r="E64" i="2" s="1"/>
  <c r="D68" i="2"/>
  <c r="D64" i="2" s="1"/>
  <c r="C68" i="2"/>
  <c r="E66" i="2"/>
  <c r="D66" i="2"/>
  <c r="C66" i="2"/>
  <c r="E63" i="2"/>
  <c r="D63" i="2"/>
  <c r="C63" i="2"/>
  <c r="E62" i="2"/>
  <c r="D62" i="2"/>
  <c r="C62" i="2"/>
  <c r="E60" i="2"/>
  <c r="D60" i="2"/>
  <c r="C60" i="2"/>
  <c r="E59" i="2"/>
  <c r="D59" i="2"/>
  <c r="C59" i="2"/>
  <c r="E55" i="2"/>
  <c r="E54" i="2" s="1"/>
  <c r="D55" i="2"/>
  <c r="D54" i="2" s="1"/>
  <c r="C55" i="2"/>
  <c r="E53" i="2"/>
  <c r="E52" i="2" s="1"/>
  <c r="D53" i="2"/>
  <c r="D52" i="2" s="1"/>
  <c r="C53" i="2"/>
  <c r="E51" i="2"/>
  <c r="D51" i="2"/>
  <c r="C51" i="2"/>
  <c r="E50" i="2"/>
  <c r="D50" i="2"/>
  <c r="C50" i="2"/>
  <c r="C49" i="2" s="1"/>
  <c r="E46" i="2"/>
  <c r="D46" i="2"/>
  <c r="C46" i="2"/>
  <c r="E45" i="2"/>
  <c r="D45" i="2"/>
  <c r="C45" i="2"/>
  <c r="E41" i="2"/>
  <c r="D41" i="2"/>
  <c r="C41" i="2"/>
  <c r="E40" i="2"/>
  <c r="D40" i="2"/>
  <c r="C40" i="2"/>
  <c r="E38" i="2"/>
  <c r="E37" i="2" s="1"/>
  <c r="D38" i="2"/>
  <c r="D37" i="2" s="1"/>
  <c r="C38" i="2"/>
  <c r="E35" i="2"/>
  <c r="E34" i="2" s="1"/>
  <c r="D35" i="2"/>
  <c r="D34" i="2" s="1"/>
  <c r="C35" i="2"/>
  <c r="C34" i="2" s="1"/>
  <c r="E33" i="2"/>
  <c r="E32" i="2" s="1"/>
  <c r="D33" i="2"/>
  <c r="D32" i="2" s="1"/>
  <c r="C33" i="2"/>
  <c r="E29" i="2"/>
  <c r="E28" i="2" s="1"/>
  <c r="E27" i="2" s="1"/>
  <c r="D29" i="2"/>
  <c r="D28" i="2" s="1"/>
  <c r="D27" i="2" s="1"/>
  <c r="C29" i="2"/>
  <c r="E25" i="2"/>
  <c r="E24" i="2" s="1"/>
  <c r="E23" i="2" s="1"/>
  <c r="D25" i="2"/>
  <c r="D24" i="2" s="1"/>
  <c r="D23" i="2" s="1"/>
  <c r="C25" i="2"/>
  <c r="C24" i="2" s="1"/>
  <c r="E19" i="2"/>
  <c r="E18" i="2" s="1"/>
  <c r="D19" i="2"/>
  <c r="D18" i="2" s="1"/>
  <c r="C19" i="2"/>
  <c r="C18" i="2" s="1"/>
  <c r="C17" i="2" s="1"/>
  <c r="B19" i="2"/>
  <c r="E15" i="2"/>
  <c r="D15" i="2"/>
  <c r="C15" i="2"/>
  <c r="B15" i="2"/>
  <c r="E14" i="2"/>
  <c r="D14" i="2"/>
  <c r="C14" i="2"/>
  <c r="B14" i="2"/>
  <c r="E12" i="2"/>
  <c r="E11" i="2" s="1"/>
  <c r="D12" i="2"/>
  <c r="D11" i="2" s="1"/>
  <c r="C12" i="2"/>
  <c r="C11" i="2" s="1"/>
  <c r="B12" i="2"/>
  <c r="E8" i="2"/>
  <c r="E7" i="2" s="1"/>
  <c r="E6" i="2" s="1"/>
  <c r="D8" i="2"/>
  <c r="D7" i="2" s="1"/>
  <c r="D6" i="2" s="1"/>
  <c r="C8" i="2"/>
  <c r="C7" i="2" s="1"/>
  <c r="D73" i="2" l="1"/>
  <c r="E13" i="2"/>
  <c r="E10" i="2" s="1"/>
  <c r="B40" i="2"/>
  <c r="C13" i="2"/>
  <c r="C10" i="2" s="1"/>
  <c r="E86" i="2"/>
  <c r="C64" i="2"/>
  <c r="B33" i="2"/>
  <c r="E49" i="2"/>
  <c r="E48" i="2" s="1"/>
  <c r="E44" i="2"/>
  <c r="E43" i="2" s="1"/>
  <c r="D13" i="2"/>
  <c r="D10" i="2" s="1"/>
  <c r="B25" i="2"/>
  <c r="D70" i="2"/>
  <c r="E88" i="2"/>
  <c r="B35" i="2"/>
  <c r="C61" i="2"/>
  <c r="B66" i="2"/>
  <c r="C73" i="2"/>
  <c r="B86" i="2"/>
  <c r="B13" i="2"/>
  <c r="D39" i="2"/>
  <c r="D31" i="2" s="1"/>
  <c r="B34" i="2"/>
  <c r="D61" i="2"/>
  <c r="B29" i="2"/>
  <c r="B41" i="2"/>
  <c r="B59" i="2"/>
  <c r="E61" i="2"/>
  <c r="D93" i="2"/>
  <c r="B38" i="2"/>
  <c r="E58" i="2"/>
  <c r="D17" i="2"/>
  <c r="B18" i="2"/>
  <c r="E93" i="2"/>
  <c r="B76" i="2"/>
  <c r="B55" i="2"/>
  <c r="C39" i="2"/>
  <c r="B45" i="2"/>
  <c r="B50" i="2"/>
  <c r="B74" i="2"/>
  <c r="D88" i="2"/>
  <c r="D85" i="2" s="1"/>
  <c r="C32" i="2"/>
  <c r="B32" i="2" s="1"/>
  <c r="C44" i="2"/>
  <c r="C43" i="2" s="1"/>
  <c r="B53" i="2"/>
  <c r="C58" i="2"/>
  <c r="C57" i="2" s="1"/>
  <c r="B81" i="2"/>
  <c r="C28" i="2"/>
  <c r="D44" i="2"/>
  <c r="D43" i="2" s="1"/>
  <c r="D49" i="2"/>
  <c r="D48" i="2" s="1"/>
  <c r="C37" i="2"/>
  <c r="B37" i="2" s="1"/>
  <c r="E39" i="2"/>
  <c r="E31" i="2" s="1"/>
  <c r="B46" i="2"/>
  <c r="B51" i="2"/>
  <c r="D58" i="2"/>
  <c r="D57" i="2" s="1"/>
  <c r="B72" i="2"/>
  <c r="B89" i="2"/>
  <c r="B17" i="2"/>
  <c r="B24" i="2"/>
  <c r="C23" i="2"/>
  <c r="B23" i="2" s="1"/>
  <c r="C93" i="2"/>
  <c r="B7" i="2"/>
  <c r="C6" i="2"/>
  <c r="B88" i="2"/>
  <c r="B8" i="2"/>
  <c r="B11" i="2"/>
  <c r="C52" i="2"/>
  <c r="C54" i="2"/>
  <c r="B54" i="2" s="1"/>
  <c r="B68" i="2"/>
  <c r="B64" i="2" s="1"/>
  <c r="E71" i="2"/>
  <c r="B71" i="2" s="1"/>
  <c r="E73" i="2"/>
  <c r="C80" i="2"/>
  <c r="B80" i="2" s="1"/>
  <c r="C85" i="2"/>
  <c r="B43" i="2" l="1"/>
  <c r="B73" i="2"/>
  <c r="B61" i="2"/>
  <c r="C70" i="2"/>
  <c r="B93" i="2"/>
  <c r="E85" i="2"/>
  <c r="B85" i="2" s="1"/>
  <c r="B39" i="2"/>
  <c r="B44" i="2"/>
  <c r="B10" i="2"/>
  <c r="D92" i="2"/>
  <c r="D94" i="2" s="1"/>
  <c r="E57" i="2"/>
  <c r="B57" i="2" s="1"/>
  <c r="B49" i="2"/>
  <c r="B58" i="2"/>
  <c r="C31" i="2"/>
  <c r="B31" i="2" s="1"/>
  <c r="C27" i="2"/>
  <c r="B27" i="2" s="1"/>
  <c r="B28" i="2"/>
  <c r="B52" i="2"/>
  <c r="C48" i="2"/>
  <c r="B48" i="2" s="1"/>
  <c r="B6" i="2"/>
  <c r="E70" i="2"/>
  <c r="E92" i="2" l="1"/>
  <c r="E94" i="2" s="1"/>
  <c r="C92" i="2"/>
  <c r="C94" i="2" s="1"/>
  <c r="B70" i="2"/>
  <c r="B94" i="2" l="1"/>
  <c r="B92" i="2"/>
</calcChain>
</file>

<file path=xl/sharedStrings.xml><?xml version="1.0" encoding="utf-8"?>
<sst xmlns="http://schemas.openxmlformats.org/spreadsheetml/2006/main" count="96" uniqueCount="56">
  <si>
    <t>หน่วย : บาท</t>
  </si>
  <si>
    <t>งาน/โครงการตามแผนยุทธศาสตร์/งบรายจ่าย</t>
  </si>
  <si>
    <t>รวมทั้งสิ้น</t>
  </si>
  <si>
    <t>งวดที่ 1 (ต.ค. - ม.ค.)</t>
  </si>
  <si>
    <t>งวดที่ 2 (ก.พ. - พ.ค.)</t>
  </si>
  <si>
    <t>งวดที่ 3 (มิ.ย. - ก.ย.)</t>
  </si>
  <si>
    <t>แผน</t>
  </si>
  <si>
    <t>งบประมาณตามโครงสร้างงาน</t>
  </si>
  <si>
    <t xml:space="preserve">     งานที่ 1 : งานรายจ่ายบุคลากร</t>
  </si>
  <si>
    <t xml:space="preserve">                 1) งบบุคลากร</t>
  </si>
  <si>
    <t>ฝ่ายปกครอง</t>
  </si>
  <si>
    <t>งานที่ 1 : งานอำนวยการและบริหารสำนักงานเขต</t>
  </si>
  <si>
    <t xml:space="preserve">                 1) งบดำเนินงาน</t>
  </si>
  <si>
    <t>งานที่ 2 : งานปกครอง</t>
  </si>
  <si>
    <t xml:space="preserve">                 2) งบรายจ่ายอื่น</t>
  </si>
  <si>
    <t>ฝ่ายทะเบียน</t>
  </si>
  <si>
    <t>งานที่ 1 : งานบริหารทั่วไปและบริการทะเบียน</t>
  </si>
  <si>
    <t>ฝ่ายการคลัง</t>
  </si>
  <si>
    <t>งานที่ 1 : งานบริหารทั่วไปและบริหารการคลัง</t>
  </si>
  <si>
    <t>ฝ่ายรายได้</t>
  </si>
  <si>
    <t>งานที่ 1 : งานบริหารทั่วไปและจัดเก็บรายได้</t>
  </si>
  <si>
    <t>ฝ่ายรักษาความสะอาดและสวนสาธารณะ</t>
  </si>
  <si>
    <t>งานที่ 1 : งานบริหารทั่วไปฝ่ายรักษาความสะอาด</t>
  </si>
  <si>
    <t>งานที่ 2 : งานกวาดทำความสะอาดที่และทางสาธารณะ</t>
  </si>
  <si>
    <t>งานที่ 3 : งานเก็บขยะมูลฝอยและขนถ่ายสิ่งปฏิกูล</t>
  </si>
  <si>
    <t>งานที่ 4 : งานดูแลสวนและพื้นที่สีเขียว</t>
  </si>
  <si>
    <t>ฝ่ายเทศกิจ</t>
  </si>
  <si>
    <t>งานที่ 1 : งานบริหารทั่วไปและสอบสวนดำเนินคดี</t>
  </si>
  <si>
    <t>ฝ่ายโยธา</t>
  </si>
  <si>
    <t>งานที่ 1 : งานบริหารทั่วไปฝ่ายโยธา</t>
  </si>
  <si>
    <t>งานที่ 2 : งานบำรุงรักษาซ่อมแซม</t>
  </si>
  <si>
    <t>งานที่ 3 : งานระบายน้ำและแก้ไขปัญหาน้ำท่วม</t>
  </si>
  <si>
    <t>ฝ่ายพัฒนาชุมชนและสวัสดิการสังคม</t>
  </si>
  <si>
    <t>งานที่ 1 : งานบริหารทั่วไปฝ่ายพัฒนาชุมชน</t>
  </si>
  <si>
    <t>งานที่ 2 : งานพัฒนาชุมชนและบริการสังคม</t>
  </si>
  <si>
    <t>โครงการตามแผนยุทธศาสตร์</t>
  </si>
  <si>
    <t>โครงการการจัดสวัสดิการ การสงเคราะห์ช่วยเหลือเด็ก สตรี ครอบครัว ผู้ด้อยอาส ผู้สูงอายุและคนพิการ</t>
  </si>
  <si>
    <t xml:space="preserve">                 งบรายจ่ายอื่น</t>
  </si>
  <si>
    <t>โครงการจ้างงานคนพิการเพื่อปฏิบัติงาน</t>
  </si>
  <si>
    <t>ฝ่ายสิ่งแวดล้อมและสุขาภิบาล</t>
  </si>
  <si>
    <t>งานที่ 1 : งานบริหารทั่วไปฝ่ายสิ่งแวดล้อมและสุขาภิบาล</t>
  </si>
  <si>
    <t>งานที่ 2 : งานสุขาภิบาลอาหารและอนามัยสิ่งแวดล้อม</t>
  </si>
  <si>
    <t>โครงการบูรณาการความร่วมมือในการพัฒนาประสิทธิภาพการแก้ไขปัญหาโรคไข้เลือดออกในพื้นที่</t>
  </si>
  <si>
    <t>กรุงเทพมหานคร</t>
  </si>
  <si>
    <t xml:space="preserve">                งบรายจ่ายอื่น</t>
  </si>
  <si>
    <t>งานที่ 3 : งานป้องกันและควบคุมโรค</t>
  </si>
  <si>
    <t xml:space="preserve">                 1) งบรายจ่ายอื่น</t>
  </si>
  <si>
    <t>ฝ่ายการศึกษา</t>
  </si>
  <si>
    <t>งานที่ 1 : งานบริหารทั่วไปฝ่ายการศึกษา</t>
  </si>
  <si>
    <t>งานที่ 2 : งานงบประมาณโรงเรียน</t>
  </si>
  <si>
    <t xml:space="preserve">                 2) งบเงินอุดหนุน</t>
  </si>
  <si>
    <t xml:space="preserve">                 3) งบรายจ่ายอื่น</t>
  </si>
  <si>
    <t>รวมงบประมาณตามโครงสร้างงาน</t>
  </si>
  <si>
    <t>รวมโครงการตามแผนยุทธศาสตร์</t>
  </si>
  <si>
    <t>แผนการปฏิบัติงานและการใช้จ่ายงบประมาณรายจ่ายประจำปีงบประมาณ พ.ศ. 2567</t>
  </si>
  <si>
    <t>หน่วยงาน : สำนักงานเขตบางแค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</si>
</sst>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b/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3" fontId="5" fillId="2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3" fontId="4" fillId="0" borderId="2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43" fontId="4" fillId="3" borderId="2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top" indent="2"/>
    </xf>
    <xf numFmtId="43" fontId="5" fillId="4" borderId="2" xfId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3" fontId="4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indent="2"/>
    </xf>
    <xf numFmtId="0" fontId="6" fillId="3" borderId="2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center" vertical="top"/>
    </xf>
    <xf numFmtId="43" fontId="5" fillId="2" borderId="2" xfId="1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43" fontId="5" fillId="4" borderId="2" xfId="1" applyFont="1" applyFill="1" applyBorder="1" applyAlignment="1">
      <alignment horizontal="center" vertical="top"/>
    </xf>
    <xf numFmtId="0" fontId="5" fillId="5" borderId="2" xfId="0" applyFont="1" applyFill="1" applyBorder="1" applyAlignment="1">
      <alignment vertical="center" wrapText="1"/>
    </xf>
    <xf numFmtId="43" fontId="4" fillId="5" borderId="2" xfId="1" applyFont="1" applyFill="1" applyBorder="1" applyAlignment="1">
      <alignment horizontal="center" vertical="top"/>
    </xf>
    <xf numFmtId="0" fontId="4" fillId="0" borderId="4" xfId="0" applyFont="1" applyBorder="1" applyAlignment="1">
      <alignment vertical="center"/>
    </xf>
    <xf numFmtId="43" fontId="4" fillId="5" borderId="4" xfId="1" applyFont="1" applyFill="1" applyBorder="1" applyAlignment="1">
      <alignment horizontal="center" vertical="top"/>
    </xf>
    <xf numFmtId="9" fontId="7" fillId="5" borderId="2" xfId="2" quotePrefix="1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left" vertical="center" indent="2"/>
    </xf>
    <xf numFmtId="43" fontId="5" fillId="4" borderId="4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0" borderId="5" xfId="0" quotePrefix="1" applyFont="1" applyBorder="1" applyAlignment="1">
      <alignment vertical="center"/>
    </xf>
    <xf numFmtId="43" fontId="5" fillId="0" borderId="5" xfId="1" applyFont="1" applyFill="1" applyBorder="1" applyAlignment="1">
      <alignment horizontal="center" vertical="center"/>
    </xf>
    <xf numFmtId="0" fontId="5" fillId="0" borderId="4" xfId="0" quotePrefix="1" applyFont="1" applyBorder="1" applyAlignment="1">
      <alignment vertical="center"/>
    </xf>
    <xf numFmtId="43" fontId="5" fillId="0" borderId="4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/>
    </xf>
    <xf numFmtId="43" fontId="4" fillId="0" borderId="6" xfId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3" fontId="4" fillId="0" borderId="3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an\Desktop\&#3591;&#3610;&#3611;&#3619;&#3632;&#3617;&#3634;&#3603;\&#3591;&#3610;&#3611;&#3619;&#3632;&#3617;&#3634;&#3603;&#3611;&#3637;67\&#3626;&#3591;&#3617;.1&#3585;&#3633;&#3610;2%20&#3611;&#3637;67\&#3626;&#3591;&#3617;.1&#3585;&#3633;&#3610;&#3626;&#3591;&#3617;.2%20&#3626;&#3635;&#3609;&#3633;&#3585;&#3591;&#3634;&#3609;&#3648;&#3586;&#3605;&#3610;&#3634;&#3591;&#3649;&#3588;%20&#3649;&#3585;&#3657;&#3652;&#3586;&#3586;&#3629;&#3591;&#3626;&#3636;&#3656;&#3591;&#3649;&#3623;&#3604;&#3621;&#3657;&#3629;&#3617;%20&#3603;%2024%20&#3605;&#3640;&#3621;&#3634;66.xls" TargetMode="External"/><Relationship Id="rId1" Type="http://schemas.openxmlformats.org/officeDocument/2006/relationships/externalLinkPath" Target="file:///C:\Users\wan\Desktop\&#3591;&#3610;&#3611;&#3619;&#3632;&#3617;&#3634;&#3603;\&#3591;&#3610;&#3611;&#3619;&#3632;&#3617;&#3634;&#3603;&#3611;&#3637;67\&#3626;&#3591;&#3617;.1&#3585;&#3633;&#3610;2%20&#3611;&#3637;67\&#3626;&#3591;&#3617;.1&#3585;&#3633;&#3610;&#3626;&#3591;&#3617;.2%20&#3626;&#3635;&#3609;&#3633;&#3585;&#3591;&#3634;&#3609;&#3648;&#3586;&#3605;&#3610;&#3634;&#3591;&#3649;&#3588;%20&#3649;&#3585;&#3657;&#3652;&#3586;&#3586;&#3629;&#3591;&#3626;&#3636;&#3656;&#3591;&#3649;&#3623;&#3604;&#3621;&#3657;&#3629;&#3617;%20&#3603;%2024%20&#3605;&#3640;&#3621;&#3634;6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แนบท้ายแบบ 1"/>
      <sheetName val="สงม. 1เขต"/>
      <sheetName val="งบบุคลากร"/>
      <sheetName val="ปกครอง"/>
      <sheetName val="ทะเบียน"/>
      <sheetName val="คลัง"/>
      <sheetName val="รายได้ "/>
      <sheetName val="รักษา"/>
      <sheetName val="เทศกิจ"/>
      <sheetName val="โยธา"/>
      <sheetName val="พัฒนาฯ"/>
      <sheetName val="พัฒนาฯ (ปรับ)"/>
      <sheetName val="สิ่งแวดล้อมฯ"/>
      <sheetName val="ศึกษา"/>
    </sheetNames>
    <sheetDataSet>
      <sheetData sheetId="0"/>
      <sheetData sheetId="1"/>
      <sheetData sheetId="2">
        <row r="11">
          <cell r="D11">
            <v>4284260</v>
          </cell>
          <cell r="E11">
            <v>0</v>
          </cell>
          <cell r="F11">
            <v>0</v>
          </cell>
        </row>
      </sheetData>
      <sheetData sheetId="3">
        <row r="10">
          <cell r="C10">
            <v>4992200</v>
          </cell>
          <cell r="D10">
            <v>4151800</v>
          </cell>
          <cell r="E10">
            <v>800900</v>
          </cell>
          <cell r="F10">
            <v>39500</v>
          </cell>
        </row>
        <row r="35">
          <cell r="C35">
            <v>352000</v>
          </cell>
          <cell r="D35">
            <v>100000</v>
          </cell>
          <cell r="E35">
            <v>140000</v>
          </cell>
          <cell r="F35">
            <v>112000</v>
          </cell>
        </row>
        <row r="42">
          <cell r="C42">
            <v>151390</v>
          </cell>
          <cell r="D42">
            <v>0</v>
          </cell>
          <cell r="E42">
            <v>117790</v>
          </cell>
          <cell r="F42">
            <v>33600</v>
          </cell>
        </row>
      </sheetData>
      <sheetData sheetId="4">
        <row r="10">
          <cell r="C10">
            <v>1946900</v>
          </cell>
          <cell r="D10">
            <v>1453060</v>
          </cell>
          <cell r="E10">
            <v>239120</v>
          </cell>
          <cell r="F10">
            <v>254720</v>
          </cell>
        </row>
      </sheetData>
      <sheetData sheetId="5">
        <row r="10">
          <cell r="D10">
            <v>359570</v>
          </cell>
          <cell r="E10">
            <v>177300</v>
          </cell>
          <cell r="F10">
            <v>213060</v>
          </cell>
        </row>
      </sheetData>
      <sheetData sheetId="6">
        <row r="8">
          <cell r="D8">
            <v>880550</v>
          </cell>
          <cell r="E8">
            <v>163250</v>
          </cell>
          <cell r="F8">
            <v>137600</v>
          </cell>
        </row>
      </sheetData>
      <sheetData sheetId="7">
        <row r="10">
          <cell r="D10">
            <v>3933400</v>
          </cell>
          <cell r="E10">
            <v>5218900</v>
          </cell>
          <cell r="F10">
            <v>5108400</v>
          </cell>
        </row>
        <row r="24">
          <cell r="D24">
            <v>771700</v>
          </cell>
          <cell r="E24">
            <v>348800</v>
          </cell>
          <cell r="F24">
            <v>12000</v>
          </cell>
        </row>
        <row r="36">
          <cell r="D36">
            <v>2563100</v>
          </cell>
          <cell r="E36">
            <v>2783800</v>
          </cell>
          <cell r="F36">
            <v>1743200</v>
          </cell>
        </row>
        <row r="55">
          <cell r="D55">
            <v>1173900</v>
          </cell>
          <cell r="E55">
            <v>1128300</v>
          </cell>
          <cell r="F55">
            <v>1167700</v>
          </cell>
        </row>
        <row r="69">
          <cell r="D69">
            <v>0</v>
          </cell>
          <cell r="E69">
            <v>362425</v>
          </cell>
          <cell r="F69">
            <v>0</v>
          </cell>
        </row>
      </sheetData>
      <sheetData sheetId="8">
        <row r="10">
          <cell r="D10">
            <v>1940370</v>
          </cell>
          <cell r="E10">
            <v>1700160</v>
          </cell>
          <cell r="F10">
            <v>1448370</v>
          </cell>
        </row>
        <row r="26">
          <cell r="D26">
            <v>0</v>
          </cell>
          <cell r="E26">
            <v>926200</v>
          </cell>
          <cell r="F26">
            <v>0</v>
          </cell>
        </row>
      </sheetData>
      <sheetData sheetId="9">
        <row r="10">
          <cell r="D10">
            <v>437420</v>
          </cell>
          <cell r="E10">
            <v>437320</v>
          </cell>
          <cell r="F10">
            <v>418060</v>
          </cell>
        </row>
        <row r="22">
          <cell r="D22">
            <v>0</v>
          </cell>
          <cell r="E22">
            <v>1090000</v>
          </cell>
          <cell r="F22">
            <v>0</v>
          </cell>
        </row>
        <row r="28">
          <cell r="D28">
            <v>4370000</v>
          </cell>
          <cell r="E28">
            <v>3480000</v>
          </cell>
          <cell r="F28">
            <v>1400000</v>
          </cell>
        </row>
        <row r="39">
          <cell r="D39">
            <v>2417720</v>
          </cell>
          <cell r="E39">
            <v>106880</v>
          </cell>
          <cell r="F39">
            <v>468830</v>
          </cell>
        </row>
      </sheetData>
      <sheetData sheetId="10">
        <row r="10">
          <cell r="D10">
            <v>752970</v>
          </cell>
          <cell r="E10">
            <v>456940</v>
          </cell>
          <cell r="F10">
            <v>339530</v>
          </cell>
        </row>
        <row r="26">
          <cell r="D26">
            <v>0</v>
          </cell>
          <cell r="E26">
            <v>360000</v>
          </cell>
          <cell r="F26">
            <v>0</v>
          </cell>
        </row>
        <row r="32">
          <cell r="D32">
            <v>5392700</v>
          </cell>
          <cell r="E32">
            <v>4845650</v>
          </cell>
          <cell r="F32">
            <v>4833050</v>
          </cell>
        </row>
        <row r="43">
          <cell r="D43">
            <v>2599185</v>
          </cell>
          <cell r="E43">
            <v>2399415</v>
          </cell>
          <cell r="F43">
            <v>1300000</v>
          </cell>
        </row>
        <row r="66">
          <cell r="D66">
            <v>507500</v>
          </cell>
          <cell r="E66">
            <v>0</v>
          </cell>
          <cell r="F66">
            <v>0</v>
          </cell>
        </row>
        <row r="70">
          <cell r="D70">
            <v>272400</v>
          </cell>
          <cell r="E70">
            <v>272300</v>
          </cell>
          <cell r="F70">
            <v>272300</v>
          </cell>
        </row>
      </sheetData>
      <sheetData sheetId="11"/>
      <sheetData sheetId="12">
        <row r="8">
          <cell r="D8">
            <v>139200</v>
          </cell>
          <cell r="E8">
            <v>122600</v>
          </cell>
          <cell r="F8">
            <v>0</v>
          </cell>
        </row>
        <row r="25">
          <cell r="D25">
            <v>1268800</v>
          </cell>
          <cell r="E25">
            <v>16000</v>
          </cell>
          <cell r="F25">
            <v>7600</v>
          </cell>
        </row>
        <row r="32">
          <cell r="D32">
            <v>53800</v>
          </cell>
          <cell r="E32">
            <v>63800</v>
          </cell>
          <cell r="F32">
            <v>12000</v>
          </cell>
        </row>
        <row r="40">
          <cell r="D40">
            <v>63600</v>
          </cell>
          <cell r="E40">
            <v>63600</v>
          </cell>
          <cell r="F40">
            <v>26700</v>
          </cell>
        </row>
        <row r="44">
          <cell r="D44">
            <v>2863500</v>
          </cell>
          <cell r="E44">
            <v>0</v>
          </cell>
          <cell r="F44">
            <v>0</v>
          </cell>
        </row>
      </sheetData>
      <sheetData sheetId="13">
        <row r="8">
          <cell r="D8">
            <v>150400</v>
          </cell>
          <cell r="E8">
            <v>422100</v>
          </cell>
          <cell r="F8">
            <v>178000</v>
          </cell>
        </row>
        <row r="25">
          <cell r="D25">
            <v>24834700</v>
          </cell>
          <cell r="E25">
            <v>18494000</v>
          </cell>
          <cell r="F25">
            <v>479200</v>
          </cell>
        </row>
        <row r="54">
          <cell r="D54">
            <v>19065360</v>
          </cell>
          <cell r="E54">
            <v>20517640</v>
          </cell>
          <cell r="F54">
            <v>0</v>
          </cell>
        </row>
        <row r="62">
          <cell r="D62">
            <v>312700</v>
          </cell>
          <cell r="E62">
            <v>14040000</v>
          </cell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75C88-AAE3-4A7D-BE24-1EA7ABC233E1}">
  <dimension ref="A1:E102"/>
  <sheetViews>
    <sheetView tabSelected="1" workbookViewId="0">
      <selection activeCell="B87" sqref="B87"/>
    </sheetView>
  </sheetViews>
  <sheetFormatPr defaultRowHeight="20.25" outlineLevelRow="1" x14ac:dyDescent="0.3"/>
  <cols>
    <col min="1" max="1" width="61.75" style="2" customWidth="1"/>
    <col min="2" max="2" width="15.75" style="2" bestFit="1" customWidth="1"/>
    <col min="3" max="3" width="15.25" style="2" bestFit="1" customWidth="1"/>
    <col min="4" max="4" width="15.375" style="2" bestFit="1" customWidth="1"/>
    <col min="5" max="5" width="14.875" style="2" bestFit="1" customWidth="1"/>
    <col min="6" max="256" width="9" style="2"/>
    <col min="257" max="257" width="71.25" style="2" customWidth="1"/>
    <col min="258" max="261" width="17.75" style="2" customWidth="1"/>
    <col min="262" max="512" width="9" style="2"/>
    <col min="513" max="513" width="71.25" style="2" customWidth="1"/>
    <col min="514" max="517" width="17.75" style="2" customWidth="1"/>
    <col min="518" max="768" width="9" style="2"/>
    <col min="769" max="769" width="71.25" style="2" customWidth="1"/>
    <col min="770" max="773" width="17.75" style="2" customWidth="1"/>
    <col min="774" max="1024" width="9" style="2"/>
    <col min="1025" max="1025" width="71.25" style="2" customWidth="1"/>
    <col min="1026" max="1029" width="17.75" style="2" customWidth="1"/>
    <col min="1030" max="1280" width="9" style="2"/>
    <col min="1281" max="1281" width="71.25" style="2" customWidth="1"/>
    <col min="1282" max="1285" width="17.75" style="2" customWidth="1"/>
    <col min="1286" max="1536" width="9" style="2"/>
    <col min="1537" max="1537" width="71.25" style="2" customWidth="1"/>
    <col min="1538" max="1541" width="17.75" style="2" customWidth="1"/>
    <col min="1542" max="1792" width="9" style="2"/>
    <col min="1793" max="1793" width="71.25" style="2" customWidth="1"/>
    <col min="1794" max="1797" width="17.75" style="2" customWidth="1"/>
    <col min="1798" max="2048" width="9" style="2"/>
    <col min="2049" max="2049" width="71.25" style="2" customWidth="1"/>
    <col min="2050" max="2053" width="17.75" style="2" customWidth="1"/>
    <col min="2054" max="2304" width="9" style="2"/>
    <col min="2305" max="2305" width="71.25" style="2" customWidth="1"/>
    <col min="2306" max="2309" width="17.75" style="2" customWidth="1"/>
    <col min="2310" max="2560" width="9" style="2"/>
    <col min="2561" max="2561" width="71.25" style="2" customWidth="1"/>
    <col min="2562" max="2565" width="17.75" style="2" customWidth="1"/>
    <col min="2566" max="2816" width="9" style="2"/>
    <col min="2817" max="2817" width="71.25" style="2" customWidth="1"/>
    <col min="2818" max="2821" width="17.75" style="2" customWidth="1"/>
    <col min="2822" max="3072" width="9" style="2"/>
    <col min="3073" max="3073" width="71.25" style="2" customWidth="1"/>
    <col min="3074" max="3077" width="17.75" style="2" customWidth="1"/>
    <col min="3078" max="3328" width="9" style="2"/>
    <col min="3329" max="3329" width="71.25" style="2" customWidth="1"/>
    <col min="3330" max="3333" width="17.75" style="2" customWidth="1"/>
    <col min="3334" max="3584" width="9" style="2"/>
    <col min="3585" max="3585" width="71.25" style="2" customWidth="1"/>
    <col min="3586" max="3589" width="17.75" style="2" customWidth="1"/>
    <col min="3590" max="3840" width="9" style="2"/>
    <col min="3841" max="3841" width="71.25" style="2" customWidth="1"/>
    <col min="3842" max="3845" width="17.75" style="2" customWidth="1"/>
    <col min="3846" max="4096" width="9" style="2"/>
    <col min="4097" max="4097" width="71.25" style="2" customWidth="1"/>
    <col min="4098" max="4101" width="17.75" style="2" customWidth="1"/>
    <col min="4102" max="4352" width="9" style="2"/>
    <col min="4353" max="4353" width="71.25" style="2" customWidth="1"/>
    <col min="4354" max="4357" width="17.75" style="2" customWidth="1"/>
    <col min="4358" max="4608" width="9" style="2"/>
    <col min="4609" max="4609" width="71.25" style="2" customWidth="1"/>
    <col min="4610" max="4613" width="17.75" style="2" customWidth="1"/>
    <col min="4614" max="4864" width="9" style="2"/>
    <col min="4865" max="4865" width="71.25" style="2" customWidth="1"/>
    <col min="4866" max="4869" width="17.75" style="2" customWidth="1"/>
    <col min="4870" max="5120" width="9" style="2"/>
    <col min="5121" max="5121" width="71.25" style="2" customWidth="1"/>
    <col min="5122" max="5125" width="17.75" style="2" customWidth="1"/>
    <col min="5126" max="5376" width="9" style="2"/>
    <col min="5377" max="5377" width="71.25" style="2" customWidth="1"/>
    <col min="5378" max="5381" width="17.75" style="2" customWidth="1"/>
    <col min="5382" max="5632" width="9" style="2"/>
    <col min="5633" max="5633" width="71.25" style="2" customWidth="1"/>
    <col min="5634" max="5637" width="17.75" style="2" customWidth="1"/>
    <col min="5638" max="5888" width="9" style="2"/>
    <col min="5889" max="5889" width="71.25" style="2" customWidth="1"/>
    <col min="5890" max="5893" width="17.75" style="2" customWidth="1"/>
    <col min="5894" max="6144" width="9" style="2"/>
    <col min="6145" max="6145" width="71.25" style="2" customWidth="1"/>
    <col min="6146" max="6149" width="17.75" style="2" customWidth="1"/>
    <col min="6150" max="6400" width="9" style="2"/>
    <col min="6401" max="6401" width="71.25" style="2" customWidth="1"/>
    <col min="6402" max="6405" width="17.75" style="2" customWidth="1"/>
    <col min="6406" max="6656" width="9" style="2"/>
    <col min="6657" max="6657" width="71.25" style="2" customWidth="1"/>
    <col min="6658" max="6661" width="17.75" style="2" customWidth="1"/>
    <col min="6662" max="6912" width="9" style="2"/>
    <col min="6913" max="6913" width="71.25" style="2" customWidth="1"/>
    <col min="6914" max="6917" width="17.75" style="2" customWidth="1"/>
    <col min="6918" max="7168" width="9" style="2"/>
    <col min="7169" max="7169" width="71.25" style="2" customWidth="1"/>
    <col min="7170" max="7173" width="17.75" style="2" customWidth="1"/>
    <col min="7174" max="7424" width="9" style="2"/>
    <col min="7425" max="7425" width="71.25" style="2" customWidth="1"/>
    <col min="7426" max="7429" width="17.75" style="2" customWidth="1"/>
    <col min="7430" max="7680" width="9" style="2"/>
    <col min="7681" max="7681" width="71.25" style="2" customWidth="1"/>
    <col min="7682" max="7685" width="17.75" style="2" customWidth="1"/>
    <col min="7686" max="7936" width="9" style="2"/>
    <col min="7937" max="7937" width="71.25" style="2" customWidth="1"/>
    <col min="7938" max="7941" width="17.75" style="2" customWidth="1"/>
    <col min="7942" max="8192" width="9" style="2"/>
    <col min="8193" max="8193" width="71.25" style="2" customWidth="1"/>
    <col min="8194" max="8197" width="17.75" style="2" customWidth="1"/>
    <col min="8198" max="8448" width="9" style="2"/>
    <col min="8449" max="8449" width="71.25" style="2" customWidth="1"/>
    <col min="8450" max="8453" width="17.75" style="2" customWidth="1"/>
    <col min="8454" max="8704" width="9" style="2"/>
    <col min="8705" max="8705" width="71.25" style="2" customWidth="1"/>
    <col min="8706" max="8709" width="17.75" style="2" customWidth="1"/>
    <col min="8710" max="8960" width="9" style="2"/>
    <col min="8961" max="8961" width="71.25" style="2" customWidth="1"/>
    <col min="8962" max="8965" width="17.75" style="2" customWidth="1"/>
    <col min="8966" max="9216" width="9" style="2"/>
    <col min="9217" max="9217" width="71.25" style="2" customWidth="1"/>
    <col min="9218" max="9221" width="17.75" style="2" customWidth="1"/>
    <col min="9222" max="9472" width="9" style="2"/>
    <col min="9473" max="9473" width="71.25" style="2" customWidth="1"/>
    <col min="9474" max="9477" width="17.75" style="2" customWidth="1"/>
    <col min="9478" max="9728" width="9" style="2"/>
    <col min="9729" max="9729" width="71.25" style="2" customWidth="1"/>
    <col min="9730" max="9733" width="17.75" style="2" customWidth="1"/>
    <col min="9734" max="9984" width="9" style="2"/>
    <col min="9985" max="9985" width="71.25" style="2" customWidth="1"/>
    <col min="9986" max="9989" width="17.75" style="2" customWidth="1"/>
    <col min="9990" max="10240" width="9" style="2"/>
    <col min="10241" max="10241" width="71.25" style="2" customWidth="1"/>
    <col min="10242" max="10245" width="17.75" style="2" customWidth="1"/>
    <col min="10246" max="10496" width="9" style="2"/>
    <col min="10497" max="10497" width="71.25" style="2" customWidth="1"/>
    <col min="10498" max="10501" width="17.75" style="2" customWidth="1"/>
    <col min="10502" max="10752" width="9" style="2"/>
    <col min="10753" max="10753" width="71.25" style="2" customWidth="1"/>
    <col min="10754" max="10757" width="17.75" style="2" customWidth="1"/>
    <col min="10758" max="11008" width="9" style="2"/>
    <col min="11009" max="11009" width="71.25" style="2" customWidth="1"/>
    <col min="11010" max="11013" width="17.75" style="2" customWidth="1"/>
    <col min="11014" max="11264" width="9" style="2"/>
    <col min="11265" max="11265" width="71.25" style="2" customWidth="1"/>
    <col min="11266" max="11269" width="17.75" style="2" customWidth="1"/>
    <col min="11270" max="11520" width="9" style="2"/>
    <col min="11521" max="11521" width="71.25" style="2" customWidth="1"/>
    <col min="11522" max="11525" width="17.75" style="2" customWidth="1"/>
    <col min="11526" max="11776" width="9" style="2"/>
    <col min="11777" max="11777" width="71.25" style="2" customWidth="1"/>
    <col min="11778" max="11781" width="17.75" style="2" customWidth="1"/>
    <col min="11782" max="12032" width="9" style="2"/>
    <col min="12033" max="12033" width="71.25" style="2" customWidth="1"/>
    <col min="12034" max="12037" width="17.75" style="2" customWidth="1"/>
    <col min="12038" max="12288" width="9" style="2"/>
    <col min="12289" max="12289" width="71.25" style="2" customWidth="1"/>
    <col min="12290" max="12293" width="17.75" style="2" customWidth="1"/>
    <col min="12294" max="12544" width="9" style="2"/>
    <col min="12545" max="12545" width="71.25" style="2" customWidth="1"/>
    <col min="12546" max="12549" width="17.75" style="2" customWidth="1"/>
    <col min="12550" max="12800" width="9" style="2"/>
    <col min="12801" max="12801" width="71.25" style="2" customWidth="1"/>
    <col min="12802" max="12805" width="17.75" style="2" customWidth="1"/>
    <col min="12806" max="13056" width="9" style="2"/>
    <col min="13057" max="13057" width="71.25" style="2" customWidth="1"/>
    <col min="13058" max="13061" width="17.75" style="2" customWidth="1"/>
    <col min="13062" max="13312" width="9" style="2"/>
    <col min="13313" max="13313" width="71.25" style="2" customWidth="1"/>
    <col min="13314" max="13317" width="17.75" style="2" customWidth="1"/>
    <col min="13318" max="13568" width="9" style="2"/>
    <col min="13569" max="13569" width="71.25" style="2" customWidth="1"/>
    <col min="13570" max="13573" width="17.75" style="2" customWidth="1"/>
    <col min="13574" max="13824" width="9" style="2"/>
    <col min="13825" max="13825" width="71.25" style="2" customWidth="1"/>
    <col min="13826" max="13829" width="17.75" style="2" customWidth="1"/>
    <col min="13830" max="14080" width="9" style="2"/>
    <col min="14081" max="14081" width="71.25" style="2" customWidth="1"/>
    <col min="14082" max="14085" width="17.75" style="2" customWidth="1"/>
    <col min="14086" max="14336" width="9" style="2"/>
    <col min="14337" max="14337" width="71.25" style="2" customWidth="1"/>
    <col min="14338" max="14341" width="17.75" style="2" customWidth="1"/>
    <col min="14342" max="14592" width="9" style="2"/>
    <col min="14593" max="14593" width="71.25" style="2" customWidth="1"/>
    <col min="14594" max="14597" width="17.75" style="2" customWidth="1"/>
    <col min="14598" max="14848" width="9" style="2"/>
    <col min="14849" max="14849" width="71.25" style="2" customWidth="1"/>
    <col min="14850" max="14853" width="17.75" style="2" customWidth="1"/>
    <col min="14854" max="15104" width="9" style="2"/>
    <col min="15105" max="15105" width="71.25" style="2" customWidth="1"/>
    <col min="15106" max="15109" width="17.75" style="2" customWidth="1"/>
    <col min="15110" max="15360" width="9" style="2"/>
    <col min="15361" max="15361" width="71.25" style="2" customWidth="1"/>
    <col min="15362" max="15365" width="17.75" style="2" customWidth="1"/>
    <col min="15366" max="15616" width="9" style="2"/>
    <col min="15617" max="15617" width="71.25" style="2" customWidth="1"/>
    <col min="15618" max="15621" width="17.75" style="2" customWidth="1"/>
    <col min="15622" max="15872" width="9" style="2"/>
    <col min="15873" max="15873" width="71.25" style="2" customWidth="1"/>
    <col min="15874" max="15877" width="17.75" style="2" customWidth="1"/>
    <col min="15878" max="16128" width="9" style="2"/>
    <col min="16129" max="16129" width="71.25" style="2" customWidth="1"/>
    <col min="16130" max="16133" width="17.75" style="2" customWidth="1"/>
    <col min="16134" max="16384" width="9" style="2"/>
  </cols>
  <sheetData>
    <row r="1" spans="1:5" x14ac:dyDescent="0.3">
      <c r="A1" s="49" t="s">
        <v>54</v>
      </c>
      <c r="B1" s="49"/>
      <c r="C1" s="49"/>
      <c r="D1" s="49"/>
      <c r="E1" s="49"/>
    </row>
    <row r="2" spans="1:5" x14ac:dyDescent="0.3">
      <c r="A2" s="49" t="s">
        <v>55</v>
      </c>
      <c r="B2" s="49"/>
      <c r="C2" s="49"/>
      <c r="D2" s="49"/>
      <c r="E2" s="49"/>
    </row>
    <row r="3" spans="1:5" ht="23.85" customHeight="1" x14ac:dyDescent="0.3">
      <c r="A3" s="3"/>
      <c r="B3" s="3"/>
      <c r="C3" s="3"/>
      <c r="D3" s="3"/>
      <c r="E3" s="4" t="s">
        <v>0</v>
      </c>
    </row>
    <row r="4" spans="1:5" ht="23.85" customHeight="1" x14ac:dyDescent="0.3">
      <c r="A4" s="48" t="s">
        <v>1</v>
      </c>
      <c r="B4" s="5" t="s">
        <v>2</v>
      </c>
      <c r="C4" s="5" t="s">
        <v>3</v>
      </c>
      <c r="D4" s="5" t="s">
        <v>4</v>
      </c>
      <c r="E4" s="6" t="s">
        <v>5</v>
      </c>
    </row>
    <row r="5" spans="1:5" ht="23.85" customHeight="1" x14ac:dyDescent="0.3">
      <c r="A5" s="48"/>
      <c r="B5" s="5" t="s">
        <v>6</v>
      </c>
      <c r="C5" s="5" t="s">
        <v>6</v>
      </c>
      <c r="D5" s="5" t="s">
        <v>6</v>
      </c>
      <c r="E5" s="5" t="s">
        <v>6</v>
      </c>
    </row>
    <row r="6" spans="1:5" s="1" customFormat="1" ht="23.85" customHeight="1" x14ac:dyDescent="0.3">
      <c r="A6" s="7" t="s">
        <v>7</v>
      </c>
      <c r="B6" s="8">
        <f>SUM(C6:E6)</f>
        <v>4284260</v>
      </c>
      <c r="C6" s="8">
        <f>C7</f>
        <v>4284260</v>
      </c>
      <c r="D6" s="8">
        <f>D7</f>
        <v>0</v>
      </c>
      <c r="E6" s="8">
        <f>E7</f>
        <v>0</v>
      </c>
    </row>
    <row r="7" spans="1:5" s="1" customFormat="1" ht="23.85" customHeight="1" x14ac:dyDescent="0.3">
      <c r="A7" s="9" t="s">
        <v>8</v>
      </c>
      <c r="B7" s="10">
        <f>SUM(C7:E7)</f>
        <v>4284260</v>
      </c>
      <c r="C7" s="10">
        <f>SUM(C8)</f>
        <v>4284260</v>
      </c>
      <c r="D7" s="10">
        <f>SUM(D8)</f>
        <v>0</v>
      </c>
      <c r="E7" s="10">
        <f>SUM(E8)</f>
        <v>0</v>
      </c>
    </row>
    <row r="8" spans="1:5" s="1" customFormat="1" ht="23.85" customHeight="1" x14ac:dyDescent="0.3">
      <c r="A8" s="11" t="s">
        <v>9</v>
      </c>
      <c r="B8" s="12">
        <f>SUM(C8:E8)</f>
        <v>4284260</v>
      </c>
      <c r="C8" s="12">
        <f>[1]งบบุคลากร!D11</f>
        <v>4284260</v>
      </c>
      <c r="D8" s="12">
        <f>[1]งบบุคลากร!E11</f>
        <v>0</v>
      </c>
      <c r="E8" s="12">
        <f>[1]งบบุคลากร!F11</f>
        <v>0</v>
      </c>
    </row>
    <row r="9" spans="1:5" s="1" customFormat="1" ht="23.85" customHeight="1" x14ac:dyDescent="0.3">
      <c r="A9" s="13" t="s">
        <v>10</v>
      </c>
      <c r="B9" s="14"/>
      <c r="C9" s="14"/>
      <c r="D9" s="14"/>
      <c r="E9" s="14"/>
    </row>
    <row r="10" spans="1:5" s="1" customFormat="1" ht="23.85" customHeight="1" x14ac:dyDescent="0.3">
      <c r="A10" s="7" t="s">
        <v>7</v>
      </c>
      <c r="B10" s="8">
        <f>SUM(C10:E10)</f>
        <v>5495590</v>
      </c>
      <c r="C10" s="8">
        <f>C11+C13</f>
        <v>4251800</v>
      </c>
      <c r="D10" s="8">
        <f>D11+D13</f>
        <v>1058690</v>
      </c>
      <c r="E10" s="8">
        <f>E11+E13</f>
        <v>185100</v>
      </c>
    </row>
    <row r="11" spans="1:5" ht="23.25" customHeight="1" x14ac:dyDescent="0.3">
      <c r="A11" s="15" t="s">
        <v>11</v>
      </c>
      <c r="B11" s="16">
        <f>SUM(C11:E11)</f>
        <v>4992200</v>
      </c>
      <c r="C11" s="16">
        <f>C12</f>
        <v>4151800</v>
      </c>
      <c r="D11" s="16">
        <f>D12</f>
        <v>800900</v>
      </c>
      <c r="E11" s="16">
        <f>E12</f>
        <v>39500</v>
      </c>
    </row>
    <row r="12" spans="1:5" ht="23.85" customHeight="1" outlineLevel="1" x14ac:dyDescent="0.3">
      <c r="A12" s="17" t="s">
        <v>12</v>
      </c>
      <c r="B12" s="18">
        <f>[1]ปกครอง!C10</f>
        <v>4992200</v>
      </c>
      <c r="C12" s="12">
        <f>[1]ปกครอง!D10</f>
        <v>4151800</v>
      </c>
      <c r="D12" s="12">
        <f>[1]ปกครอง!E10</f>
        <v>800900</v>
      </c>
      <c r="E12" s="12">
        <f>[1]ปกครอง!F10</f>
        <v>39500</v>
      </c>
    </row>
    <row r="13" spans="1:5" ht="23.85" customHeight="1" outlineLevel="1" x14ac:dyDescent="0.3">
      <c r="A13" s="19" t="s">
        <v>13</v>
      </c>
      <c r="B13" s="16">
        <f>B14+B15</f>
        <v>503390</v>
      </c>
      <c r="C13" s="16">
        <f>C14+C15</f>
        <v>100000</v>
      </c>
      <c r="D13" s="16">
        <f>D14+D15</f>
        <v>257790</v>
      </c>
      <c r="E13" s="16">
        <f>E14+E15</f>
        <v>145600</v>
      </c>
    </row>
    <row r="14" spans="1:5" ht="23.85" customHeight="1" outlineLevel="1" x14ac:dyDescent="0.3">
      <c r="A14" s="17" t="s">
        <v>12</v>
      </c>
      <c r="B14" s="18">
        <f>[1]ปกครอง!C35</f>
        <v>352000</v>
      </c>
      <c r="C14" s="18">
        <f>[1]ปกครอง!D35</f>
        <v>100000</v>
      </c>
      <c r="D14" s="18">
        <f>[1]ปกครอง!E35</f>
        <v>140000</v>
      </c>
      <c r="E14" s="18">
        <f>[1]ปกครอง!F35</f>
        <v>112000</v>
      </c>
    </row>
    <row r="15" spans="1:5" ht="23.85" customHeight="1" outlineLevel="1" x14ac:dyDescent="0.3">
      <c r="A15" s="17" t="s">
        <v>14</v>
      </c>
      <c r="B15" s="12">
        <f>[1]ปกครอง!C42</f>
        <v>151390</v>
      </c>
      <c r="C15" s="12">
        <f>[1]ปกครอง!D42</f>
        <v>0</v>
      </c>
      <c r="D15" s="12">
        <f>[1]ปกครอง!E42</f>
        <v>117790</v>
      </c>
      <c r="E15" s="12">
        <f>[1]ปกครอง!F42</f>
        <v>33600</v>
      </c>
    </row>
    <row r="16" spans="1:5" ht="23.85" customHeight="1" outlineLevel="1" x14ac:dyDescent="0.3">
      <c r="A16" s="20" t="s">
        <v>15</v>
      </c>
      <c r="B16" s="21"/>
      <c r="C16" s="21"/>
      <c r="D16" s="21"/>
      <c r="E16" s="21"/>
    </row>
    <row r="17" spans="1:5" outlineLevel="1" x14ac:dyDescent="0.3">
      <c r="A17" s="7" t="s">
        <v>7</v>
      </c>
      <c r="B17" s="22">
        <f>SUM(C17:E17)</f>
        <v>1946900</v>
      </c>
      <c r="C17" s="22">
        <f>SUM(C18)</f>
        <v>1453060</v>
      </c>
      <c r="D17" s="22">
        <f>SUM(D18)</f>
        <v>239120</v>
      </c>
      <c r="E17" s="22">
        <v>254720</v>
      </c>
    </row>
    <row r="18" spans="1:5" outlineLevel="1" x14ac:dyDescent="0.3">
      <c r="A18" s="19" t="s">
        <v>16</v>
      </c>
      <c r="B18" s="16">
        <f>SUM(C18:E18)</f>
        <v>1946900</v>
      </c>
      <c r="C18" s="16">
        <f>SUM(C19)</f>
        <v>1453060</v>
      </c>
      <c r="D18" s="16">
        <f>SUM(D19)</f>
        <v>239120</v>
      </c>
      <c r="E18" s="16">
        <f>SUM(E19)</f>
        <v>254720</v>
      </c>
    </row>
    <row r="19" spans="1:5" outlineLevel="1" x14ac:dyDescent="0.3">
      <c r="A19" s="17" t="s">
        <v>12</v>
      </c>
      <c r="B19" s="12">
        <f>[1]ทะเบียน!C10</f>
        <v>1946900</v>
      </c>
      <c r="C19" s="12">
        <f>[1]ทะเบียน!D10</f>
        <v>1453060</v>
      </c>
      <c r="D19" s="12">
        <f>[1]ทะเบียน!E10</f>
        <v>239120</v>
      </c>
      <c r="E19" s="12">
        <f>[1]ทะเบียน!F10</f>
        <v>254720</v>
      </c>
    </row>
    <row r="20" spans="1:5" outlineLevel="1" x14ac:dyDescent="0.3">
      <c r="A20" s="42"/>
      <c r="B20" s="43"/>
      <c r="C20" s="43"/>
      <c r="D20" s="43"/>
      <c r="E20" s="43"/>
    </row>
    <row r="21" spans="1:5" outlineLevel="1" x14ac:dyDescent="0.3">
      <c r="A21" s="44"/>
      <c r="B21" s="45"/>
      <c r="C21" s="45"/>
      <c r="D21" s="45"/>
      <c r="E21" s="45"/>
    </row>
    <row r="22" spans="1:5" outlineLevel="1" x14ac:dyDescent="0.3">
      <c r="A22" s="23" t="s">
        <v>17</v>
      </c>
      <c r="B22" s="14"/>
      <c r="C22" s="14"/>
      <c r="D22" s="14"/>
      <c r="E22" s="14"/>
    </row>
    <row r="23" spans="1:5" outlineLevel="1" x14ac:dyDescent="0.3">
      <c r="A23" s="7" t="s">
        <v>7</v>
      </c>
      <c r="B23" s="22">
        <f>SUM(C23:E23)</f>
        <v>749930</v>
      </c>
      <c r="C23" s="22">
        <f>C24</f>
        <v>359570</v>
      </c>
      <c r="D23" s="22">
        <f>D24</f>
        <v>177300</v>
      </c>
      <c r="E23" s="22">
        <f>E24</f>
        <v>213060</v>
      </c>
    </row>
    <row r="24" spans="1:5" ht="23.85" customHeight="1" outlineLevel="1" x14ac:dyDescent="0.3">
      <c r="A24" s="19" t="s">
        <v>18</v>
      </c>
      <c r="B24" s="16">
        <f>SUM(C24:E24)</f>
        <v>749930</v>
      </c>
      <c r="C24" s="16">
        <f>SUM(C25)</f>
        <v>359570</v>
      </c>
      <c r="D24" s="16">
        <f>SUM(D25)</f>
        <v>177300</v>
      </c>
      <c r="E24" s="16">
        <f>SUM(E25)</f>
        <v>213060</v>
      </c>
    </row>
    <row r="25" spans="1:5" ht="23.85" customHeight="1" outlineLevel="1" x14ac:dyDescent="0.3">
      <c r="A25" s="17" t="s">
        <v>12</v>
      </c>
      <c r="B25" s="12">
        <f>SUM(C25:E25)</f>
        <v>749930</v>
      </c>
      <c r="C25" s="12">
        <f>[1]คลัง!D10</f>
        <v>359570</v>
      </c>
      <c r="D25" s="12">
        <f>[1]คลัง!E10</f>
        <v>177300</v>
      </c>
      <c r="E25" s="12">
        <f>[1]คลัง!F10</f>
        <v>213060</v>
      </c>
    </row>
    <row r="26" spans="1:5" ht="23.85" customHeight="1" outlineLevel="1" x14ac:dyDescent="0.3">
      <c r="A26" s="23" t="s">
        <v>19</v>
      </c>
      <c r="B26" s="14"/>
      <c r="C26" s="14"/>
      <c r="D26" s="14"/>
      <c r="E26" s="14"/>
    </row>
    <row r="27" spans="1:5" ht="23.85" customHeight="1" outlineLevel="1" x14ac:dyDescent="0.3">
      <c r="A27" s="7" t="s">
        <v>7</v>
      </c>
      <c r="B27" s="22">
        <f>SUM(C27:E27)</f>
        <v>1181400</v>
      </c>
      <c r="C27" s="22">
        <f>C28</f>
        <v>880550</v>
      </c>
      <c r="D27" s="22">
        <f>D28</f>
        <v>163250</v>
      </c>
      <c r="E27" s="22">
        <f>E28</f>
        <v>137600</v>
      </c>
    </row>
    <row r="28" spans="1:5" ht="23.85" customHeight="1" outlineLevel="1" x14ac:dyDescent="0.3">
      <c r="A28" s="19" t="s">
        <v>20</v>
      </c>
      <c r="B28" s="16">
        <f>SUM(C28:E28)</f>
        <v>1181400</v>
      </c>
      <c r="C28" s="16">
        <f>SUM(C29)</f>
        <v>880550</v>
      </c>
      <c r="D28" s="16">
        <f>SUM(D29)</f>
        <v>163250</v>
      </c>
      <c r="E28" s="16">
        <f>SUM(E29)</f>
        <v>137600</v>
      </c>
    </row>
    <row r="29" spans="1:5" ht="23.85" customHeight="1" outlineLevel="1" x14ac:dyDescent="0.3">
      <c r="A29" s="17" t="s">
        <v>12</v>
      </c>
      <c r="B29" s="12">
        <f>SUM(C29:E29)</f>
        <v>1181400</v>
      </c>
      <c r="C29" s="12">
        <f>'[1]รายได้ '!D8</f>
        <v>880550</v>
      </c>
      <c r="D29" s="12">
        <f>'[1]รายได้ '!E8</f>
        <v>163250</v>
      </c>
      <c r="E29" s="12">
        <f>'[1]รายได้ '!F8</f>
        <v>137600</v>
      </c>
    </row>
    <row r="30" spans="1:5" ht="23.85" customHeight="1" outlineLevel="1" x14ac:dyDescent="0.3">
      <c r="A30" s="23" t="s">
        <v>21</v>
      </c>
      <c r="B30" s="14"/>
      <c r="C30" s="14"/>
      <c r="D30" s="14"/>
      <c r="E30" s="14"/>
    </row>
    <row r="31" spans="1:5" ht="23.85" customHeight="1" outlineLevel="1" x14ac:dyDescent="0.3">
      <c r="A31" s="7" t="s">
        <v>7</v>
      </c>
      <c r="B31" s="22">
        <f t="shared" ref="B31:B38" si="0">SUM(C31:E31)</f>
        <v>26315625</v>
      </c>
      <c r="C31" s="22">
        <f>SUM(C32,C34,C37,C39)</f>
        <v>8442100</v>
      </c>
      <c r="D31" s="22">
        <f>SUM(D32,D34,D37,D39)</f>
        <v>9842225</v>
      </c>
      <c r="E31" s="22">
        <f>SUM(E32,E34,E37,E39)</f>
        <v>8031300</v>
      </c>
    </row>
    <row r="32" spans="1:5" ht="23.85" customHeight="1" outlineLevel="1" x14ac:dyDescent="0.3">
      <c r="A32" s="19" t="s">
        <v>22</v>
      </c>
      <c r="B32" s="16">
        <f t="shared" si="0"/>
        <v>14260700</v>
      </c>
      <c r="C32" s="16">
        <f>SUM(C33)</f>
        <v>3933400</v>
      </c>
      <c r="D32" s="16">
        <f>SUM(D33)</f>
        <v>5218900</v>
      </c>
      <c r="E32" s="16">
        <f>SUM(E33)</f>
        <v>5108400</v>
      </c>
    </row>
    <row r="33" spans="1:5" ht="23.85" customHeight="1" x14ac:dyDescent="0.3">
      <c r="A33" s="17" t="s">
        <v>12</v>
      </c>
      <c r="B33" s="12">
        <f t="shared" si="0"/>
        <v>14260700</v>
      </c>
      <c r="C33" s="12">
        <f>[1]รักษา!D10</f>
        <v>3933400</v>
      </c>
      <c r="D33" s="12">
        <f>[1]รักษา!E10</f>
        <v>5218900</v>
      </c>
      <c r="E33" s="12">
        <f>[1]รักษา!F10</f>
        <v>5108400</v>
      </c>
    </row>
    <row r="34" spans="1:5" ht="23.85" customHeight="1" x14ac:dyDescent="0.3">
      <c r="A34" s="19" t="s">
        <v>23</v>
      </c>
      <c r="B34" s="16">
        <f t="shared" si="0"/>
        <v>1132500</v>
      </c>
      <c r="C34" s="16">
        <f>SUM(C35)</f>
        <v>771700</v>
      </c>
      <c r="D34" s="16">
        <f>SUM(D35)</f>
        <v>348800</v>
      </c>
      <c r="E34" s="16">
        <f>SUM(E35)</f>
        <v>12000</v>
      </c>
    </row>
    <row r="35" spans="1:5" ht="23.85" customHeight="1" x14ac:dyDescent="0.3">
      <c r="A35" s="17" t="s">
        <v>12</v>
      </c>
      <c r="B35" s="12">
        <f t="shared" si="0"/>
        <v>1132500</v>
      </c>
      <c r="C35" s="12">
        <f>[1]รักษา!D24</f>
        <v>771700</v>
      </c>
      <c r="D35" s="12">
        <f>[1]รักษา!E24</f>
        <v>348800</v>
      </c>
      <c r="E35" s="12">
        <f>[1]รักษา!F24</f>
        <v>12000</v>
      </c>
    </row>
    <row r="36" spans="1:5" ht="23.85" customHeight="1" x14ac:dyDescent="0.3">
      <c r="A36" s="46"/>
      <c r="B36" s="47"/>
      <c r="C36" s="47"/>
      <c r="D36" s="47"/>
      <c r="E36" s="47"/>
    </row>
    <row r="37" spans="1:5" ht="23.85" customHeight="1" x14ac:dyDescent="0.3">
      <c r="A37" s="19" t="s">
        <v>24</v>
      </c>
      <c r="B37" s="16">
        <f t="shared" si="0"/>
        <v>7090100</v>
      </c>
      <c r="C37" s="16">
        <f>SUM(C38:C38)</f>
        <v>2563100</v>
      </c>
      <c r="D37" s="16">
        <f>SUM(D38:D38)</f>
        <v>2783800</v>
      </c>
      <c r="E37" s="16">
        <f>SUM(E38:E38)</f>
        <v>1743200</v>
      </c>
    </row>
    <row r="38" spans="1:5" ht="23.85" customHeight="1" x14ac:dyDescent="0.3">
      <c r="A38" s="17" t="s">
        <v>12</v>
      </c>
      <c r="B38" s="12">
        <f t="shared" si="0"/>
        <v>7090100</v>
      </c>
      <c r="C38" s="12">
        <f>[1]รักษา!D36</f>
        <v>2563100</v>
      </c>
      <c r="D38" s="12">
        <f>[1]รักษา!E36</f>
        <v>2783800</v>
      </c>
      <c r="E38" s="12">
        <f>[1]รักษา!F36</f>
        <v>1743200</v>
      </c>
    </row>
    <row r="39" spans="1:5" ht="23.85" customHeight="1" x14ac:dyDescent="0.3">
      <c r="A39" s="19" t="s">
        <v>25</v>
      </c>
      <c r="B39" s="16">
        <f>SUM(C39:E39)</f>
        <v>3832325</v>
      </c>
      <c r="C39" s="16">
        <f>SUM(C40:C41)</f>
        <v>1173900</v>
      </c>
      <c r="D39" s="16">
        <f>SUM(D40:D41)</f>
        <v>1490725</v>
      </c>
      <c r="E39" s="16">
        <f>SUM(E40:E41)</f>
        <v>1167700</v>
      </c>
    </row>
    <row r="40" spans="1:5" ht="23.85" customHeight="1" x14ac:dyDescent="0.3">
      <c r="A40" s="17" t="s">
        <v>12</v>
      </c>
      <c r="B40" s="12">
        <f>SUM(C40:E40)</f>
        <v>3469900</v>
      </c>
      <c r="C40" s="12">
        <f>[1]รักษา!D55</f>
        <v>1173900</v>
      </c>
      <c r="D40" s="12">
        <f>[1]รักษา!E55</f>
        <v>1128300</v>
      </c>
      <c r="E40" s="12">
        <f>[1]รักษา!F55</f>
        <v>1167700</v>
      </c>
    </row>
    <row r="41" spans="1:5" ht="23.85" customHeight="1" x14ac:dyDescent="0.3">
      <c r="A41" s="17" t="s">
        <v>14</v>
      </c>
      <c r="B41" s="12">
        <f>SUM(C41:E41)</f>
        <v>362425</v>
      </c>
      <c r="C41" s="12">
        <f>[1]รักษา!D69</f>
        <v>0</v>
      </c>
      <c r="D41" s="12">
        <f>[1]รักษา!E69</f>
        <v>362425</v>
      </c>
      <c r="E41" s="12">
        <f>[1]รักษา!F69</f>
        <v>0</v>
      </c>
    </row>
    <row r="42" spans="1:5" ht="23.85" customHeight="1" x14ac:dyDescent="0.3">
      <c r="A42" s="23" t="s">
        <v>26</v>
      </c>
      <c r="B42" s="14"/>
      <c r="C42" s="14"/>
      <c r="D42" s="14"/>
      <c r="E42" s="14"/>
    </row>
    <row r="43" spans="1:5" ht="23.85" customHeight="1" x14ac:dyDescent="0.3">
      <c r="A43" s="7" t="s">
        <v>7</v>
      </c>
      <c r="B43" s="22">
        <f>SUM(C43:E43)</f>
        <v>6015100</v>
      </c>
      <c r="C43" s="22">
        <f>C44</f>
        <v>1940370</v>
      </c>
      <c r="D43" s="22">
        <f>D44</f>
        <v>2626360</v>
      </c>
      <c r="E43" s="22">
        <f>E44</f>
        <v>1448370</v>
      </c>
    </row>
    <row r="44" spans="1:5" ht="23.85" customHeight="1" x14ac:dyDescent="0.3">
      <c r="A44" s="19" t="s">
        <v>27</v>
      </c>
      <c r="B44" s="16">
        <f>SUM(C44:E44)</f>
        <v>6015100</v>
      </c>
      <c r="C44" s="16">
        <f>SUM(C45:C46)</f>
        <v>1940370</v>
      </c>
      <c r="D44" s="16">
        <f>SUM(D45:D46)</f>
        <v>2626360</v>
      </c>
      <c r="E44" s="16">
        <f>SUM(E45:E46)</f>
        <v>1448370</v>
      </c>
    </row>
    <row r="45" spans="1:5" ht="23.85" customHeight="1" x14ac:dyDescent="0.3">
      <c r="A45" s="17" t="s">
        <v>12</v>
      </c>
      <c r="B45" s="12">
        <f>SUM(C45:E45)</f>
        <v>5088900</v>
      </c>
      <c r="C45" s="12">
        <f>[1]เทศกิจ!D10</f>
        <v>1940370</v>
      </c>
      <c r="D45" s="12">
        <f>[1]เทศกิจ!E10</f>
        <v>1700160</v>
      </c>
      <c r="E45" s="12">
        <f>[1]เทศกิจ!F10</f>
        <v>1448370</v>
      </c>
    </row>
    <row r="46" spans="1:5" ht="23.85" customHeight="1" x14ac:dyDescent="0.3">
      <c r="A46" s="17" t="s">
        <v>14</v>
      </c>
      <c r="B46" s="12">
        <f>SUM(C46:E46)</f>
        <v>926200</v>
      </c>
      <c r="C46" s="12">
        <f>[1]เทศกิจ!D26</f>
        <v>0</v>
      </c>
      <c r="D46" s="12">
        <f>[1]เทศกิจ!E26</f>
        <v>926200</v>
      </c>
      <c r="E46" s="12">
        <f>[1]เทศกิจ!F26</f>
        <v>0</v>
      </c>
    </row>
    <row r="47" spans="1:5" ht="23.85" customHeight="1" x14ac:dyDescent="0.3">
      <c r="A47" s="23" t="s">
        <v>28</v>
      </c>
      <c r="B47" s="14"/>
      <c r="C47" s="14"/>
      <c r="D47" s="14"/>
      <c r="E47" s="14"/>
    </row>
    <row r="48" spans="1:5" ht="23.85" customHeight="1" x14ac:dyDescent="0.3">
      <c r="A48" s="7" t="s">
        <v>7</v>
      </c>
      <c r="B48" s="22">
        <f t="shared" ref="B48:B55" si="1">SUM(C48:E48)</f>
        <v>14626230</v>
      </c>
      <c r="C48" s="22">
        <f>SUM(C49,C52,C54)</f>
        <v>7225140</v>
      </c>
      <c r="D48" s="22">
        <f>SUM(D49,D52,D54)</f>
        <v>5114200</v>
      </c>
      <c r="E48" s="22">
        <f>SUM(E49,E52,E54)</f>
        <v>2286890</v>
      </c>
    </row>
    <row r="49" spans="1:5" ht="23.85" customHeight="1" x14ac:dyDescent="0.3">
      <c r="A49" s="19" t="s">
        <v>29</v>
      </c>
      <c r="B49" s="16">
        <f t="shared" si="1"/>
        <v>2382800</v>
      </c>
      <c r="C49" s="16">
        <f>SUM(C50:C51)</f>
        <v>437420</v>
      </c>
      <c r="D49" s="16">
        <f>SUM(D50:D51)</f>
        <v>1527320</v>
      </c>
      <c r="E49" s="16">
        <f>SUM(E50:E51)</f>
        <v>418060</v>
      </c>
    </row>
    <row r="50" spans="1:5" ht="23.85" customHeight="1" x14ac:dyDescent="0.3">
      <c r="A50" s="17" t="s">
        <v>12</v>
      </c>
      <c r="B50" s="12">
        <f t="shared" si="1"/>
        <v>1292800</v>
      </c>
      <c r="C50" s="12">
        <f>[1]โยธา!D10</f>
        <v>437420</v>
      </c>
      <c r="D50" s="12">
        <f>[1]โยธา!E10</f>
        <v>437320</v>
      </c>
      <c r="E50" s="12">
        <f>[1]โยธา!F10</f>
        <v>418060</v>
      </c>
    </row>
    <row r="51" spans="1:5" ht="23.85" customHeight="1" x14ac:dyDescent="0.3">
      <c r="A51" s="17" t="s">
        <v>14</v>
      </c>
      <c r="B51" s="12">
        <f t="shared" si="1"/>
        <v>1090000</v>
      </c>
      <c r="C51" s="12">
        <f>[1]โยธา!D22</f>
        <v>0</v>
      </c>
      <c r="D51" s="12">
        <f>[1]โยธา!E22</f>
        <v>1090000</v>
      </c>
      <c r="E51" s="12">
        <f>[1]โยธา!F22</f>
        <v>0</v>
      </c>
    </row>
    <row r="52" spans="1:5" ht="23.85" customHeight="1" x14ac:dyDescent="0.3">
      <c r="A52" s="19" t="s">
        <v>30</v>
      </c>
      <c r="B52" s="16">
        <f t="shared" si="1"/>
        <v>9250000</v>
      </c>
      <c r="C52" s="16">
        <f>SUM(C53:C53)</f>
        <v>4370000</v>
      </c>
      <c r="D52" s="16">
        <f>SUM(D53:D53)</f>
        <v>3480000</v>
      </c>
      <c r="E52" s="16">
        <f>SUM(E53:E53)</f>
        <v>1400000</v>
      </c>
    </row>
    <row r="53" spans="1:5" ht="23.85" customHeight="1" x14ac:dyDescent="0.3">
      <c r="A53" s="17" t="s">
        <v>12</v>
      </c>
      <c r="B53" s="12">
        <f t="shared" si="1"/>
        <v>9250000</v>
      </c>
      <c r="C53" s="12">
        <f>[1]โยธา!D28</f>
        <v>4370000</v>
      </c>
      <c r="D53" s="12">
        <f>[1]โยธา!E28</f>
        <v>3480000</v>
      </c>
      <c r="E53" s="12">
        <f>[1]โยธา!F28</f>
        <v>1400000</v>
      </c>
    </row>
    <row r="54" spans="1:5" ht="23.85" customHeight="1" x14ac:dyDescent="0.3">
      <c r="A54" s="19" t="s">
        <v>31</v>
      </c>
      <c r="B54" s="16">
        <f t="shared" si="1"/>
        <v>2993430</v>
      </c>
      <c r="C54" s="16">
        <f>SUM(C55)</f>
        <v>2417720</v>
      </c>
      <c r="D54" s="16">
        <f>SUM(D55)</f>
        <v>106880</v>
      </c>
      <c r="E54" s="16">
        <f>SUM(E55)</f>
        <v>468830</v>
      </c>
    </row>
    <row r="55" spans="1:5" ht="23.85" customHeight="1" x14ac:dyDescent="0.3">
      <c r="A55" s="17" t="s">
        <v>12</v>
      </c>
      <c r="B55" s="12">
        <f t="shared" si="1"/>
        <v>2993430</v>
      </c>
      <c r="C55" s="12">
        <f>[1]โยธา!D39</f>
        <v>2417720</v>
      </c>
      <c r="D55" s="12">
        <f>[1]โยธา!E39</f>
        <v>106880</v>
      </c>
      <c r="E55" s="12">
        <f>[1]โยธา!F39</f>
        <v>468830</v>
      </c>
    </row>
    <row r="56" spans="1:5" ht="23.85" customHeight="1" x14ac:dyDescent="0.3">
      <c r="A56" s="23" t="s">
        <v>32</v>
      </c>
      <c r="B56" s="14"/>
      <c r="C56" s="14"/>
      <c r="D56" s="14"/>
      <c r="E56" s="14"/>
    </row>
    <row r="57" spans="1:5" ht="23.85" customHeight="1" x14ac:dyDescent="0.3">
      <c r="A57" s="7" t="s">
        <v>7</v>
      </c>
      <c r="B57" s="22">
        <f>SUM(C57:E57)</f>
        <v>23279440</v>
      </c>
      <c r="C57" s="22">
        <f>SUM(C58,C61)</f>
        <v>8744855</v>
      </c>
      <c r="D57" s="22">
        <f>SUM(D58,D61)</f>
        <v>8062005</v>
      </c>
      <c r="E57" s="22">
        <f>SUM(E58,E61)</f>
        <v>6472580</v>
      </c>
    </row>
    <row r="58" spans="1:5" ht="23.85" customHeight="1" x14ac:dyDescent="0.3">
      <c r="A58" s="19" t="s">
        <v>33</v>
      </c>
      <c r="B58" s="16">
        <f>SUM(C58:E58)</f>
        <v>1909440</v>
      </c>
      <c r="C58" s="16">
        <f>SUM(C59:C60)</f>
        <v>752970</v>
      </c>
      <c r="D58" s="16">
        <f>SUM(D59:D60)</f>
        <v>816940</v>
      </c>
      <c r="E58" s="16">
        <f>SUM(E59:E60)</f>
        <v>339530</v>
      </c>
    </row>
    <row r="59" spans="1:5" ht="23.85" customHeight="1" x14ac:dyDescent="0.3">
      <c r="A59" s="17" t="s">
        <v>12</v>
      </c>
      <c r="B59" s="12">
        <f>SUM(C59:E59)</f>
        <v>1549440</v>
      </c>
      <c r="C59" s="12">
        <f>[1]พัฒนาฯ!D10</f>
        <v>752970</v>
      </c>
      <c r="D59" s="12">
        <f>[1]พัฒนาฯ!E10</f>
        <v>456940</v>
      </c>
      <c r="E59" s="12">
        <f>[1]พัฒนาฯ!F10</f>
        <v>339530</v>
      </c>
    </row>
    <row r="60" spans="1:5" ht="23.85" customHeight="1" x14ac:dyDescent="0.3">
      <c r="A60" s="17" t="s">
        <v>14</v>
      </c>
      <c r="B60" s="12">
        <v>360000</v>
      </c>
      <c r="C60" s="12">
        <f>[1]พัฒนาฯ!D26</f>
        <v>0</v>
      </c>
      <c r="D60" s="12">
        <f>[1]พัฒนาฯ!E26</f>
        <v>360000</v>
      </c>
      <c r="E60" s="12">
        <f>[1]พัฒนาฯ!F26</f>
        <v>0</v>
      </c>
    </row>
    <row r="61" spans="1:5" ht="23.85" customHeight="1" x14ac:dyDescent="0.3">
      <c r="A61" s="19" t="s">
        <v>34</v>
      </c>
      <c r="B61" s="16">
        <f>SUM(C61:E61)</f>
        <v>21370000</v>
      </c>
      <c r="C61" s="16">
        <f>SUM(C62:C63)</f>
        <v>7991885</v>
      </c>
      <c r="D61" s="16">
        <f>SUM(D62:D63)</f>
        <v>7245065</v>
      </c>
      <c r="E61" s="16">
        <f>SUM(E62:E63)</f>
        <v>6133050</v>
      </c>
    </row>
    <row r="62" spans="1:5" ht="23.85" customHeight="1" x14ac:dyDescent="0.3">
      <c r="A62" s="17" t="s">
        <v>12</v>
      </c>
      <c r="B62" s="12">
        <v>15071400</v>
      </c>
      <c r="C62" s="12">
        <f>[1]พัฒนาฯ!D32</f>
        <v>5392700</v>
      </c>
      <c r="D62" s="12">
        <f>[1]พัฒนาฯ!E32</f>
        <v>4845650</v>
      </c>
      <c r="E62" s="12">
        <f>[1]พัฒนาฯ!F32</f>
        <v>4833050</v>
      </c>
    </row>
    <row r="63" spans="1:5" ht="23.85" customHeight="1" x14ac:dyDescent="0.3">
      <c r="A63" s="17" t="s">
        <v>14</v>
      </c>
      <c r="B63" s="12">
        <v>6298600</v>
      </c>
      <c r="C63" s="12">
        <f>[1]พัฒนาฯ!D43</f>
        <v>2599185</v>
      </c>
      <c r="D63" s="12">
        <f>[1]พัฒนาฯ!E43</f>
        <v>2399415</v>
      </c>
      <c r="E63" s="12">
        <f>[1]พัฒนาฯ!F43</f>
        <v>1300000</v>
      </c>
    </row>
    <row r="64" spans="1:5" ht="23.85" customHeight="1" x14ac:dyDescent="0.3">
      <c r="A64" s="24" t="s">
        <v>35</v>
      </c>
      <c r="B64" s="25">
        <f>SUM(B65:B68)</f>
        <v>1324500</v>
      </c>
      <c r="C64" s="25">
        <f>SUM(C65:C68)</f>
        <v>779900</v>
      </c>
      <c r="D64" s="25">
        <f>SUM(D68)</f>
        <v>272300</v>
      </c>
      <c r="E64" s="25">
        <f>SUM(E68)</f>
        <v>272300</v>
      </c>
    </row>
    <row r="65" spans="1:5" ht="37.5" x14ac:dyDescent="0.3">
      <c r="A65" s="26" t="s">
        <v>36</v>
      </c>
      <c r="B65" s="27"/>
      <c r="C65" s="27"/>
      <c r="D65" s="27"/>
      <c r="E65" s="27"/>
    </row>
    <row r="66" spans="1:5" ht="23.85" customHeight="1" x14ac:dyDescent="0.3">
      <c r="A66" s="28" t="s">
        <v>37</v>
      </c>
      <c r="B66" s="29">
        <f>SUM(C66:E66)</f>
        <v>507500</v>
      </c>
      <c r="C66" s="29">
        <f>[1]พัฒนาฯ!D66</f>
        <v>507500</v>
      </c>
      <c r="D66" s="29">
        <f>[1]พัฒนาฯ!E66</f>
        <v>0</v>
      </c>
      <c r="E66" s="29">
        <f>[1]พัฒนาฯ!F66</f>
        <v>0</v>
      </c>
    </row>
    <row r="67" spans="1:5" ht="23.85" customHeight="1" x14ac:dyDescent="0.3">
      <c r="A67" s="30" t="s">
        <v>38</v>
      </c>
      <c r="B67" s="27"/>
      <c r="C67" s="27"/>
      <c r="D67" s="27"/>
      <c r="E67" s="27"/>
    </row>
    <row r="68" spans="1:5" ht="23.85" customHeight="1" x14ac:dyDescent="0.3">
      <c r="A68" s="28" t="s">
        <v>37</v>
      </c>
      <c r="B68" s="29">
        <f>SUM(C68:E68)</f>
        <v>817000</v>
      </c>
      <c r="C68" s="29">
        <f>[1]พัฒนาฯ!D70</f>
        <v>272400</v>
      </c>
      <c r="D68" s="29">
        <f>[1]พัฒนาฯ!E70</f>
        <v>272300</v>
      </c>
      <c r="E68" s="29">
        <f>[1]พัฒนาฯ!F70</f>
        <v>272300</v>
      </c>
    </row>
    <row r="69" spans="1:5" ht="23.85" customHeight="1" x14ac:dyDescent="0.3">
      <c r="A69" s="23" t="s">
        <v>39</v>
      </c>
      <c r="B69" s="14"/>
      <c r="C69" s="14"/>
      <c r="D69" s="14"/>
      <c r="E69" s="14"/>
    </row>
    <row r="70" spans="1:5" ht="23.85" customHeight="1" x14ac:dyDescent="0.3">
      <c r="A70" s="7" t="s">
        <v>7</v>
      </c>
      <c r="B70" s="22">
        <f>SUM(C70:E70)</f>
        <v>4547300</v>
      </c>
      <c r="C70" s="22">
        <f>SUM(C71+C73+C80)</f>
        <v>4325300</v>
      </c>
      <c r="D70" s="22">
        <f>SUM(D71+D73+D80)</f>
        <v>202400</v>
      </c>
      <c r="E70" s="22">
        <f>SUM(E71+E73+E80)</f>
        <v>19600</v>
      </c>
    </row>
    <row r="71" spans="1:5" s="31" customFormat="1" ht="23.85" customHeight="1" x14ac:dyDescent="0.3">
      <c r="A71" s="19" t="s">
        <v>40</v>
      </c>
      <c r="B71" s="16">
        <f>SUM(C71:E71)</f>
        <v>261800</v>
      </c>
      <c r="C71" s="16">
        <f>SUM(C72)</f>
        <v>139200</v>
      </c>
      <c r="D71" s="16">
        <f>SUM(D72)</f>
        <v>122600</v>
      </c>
      <c r="E71" s="16">
        <f>SUM(E72)</f>
        <v>0</v>
      </c>
    </row>
    <row r="72" spans="1:5" ht="23.85" customHeight="1" x14ac:dyDescent="0.3">
      <c r="A72" s="17" t="s">
        <v>12</v>
      </c>
      <c r="B72" s="12">
        <f>SUM(C72:E72)</f>
        <v>261800</v>
      </c>
      <c r="C72" s="12">
        <f>[1]สิ่งแวดล้อมฯ!D8</f>
        <v>139200</v>
      </c>
      <c r="D72" s="12">
        <f>[1]สิ่งแวดล้อมฯ!E8</f>
        <v>122600</v>
      </c>
      <c r="E72" s="12">
        <f>[1]สิ่งแวดล้อมฯ!F8</f>
        <v>0</v>
      </c>
    </row>
    <row r="73" spans="1:5" x14ac:dyDescent="0.3">
      <c r="A73" s="32" t="s">
        <v>41</v>
      </c>
      <c r="B73" s="33">
        <f>SUM(C73:E73)</f>
        <v>1422000</v>
      </c>
      <c r="C73" s="33">
        <f>SUM(C74:C75)</f>
        <v>1322600</v>
      </c>
      <c r="D73" s="33">
        <f>SUM(D74:D75)</f>
        <v>79800</v>
      </c>
      <c r="E73" s="33">
        <f>SUM(E74:E75)</f>
        <v>19600</v>
      </c>
    </row>
    <row r="74" spans="1:5" x14ac:dyDescent="0.3">
      <c r="A74" s="17" t="s">
        <v>12</v>
      </c>
      <c r="B74" s="12">
        <f>SUM(C74:E74)</f>
        <v>1292400</v>
      </c>
      <c r="C74" s="12">
        <f>[1]สิ่งแวดล้อมฯ!D25</f>
        <v>1268800</v>
      </c>
      <c r="D74" s="12">
        <f>[1]สิ่งแวดล้อมฯ!E25</f>
        <v>16000</v>
      </c>
      <c r="E74" s="12">
        <f>[1]สิ่งแวดล้อมฯ!F25</f>
        <v>7600</v>
      </c>
    </row>
    <row r="75" spans="1:5" x14ac:dyDescent="0.3">
      <c r="A75" s="17" t="s">
        <v>14</v>
      </c>
      <c r="B75" s="12">
        <v>129600</v>
      </c>
      <c r="C75" s="12">
        <f>[1]สิ่งแวดล้อมฯ!D32</f>
        <v>53800</v>
      </c>
      <c r="D75" s="12">
        <f>[1]สิ่งแวดล้อมฯ!E32</f>
        <v>63800</v>
      </c>
      <c r="E75" s="12">
        <f>[1]สิ่งแวดล้อมฯ!F32</f>
        <v>12000</v>
      </c>
    </row>
    <row r="76" spans="1:5" x14ac:dyDescent="0.3">
      <c r="A76" s="34" t="s">
        <v>35</v>
      </c>
      <c r="B76" s="16">
        <f>SUM(C76:E76)</f>
        <v>153900</v>
      </c>
      <c r="C76" s="16">
        <f>C79</f>
        <v>63600</v>
      </c>
      <c r="D76" s="16">
        <f>D79</f>
        <v>63600</v>
      </c>
      <c r="E76" s="16">
        <f>E79</f>
        <v>26700</v>
      </c>
    </row>
    <row r="77" spans="1:5" x14ac:dyDescent="0.3">
      <c r="A77" s="35" t="s">
        <v>42</v>
      </c>
      <c r="B77" s="36"/>
      <c r="C77" s="36"/>
      <c r="D77" s="36"/>
      <c r="E77" s="36"/>
    </row>
    <row r="78" spans="1:5" x14ac:dyDescent="0.3">
      <c r="A78" s="37" t="s">
        <v>43</v>
      </c>
      <c r="B78" s="38"/>
      <c r="C78" s="38"/>
      <c r="D78" s="38"/>
      <c r="E78" s="38"/>
    </row>
    <row r="79" spans="1:5" x14ac:dyDescent="0.3">
      <c r="A79" s="17" t="s">
        <v>44</v>
      </c>
      <c r="B79" s="12">
        <v>153900</v>
      </c>
      <c r="C79" s="12">
        <f>[1]สิ่งแวดล้อมฯ!D40</f>
        <v>63600</v>
      </c>
      <c r="D79" s="12">
        <f>[1]สิ่งแวดล้อมฯ!E40</f>
        <v>63600</v>
      </c>
      <c r="E79" s="12">
        <f>[1]สิ่งแวดล้อมฯ!F40</f>
        <v>26700</v>
      </c>
    </row>
    <row r="80" spans="1:5" x14ac:dyDescent="0.3">
      <c r="A80" s="19" t="s">
        <v>45</v>
      </c>
      <c r="B80" s="16">
        <f>SUM(C80:E80)</f>
        <v>2863500</v>
      </c>
      <c r="C80" s="16">
        <f>SUM(C81)</f>
        <v>2863500</v>
      </c>
      <c r="D80" s="16">
        <f>SUM(D81)</f>
        <v>0</v>
      </c>
      <c r="E80" s="16">
        <f>SUM(E81)</f>
        <v>0</v>
      </c>
    </row>
    <row r="81" spans="1:5" x14ac:dyDescent="0.3">
      <c r="A81" s="17" t="s">
        <v>46</v>
      </c>
      <c r="B81" s="12">
        <f>SUM(C81:E81)</f>
        <v>2863500</v>
      </c>
      <c r="C81" s="12">
        <f>[1]สิ่งแวดล้อมฯ!D44</f>
        <v>2863500</v>
      </c>
      <c r="D81" s="12">
        <f>[1]สิ่งแวดล้อมฯ!E44</f>
        <v>0</v>
      </c>
      <c r="E81" s="12">
        <f>[1]สิ่งแวดล้อมฯ!F44</f>
        <v>0</v>
      </c>
    </row>
    <row r="82" spans="1:5" x14ac:dyDescent="0.3">
      <c r="A82" s="42"/>
      <c r="B82" s="43"/>
      <c r="C82" s="43"/>
      <c r="D82" s="43"/>
      <c r="E82" s="43"/>
    </row>
    <row r="83" spans="1:5" x14ac:dyDescent="0.3">
      <c r="A83" s="44"/>
      <c r="B83" s="45"/>
      <c r="C83" s="45"/>
      <c r="D83" s="45"/>
      <c r="E83" s="45"/>
    </row>
    <row r="84" spans="1:5" ht="23.85" customHeight="1" x14ac:dyDescent="0.3">
      <c r="A84" s="23" t="s">
        <v>47</v>
      </c>
      <c r="B84" s="14"/>
      <c r="C84" s="14"/>
      <c r="D84" s="14"/>
      <c r="E84" s="14"/>
    </row>
    <row r="85" spans="1:5" ht="23.85" customHeight="1" x14ac:dyDescent="0.3">
      <c r="A85" s="7" t="s">
        <v>7</v>
      </c>
      <c r="B85" s="22">
        <f>SUM(C85:E85)</f>
        <v>98494100</v>
      </c>
      <c r="C85" s="22">
        <f>SUM(C86,C88)</f>
        <v>44363160</v>
      </c>
      <c r="D85" s="22">
        <f>SUM(D86,D88)</f>
        <v>53473740</v>
      </c>
      <c r="E85" s="22">
        <f>SUM(E86,E88)</f>
        <v>657200</v>
      </c>
    </row>
    <row r="86" spans="1:5" ht="23.85" customHeight="1" x14ac:dyDescent="0.3">
      <c r="A86" s="19" t="s">
        <v>48</v>
      </c>
      <c r="B86" s="16">
        <f>SUM(C86:E86)</f>
        <v>750500</v>
      </c>
      <c r="C86" s="16">
        <f>SUM(C87)</f>
        <v>150400</v>
      </c>
      <c r="D86" s="16">
        <f>SUM(D87)</f>
        <v>422100</v>
      </c>
      <c r="E86" s="16">
        <f>SUM(E87)</f>
        <v>178000</v>
      </c>
    </row>
    <row r="87" spans="1:5" ht="23.85" customHeight="1" x14ac:dyDescent="0.3">
      <c r="A87" s="17" t="s">
        <v>12</v>
      </c>
      <c r="B87" s="12">
        <f>SUM(C87:E87)</f>
        <v>750500</v>
      </c>
      <c r="C87" s="12">
        <f>[1]ศึกษา!D8</f>
        <v>150400</v>
      </c>
      <c r="D87" s="12">
        <f>[1]ศึกษา!E8</f>
        <v>422100</v>
      </c>
      <c r="E87" s="12">
        <f>[1]ศึกษา!F8</f>
        <v>178000</v>
      </c>
    </row>
    <row r="88" spans="1:5" ht="23.85" customHeight="1" x14ac:dyDescent="0.3">
      <c r="A88" s="19" t="s">
        <v>49</v>
      </c>
      <c r="B88" s="16">
        <f>SUM(C88:E88)</f>
        <v>97743600</v>
      </c>
      <c r="C88" s="16">
        <f>SUM(C89:C91)</f>
        <v>44212760</v>
      </c>
      <c r="D88" s="16">
        <f>SUM(D89:D91)</f>
        <v>53051640</v>
      </c>
      <c r="E88" s="16">
        <f>SUM(E89:E91)</f>
        <v>479200</v>
      </c>
    </row>
    <row r="89" spans="1:5" ht="23.85" customHeight="1" x14ac:dyDescent="0.3">
      <c r="A89" s="17" t="s">
        <v>12</v>
      </c>
      <c r="B89" s="12">
        <f>SUM(C89:E89)</f>
        <v>43807900</v>
      </c>
      <c r="C89" s="12">
        <f>[1]ศึกษา!D25</f>
        <v>24834700</v>
      </c>
      <c r="D89" s="12">
        <f>[1]ศึกษา!E25</f>
        <v>18494000</v>
      </c>
      <c r="E89" s="12">
        <f>[1]ศึกษา!F25</f>
        <v>479200</v>
      </c>
    </row>
    <row r="90" spans="1:5" ht="23.85" customHeight="1" x14ac:dyDescent="0.3">
      <c r="A90" s="17" t="s">
        <v>50</v>
      </c>
      <c r="B90" s="12">
        <v>39583000</v>
      </c>
      <c r="C90" s="12">
        <f>[1]ศึกษา!D54</f>
        <v>19065360</v>
      </c>
      <c r="D90" s="12">
        <f>[1]ศึกษา!E54</f>
        <v>20517640</v>
      </c>
      <c r="E90" s="12">
        <f>[1]ศึกษา!F54</f>
        <v>0</v>
      </c>
    </row>
    <row r="91" spans="1:5" ht="23.85" customHeight="1" x14ac:dyDescent="0.3">
      <c r="A91" s="17" t="s">
        <v>51</v>
      </c>
      <c r="B91" s="12">
        <v>14352700</v>
      </c>
      <c r="C91" s="12">
        <f>[1]ศึกษา!D62</f>
        <v>312700</v>
      </c>
      <c r="D91" s="12">
        <f>[1]ศึกษา!E62</f>
        <v>14040000</v>
      </c>
      <c r="E91" s="12">
        <f>[1]ศึกษา!F62</f>
        <v>0</v>
      </c>
    </row>
    <row r="92" spans="1:5" ht="23.85" customHeight="1" x14ac:dyDescent="0.3">
      <c r="A92" s="39" t="s">
        <v>52</v>
      </c>
      <c r="B92" s="40">
        <f>SUM(C92:E92)</f>
        <v>186935875</v>
      </c>
      <c r="C92" s="40">
        <f>C6+C10+C17+C23+C27+C31+C43+C48+C57+C70+C85</f>
        <v>86270165</v>
      </c>
      <c r="D92" s="40">
        <f>D6+D10+D17+D23+D27+D31+D43+D48+D57+D70+D85</f>
        <v>80959290</v>
      </c>
      <c r="E92" s="40">
        <f>E6+E10+E17+E23+E27+E31+E43+E48+E57+E70+E85</f>
        <v>19706420</v>
      </c>
    </row>
    <row r="93" spans="1:5" ht="23.85" customHeight="1" x14ac:dyDescent="0.3">
      <c r="A93" s="39" t="s">
        <v>53</v>
      </c>
      <c r="B93" s="40">
        <f>SUM(C93:E93)</f>
        <v>1478400</v>
      </c>
      <c r="C93" s="40">
        <f>C64+C76</f>
        <v>843500</v>
      </c>
      <c r="D93" s="40">
        <f>D64+D76</f>
        <v>335900</v>
      </c>
      <c r="E93" s="40">
        <f>E64+E76</f>
        <v>299000</v>
      </c>
    </row>
    <row r="94" spans="1:5" ht="23.85" customHeight="1" x14ac:dyDescent="0.3">
      <c r="A94" s="39" t="s">
        <v>2</v>
      </c>
      <c r="B94" s="40">
        <f>SUM(C94:E94)</f>
        <v>188414275</v>
      </c>
      <c r="C94" s="40">
        <f>SUM(C92:C93)</f>
        <v>87113665</v>
      </c>
      <c r="D94" s="40">
        <f>SUM(D92:D93)</f>
        <v>81295190</v>
      </c>
      <c r="E94" s="40">
        <f>SUM(E92:E93)</f>
        <v>20005420</v>
      </c>
    </row>
    <row r="95" spans="1:5" ht="23.85" customHeight="1" x14ac:dyDescent="0.3"/>
    <row r="96" spans="1:5" ht="23.85" customHeight="1" x14ac:dyDescent="0.3"/>
    <row r="97" spans="1:1" ht="23.85" customHeight="1" x14ac:dyDescent="0.3">
      <c r="A97" s="41"/>
    </row>
    <row r="98" spans="1:1" ht="23.85" customHeight="1" x14ac:dyDescent="0.3"/>
    <row r="99" spans="1:1" ht="23.85" customHeight="1" x14ac:dyDescent="0.3"/>
    <row r="100" spans="1:1" ht="23.85" customHeight="1" x14ac:dyDescent="0.3"/>
    <row r="101" spans="1:1" ht="23.85" hidden="1" customHeight="1" x14ac:dyDescent="0.3"/>
    <row r="102" spans="1:1" ht="23.85" hidden="1" customHeight="1" x14ac:dyDescent="0.3"/>
  </sheetData>
  <mergeCells count="3">
    <mergeCell ref="A4:A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สงม.1</vt:lpstr>
      <vt:lpstr>สงม.1!Print_Titles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bma04336</dc:creator>
  <cp:lastModifiedBy>user</cp:lastModifiedBy>
  <cp:lastPrinted>2024-04-22T01:48:06Z</cp:lastPrinted>
  <dcterms:created xsi:type="dcterms:W3CDTF">2024-04-09T01:27:34Z</dcterms:created>
  <dcterms:modified xsi:type="dcterms:W3CDTF">2024-04-22T02:01:41Z</dcterms:modified>
</cp:coreProperties>
</file>