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สงม. 1 และ สงม. 2\"/>
    </mc:Choice>
  </mc:AlternateContent>
  <xr:revisionPtr revIDLastSave="0" documentId="13_ncr:1_{F0AA59FA-E19E-48D2-A813-424456D0C9CD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สงม.2ละเอียด" sheetId="1" r:id="rId1"/>
    <sheet name="ศึกษา" sheetId="8" r:id="rId2"/>
    <sheet name="งวด 1" sheetId="2" r:id="rId3"/>
    <sheet name="งวด 2" sheetId="7" r:id="rId4"/>
    <sheet name="งวด 3" sheetId="9" r:id="rId5"/>
  </sheets>
  <definedNames>
    <definedName name="_xlnm.Print_Area" localSheetId="0">สงม.2ละเอียด!$A$1:$R$69</definedName>
    <definedName name="_xlnm.Print_Titles" localSheetId="2">'งวด 1'!$5:$6</definedName>
    <definedName name="_xlnm.Print_Titles" localSheetId="3">'งวด 2'!$5:$6</definedName>
    <definedName name="_xlnm.Print_Titles" localSheetId="4">'งวด 3'!$5:$6</definedName>
    <definedName name="_xlnm.Print_Titles" localSheetId="1">ศึกษา!$5:$6</definedName>
    <definedName name="_xlnm.Print_Titles" localSheetId="0">สงม.2ละเอียด!$4:$5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9" i="8" l="1"/>
  <c r="C58" i="8"/>
  <c r="C59" i="8"/>
  <c r="E32" i="8"/>
  <c r="E30" i="8" s="1"/>
  <c r="C47" i="8"/>
  <c r="M59" i="1"/>
  <c r="E53" i="8"/>
  <c r="C53" i="2"/>
  <c r="C54" i="9"/>
  <c r="F53" i="8"/>
  <c r="D53" i="8"/>
  <c r="C31" i="1"/>
  <c r="R55" i="1"/>
  <c r="R56" i="1"/>
  <c r="R57" i="1"/>
  <c r="R58" i="1"/>
  <c r="M56" i="1"/>
  <c r="M57" i="1"/>
  <c r="M58" i="1"/>
  <c r="H57" i="1"/>
  <c r="C57" i="1" s="1"/>
  <c r="H56" i="1"/>
  <c r="C56" i="1" s="1"/>
  <c r="R46" i="1"/>
  <c r="M46" i="1"/>
  <c r="H46" i="1"/>
  <c r="C49" i="9"/>
  <c r="C32" i="9"/>
  <c r="C27" i="9"/>
  <c r="C9" i="9"/>
  <c r="C57" i="8"/>
  <c r="C56" i="8"/>
  <c r="C55" i="8"/>
  <c r="C52" i="8"/>
  <c r="C51" i="8"/>
  <c r="F49" i="8"/>
  <c r="E49" i="8"/>
  <c r="D49" i="8"/>
  <c r="C48" i="8"/>
  <c r="C46" i="8"/>
  <c r="C45" i="8"/>
  <c r="C44" i="8"/>
  <c r="C42" i="8"/>
  <c r="C41" i="8"/>
  <c r="C40" i="8"/>
  <c r="C39" i="8"/>
  <c r="C38" i="8"/>
  <c r="C36" i="8"/>
  <c r="F32" i="8"/>
  <c r="D32" i="8"/>
  <c r="F27" i="8"/>
  <c r="E27" i="8"/>
  <c r="D27" i="8"/>
  <c r="C26" i="8"/>
  <c r="C25" i="8"/>
  <c r="C24" i="8"/>
  <c r="C23" i="8"/>
  <c r="C22" i="8"/>
  <c r="C21" i="8"/>
  <c r="C19" i="8"/>
  <c r="C18" i="8"/>
  <c r="C17" i="8"/>
  <c r="C16" i="8"/>
  <c r="C14" i="8"/>
  <c r="C13" i="8"/>
  <c r="F9" i="8"/>
  <c r="E9" i="8"/>
  <c r="D9" i="8"/>
  <c r="C54" i="7"/>
  <c r="C49" i="7"/>
  <c r="C32" i="7"/>
  <c r="C27" i="7"/>
  <c r="C9" i="7"/>
  <c r="C32" i="2"/>
  <c r="C9" i="2"/>
  <c r="G31" i="1"/>
  <c r="D31" i="1"/>
  <c r="D26" i="1"/>
  <c r="E8" i="1"/>
  <c r="C53" i="8" l="1"/>
  <c r="C32" i="8"/>
  <c r="E7" i="8"/>
  <c r="F30" i="8"/>
  <c r="E60" i="8"/>
  <c r="C49" i="8"/>
  <c r="C9" i="8"/>
  <c r="D7" i="8"/>
  <c r="C46" i="1"/>
  <c r="F7" i="8"/>
  <c r="D30" i="8"/>
  <c r="C27" i="8"/>
  <c r="C30" i="9"/>
  <c r="C7" i="9"/>
  <c r="C30" i="7"/>
  <c r="C7" i="7"/>
  <c r="D8" i="1"/>
  <c r="D6" i="1" s="1"/>
  <c r="C49" i="2"/>
  <c r="C30" i="2" s="1"/>
  <c r="C27" i="2"/>
  <c r="C7" i="2" s="1"/>
  <c r="G52" i="1"/>
  <c r="G8" i="1"/>
  <c r="C61" i="9" l="1"/>
  <c r="C30" i="8"/>
  <c r="F60" i="8"/>
  <c r="D60" i="8"/>
  <c r="C60" i="8" s="1"/>
  <c r="C7" i="8"/>
  <c r="C61" i="7"/>
  <c r="C60" i="2"/>
  <c r="H43" i="1"/>
  <c r="H44" i="1"/>
  <c r="H45" i="1"/>
  <c r="H47" i="1"/>
  <c r="H40" i="1"/>
  <c r="H41" i="1"/>
  <c r="D52" i="1"/>
  <c r="E52" i="1"/>
  <c r="F52" i="1"/>
  <c r="I52" i="1"/>
  <c r="J52" i="1"/>
  <c r="K52" i="1"/>
  <c r="L52" i="1"/>
  <c r="N52" i="1"/>
  <c r="O52" i="1"/>
  <c r="P52" i="1"/>
  <c r="Q52" i="1"/>
  <c r="D48" i="1"/>
  <c r="E48" i="1"/>
  <c r="F48" i="1"/>
  <c r="G48" i="1"/>
  <c r="G29" i="1" s="1"/>
  <c r="I48" i="1"/>
  <c r="J48" i="1"/>
  <c r="K48" i="1"/>
  <c r="L48" i="1"/>
  <c r="N48" i="1"/>
  <c r="O48" i="1"/>
  <c r="P48" i="1"/>
  <c r="Q48" i="1"/>
  <c r="D29" i="1" l="1"/>
  <c r="M54" i="1"/>
  <c r="M55" i="1"/>
  <c r="C55" i="1" s="1"/>
  <c r="H18" i="1"/>
  <c r="C18" i="1" s="1"/>
  <c r="E31" i="1"/>
  <c r="E29" i="1" s="1"/>
  <c r="F31" i="1"/>
  <c r="F29" i="1" s="1"/>
  <c r="I31" i="1"/>
  <c r="I29" i="1" s="1"/>
  <c r="J31" i="1"/>
  <c r="J29" i="1" s="1"/>
  <c r="K31" i="1"/>
  <c r="K29" i="1" s="1"/>
  <c r="L31" i="1"/>
  <c r="L29" i="1" s="1"/>
  <c r="N31" i="1"/>
  <c r="N29" i="1" s="1"/>
  <c r="O31" i="1"/>
  <c r="O29" i="1" s="1"/>
  <c r="P31" i="1"/>
  <c r="P29" i="1" s="1"/>
  <c r="Q31" i="1"/>
  <c r="Q29" i="1" s="1"/>
  <c r="E26" i="1"/>
  <c r="E6" i="1" s="1"/>
  <c r="F26" i="1"/>
  <c r="G26" i="1"/>
  <c r="G6" i="1" s="1"/>
  <c r="H26" i="1"/>
  <c r="I26" i="1"/>
  <c r="J26" i="1"/>
  <c r="K26" i="1"/>
  <c r="L26" i="1"/>
  <c r="N26" i="1"/>
  <c r="O26" i="1"/>
  <c r="P26" i="1"/>
  <c r="Q26" i="1"/>
  <c r="F8" i="1"/>
  <c r="I8" i="1"/>
  <c r="J8" i="1"/>
  <c r="K8" i="1"/>
  <c r="L8" i="1"/>
  <c r="N8" i="1"/>
  <c r="O8" i="1"/>
  <c r="P8" i="1"/>
  <c r="Q8" i="1"/>
  <c r="R35" i="1"/>
  <c r="M35" i="1"/>
  <c r="H35" i="1"/>
  <c r="F6" i="1" l="1"/>
  <c r="F59" i="1" s="1"/>
  <c r="O6" i="1"/>
  <c r="Q6" i="1"/>
  <c r="L6" i="1"/>
  <c r="J6" i="1"/>
  <c r="J59" i="1" s="1"/>
  <c r="Q59" i="1"/>
  <c r="O59" i="1"/>
  <c r="L59" i="1"/>
  <c r="P6" i="1"/>
  <c r="P59" i="1" s="1"/>
  <c r="N6" i="1"/>
  <c r="N59" i="1" s="1"/>
  <c r="K6" i="1"/>
  <c r="I6" i="1"/>
  <c r="I59" i="1" s="1"/>
  <c r="E59" i="1"/>
  <c r="G59" i="1"/>
  <c r="C35" i="1"/>
  <c r="H12" i="1" l="1"/>
  <c r="R39" i="1" l="1"/>
  <c r="M39" i="1"/>
  <c r="H39" i="1"/>
  <c r="R22" i="1"/>
  <c r="M22" i="1"/>
  <c r="H22" i="1"/>
  <c r="R13" i="1"/>
  <c r="M13" i="1"/>
  <c r="H13" i="1"/>
  <c r="M23" i="1"/>
  <c r="C22" i="1" l="1"/>
  <c r="C39" i="1"/>
  <c r="C13" i="1"/>
  <c r="H20" i="1" l="1"/>
  <c r="H17" i="1"/>
  <c r="M16" i="1"/>
  <c r="R12" i="1"/>
  <c r="H21" i="1" l="1"/>
  <c r="R23" i="1"/>
  <c r="R24" i="1"/>
  <c r="M24" i="1"/>
  <c r="H24" i="1"/>
  <c r="R28" i="1"/>
  <c r="R26" i="1" s="1"/>
  <c r="M28" i="1"/>
  <c r="M26" i="1" s="1"/>
  <c r="H58" i="1"/>
  <c r="R47" i="1"/>
  <c r="M47" i="1"/>
  <c r="R45" i="1"/>
  <c r="M45" i="1"/>
  <c r="R44" i="1"/>
  <c r="M44" i="1"/>
  <c r="R43" i="1"/>
  <c r="M43" i="1"/>
  <c r="R40" i="1"/>
  <c r="M40" i="1"/>
  <c r="R38" i="1"/>
  <c r="M38" i="1"/>
  <c r="H38" i="1"/>
  <c r="R37" i="1"/>
  <c r="M37" i="1"/>
  <c r="H37" i="1"/>
  <c r="R50" i="1"/>
  <c r="M50" i="1"/>
  <c r="H50" i="1"/>
  <c r="C50" i="1" s="1"/>
  <c r="R17" i="1"/>
  <c r="M17" i="1"/>
  <c r="C17" i="1" s="1"/>
  <c r="H54" i="1"/>
  <c r="R51" i="1"/>
  <c r="H51" i="1"/>
  <c r="R21" i="1"/>
  <c r="H16" i="1"/>
  <c r="M15" i="1"/>
  <c r="M12" i="1"/>
  <c r="C12" i="1" s="1"/>
  <c r="M51" i="1"/>
  <c r="M52" i="1"/>
  <c r="R54" i="1"/>
  <c r="R25" i="1"/>
  <c r="M25" i="1"/>
  <c r="H25" i="1"/>
  <c r="R20" i="1"/>
  <c r="R16" i="1"/>
  <c r="H15" i="1"/>
  <c r="C15" i="1" s="1"/>
  <c r="C51" i="1" l="1"/>
  <c r="C48" i="1" s="1"/>
  <c r="C58" i="1"/>
  <c r="H48" i="1"/>
  <c r="H52" i="1"/>
  <c r="R8" i="1"/>
  <c r="R6" i="1" s="1"/>
  <c r="C54" i="1"/>
  <c r="M48" i="1"/>
  <c r="C43" i="1"/>
  <c r="C44" i="1"/>
  <c r="C45" i="1"/>
  <c r="C47" i="1"/>
  <c r="R52" i="1"/>
  <c r="R48" i="1" s="1"/>
  <c r="C23" i="1"/>
  <c r="C16" i="1"/>
  <c r="C25" i="1"/>
  <c r="H31" i="1"/>
  <c r="C24" i="1"/>
  <c r="M31" i="1"/>
  <c r="M8" i="1"/>
  <c r="M6" i="1" s="1"/>
  <c r="H8" i="1"/>
  <c r="H6" i="1" s="1"/>
  <c r="C37" i="1"/>
  <c r="C40" i="1"/>
  <c r="R31" i="1"/>
  <c r="C21" i="1"/>
  <c r="C38" i="1"/>
  <c r="C28" i="1"/>
  <c r="H29" i="1" l="1"/>
  <c r="H59" i="1" s="1"/>
  <c r="M29" i="1"/>
  <c r="R29" i="1"/>
  <c r="C52" i="1"/>
  <c r="C8" i="1"/>
  <c r="R59" i="1"/>
  <c r="C26" i="1"/>
  <c r="C29" i="1" l="1"/>
  <c r="C6" i="1"/>
  <c r="C59" i="1" l="1"/>
  <c r="K59" i="1"/>
  <c r="D59" i="1"/>
</calcChain>
</file>

<file path=xl/sharedStrings.xml><?xml version="1.0" encoding="utf-8"?>
<sst xmlns="http://schemas.openxmlformats.org/spreadsheetml/2006/main" count="547" uniqueCount="80">
  <si>
    <t>หน่วย : บาท</t>
  </si>
  <si>
    <t>รวมทั้งสิ้น</t>
  </si>
  <si>
    <t>งวดที่ 1</t>
  </si>
  <si>
    <t>งวดที่ 2</t>
  </si>
  <si>
    <t>งวดที่ 3</t>
  </si>
  <si>
    <t>ต.ค.</t>
  </si>
  <si>
    <t>พ.ย.</t>
  </si>
  <si>
    <t>ธ.ค.</t>
  </si>
  <si>
    <t>ม.ค.</t>
  </si>
  <si>
    <t>รวม</t>
  </si>
  <si>
    <t>ก.พ.</t>
  </si>
  <si>
    <t>มี.ค.</t>
  </si>
  <si>
    <t>เม.ย.</t>
  </si>
  <si>
    <t>พ.ค.</t>
  </si>
  <si>
    <t>มิ.ย.</t>
  </si>
  <si>
    <t>ก.ค.</t>
  </si>
  <si>
    <t>ส.ค.</t>
  </si>
  <si>
    <t>ก.ย.</t>
  </si>
  <si>
    <t xml:space="preserve"> - ค่าอาหารทำการนอกเวลา</t>
  </si>
  <si>
    <t xml:space="preserve"> - ค่านิตยภัต</t>
  </si>
  <si>
    <t xml:space="preserve"> - ค่าซ่อมแซมเครื่องดนตรีและอุปกรณ์</t>
  </si>
  <si>
    <t xml:space="preserve"> - ค่าซ่อมแซมยานพาหนะ</t>
  </si>
  <si>
    <t xml:space="preserve"> - ค่าซ่อมแซมโรงเรียน</t>
  </si>
  <si>
    <t xml:space="preserve"> - ค่าซ่อมแซมครุภัณฑ์</t>
  </si>
  <si>
    <t xml:space="preserve"> - ค่าวัสดุสำนักงาน</t>
  </si>
  <si>
    <t xml:space="preserve"> - ค่าแบบพิมพ์ต่างๆ สำหรับโรงเรียน</t>
  </si>
  <si>
    <t xml:space="preserve"> - ค่าวัสดุการสอนวิทยาศาสตร์</t>
  </si>
  <si>
    <t xml:space="preserve"> - ค่าวัสดุ อุปกรณ์ เครื่องใช้ส่วนตัวของเด็กอนุบาล</t>
  </si>
  <si>
    <t xml:space="preserve"> - ค่าสารกรองเครื่องกรองน้ำ</t>
  </si>
  <si>
    <t xml:space="preserve"> - ค่าใช้จ่ายในการสัมมนาประธานกรรมการเครือข่ายผู้ปกครองเพื่อพัฒนาโรงเรียนสังกัดกรุงเทพมหานคร</t>
  </si>
  <si>
    <t xml:space="preserve"> - ค่าใช้จ่ายในการจัดประชุมสัมมนาคณะกรรมการสถานศึกษาขั้นพื้นฐานโรงเรียนสังกัดกรุงเทพมหานคร</t>
  </si>
  <si>
    <t xml:space="preserve"> - ค่าใช้จ่ายในการส่งเสริมสนับสนุนให้นักเรียนสร้างสรรค์ผลงานเพื่อการเรียนรู้</t>
  </si>
  <si>
    <t>ผู้รายงาน..........................................................................</t>
  </si>
  <si>
    <t xml:space="preserve"> - ค่าเครื่องหมายวิชาพิเศษลูกเสือ เนตรนารี  ยุวกาชาด</t>
  </si>
  <si>
    <t xml:space="preserve"> - ค่าจ้างเหมาบริษัทเอกชนทำความสะอาดในโรงเรียนสังกัดกรุงเทพมหานคร</t>
  </si>
  <si>
    <t>ฝ่าย/งาน/โครงการตามแผนยุทธศาสตร์/งบรายจ่าย</t>
  </si>
  <si>
    <t>ค่าตอบแทน ใช้สอยและวัสดุ</t>
  </si>
  <si>
    <t>-</t>
  </si>
  <si>
    <t>หน่วยงาน สำนักงานเขตสัมพันธวงศ์</t>
  </si>
  <si>
    <t xml:space="preserve"> - ค่าวัสดุอุปกรณ์คอมพิวเตอร์</t>
  </si>
  <si>
    <t xml:space="preserve"> - ค่าเครื่องแต่งกาย</t>
  </si>
  <si>
    <t>รวมงบประมาณทั้งสิ้น</t>
  </si>
  <si>
    <t>แผน/</t>
  </si>
  <si>
    <t>ผล</t>
  </si>
  <si>
    <t>แผน</t>
  </si>
  <si>
    <t xml:space="preserve"> - ค่าวัสดุยานพาหนะ</t>
  </si>
  <si>
    <t xml:space="preserve">     งานที่ 1 : งานบริหารทั่วไปฝ่ายการศึกษา</t>
  </si>
  <si>
    <t>ค่าตอบแทน</t>
  </si>
  <si>
    <t>ค่าใช้สอย</t>
  </si>
  <si>
    <t>ค่าวัสดุ</t>
  </si>
  <si>
    <t xml:space="preserve">     งานที่ 2 : งานงบประมาณโรงเรียน</t>
  </si>
  <si>
    <t>1) งบดำเนินงาน</t>
  </si>
  <si>
    <t>2) งบเงินอุดหนุน</t>
  </si>
  <si>
    <t>3) งบรายจ่ายอื่น</t>
  </si>
  <si>
    <t>2) งบรายจ่ายอื่น</t>
  </si>
  <si>
    <t xml:space="preserve">        งานบริหารทั่วไปฝ่ายการศึกษา</t>
  </si>
  <si>
    <t>ฝ่าย : การศึกษา</t>
  </si>
  <si>
    <t xml:space="preserve"> - ค่าจ้างเหมาป้องกันและกำจัดปลวกภายในโรงเรียนสังกัดกรุงเทพมหานคร</t>
  </si>
  <si>
    <t>- ทุนอาหารเสริม (นม)</t>
  </si>
  <si>
    <t>- ทุนอาหารกลางวันนักเรียน</t>
  </si>
  <si>
    <t xml:space="preserve">- ค่าอาหารเช้าของนักเรียนในโรงเรียนสังกัดกรุงเทพมหานคร </t>
  </si>
  <si>
    <t>แผนการปฏิบัติงานและการใช้จ่ายงบประมาณรายจ่ายประจำปีงบประมาณ พ.ศ.2567</t>
  </si>
  <si>
    <t>(กุมภาพันธ์ 2567 - พฤษภาคม 2567)</t>
  </si>
  <si>
    <t>(มิถุนายน 2567 - กันยายน 2567)</t>
  </si>
  <si>
    <t>แผนการปฏิบัติงานและการใช้จ่ายงบประมาณรายจ่ายประจำปีงบประมาณ พ.ศ. 2568</t>
  </si>
  <si>
    <t xml:space="preserve"> - ค่าจ้างเหมาดูแลทรัพย์สินและรักษาความปลอดภัย</t>
  </si>
  <si>
    <t xml:space="preserve"> - ค่าจ้างเหมาบริการเป็นรายบุคคล 3 ราย</t>
  </si>
  <si>
    <t xml:space="preserve"> - ค่าเครื่องหมายสัญลักษณ์ของสถานศึกษาสังกัดกรุงเทพมหานคร</t>
  </si>
  <si>
    <t xml:space="preserve"> - ค่าใช้จ่ายในการฝึกอบรมนายหมู่ลูกเสือสามัญ สามัญรุ่นใหญ่ และหัวหน้าหน่วยยุวกาชาด</t>
  </si>
  <si>
    <t xml:space="preserve"> - ค่าตอบแทนบุคคลภายนอกช่วยปฏิบัติการด้านการสอนภาษาอังกฤษเพื่อทักษะชีวิต</t>
  </si>
  <si>
    <t xml:space="preserve"> - ค่าซ่อมแซมเครื่องคอมพิวเตอร์โรงเรียน</t>
  </si>
  <si>
    <t xml:space="preserve"> - ค่าชุดลูกเสือ เนตรนารี ยุวกาชาด ชุดนอนอนุบาล ชุดพละ</t>
  </si>
  <si>
    <t xml:space="preserve"> - ค่าใช้จ่ายในการสัมมนาประธานกรรมการเครือข่ายผู้ปกครอง เพื่อพัฒนาโรงเรียนสังกัดกรุงเทพมหานคร</t>
  </si>
  <si>
    <t xml:space="preserve"> - ค่าใช้จ่ายในการเล่นน้ำได้ ว่ายน้ำเป็น</t>
  </si>
  <si>
    <t xml:space="preserve"> - ค่าใช้จ่ายในการเปิดโลกกว้างสร้างเส้นทางสู่อาชีพ</t>
  </si>
  <si>
    <t>แผนการปฏิบัติงานและการใช้จ่ายงบประมาณรายจ่ายประจำปีงบประมาณ พ.ศ.2568</t>
  </si>
  <si>
    <t>(ตุลาคม 2567 - มกราคม 2568)</t>
  </si>
  <si>
    <t>(กุมภาพันธ์ 2568 - พฤษภาคม 2568)</t>
  </si>
  <si>
    <t>(มิถุนายน 2568 - กันยายน 2568)</t>
  </si>
  <si>
    <t xml:space="preserve"> - ค่าตอบแทนบุคคลภายนอกช่วยปฏิบัติราชการด้านการสอนภาษาอังกฤษเพื่อทักษะชีวิต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</si>
</sst>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19"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charset val="222"/>
      <scheme val="minor"/>
    </font>
    <font>
      <sz val="10"/>
      <color theme="1"/>
      <name val="Calibri"/>
      <family val="2"/>
      <charset val="222"/>
      <scheme val="minor"/>
    </font>
    <font>
      <b/>
      <sz val="14"/>
      <color theme="1"/>
      <name val="TH SarabunPSK"/>
      <family val="2"/>
    </font>
    <font>
      <sz val="14"/>
      <color theme="1"/>
      <name val="Calibri"/>
      <family val="2"/>
      <charset val="222"/>
      <scheme val="minor"/>
    </font>
    <font>
      <sz val="14"/>
      <color theme="1"/>
      <name val="TH SarabunPSK"/>
      <family val="2"/>
    </font>
    <font>
      <b/>
      <u/>
      <sz val="14"/>
      <color theme="1"/>
      <name val="TH SarabunPSK"/>
      <family val="2"/>
    </font>
    <font>
      <sz val="16"/>
      <color theme="1"/>
      <name val="TH SarabunPSK"/>
      <family val="2"/>
    </font>
    <font>
      <b/>
      <sz val="14"/>
      <color rgb="FF0000CC"/>
      <name val="TH SarabunPSK"/>
      <family val="2"/>
    </font>
    <font>
      <b/>
      <sz val="14"/>
      <color theme="1"/>
      <name val="Calibri"/>
      <family val="2"/>
      <charset val="222"/>
      <scheme val="minor"/>
    </font>
    <font>
      <b/>
      <sz val="14"/>
      <name val="TH SarabunPSK"/>
      <family val="2"/>
    </font>
    <font>
      <b/>
      <sz val="9"/>
      <color theme="1"/>
      <name val="Calibri"/>
      <family val="2"/>
      <charset val="222"/>
      <scheme val="minor"/>
    </font>
    <font>
      <b/>
      <sz val="8"/>
      <color theme="1"/>
      <name val="Calibri"/>
      <family val="2"/>
      <charset val="222"/>
      <scheme val="minor"/>
    </font>
    <font>
      <sz val="14"/>
      <name val="TH SarabunPSK"/>
      <family val="2"/>
    </font>
    <font>
      <sz val="14"/>
      <color theme="1"/>
      <name val="Angsana New"/>
      <family val="1"/>
    </font>
    <font>
      <b/>
      <sz val="14"/>
      <color theme="1"/>
      <name val="Angsana New"/>
      <family val="1"/>
    </font>
    <font>
      <b/>
      <sz val="16"/>
      <color theme="1"/>
      <name val="TH SarabunPSK"/>
      <family val="2"/>
    </font>
    <font>
      <u/>
      <sz val="14"/>
      <color theme="1"/>
      <name val="TH SarabunPSK"/>
      <family val="2"/>
    </font>
    <font>
      <b/>
      <sz val="16"/>
      <color theme="1"/>
      <name val="TH SarabunPSK"/>
      <family val="2"/>
      <charset val="22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72">
    <xf numFmtId="0" fontId="0" fillId="0" borderId="0" xfId="0"/>
    <xf numFmtId="0" fontId="2" fillId="0" borderId="0" xfId="0" applyFont="1"/>
    <xf numFmtId="164" fontId="2" fillId="0" borderId="0" xfId="0" applyNumberFormat="1" applyFont="1"/>
    <xf numFmtId="0" fontId="2" fillId="0" borderId="0" xfId="0" applyFont="1" applyAlignment="1">
      <alignment wrapText="1"/>
    </xf>
    <xf numFmtId="0" fontId="4" fillId="0" borderId="0" xfId="0" applyFont="1"/>
    <xf numFmtId="164" fontId="3" fillId="0" borderId="0" xfId="1" applyNumberFormat="1" applyFont="1" applyAlignment="1">
      <alignment horizontal="right" vertical="center"/>
    </xf>
    <xf numFmtId="0" fontId="3" fillId="0" borderId="0" xfId="0" applyFont="1" applyAlignment="1">
      <alignment horizontal="left" vertical="center"/>
    </xf>
    <xf numFmtId="0" fontId="3" fillId="2" borderId="2" xfId="0" applyFont="1" applyFill="1" applyBorder="1" applyAlignment="1">
      <alignment horizontal="left" vertical="center" indent="2"/>
    </xf>
    <xf numFmtId="0" fontId="5" fillId="0" borderId="4" xfId="0" quotePrefix="1" applyFont="1" applyBorder="1" applyAlignment="1">
      <alignment vertical="top" wrapText="1"/>
    </xf>
    <xf numFmtId="0" fontId="3" fillId="3" borderId="2" xfId="0" applyFont="1" applyFill="1" applyBorder="1" applyAlignment="1">
      <alignment horizontal="left" vertical="center" indent="4"/>
    </xf>
    <xf numFmtId="0" fontId="6" fillId="0" borderId="4" xfId="0" applyFont="1" applyBorder="1" applyAlignment="1">
      <alignment horizontal="left" vertical="center"/>
    </xf>
    <xf numFmtId="0" fontId="4" fillId="0" borderId="0" xfId="0" applyFont="1" applyAlignment="1">
      <alignment wrapText="1"/>
    </xf>
    <xf numFmtId="0" fontId="5" fillId="0" borderId="4" xfId="0" applyFont="1" applyBorder="1" applyAlignment="1">
      <alignment vertical="center" wrapText="1"/>
    </xf>
    <xf numFmtId="0" fontId="3" fillId="3" borderId="1" xfId="0" applyFont="1" applyFill="1" applyBorder="1" applyAlignment="1">
      <alignment horizontal="left" vertical="center" wrapText="1"/>
    </xf>
    <xf numFmtId="0" fontId="5" fillId="3" borderId="2" xfId="0" applyFont="1" applyFill="1" applyBorder="1" applyAlignment="1">
      <alignment horizontal="left" vertical="center" wrapText="1" indent="4"/>
    </xf>
    <xf numFmtId="0" fontId="6" fillId="0" borderId="1" xfId="0" applyFont="1" applyBorder="1" applyAlignment="1">
      <alignment horizontal="left" vertical="center"/>
    </xf>
    <xf numFmtId="0" fontId="3" fillId="3" borderId="1" xfId="0" applyFont="1" applyFill="1" applyBorder="1" applyAlignment="1">
      <alignment vertical="center" wrapText="1"/>
    </xf>
    <xf numFmtId="0" fontId="6" fillId="0" borderId="4" xfId="0" applyFont="1" applyBorder="1" applyAlignment="1">
      <alignment horizontal="left" vertical="center" wrapText="1"/>
    </xf>
    <xf numFmtId="0" fontId="6" fillId="0" borderId="4" xfId="0" applyFont="1" applyBorder="1" applyAlignment="1">
      <alignment vertical="center" wrapText="1"/>
    </xf>
    <xf numFmtId="0" fontId="5" fillId="0" borderId="2" xfId="0" applyFont="1" applyBorder="1" applyAlignment="1">
      <alignment vertical="top" wrapText="1"/>
    </xf>
    <xf numFmtId="0" fontId="5" fillId="0" borderId="0" xfId="0" applyFont="1" applyAlignment="1">
      <alignment horizontal="left" vertical="center" wrapText="1"/>
    </xf>
    <xf numFmtId="164" fontId="3" fillId="0" borderId="0" xfId="1" applyNumberFormat="1" applyFont="1" applyAlignment="1">
      <alignment vertical="center"/>
    </xf>
    <xf numFmtId="164" fontId="5" fillId="0" borderId="0" xfId="1" applyNumberFormat="1" applyFont="1" applyAlignment="1">
      <alignment horizontal="center" vertical="center"/>
    </xf>
    <xf numFmtId="164" fontId="3" fillId="0" borderId="0" xfId="1" applyNumberFormat="1" applyFont="1" applyAlignment="1">
      <alignment horizontal="center" vertical="center"/>
    </xf>
    <xf numFmtId="164" fontId="3" fillId="0" borderId="3" xfId="1" applyNumberFormat="1" applyFont="1" applyBorder="1" applyAlignment="1">
      <alignment horizontal="center" vertical="center"/>
    </xf>
    <xf numFmtId="164" fontId="8" fillId="0" borderId="3" xfId="1" applyNumberFormat="1" applyFont="1" applyFill="1" applyBorder="1" applyAlignment="1">
      <alignment horizontal="center" vertical="center"/>
    </xf>
    <xf numFmtId="164" fontId="5" fillId="0" borderId="3" xfId="1" applyNumberFormat="1" applyFont="1" applyFill="1" applyBorder="1" applyAlignment="1">
      <alignment horizontal="center" vertical="center"/>
    </xf>
    <xf numFmtId="164" fontId="3" fillId="0" borderId="3" xfId="1" applyNumberFormat="1" applyFont="1" applyFill="1" applyBorder="1" applyAlignment="1">
      <alignment horizontal="center" vertical="center"/>
    </xf>
    <xf numFmtId="164" fontId="8" fillId="0" borderId="3" xfId="1" applyNumberFormat="1" applyFont="1" applyFill="1" applyBorder="1" applyAlignment="1">
      <alignment horizontal="center" vertical="center" wrapText="1"/>
    </xf>
    <xf numFmtId="164" fontId="5" fillId="0" borderId="3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vertical="top" wrapText="1"/>
    </xf>
    <xf numFmtId="0" fontId="5" fillId="0" borderId="2" xfId="0" applyFont="1" applyBorder="1" applyAlignment="1">
      <alignment vertical="center" wrapText="1"/>
    </xf>
    <xf numFmtId="164" fontId="5" fillId="0" borderId="3" xfId="1" applyNumberFormat="1" applyFont="1" applyFill="1" applyBorder="1" applyAlignment="1">
      <alignment horizontal="center" vertical="top" wrapText="1"/>
    </xf>
    <xf numFmtId="164" fontId="3" fillId="0" borderId="3" xfId="1" applyNumberFormat="1" applyFont="1" applyFill="1" applyBorder="1" applyAlignment="1">
      <alignment horizontal="center" vertical="top" wrapText="1"/>
    </xf>
    <xf numFmtId="164" fontId="8" fillId="0" borderId="0" xfId="1" applyNumberFormat="1" applyFont="1" applyFill="1" applyBorder="1" applyAlignment="1">
      <alignment horizontal="center" vertical="center"/>
    </xf>
    <xf numFmtId="164" fontId="5" fillId="0" borderId="0" xfId="1" applyNumberFormat="1" applyFont="1" applyFill="1" applyBorder="1" applyAlignment="1">
      <alignment horizontal="center" vertical="center"/>
    </xf>
    <xf numFmtId="164" fontId="3" fillId="0" borderId="0" xfId="1" applyNumberFormat="1" applyFont="1" applyFill="1" applyBorder="1" applyAlignment="1">
      <alignment horizontal="center" vertical="center"/>
    </xf>
    <xf numFmtId="164" fontId="8" fillId="0" borderId="0" xfId="1" applyNumberFormat="1" applyFont="1" applyBorder="1" applyAlignment="1">
      <alignment horizontal="center" vertical="center"/>
    </xf>
    <xf numFmtId="164" fontId="5" fillId="0" borderId="0" xfId="1" applyNumberFormat="1" applyFont="1" applyBorder="1" applyAlignment="1">
      <alignment horizontal="center" vertical="center"/>
    </xf>
    <xf numFmtId="164" fontId="3" fillId="0" borderId="0" xfId="1" applyNumberFormat="1" applyFont="1" applyBorder="1" applyAlignment="1">
      <alignment horizontal="center" vertical="center"/>
    </xf>
    <xf numFmtId="164" fontId="9" fillId="0" borderId="0" xfId="1" applyNumberFormat="1" applyFont="1"/>
    <xf numFmtId="0" fontId="9" fillId="0" borderId="0" xfId="0" applyFont="1"/>
    <xf numFmtId="164" fontId="2" fillId="4" borderId="0" xfId="0" applyNumberFormat="1" applyFont="1" applyFill="1"/>
    <xf numFmtId="164" fontId="11" fillId="0" borderId="0" xfId="1" applyNumberFormat="1" applyFont="1"/>
    <xf numFmtId="164" fontId="12" fillId="0" borderId="0" xfId="1" applyNumberFormat="1" applyFont="1"/>
    <xf numFmtId="164" fontId="8" fillId="0" borderId="2" xfId="1" applyNumberFormat="1" applyFont="1" applyFill="1" applyBorder="1" applyAlignment="1">
      <alignment horizontal="center" vertical="center" wrapText="1"/>
    </xf>
    <xf numFmtId="0" fontId="13" fillId="0" borderId="4" xfId="0" applyFont="1" applyBorder="1" applyAlignment="1">
      <alignment vertical="top" wrapText="1"/>
    </xf>
    <xf numFmtId="164" fontId="4" fillId="0" borderId="0" xfId="0" applyNumberFormat="1" applyFont="1"/>
    <xf numFmtId="0" fontId="3" fillId="3" borderId="4" xfId="0" applyFont="1" applyFill="1" applyBorder="1" applyAlignment="1">
      <alignment horizontal="left" vertical="center" indent="4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vertical="center" wrapText="1"/>
    </xf>
    <xf numFmtId="164" fontId="8" fillId="3" borderId="2" xfId="1" applyNumberFormat="1" applyFont="1" applyFill="1" applyBorder="1" applyAlignment="1">
      <alignment horizontal="center" vertical="center"/>
    </xf>
    <xf numFmtId="164" fontId="5" fillId="3" borderId="2" xfId="1" applyNumberFormat="1" applyFont="1" applyFill="1" applyBorder="1" applyAlignment="1">
      <alignment horizontal="center" vertical="center"/>
    </xf>
    <xf numFmtId="164" fontId="3" fillId="3" borderId="2" xfId="1" applyNumberFormat="1" applyFont="1" applyFill="1" applyBorder="1" applyAlignment="1">
      <alignment horizontal="center" vertical="center"/>
    </xf>
    <xf numFmtId="164" fontId="10" fillId="3" borderId="1" xfId="1" applyNumberFormat="1" applyFont="1" applyFill="1" applyBorder="1" applyAlignment="1">
      <alignment horizontal="center" vertical="center"/>
    </xf>
    <xf numFmtId="164" fontId="5" fillId="0" borderId="2" xfId="1" applyNumberFormat="1" applyFont="1" applyFill="1" applyBorder="1" applyAlignment="1">
      <alignment horizontal="center" vertical="center" wrapText="1"/>
    </xf>
    <xf numFmtId="164" fontId="3" fillId="0" borderId="2" xfId="1" applyNumberFormat="1" applyFont="1" applyFill="1" applyBorder="1" applyAlignment="1">
      <alignment horizontal="center" vertical="center" wrapText="1"/>
    </xf>
    <xf numFmtId="164" fontId="3" fillId="0" borderId="1" xfId="1" applyNumberFormat="1" applyFont="1" applyFill="1" applyBorder="1" applyAlignment="1">
      <alignment horizontal="center" vertical="center" wrapText="1"/>
    </xf>
    <xf numFmtId="164" fontId="5" fillId="0" borderId="1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/>
    </xf>
    <xf numFmtId="164" fontId="8" fillId="2" borderId="2" xfId="1" applyNumberFormat="1" applyFont="1" applyFill="1" applyBorder="1" applyAlignment="1">
      <alignment horizontal="center" vertical="center"/>
    </xf>
    <xf numFmtId="164" fontId="5" fillId="2" borderId="2" xfId="1" applyNumberFormat="1" applyFont="1" applyFill="1" applyBorder="1" applyAlignment="1">
      <alignment horizontal="center" vertical="center"/>
    </xf>
    <xf numFmtId="164" fontId="3" fillId="2" borderId="2" xfId="1" applyNumberFormat="1" applyFont="1" applyFill="1" applyBorder="1" applyAlignment="1">
      <alignment horizontal="center" vertical="center"/>
    </xf>
    <xf numFmtId="164" fontId="5" fillId="0" borderId="2" xfId="1" applyNumberFormat="1" applyFont="1" applyFill="1" applyBorder="1" applyAlignment="1">
      <alignment horizontal="center" vertical="top" wrapText="1"/>
    </xf>
    <xf numFmtId="164" fontId="3" fillId="0" borderId="2" xfId="1" applyNumberFormat="1" applyFont="1" applyFill="1" applyBorder="1" applyAlignment="1">
      <alignment horizontal="center" vertical="top" wrapText="1"/>
    </xf>
    <xf numFmtId="164" fontId="3" fillId="0" borderId="1" xfId="1" applyNumberFormat="1" applyFont="1" applyFill="1" applyBorder="1" applyAlignment="1">
      <alignment vertical="center"/>
    </xf>
    <xf numFmtId="164" fontId="5" fillId="0" borderId="1" xfId="1" applyNumberFormat="1" applyFont="1" applyBorder="1" applyAlignment="1">
      <alignment horizontal="center" vertical="center"/>
    </xf>
    <xf numFmtId="164" fontId="7" fillId="0" borderId="2" xfId="1" applyNumberFormat="1" applyFont="1" applyFill="1" applyBorder="1" applyAlignment="1">
      <alignment horizontal="center" vertical="center" wrapText="1"/>
    </xf>
    <xf numFmtId="164" fontId="5" fillId="3" borderId="2" xfId="1" applyNumberFormat="1" applyFont="1" applyFill="1" applyBorder="1" applyAlignment="1">
      <alignment horizontal="right" vertical="center"/>
    </xf>
    <xf numFmtId="164" fontId="3" fillId="3" borderId="2" xfId="1" applyNumberFormat="1" applyFont="1" applyFill="1" applyBorder="1" applyAlignment="1">
      <alignment horizontal="right" vertical="center"/>
    </xf>
    <xf numFmtId="0" fontId="5" fillId="0" borderId="2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2" borderId="2" xfId="0" applyFont="1" applyFill="1" applyBorder="1" applyAlignment="1">
      <alignment vertical="center" wrapText="1"/>
    </xf>
    <xf numFmtId="164" fontId="10" fillId="2" borderId="2" xfId="1" applyNumberFormat="1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vertical="center" wrapText="1"/>
    </xf>
    <xf numFmtId="0" fontId="5" fillId="0" borderId="3" xfId="0" applyFont="1" applyBorder="1" applyAlignment="1">
      <alignment horizontal="left" vertical="top" wrapText="1"/>
    </xf>
    <xf numFmtId="49" fontId="5" fillId="0" borderId="3" xfId="0" applyNumberFormat="1" applyFont="1" applyBorder="1" applyAlignment="1">
      <alignment horizontal="center" vertical="center" wrapText="1"/>
    </xf>
    <xf numFmtId="164" fontId="10" fillId="3" borderId="3" xfId="1" applyNumberFormat="1" applyFont="1" applyFill="1" applyBorder="1" applyAlignment="1">
      <alignment horizontal="center" vertical="center"/>
    </xf>
    <xf numFmtId="0" fontId="6" fillId="0" borderId="3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164" fontId="10" fillId="2" borderId="3" xfId="1" applyNumberFormat="1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164" fontId="8" fillId="3" borderId="3" xfId="1" applyNumberFormat="1" applyFont="1" applyFill="1" applyBorder="1" applyAlignment="1">
      <alignment horizontal="center" vertical="center"/>
    </xf>
    <xf numFmtId="164" fontId="3" fillId="3" borderId="3" xfId="1" applyNumberFormat="1" applyFont="1" applyFill="1" applyBorder="1" applyAlignment="1">
      <alignment horizontal="center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5" fillId="0" borderId="4" xfId="0" applyFont="1" applyBorder="1" applyAlignment="1">
      <alignment vertical="top" wrapText="1"/>
    </xf>
    <xf numFmtId="0" fontId="3" fillId="2" borderId="3" xfId="0" applyFont="1" applyFill="1" applyBorder="1" applyAlignment="1">
      <alignment horizontal="center" vertical="center"/>
    </xf>
    <xf numFmtId="164" fontId="14" fillId="0" borderId="0" xfId="0" applyNumberFormat="1" applyFont="1"/>
    <xf numFmtId="164" fontId="15" fillId="0" borderId="0" xfId="0" applyNumberFormat="1" applyFont="1"/>
    <xf numFmtId="0" fontId="3" fillId="0" borderId="0" xfId="0" applyFont="1" applyAlignment="1">
      <alignment horizontal="center" vertical="center"/>
    </xf>
    <xf numFmtId="164" fontId="4" fillId="4" borderId="0" xfId="0" applyNumberFormat="1" applyFont="1" applyFill="1"/>
    <xf numFmtId="0" fontId="4" fillId="4" borderId="0" xfId="0" applyFont="1" applyFill="1" applyAlignment="1">
      <alignment wrapText="1"/>
    </xf>
    <xf numFmtId="164" fontId="5" fillId="0" borderId="3" xfId="1" applyNumberFormat="1" applyFont="1" applyFill="1" applyBorder="1" applyAlignment="1">
      <alignment vertical="center"/>
    </xf>
    <xf numFmtId="164" fontId="3" fillId="0" borderId="3" xfId="1" applyNumberFormat="1" applyFont="1" applyFill="1" applyBorder="1" applyAlignment="1">
      <alignment vertical="center"/>
    </xf>
    <xf numFmtId="0" fontId="3" fillId="3" borderId="9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vertical="center" wrapText="1"/>
    </xf>
    <xf numFmtId="0" fontId="2" fillId="5" borderId="0" xfId="0" applyFont="1" applyFill="1"/>
    <xf numFmtId="164" fontId="4" fillId="5" borderId="0" xfId="0" applyNumberFormat="1" applyFont="1" applyFill="1"/>
    <xf numFmtId="0" fontId="4" fillId="5" borderId="0" xfId="0" applyFont="1" applyFill="1"/>
    <xf numFmtId="164" fontId="2" fillId="5" borderId="0" xfId="0" applyNumberFormat="1" applyFont="1" applyFill="1"/>
    <xf numFmtId="0" fontId="4" fillId="5" borderId="0" xfId="0" applyFont="1" applyFill="1" applyAlignment="1">
      <alignment wrapText="1"/>
    </xf>
    <xf numFmtId="164" fontId="8" fillId="0" borderId="3" xfId="1" applyNumberFormat="1" applyFont="1" applyFill="1" applyBorder="1" applyAlignment="1">
      <alignment horizontal="center" vertical="top" wrapText="1"/>
    </xf>
    <xf numFmtId="164" fontId="7" fillId="0" borderId="3" xfId="1" applyNumberFormat="1" applyFont="1" applyFill="1" applyBorder="1" applyAlignment="1">
      <alignment horizontal="center" vertical="top" wrapText="1"/>
    </xf>
    <xf numFmtId="164" fontId="5" fillId="0" borderId="1" xfId="1" applyNumberFormat="1" applyFont="1" applyFill="1" applyBorder="1" applyAlignment="1">
      <alignment horizontal="center" vertical="center" wrapText="1"/>
    </xf>
    <xf numFmtId="164" fontId="7" fillId="0" borderId="4" xfId="1" applyNumberFormat="1" applyFont="1" applyFill="1" applyBorder="1" applyAlignment="1">
      <alignment horizontal="center"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164" fontId="8" fillId="0" borderId="1" xfId="1" applyNumberFormat="1" applyFont="1" applyFill="1" applyBorder="1" applyAlignment="1">
      <alignment horizontal="center" vertical="center" wrapText="1"/>
    </xf>
    <xf numFmtId="164" fontId="5" fillId="0" borderId="1" xfId="1" applyNumberFormat="1" applyFont="1" applyFill="1" applyBorder="1" applyAlignment="1">
      <alignment vertical="center"/>
    </xf>
    <xf numFmtId="164" fontId="7" fillId="0" borderId="3" xfId="1" applyNumberFormat="1" applyFont="1" applyFill="1" applyBorder="1" applyAlignment="1">
      <alignment horizontal="center" vertical="center" wrapText="1"/>
    </xf>
    <xf numFmtId="164" fontId="5" fillId="0" borderId="3" xfId="1" applyNumberFormat="1" applyFont="1" applyFill="1" applyBorder="1" applyAlignment="1">
      <alignment vertical="top" wrapText="1"/>
    </xf>
    <xf numFmtId="164" fontId="7" fillId="0" borderId="2" xfId="1" applyNumberFormat="1" applyFont="1" applyFill="1" applyBorder="1" applyAlignment="1">
      <alignment horizontal="center" vertical="top" wrapText="1"/>
    </xf>
    <xf numFmtId="164" fontId="8" fillId="0" borderId="2" xfId="1" applyNumberFormat="1" applyFont="1" applyFill="1" applyBorder="1" applyAlignment="1">
      <alignment horizontal="center" vertical="top" wrapText="1"/>
    </xf>
    <xf numFmtId="164" fontId="8" fillId="0" borderId="3" xfId="1" applyNumberFormat="1" applyFont="1" applyFill="1" applyBorder="1" applyAlignment="1">
      <alignment vertical="center"/>
    </xf>
    <xf numFmtId="0" fontId="5" fillId="0" borderId="4" xfId="0" applyFont="1" applyBorder="1" applyAlignment="1">
      <alignment horizontal="left" vertical="center"/>
    </xf>
    <xf numFmtId="164" fontId="8" fillId="0" borderId="4" xfId="1" applyNumberFormat="1" applyFont="1" applyFill="1" applyBorder="1" applyAlignment="1">
      <alignment horizontal="center" vertical="top" wrapText="1"/>
    </xf>
    <xf numFmtId="164" fontId="3" fillId="0" borderId="1" xfId="1" applyNumberFormat="1" applyFont="1" applyFill="1" applyBorder="1" applyAlignment="1">
      <alignment horizontal="center" vertical="top" wrapText="1"/>
    </xf>
    <xf numFmtId="164" fontId="5" fillId="0" borderId="1" xfId="1" applyNumberFormat="1" applyFont="1" applyFill="1" applyBorder="1" applyAlignment="1">
      <alignment vertical="top" wrapText="1"/>
    </xf>
    <xf numFmtId="0" fontId="5" fillId="0" borderId="4" xfId="0" quotePrefix="1" applyFont="1" applyBorder="1" applyAlignment="1">
      <alignment horizontal="left" vertical="top"/>
    </xf>
    <xf numFmtId="164" fontId="3" fillId="0" borderId="1" xfId="1" applyNumberFormat="1" applyFont="1" applyFill="1" applyBorder="1" applyAlignment="1">
      <alignment vertical="top" wrapText="1"/>
    </xf>
    <xf numFmtId="0" fontId="5" fillId="0" borderId="2" xfId="0" quotePrefix="1" applyFont="1" applyBorder="1" applyAlignment="1">
      <alignment vertical="top" wrapText="1"/>
    </xf>
    <xf numFmtId="164" fontId="10" fillId="0" borderId="2" xfId="1" applyNumberFormat="1" applyFont="1" applyFill="1" applyBorder="1" applyAlignment="1">
      <alignment horizontal="center" vertical="center" wrapText="1"/>
    </xf>
    <xf numFmtId="164" fontId="13" fillId="0" borderId="2" xfId="1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5" fillId="0" borderId="10" xfId="0" applyFont="1" applyBorder="1" applyAlignment="1">
      <alignment horizontal="left" vertical="center" wrapText="1"/>
    </xf>
    <xf numFmtId="0" fontId="3" fillId="2" borderId="3" xfId="0" applyFont="1" applyFill="1" applyBorder="1" applyAlignment="1">
      <alignment vertical="center" wrapText="1"/>
    </xf>
    <xf numFmtId="0" fontId="3" fillId="3" borderId="3" xfId="0" applyFont="1" applyFill="1" applyBorder="1" applyAlignment="1">
      <alignment horizontal="left" vertical="center" indent="4"/>
    </xf>
    <xf numFmtId="164" fontId="3" fillId="0" borderId="3" xfId="1" applyNumberFormat="1" applyFont="1" applyBorder="1"/>
    <xf numFmtId="164" fontId="3" fillId="3" borderId="3" xfId="0" applyNumberFormat="1" applyFont="1" applyFill="1" applyBorder="1" applyAlignment="1">
      <alignment horizontal="left" vertical="center" indent="4"/>
    </xf>
    <xf numFmtId="164" fontId="3" fillId="2" borderId="3" xfId="0" applyNumberFormat="1" applyFont="1" applyFill="1" applyBorder="1" applyAlignment="1">
      <alignment vertical="center" wrapText="1"/>
    </xf>
    <xf numFmtId="164" fontId="16" fillId="0" borderId="3" xfId="1" applyNumberFormat="1" applyFont="1" applyFill="1" applyBorder="1" applyAlignment="1">
      <alignment horizontal="center" vertical="center" wrapText="1"/>
    </xf>
    <xf numFmtId="164" fontId="3" fillId="3" borderId="3" xfId="0" applyNumberFormat="1" applyFont="1" applyFill="1" applyBorder="1" applyAlignment="1">
      <alignment horizontal="left" vertical="center" wrapText="1" indent="4"/>
    </xf>
    <xf numFmtId="0" fontId="3" fillId="3" borderId="3" xfId="0" applyFont="1" applyFill="1" applyBorder="1" applyAlignment="1">
      <alignment horizontal="left" vertical="center" wrapText="1" indent="4"/>
    </xf>
    <xf numFmtId="164" fontId="3" fillId="0" borderId="3" xfId="1" applyNumberFormat="1" applyFont="1" applyFill="1" applyBorder="1" applyAlignment="1">
      <alignment horizontal="center" vertical="top"/>
    </xf>
    <xf numFmtId="164" fontId="16" fillId="0" borderId="3" xfId="1" applyNumberFormat="1" applyFont="1" applyFill="1" applyBorder="1" applyAlignment="1">
      <alignment horizontal="center" vertical="center"/>
    </xf>
    <xf numFmtId="164" fontId="3" fillId="2" borderId="3" xfId="0" applyNumberFormat="1" applyFont="1" applyFill="1" applyBorder="1" applyAlignment="1">
      <alignment horizontal="center" vertical="center"/>
    </xf>
    <xf numFmtId="164" fontId="3" fillId="3" borderId="1" xfId="0" applyNumberFormat="1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/>
    </xf>
    <xf numFmtId="164" fontId="5" fillId="0" borderId="2" xfId="0" applyNumberFormat="1" applyFont="1" applyBorder="1" applyAlignment="1">
      <alignment horizontal="center" vertical="center" wrapText="1"/>
    </xf>
    <xf numFmtId="164" fontId="5" fillId="0" borderId="3" xfId="1" applyNumberFormat="1" applyFont="1" applyFill="1" applyBorder="1" applyAlignment="1">
      <alignment horizontal="center" vertical="top"/>
    </xf>
    <xf numFmtId="0" fontId="17" fillId="0" borderId="3" xfId="0" applyFont="1" applyBorder="1" applyAlignment="1">
      <alignment vertical="center" wrapText="1"/>
    </xf>
    <xf numFmtId="164" fontId="7" fillId="0" borderId="3" xfId="1" applyNumberFormat="1" applyFont="1" applyFill="1" applyBorder="1" applyAlignment="1">
      <alignment horizontal="center" vertical="center"/>
    </xf>
    <xf numFmtId="164" fontId="3" fillId="2" borderId="1" xfId="0" applyNumberFormat="1" applyFont="1" applyFill="1" applyBorder="1" applyAlignment="1">
      <alignment horizontal="center" vertical="center" wrapText="1"/>
    </xf>
    <xf numFmtId="0" fontId="17" fillId="0" borderId="3" xfId="0" applyFont="1" applyBorder="1" applyAlignment="1">
      <alignment horizontal="left" vertical="center" wrapText="1"/>
    </xf>
    <xf numFmtId="0" fontId="3" fillId="3" borderId="5" xfId="0" applyFont="1" applyFill="1" applyBorder="1" applyAlignment="1">
      <alignment horizontal="center" vertical="center" wrapText="1"/>
    </xf>
    <xf numFmtId="164" fontId="5" fillId="0" borderId="3" xfId="1" applyNumberFormat="1" applyFont="1" applyBorder="1"/>
    <xf numFmtId="164" fontId="3" fillId="3" borderId="3" xfId="0" applyNumberFormat="1" applyFont="1" applyFill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164" fontId="8" fillId="0" borderId="1" xfId="1" applyNumberFormat="1" applyFont="1" applyBorder="1" applyAlignment="1">
      <alignment horizontal="center" vertical="center"/>
    </xf>
    <xf numFmtId="164" fontId="8" fillId="0" borderId="2" xfId="1" applyNumberFormat="1" applyFont="1" applyBorder="1" applyAlignment="1">
      <alignment horizontal="center" vertical="center"/>
    </xf>
    <xf numFmtId="164" fontId="3" fillId="0" borderId="6" xfId="1" applyNumberFormat="1" applyFont="1" applyBorder="1" applyAlignment="1">
      <alignment horizontal="center" vertical="center"/>
    </xf>
    <xf numFmtId="164" fontId="3" fillId="0" borderId="7" xfId="1" applyNumberFormat="1" applyFont="1" applyBorder="1" applyAlignment="1">
      <alignment horizontal="center" vertical="center"/>
    </xf>
    <xf numFmtId="164" fontId="3" fillId="0" borderId="5" xfId="1" applyNumberFormat="1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18" fillId="0" borderId="3" xfId="0" applyFont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539749</xdr:colOff>
      <xdr:row>0</xdr:row>
      <xdr:rowOff>0</xdr:rowOff>
    </xdr:from>
    <xdr:to>
      <xdr:col>17</xdr:col>
      <xdr:colOff>565452</xdr:colOff>
      <xdr:row>2</xdr:row>
      <xdr:rowOff>76503</xdr:rowOff>
    </xdr:to>
    <xdr:sp macro="" textlink="">
      <xdr:nvSpPr>
        <xdr:cNvPr id="3" name="TextBox 5">
          <a:extLst>
            <a:ext uri="{FF2B5EF4-FFF2-40B4-BE49-F238E27FC236}">
              <a16:creationId xmlns:a16="http://schemas.microsoft.com/office/drawing/2014/main" id="{17BC0E2B-4C88-4736-AF0C-891CB7E228CF}"/>
            </a:ext>
          </a:extLst>
        </xdr:cNvPr>
        <xdr:cNvSpPr txBox="1"/>
      </xdr:nvSpPr>
      <xdr:spPr>
        <a:xfrm flipH="1">
          <a:off x="12382499" y="0"/>
          <a:ext cx="1211036" cy="563336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แบบ สงม. 2</a:t>
          </a:r>
        </a:p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(สำนักงานเขต)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1640417</xdr:colOff>
      <xdr:row>0</xdr:row>
      <xdr:rowOff>169333</xdr:rowOff>
    </xdr:from>
    <xdr:to>
      <xdr:col>5</xdr:col>
      <xdr:colOff>2851453</xdr:colOff>
      <xdr:row>2</xdr:row>
      <xdr:rowOff>161169</xdr:rowOff>
    </xdr:to>
    <xdr:sp macro="" textlink="">
      <xdr:nvSpPr>
        <xdr:cNvPr id="2" name="TextBox 5">
          <a:extLst>
            <a:ext uri="{FF2B5EF4-FFF2-40B4-BE49-F238E27FC236}">
              <a16:creationId xmlns:a16="http://schemas.microsoft.com/office/drawing/2014/main" id="{00DBF9F0-E08B-4DA9-BAB1-918DF5CD0F89}"/>
            </a:ext>
          </a:extLst>
        </xdr:cNvPr>
        <xdr:cNvSpPr txBox="1"/>
      </xdr:nvSpPr>
      <xdr:spPr>
        <a:xfrm flipH="1">
          <a:off x="13345584" y="169333"/>
          <a:ext cx="1211036" cy="563336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แบบ สงม. 2</a:t>
          </a:r>
        </a:p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(สำนักงานเขต)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2698750</xdr:colOff>
      <xdr:row>0</xdr:row>
      <xdr:rowOff>211667</xdr:rowOff>
    </xdr:from>
    <xdr:to>
      <xdr:col>2</xdr:col>
      <xdr:colOff>3894399</xdr:colOff>
      <xdr:row>2</xdr:row>
      <xdr:rowOff>246629</xdr:rowOff>
    </xdr:to>
    <xdr:sp macro="" textlink="">
      <xdr:nvSpPr>
        <xdr:cNvPr id="2" name="TextBox 5">
          <a:extLst>
            <a:ext uri="{FF2B5EF4-FFF2-40B4-BE49-F238E27FC236}">
              <a16:creationId xmlns:a16="http://schemas.microsoft.com/office/drawing/2014/main" id="{6DE59636-61B9-46B2-AF00-AFDB7F603DC0}"/>
            </a:ext>
          </a:extLst>
        </xdr:cNvPr>
        <xdr:cNvSpPr txBox="1"/>
      </xdr:nvSpPr>
      <xdr:spPr>
        <a:xfrm flipH="1">
          <a:off x="7715250" y="211667"/>
          <a:ext cx="1195649" cy="606462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แบบ สงม. 2</a:t>
          </a:r>
        </a:p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(สำนักงานเขต)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2360084</xdr:colOff>
      <xdr:row>0</xdr:row>
      <xdr:rowOff>201083</xdr:rowOff>
    </xdr:from>
    <xdr:to>
      <xdr:col>2</xdr:col>
      <xdr:colOff>3555733</xdr:colOff>
      <xdr:row>2</xdr:row>
      <xdr:rowOff>236045</xdr:rowOff>
    </xdr:to>
    <xdr:sp macro="" textlink="">
      <xdr:nvSpPr>
        <xdr:cNvPr id="2" name="TextBox 5">
          <a:extLst>
            <a:ext uri="{FF2B5EF4-FFF2-40B4-BE49-F238E27FC236}">
              <a16:creationId xmlns:a16="http://schemas.microsoft.com/office/drawing/2014/main" id="{6ED8926D-BC02-4129-A30E-658F5D912811}"/>
            </a:ext>
          </a:extLst>
        </xdr:cNvPr>
        <xdr:cNvSpPr txBox="1"/>
      </xdr:nvSpPr>
      <xdr:spPr>
        <a:xfrm flipH="1">
          <a:off x="7376584" y="201083"/>
          <a:ext cx="1195649" cy="606462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แบบ สงม. 2</a:t>
          </a:r>
        </a:p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(สำนักงานเขต)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2370666</xdr:colOff>
      <xdr:row>0</xdr:row>
      <xdr:rowOff>190500</xdr:rowOff>
    </xdr:from>
    <xdr:to>
      <xdr:col>2</xdr:col>
      <xdr:colOff>3566315</xdr:colOff>
      <xdr:row>2</xdr:row>
      <xdr:rowOff>225462</xdr:rowOff>
    </xdr:to>
    <xdr:sp macro="" textlink="">
      <xdr:nvSpPr>
        <xdr:cNvPr id="2" name="TextBox 5">
          <a:extLst>
            <a:ext uri="{FF2B5EF4-FFF2-40B4-BE49-F238E27FC236}">
              <a16:creationId xmlns:a16="http://schemas.microsoft.com/office/drawing/2014/main" id="{8953E17E-D91B-4529-8534-CC05B979D82B}"/>
            </a:ext>
          </a:extLst>
        </xdr:cNvPr>
        <xdr:cNvSpPr txBox="1"/>
      </xdr:nvSpPr>
      <xdr:spPr>
        <a:xfrm flipH="1">
          <a:off x="7387166" y="190500"/>
          <a:ext cx="1195649" cy="606462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แบบ สงม. 2</a:t>
          </a:r>
        </a:p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(สำนักงานเขต)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0.59999389629810485"/>
  </sheetPr>
  <dimension ref="A1:T69"/>
  <sheetViews>
    <sheetView tabSelected="1" view="pageBreakPreview" zoomScale="90" zoomScaleNormal="70" zoomScaleSheetLayoutView="90" workbookViewId="0">
      <pane xSplit="3" ySplit="5" topLeftCell="D53" activePane="bottomRight" state="frozen"/>
      <selection activeCell="A47" sqref="A47"/>
      <selection pane="topRight" activeCell="A47" sqref="A47"/>
      <selection pane="bottomLeft" activeCell="A47" sqref="A47"/>
      <selection pane="bottomRight" activeCell="S59" sqref="S59"/>
    </sheetView>
  </sheetViews>
  <sheetFormatPr defaultColWidth="9" defaultRowHeight="18.75"/>
  <cols>
    <col min="1" max="1" width="61.85546875" style="4" customWidth="1"/>
    <col min="2" max="2" width="4.42578125" style="4" customWidth="1"/>
    <col min="3" max="3" width="10.7109375" style="41" customWidth="1"/>
    <col min="4" max="4" width="10.140625" style="4" customWidth="1"/>
    <col min="5" max="5" width="9.28515625" style="4" customWidth="1"/>
    <col min="6" max="6" width="9.7109375" style="4" customWidth="1"/>
    <col min="7" max="7" width="9" style="4" customWidth="1"/>
    <col min="8" max="8" width="10.28515625" style="42" customWidth="1"/>
    <col min="9" max="9" width="9.140625" style="4" customWidth="1"/>
    <col min="10" max="10" width="9" style="4" customWidth="1"/>
    <col min="11" max="11" width="10.7109375" style="4" customWidth="1"/>
    <col min="12" max="12" width="8.7109375" style="4" customWidth="1"/>
    <col min="13" max="13" width="10.7109375" style="42" customWidth="1"/>
    <col min="14" max="14" width="9.140625" style="4" customWidth="1"/>
    <col min="15" max="15" width="8.5703125" style="4" customWidth="1"/>
    <col min="16" max="16" width="9" style="4" customWidth="1"/>
    <col min="17" max="17" width="8.7109375" style="4" bestFit="1" customWidth="1"/>
    <col min="18" max="18" width="10.140625" style="42" customWidth="1"/>
    <col min="19" max="19" width="11.85546875" style="1" customWidth="1"/>
    <col min="20" max="16384" width="9" style="4"/>
  </cols>
  <sheetData>
    <row r="1" spans="1:20">
      <c r="A1" s="161" t="s">
        <v>64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1"/>
      <c r="P1" s="161"/>
      <c r="Q1" s="161"/>
      <c r="R1" s="21"/>
    </row>
    <row r="2" spans="1:20">
      <c r="A2" s="169" t="s">
        <v>38</v>
      </c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69"/>
      <c r="M2" s="169"/>
      <c r="N2" s="169"/>
      <c r="O2" s="169"/>
      <c r="P2" s="169"/>
      <c r="Q2" s="22"/>
      <c r="R2" s="23"/>
    </row>
    <row r="3" spans="1:20">
      <c r="A3" s="170" t="s">
        <v>56</v>
      </c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70"/>
      <c r="M3" s="170"/>
      <c r="N3" s="170"/>
      <c r="O3" s="170"/>
      <c r="P3" s="170"/>
      <c r="Q3" s="22"/>
      <c r="R3" s="5" t="s">
        <v>0</v>
      </c>
    </row>
    <row r="4" spans="1:20">
      <c r="A4" s="162" t="s">
        <v>35</v>
      </c>
      <c r="B4" s="72" t="s">
        <v>42</v>
      </c>
      <c r="C4" s="164" t="s">
        <v>1</v>
      </c>
      <c r="D4" s="166" t="s">
        <v>2</v>
      </c>
      <c r="E4" s="167"/>
      <c r="F4" s="167"/>
      <c r="G4" s="167"/>
      <c r="H4" s="168"/>
      <c r="I4" s="166" t="s">
        <v>3</v>
      </c>
      <c r="J4" s="167"/>
      <c r="K4" s="167"/>
      <c r="L4" s="167"/>
      <c r="M4" s="168"/>
      <c r="N4" s="166" t="s">
        <v>4</v>
      </c>
      <c r="O4" s="167"/>
      <c r="P4" s="167"/>
      <c r="Q4" s="167"/>
      <c r="R4" s="168"/>
    </row>
    <row r="5" spans="1:20">
      <c r="A5" s="163"/>
      <c r="B5" s="73" t="s">
        <v>43</v>
      </c>
      <c r="C5" s="165"/>
      <c r="D5" s="24" t="s">
        <v>5</v>
      </c>
      <c r="E5" s="24" t="s">
        <v>6</v>
      </c>
      <c r="F5" s="24" t="s">
        <v>7</v>
      </c>
      <c r="G5" s="24" t="s">
        <v>8</v>
      </c>
      <c r="H5" s="24" t="s">
        <v>9</v>
      </c>
      <c r="I5" s="24" t="s">
        <v>10</v>
      </c>
      <c r="J5" s="24" t="s">
        <v>11</v>
      </c>
      <c r="K5" s="24" t="s">
        <v>12</v>
      </c>
      <c r="L5" s="24" t="s">
        <v>13</v>
      </c>
      <c r="M5" s="24" t="s">
        <v>9</v>
      </c>
      <c r="N5" s="24" t="s">
        <v>14</v>
      </c>
      <c r="O5" s="24" t="s">
        <v>15</v>
      </c>
      <c r="P5" s="24" t="s">
        <v>16</v>
      </c>
      <c r="Q5" s="24" t="s">
        <v>17</v>
      </c>
      <c r="R5" s="24" t="s">
        <v>9</v>
      </c>
    </row>
    <row r="6" spans="1:20" ht="24" customHeight="1">
      <c r="A6" s="51" t="s">
        <v>46</v>
      </c>
      <c r="B6" s="134" t="s">
        <v>44</v>
      </c>
      <c r="C6" s="91">
        <f t="shared" ref="C6:R6" si="0">+C8+C26</f>
        <v>3737700</v>
      </c>
      <c r="D6" s="91">
        <f t="shared" si="0"/>
        <v>3013200</v>
      </c>
      <c r="E6" s="91">
        <f t="shared" si="0"/>
        <v>48000</v>
      </c>
      <c r="F6" s="91">
        <f t="shared" si="0"/>
        <v>72000</v>
      </c>
      <c r="G6" s="91">
        <f t="shared" si="0"/>
        <v>91000</v>
      </c>
      <c r="H6" s="91">
        <f t="shared" si="0"/>
        <v>3224200</v>
      </c>
      <c r="I6" s="91">
        <f t="shared" si="0"/>
        <v>48000</v>
      </c>
      <c r="J6" s="91">
        <f t="shared" si="0"/>
        <v>48000</v>
      </c>
      <c r="K6" s="91">
        <f t="shared" si="0"/>
        <v>29400</v>
      </c>
      <c r="L6" s="91">
        <f t="shared" si="0"/>
        <v>108900</v>
      </c>
      <c r="M6" s="91">
        <f t="shared" si="0"/>
        <v>234300</v>
      </c>
      <c r="N6" s="91">
        <f t="shared" si="0"/>
        <v>135200</v>
      </c>
      <c r="O6" s="91">
        <f t="shared" si="0"/>
        <v>48000</v>
      </c>
      <c r="P6" s="91">
        <f t="shared" si="0"/>
        <v>48000</v>
      </c>
      <c r="Q6" s="91">
        <f t="shared" si="0"/>
        <v>48000</v>
      </c>
      <c r="R6" s="91">
        <f t="shared" si="0"/>
        <v>279200</v>
      </c>
      <c r="S6" s="2"/>
      <c r="T6" s="48"/>
    </row>
    <row r="7" spans="1:20" ht="16.5" customHeight="1">
      <c r="A7" s="74"/>
      <c r="B7" s="80" t="s">
        <v>43</v>
      </c>
      <c r="C7" s="75"/>
      <c r="D7" s="75"/>
      <c r="E7" s="75"/>
      <c r="F7" s="75"/>
      <c r="G7" s="75"/>
      <c r="H7" s="75"/>
      <c r="I7" s="75"/>
      <c r="J7" s="75"/>
      <c r="K7" s="75"/>
      <c r="L7" s="75"/>
      <c r="M7" s="75"/>
      <c r="N7" s="75"/>
      <c r="O7" s="75"/>
      <c r="P7" s="75"/>
      <c r="Q7" s="75"/>
      <c r="R7" s="75"/>
      <c r="S7" s="2"/>
      <c r="T7" s="48"/>
    </row>
    <row r="8" spans="1:20" ht="18.75" customHeight="1">
      <c r="A8" s="16" t="s">
        <v>51</v>
      </c>
      <c r="B8" s="78" t="s">
        <v>44</v>
      </c>
      <c r="C8" s="87">
        <f t="shared" ref="C8:R8" si="1">SUM(C12:C25)</f>
        <v>3681200</v>
      </c>
      <c r="D8" s="87">
        <f t="shared" si="1"/>
        <v>3013200</v>
      </c>
      <c r="E8" s="87">
        <f t="shared" si="1"/>
        <v>48000</v>
      </c>
      <c r="F8" s="87">
        <f t="shared" si="1"/>
        <v>72000</v>
      </c>
      <c r="G8" s="87">
        <f t="shared" si="1"/>
        <v>91000</v>
      </c>
      <c r="H8" s="87">
        <f t="shared" si="1"/>
        <v>3224200</v>
      </c>
      <c r="I8" s="87">
        <f t="shared" si="1"/>
        <v>48000</v>
      </c>
      <c r="J8" s="87">
        <f t="shared" si="1"/>
        <v>48000</v>
      </c>
      <c r="K8" s="87">
        <f t="shared" si="1"/>
        <v>29400</v>
      </c>
      <c r="L8" s="87">
        <f t="shared" si="1"/>
        <v>52400</v>
      </c>
      <c r="M8" s="87">
        <f t="shared" si="1"/>
        <v>177800</v>
      </c>
      <c r="N8" s="87">
        <f t="shared" si="1"/>
        <v>135200</v>
      </c>
      <c r="O8" s="87">
        <f t="shared" si="1"/>
        <v>48000</v>
      </c>
      <c r="P8" s="87">
        <f t="shared" si="1"/>
        <v>48000</v>
      </c>
      <c r="Q8" s="87">
        <f t="shared" si="1"/>
        <v>48000</v>
      </c>
      <c r="R8" s="87">
        <f t="shared" si="1"/>
        <v>279200</v>
      </c>
      <c r="S8" s="2"/>
      <c r="T8" s="48"/>
    </row>
    <row r="9" spans="1:20" ht="18.75" customHeight="1">
      <c r="A9" s="9"/>
      <c r="B9" s="76" t="s">
        <v>43</v>
      </c>
      <c r="C9" s="52"/>
      <c r="D9" s="53"/>
      <c r="E9" s="53"/>
      <c r="F9" s="53"/>
      <c r="G9" s="53"/>
      <c r="H9" s="54"/>
      <c r="I9" s="53"/>
      <c r="J9" s="53"/>
      <c r="K9" s="53"/>
      <c r="L9" s="53"/>
      <c r="M9" s="54"/>
      <c r="N9" s="53"/>
      <c r="O9" s="53"/>
      <c r="P9" s="53"/>
      <c r="Q9" s="53"/>
      <c r="R9" s="54"/>
      <c r="T9" s="48"/>
    </row>
    <row r="10" spans="1:20" ht="24" customHeight="1">
      <c r="A10" s="10" t="s">
        <v>36</v>
      </c>
      <c r="B10" s="88"/>
      <c r="C10" s="25"/>
      <c r="D10" s="26"/>
      <c r="E10" s="26"/>
      <c r="F10" s="26"/>
      <c r="G10" s="26"/>
      <c r="H10" s="27"/>
      <c r="I10" s="26"/>
      <c r="J10" s="26"/>
      <c r="K10" s="26"/>
      <c r="L10" s="26"/>
      <c r="M10" s="27"/>
      <c r="N10" s="26"/>
      <c r="O10" s="26"/>
      <c r="P10" s="26"/>
      <c r="Q10" s="26"/>
      <c r="R10" s="27"/>
      <c r="T10" s="48"/>
    </row>
    <row r="11" spans="1:20" s="11" customFormat="1" ht="19.5" customHeight="1">
      <c r="A11" s="17" t="s">
        <v>47</v>
      </c>
      <c r="B11" s="89"/>
      <c r="C11" s="124"/>
      <c r="D11" s="29"/>
      <c r="E11" s="29"/>
      <c r="F11" s="29"/>
      <c r="G11" s="29"/>
      <c r="H11" s="30"/>
      <c r="I11" s="29"/>
      <c r="J11" s="29"/>
      <c r="K11" s="29"/>
      <c r="L11" s="29"/>
      <c r="M11" s="30"/>
      <c r="N11" s="29"/>
      <c r="O11" s="29"/>
      <c r="P11" s="29"/>
      <c r="Q11" s="29"/>
      <c r="R11" s="30"/>
      <c r="S11" s="3"/>
      <c r="T11" s="48"/>
    </row>
    <row r="12" spans="1:20" s="11" customFormat="1" ht="19.5" customHeight="1">
      <c r="A12" s="90" t="s">
        <v>18</v>
      </c>
      <c r="B12" s="77" t="s">
        <v>44</v>
      </c>
      <c r="C12" s="46">
        <f>+H12+M12+R12</f>
        <v>51000</v>
      </c>
      <c r="D12" s="68">
        <v>0</v>
      </c>
      <c r="E12" s="68">
        <v>0</v>
      </c>
      <c r="F12" s="56">
        <v>0</v>
      </c>
      <c r="G12" s="56">
        <v>0</v>
      </c>
      <c r="H12" s="57">
        <f>SUM(E12:G12)</f>
        <v>0</v>
      </c>
      <c r="I12" s="56">
        <v>0</v>
      </c>
      <c r="J12" s="56">
        <v>0</v>
      </c>
      <c r="K12" s="56">
        <v>0</v>
      </c>
      <c r="L12" s="56">
        <v>0</v>
      </c>
      <c r="M12" s="57">
        <f>SUM(I12:L12)</f>
        <v>0</v>
      </c>
      <c r="N12" s="56">
        <v>51000</v>
      </c>
      <c r="O12" s="56">
        <v>0</v>
      </c>
      <c r="P12" s="56">
        <v>0</v>
      </c>
      <c r="Q12" s="56">
        <v>0</v>
      </c>
      <c r="R12" s="57">
        <f>SUM(N12:Q12)</f>
        <v>51000</v>
      </c>
      <c r="S12" s="2"/>
      <c r="T12" s="48"/>
    </row>
    <row r="13" spans="1:20" s="11" customFormat="1" ht="19.5" customHeight="1">
      <c r="A13" s="71" t="s">
        <v>19</v>
      </c>
      <c r="B13" s="83" t="s">
        <v>44</v>
      </c>
      <c r="C13" s="113">
        <f>+H13+M13+R13</f>
        <v>480000</v>
      </c>
      <c r="D13" s="68">
        <v>0</v>
      </c>
      <c r="E13" s="33">
        <v>48000</v>
      </c>
      <c r="F13" s="33">
        <v>48000</v>
      </c>
      <c r="G13" s="33">
        <v>48000</v>
      </c>
      <c r="H13" s="34">
        <f>SUM(D13:G13)</f>
        <v>144000</v>
      </c>
      <c r="I13" s="33">
        <v>48000</v>
      </c>
      <c r="J13" s="33">
        <v>48000</v>
      </c>
      <c r="K13" s="114" t="s">
        <v>37</v>
      </c>
      <c r="L13" s="33">
        <v>48000</v>
      </c>
      <c r="M13" s="34">
        <f>SUM(I13:L13)</f>
        <v>144000</v>
      </c>
      <c r="N13" s="33">
        <v>48000</v>
      </c>
      <c r="O13" s="33">
        <v>48000</v>
      </c>
      <c r="P13" s="33">
        <v>48000</v>
      </c>
      <c r="Q13" s="33">
        <v>48000</v>
      </c>
      <c r="R13" s="34">
        <f>SUM(N13:Q13)</f>
        <v>192000</v>
      </c>
      <c r="S13" s="2"/>
      <c r="T13" s="48"/>
    </row>
    <row r="14" spans="1:20" s="11" customFormat="1" ht="19.5" customHeight="1">
      <c r="A14" s="17" t="s">
        <v>48</v>
      </c>
      <c r="B14" s="83"/>
      <c r="C14" s="28"/>
      <c r="D14" s="29"/>
      <c r="E14" s="29"/>
      <c r="F14" s="29"/>
      <c r="G14" s="29"/>
      <c r="H14" s="30"/>
      <c r="I14" s="29"/>
      <c r="J14" s="29"/>
      <c r="K14" s="29"/>
      <c r="L14" s="29"/>
      <c r="M14" s="30"/>
      <c r="N14" s="29"/>
      <c r="O14" s="29"/>
      <c r="P14" s="29"/>
      <c r="Q14" s="29"/>
      <c r="R14" s="30"/>
      <c r="S14" s="2"/>
      <c r="T14" s="48"/>
    </row>
    <row r="15" spans="1:20" s="11" customFormat="1" ht="18.75" customHeight="1">
      <c r="A15" s="90" t="s">
        <v>21</v>
      </c>
      <c r="B15" s="77" t="s">
        <v>44</v>
      </c>
      <c r="C15" s="46">
        <f>+H15+M15+R15</f>
        <v>36200</v>
      </c>
      <c r="D15" s="68">
        <v>0</v>
      </c>
      <c r="E15" s="68">
        <v>0</v>
      </c>
      <c r="F15" s="56">
        <v>0</v>
      </c>
      <c r="G15" s="56">
        <v>0</v>
      </c>
      <c r="H15" s="57">
        <f>SUM(D15:G15)</f>
        <v>0</v>
      </c>
      <c r="I15" s="56">
        <v>0</v>
      </c>
      <c r="J15" s="56">
        <v>0</v>
      </c>
      <c r="K15" s="56">
        <v>0</v>
      </c>
      <c r="L15" s="56">
        <v>0</v>
      </c>
      <c r="M15" s="57">
        <f>SUM(I15:L15)</f>
        <v>0</v>
      </c>
      <c r="N15" s="133">
        <v>36200</v>
      </c>
      <c r="O15" s="133">
        <v>0</v>
      </c>
      <c r="P15" s="133">
        <v>0</v>
      </c>
      <c r="Q15" s="133">
        <v>0</v>
      </c>
      <c r="R15" s="132">
        <v>36200</v>
      </c>
      <c r="S15" s="2"/>
      <c r="T15" s="48"/>
    </row>
    <row r="16" spans="1:20" s="11" customFormat="1" ht="18" customHeight="1">
      <c r="A16" s="90" t="s">
        <v>23</v>
      </c>
      <c r="B16" s="83" t="s">
        <v>44</v>
      </c>
      <c r="C16" s="46">
        <f>+H16+M16+R16</f>
        <v>22800</v>
      </c>
      <c r="D16" s="68">
        <v>0</v>
      </c>
      <c r="E16" s="68">
        <v>0</v>
      </c>
      <c r="F16" s="56">
        <v>0</v>
      </c>
      <c r="G16" s="56">
        <v>0</v>
      </c>
      <c r="H16" s="30">
        <f>SUM(D16:G16)</f>
        <v>0</v>
      </c>
      <c r="I16" s="56">
        <v>0</v>
      </c>
      <c r="J16" s="56">
        <v>0</v>
      </c>
      <c r="K16" s="29">
        <v>22800</v>
      </c>
      <c r="L16" s="56">
        <v>0</v>
      </c>
      <c r="M16" s="30">
        <f>SUM(I16:L16)</f>
        <v>22800</v>
      </c>
      <c r="N16" s="68">
        <v>0</v>
      </c>
      <c r="O16" s="68">
        <v>0</v>
      </c>
      <c r="P16" s="68">
        <v>0</v>
      </c>
      <c r="Q16" s="68">
        <v>0</v>
      </c>
      <c r="R16" s="30">
        <f>SUM(N16:Q16)</f>
        <v>0</v>
      </c>
      <c r="S16" s="2"/>
      <c r="T16" s="48"/>
    </row>
    <row r="17" spans="1:20" s="11" customFormat="1" ht="21">
      <c r="A17" s="90" t="s">
        <v>65</v>
      </c>
      <c r="B17" s="77" t="s">
        <v>44</v>
      </c>
      <c r="C17" s="46">
        <f>+H17+M17+R17</f>
        <v>2430000</v>
      </c>
      <c r="D17" s="29">
        <v>2430000</v>
      </c>
      <c r="E17" s="68">
        <v>0</v>
      </c>
      <c r="F17" s="56">
        <v>0</v>
      </c>
      <c r="G17" s="56">
        <v>0</v>
      </c>
      <c r="H17" s="30">
        <f>SUM(D17:G17)</f>
        <v>2430000</v>
      </c>
      <c r="I17" s="56">
        <v>0</v>
      </c>
      <c r="J17" s="56">
        <v>0</v>
      </c>
      <c r="K17" s="56">
        <v>0</v>
      </c>
      <c r="L17" s="56">
        <v>0</v>
      </c>
      <c r="M17" s="30">
        <f>SUM(I17:L17)</f>
        <v>0</v>
      </c>
      <c r="N17" s="56">
        <v>0</v>
      </c>
      <c r="O17" s="56">
        <v>0</v>
      </c>
      <c r="P17" s="56">
        <v>0</v>
      </c>
      <c r="Q17" s="56">
        <v>0</v>
      </c>
      <c r="R17" s="30">
        <f>SUM(N17:Q17)</f>
        <v>0</v>
      </c>
      <c r="S17" s="2"/>
      <c r="T17" s="48"/>
    </row>
    <row r="18" spans="1:20" s="11" customFormat="1" ht="21">
      <c r="A18" s="136" t="s">
        <v>66</v>
      </c>
      <c r="B18" s="77" t="s">
        <v>44</v>
      </c>
      <c r="C18" s="46">
        <f>+H18+M18+R18</f>
        <v>583200</v>
      </c>
      <c r="D18" s="115">
        <v>583200</v>
      </c>
      <c r="E18" s="116">
        <v>0</v>
      </c>
      <c r="F18" s="117">
        <v>0</v>
      </c>
      <c r="G18" s="117">
        <v>0</v>
      </c>
      <c r="H18" s="30">
        <f>SUM(D18:G18)</f>
        <v>583200</v>
      </c>
      <c r="I18" s="117">
        <v>0</v>
      </c>
      <c r="J18" s="117">
        <v>0</v>
      </c>
      <c r="K18" s="117">
        <v>0</v>
      </c>
      <c r="L18" s="117">
        <v>0</v>
      </c>
      <c r="M18" s="58">
        <v>0</v>
      </c>
      <c r="N18" s="117">
        <v>0</v>
      </c>
      <c r="O18" s="117">
        <v>0</v>
      </c>
      <c r="P18" s="117">
        <v>0</v>
      </c>
      <c r="Q18" s="117">
        <v>0</v>
      </c>
      <c r="R18" s="58">
        <v>0</v>
      </c>
      <c r="S18" s="2"/>
      <c r="T18" s="48"/>
    </row>
    <row r="19" spans="1:20" ht="19.5" customHeight="1">
      <c r="A19" s="18" t="s">
        <v>49</v>
      </c>
      <c r="B19" s="18"/>
      <c r="C19" s="118"/>
      <c r="D19" s="119"/>
      <c r="E19" s="119"/>
      <c r="F19" s="119"/>
      <c r="G19" s="119"/>
      <c r="H19" s="66"/>
      <c r="I19" s="119"/>
      <c r="J19" s="119"/>
      <c r="K19" s="119"/>
      <c r="L19" s="119"/>
      <c r="M19" s="66"/>
      <c r="N19" s="119"/>
      <c r="O19" s="119"/>
      <c r="P19" s="119"/>
      <c r="Q19" s="119"/>
      <c r="R19" s="66"/>
      <c r="S19" s="2"/>
      <c r="T19" s="48"/>
    </row>
    <row r="20" spans="1:20" s="11" customFormat="1" ht="18.75" customHeight="1">
      <c r="A20" s="12" t="s">
        <v>24</v>
      </c>
      <c r="B20" s="83" t="s">
        <v>44</v>
      </c>
      <c r="C20" s="28">
        <v>23000</v>
      </c>
      <c r="D20" s="120">
        <v>0</v>
      </c>
      <c r="E20" s="120">
        <v>0</v>
      </c>
      <c r="F20" s="120">
        <v>0</v>
      </c>
      <c r="G20" s="29">
        <v>23000</v>
      </c>
      <c r="H20" s="30">
        <f>SUM(D20:G20)</f>
        <v>23000</v>
      </c>
      <c r="I20" s="29">
        <v>0</v>
      </c>
      <c r="J20" s="29">
        <v>0</v>
      </c>
      <c r="K20" s="29">
        <v>0</v>
      </c>
      <c r="L20" s="29">
        <v>0</v>
      </c>
      <c r="M20" s="30">
        <v>0</v>
      </c>
      <c r="N20" s="29">
        <v>0</v>
      </c>
      <c r="O20" s="29">
        <v>0</v>
      </c>
      <c r="P20" s="29">
        <v>0</v>
      </c>
      <c r="Q20" s="29">
        <v>0</v>
      </c>
      <c r="R20" s="30">
        <f t="shared" ref="R20:R25" si="2">SUM(N20:Q20)</f>
        <v>0</v>
      </c>
      <c r="S20" s="2"/>
      <c r="T20" s="48"/>
    </row>
    <row r="21" spans="1:20" s="11" customFormat="1" ht="21">
      <c r="A21" s="12" t="s">
        <v>39</v>
      </c>
      <c r="B21" s="83" t="s">
        <v>44</v>
      </c>
      <c r="C21" s="28">
        <f t="shared" ref="C21:C25" si="3">+H21+M21+R21</f>
        <v>20000</v>
      </c>
      <c r="D21" s="68">
        <v>0</v>
      </c>
      <c r="E21" s="68">
        <v>0</v>
      </c>
      <c r="F21" s="68">
        <v>0</v>
      </c>
      <c r="G21" s="29">
        <v>20000</v>
      </c>
      <c r="H21" s="30">
        <f>SUM(D21:G21)</f>
        <v>20000</v>
      </c>
      <c r="I21" s="56">
        <v>0</v>
      </c>
      <c r="J21" s="56">
        <v>0</v>
      </c>
      <c r="K21" s="56">
        <v>0</v>
      </c>
      <c r="L21" s="56">
        <v>0</v>
      </c>
      <c r="M21" s="57">
        <v>0</v>
      </c>
      <c r="N21" s="56">
        <v>0</v>
      </c>
      <c r="O21" s="56">
        <v>0</v>
      </c>
      <c r="P21" s="56">
        <v>0</v>
      </c>
      <c r="Q21" s="56">
        <v>0</v>
      </c>
      <c r="R21" s="30">
        <f t="shared" si="2"/>
        <v>0</v>
      </c>
      <c r="S21" s="43"/>
      <c r="T21" s="48"/>
    </row>
    <row r="22" spans="1:20" s="11" customFormat="1" ht="18.75" customHeight="1">
      <c r="A22" s="8" t="s">
        <v>45</v>
      </c>
      <c r="B22" s="83" t="s">
        <v>44</v>
      </c>
      <c r="C22" s="28">
        <f t="shared" si="3"/>
        <v>24000</v>
      </c>
      <c r="D22" s="68">
        <v>0</v>
      </c>
      <c r="E22" s="68">
        <v>0</v>
      </c>
      <c r="F22" s="29">
        <v>24000</v>
      </c>
      <c r="G22" s="68">
        <v>0</v>
      </c>
      <c r="H22" s="30">
        <f>SUM(D22:G22)</f>
        <v>24000</v>
      </c>
      <c r="I22" s="56">
        <v>0</v>
      </c>
      <c r="J22" s="56">
        <v>0</v>
      </c>
      <c r="K22" s="56">
        <v>0</v>
      </c>
      <c r="L22" s="56">
        <v>0</v>
      </c>
      <c r="M22" s="30">
        <f t="shared" ref="M22" si="4">SUM(I22:L22)</f>
        <v>0</v>
      </c>
      <c r="N22" s="56">
        <v>0</v>
      </c>
      <c r="O22" s="56">
        <v>0</v>
      </c>
      <c r="P22" s="56">
        <v>0</v>
      </c>
      <c r="Q22" s="56">
        <v>0</v>
      </c>
      <c r="R22" s="30">
        <f t="shared" ref="R22" si="5">SUM(N22:Q22)</f>
        <v>0</v>
      </c>
      <c r="S22" s="43"/>
      <c r="T22" s="48"/>
    </row>
    <row r="23" spans="1:20" s="11" customFormat="1" ht="18.75" customHeight="1">
      <c r="A23" s="47" t="s">
        <v>40</v>
      </c>
      <c r="B23" s="83" t="s">
        <v>44</v>
      </c>
      <c r="C23" s="28">
        <f t="shared" si="3"/>
        <v>4400</v>
      </c>
      <c r="D23" s="68">
        <v>0</v>
      </c>
      <c r="E23" s="68">
        <v>0</v>
      </c>
      <c r="F23" s="56">
        <v>0</v>
      </c>
      <c r="G23" s="56">
        <v>0</v>
      </c>
      <c r="H23" s="56">
        <v>0</v>
      </c>
      <c r="I23" s="56">
        <v>0</v>
      </c>
      <c r="J23" s="56">
        <v>0</v>
      </c>
      <c r="K23" s="56">
        <v>0</v>
      </c>
      <c r="L23" s="121">
        <v>4400</v>
      </c>
      <c r="M23" s="31">
        <f>SUM(I23:L23)</f>
        <v>4400</v>
      </c>
      <c r="N23" s="56">
        <v>0</v>
      </c>
      <c r="O23" s="56">
        <v>0</v>
      </c>
      <c r="P23" s="56">
        <v>0</v>
      </c>
      <c r="Q23" s="56">
        <v>0</v>
      </c>
      <c r="R23" s="34">
        <f>SUM(N23:Q23)</f>
        <v>0</v>
      </c>
      <c r="S23" s="43"/>
      <c r="T23" s="48"/>
    </row>
    <row r="24" spans="1:20" s="11" customFormat="1" ht="18.75" customHeight="1">
      <c r="A24" s="12" t="s">
        <v>33</v>
      </c>
      <c r="B24" s="83" t="s">
        <v>44</v>
      </c>
      <c r="C24" s="28">
        <f t="shared" si="3"/>
        <v>1700</v>
      </c>
      <c r="D24" s="68">
        <v>0</v>
      </c>
      <c r="E24" s="68">
        <v>0</v>
      </c>
      <c r="F24" s="56">
        <v>0</v>
      </c>
      <c r="G24" s="56">
        <v>0</v>
      </c>
      <c r="H24" s="30">
        <f t="shared" ref="H24:H25" si="6">SUM(D24:G24)</f>
        <v>0</v>
      </c>
      <c r="I24" s="56">
        <v>0</v>
      </c>
      <c r="J24" s="56">
        <v>0</v>
      </c>
      <c r="K24" s="29">
        <v>1700</v>
      </c>
      <c r="L24" s="68">
        <v>0</v>
      </c>
      <c r="M24" s="30">
        <f t="shared" ref="M24:M25" si="7">SUM(I24:L24)</f>
        <v>1700</v>
      </c>
      <c r="N24" s="56">
        <v>0</v>
      </c>
      <c r="O24" s="56">
        <v>0</v>
      </c>
      <c r="P24" s="56">
        <v>0</v>
      </c>
      <c r="Q24" s="56">
        <v>0</v>
      </c>
      <c r="R24" s="30">
        <f t="shared" si="2"/>
        <v>0</v>
      </c>
      <c r="S24" s="2"/>
      <c r="T24" s="48"/>
    </row>
    <row r="25" spans="1:20" s="11" customFormat="1" ht="18.75" customHeight="1">
      <c r="A25" s="97" t="s">
        <v>67</v>
      </c>
      <c r="B25" s="77" t="s">
        <v>44</v>
      </c>
      <c r="C25" s="28">
        <f t="shared" si="3"/>
        <v>4900</v>
      </c>
      <c r="D25" s="122">
        <v>0</v>
      </c>
      <c r="E25" s="122">
        <v>0</v>
      </c>
      <c r="F25" s="64">
        <v>0</v>
      </c>
      <c r="G25" s="64">
        <v>0</v>
      </c>
      <c r="H25" s="34">
        <f t="shared" si="6"/>
        <v>0</v>
      </c>
      <c r="I25" s="64">
        <v>0</v>
      </c>
      <c r="J25" s="64">
        <v>0</v>
      </c>
      <c r="K25" s="33">
        <v>4900</v>
      </c>
      <c r="L25" s="122">
        <v>0</v>
      </c>
      <c r="M25" s="34">
        <f t="shared" si="7"/>
        <v>4900</v>
      </c>
      <c r="N25" s="64">
        <v>0</v>
      </c>
      <c r="O25" s="64">
        <v>0</v>
      </c>
      <c r="P25" s="64">
        <v>0</v>
      </c>
      <c r="Q25" s="64">
        <v>0</v>
      </c>
      <c r="R25" s="34">
        <f t="shared" si="2"/>
        <v>0</v>
      </c>
      <c r="S25" s="2"/>
      <c r="T25" s="48"/>
    </row>
    <row r="26" spans="1:20" ht="24" customHeight="1">
      <c r="A26" s="13" t="s">
        <v>54</v>
      </c>
      <c r="B26" s="79" t="s">
        <v>44</v>
      </c>
      <c r="C26" s="55">
        <f>SUM(C28)</f>
        <v>56500</v>
      </c>
      <c r="D26" s="55">
        <f>SUM(D28)</f>
        <v>0</v>
      </c>
      <c r="E26" s="55">
        <f t="shared" ref="E26:R26" si="8">SUM(E28)</f>
        <v>0</v>
      </c>
      <c r="F26" s="55">
        <f t="shared" si="8"/>
        <v>0</v>
      </c>
      <c r="G26" s="55">
        <f t="shared" si="8"/>
        <v>0</v>
      </c>
      <c r="H26" s="55">
        <f t="shared" si="8"/>
        <v>0</v>
      </c>
      <c r="I26" s="55">
        <f t="shared" si="8"/>
        <v>0</v>
      </c>
      <c r="J26" s="55">
        <f t="shared" si="8"/>
        <v>0</v>
      </c>
      <c r="K26" s="55">
        <f t="shared" si="8"/>
        <v>0</v>
      </c>
      <c r="L26" s="55">
        <f t="shared" si="8"/>
        <v>56500</v>
      </c>
      <c r="M26" s="55">
        <f t="shared" si="8"/>
        <v>56500</v>
      </c>
      <c r="N26" s="55">
        <f t="shared" si="8"/>
        <v>0</v>
      </c>
      <c r="O26" s="55">
        <f t="shared" si="8"/>
        <v>0</v>
      </c>
      <c r="P26" s="55">
        <f t="shared" si="8"/>
        <v>0</v>
      </c>
      <c r="Q26" s="55">
        <f t="shared" si="8"/>
        <v>0</v>
      </c>
      <c r="R26" s="55">
        <f t="shared" si="8"/>
        <v>0</v>
      </c>
      <c r="S26" s="2"/>
      <c r="T26" s="48"/>
    </row>
    <row r="27" spans="1:20">
      <c r="A27" s="14"/>
      <c r="B27" s="81" t="s">
        <v>43</v>
      </c>
      <c r="C27" s="52"/>
      <c r="D27" s="53"/>
      <c r="E27" s="53"/>
      <c r="F27" s="53"/>
      <c r="G27" s="53"/>
      <c r="H27" s="54"/>
      <c r="I27" s="53"/>
      <c r="J27" s="53"/>
      <c r="K27" s="53"/>
      <c r="L27" s="53"/>
      <c r="M27" s="54"/>
      <c r="N27" s="53"/>
      <c r="O27" s="53"/>
      <c r="P27" s="53"/>
      <c r="Q27" s="53"/>
      <c r="R27" s="54"/>
      <c r="T27" s="48"/>
    </row>
    <row r="28" spans="1:20" ht="42.75" customHeight="1">
      <c r="A28" s="32" t="s">
        <v>68</v>
      </c>
      <c r="B28" s="86" t="s">
        <v>44</v>
      </c>
      <c r="C28" s="46">
        <f t="shared" ref="C28" si="9">+H28+M28+R28</f>
        <v>56500</v>
      </c>
      <c r="D28" s="114">
        <v>0</v>
      </c>
      <c r="E28" s="114">
        <v>0</v>
      </c>
      <c r="F28" s="33">
        <v>0</v>
      </c>
      <c r="G28" s="33">
        <v>0</v>
      </c>
      <c r="H28" s="33">
        <v>0</v>
      </c>
      <c r="I28" s="33">
        <v>0</v>
      </c>
      <c r="J28" s="33">
        <v>0</v>
      </c>
      <c r="K28" s="33">
        <v>0</v>
      </c>
      <c r="L28" s="26">
        <v>56500</v>
      </c>
      <c r="M28" s="27">
        <f>SUM(I28:L28)</f>
        <v>56500</v>
      </c>
      <c r="N28" s="33">
        <v>0</v>
      </c>
      <c r="O28" s="33">
        <v>0</v>
      </c>
      <c r="P28" s="33">
        <v>0</v>
      </c>
      <c r="Q28" s="33">
        <v>0</v>
      </c>
      <c r="R28" s="27">
        <f t="shared" ref="R28" si="10">SUM(N28:Q28)</f>
        <v>0</v>
      </c>
      <c r="S28" s="2"/>
      <c r="T28" s="48"/>
    </row>
    <row r="29" spans="1:20" s="11" customFormat="1" ht="19.5" customHeight="1">
      <c r="A29" s="50" t="s">
        <v>50</v>
      </c>
      <c r="B29" s="135" t="s">
        <v>44</v>
      </c>
      <c r="C29" s="91">
        <f t="shared" ref="C29:R29" si="11">C31+C48+C52</f>
        <v>4638400</v>
      </c>
      <c r="D29" s="91">
        <f t="shared" si="11"/>
        <v>1844400</v>
      </c>
      <c r="E29" s="91">
        <f t="shared" si="11"/>
        <v>57600</v>
      </c>
      <c r="F29" s="91">
        <f t="shared" si="11"/>
        <v>232700</v>
      </c>
      <c r="G29" s="91">
        <f t="shared" si="11"/>
        <v>90900</v>
      </c>
      <c r="H29" s="91">
        <f t="shared" si="11"/>
        <v>2225600</v>
      </c>
      <c r="I29" s="91">
        <f t="shared" si="11"/>
        <v>117600</v>
      </c>
      <c r="J29" s="91">
        <f t="shared" si="11"/>
        <v>57600</v>
      </c>
      <c r="K29" s="91">
        <f t="shared" si="11"/>
        <v>1927100</v>
      </c>
      <c r="L29" s="91">
        <f t="shared" si="11"/>
        <v>80100</v>
      </c>
      <c r="M29" s="91">
        <f t="shared" si="11"/>
        <v>2182400</v>
      </c>
      <c r="N29" s="91">
        <f t="shared" si="11"/>
        <v>57600</v>
      </c>
      <c r="O29" s="91">
        <f t="shared" si="11"/>
        <v>57600</v>
      </c>
      <c r="P29" s="91">
        <f t="shared" si="11"/>
        <v>57600</v>
      </c>
      <c r="Q29" s="91">
        <f t="shared" si="11"/>
        <v>57600</v>
      </c>
      <c r="R29" s="91">
        <f t="shared" si="11"/>
        <v>230400</v>
      </c>
      <c r="S29" s="2"/>
      <c r="T29" s="48"/>
    </row>
    <row r="30" spans="1:20" s="11" customFormat="1" ht="16.5" customHeight="1">
      <c r="A30" s="7"/>
      <c r="B30" s="82" t="s">
        <v>43</v>
      </c>
      <c r="C30" s="61"/>
      <c r="D30" s="62"/>
      <c r="E30" s="62"/>
      <c r="F30" s="62"/>
      <c r="G30" s="62"/>
      <c r="H30" s="63"/>
      <c r="I30" s="62"/>
      <c r="J30" s="62"/>
      <c r="K30" s="62"/>
      <c r="L30" s="62"/>
      <c r="M30" s="63"/>
      <c r="N30" s="62"/>
      <c r="O30" s="62"/>
      <c r="P30" s="62"/>
      <c r="Q30" s="62"/>
      <c r="R30" s="63"/>
      <c r="S30" s="3"/>
      <c r="T30" s="48"/>
    </row>
    <row r="31" spans="1:20">
      <c r="A31" s="16" t="s">
        <v>51</v>
      </c>
      <c r="B31" s="78" t="s">
        <v>44</v>
      </c>
      <c r="C31" s="94">
        <f t="shared" ref="C31:Q31" si="12">SUM(C35:C47)</f>
        <v>3234500</v>
      </c>
      <c r="D31" s="94">
        <f t="shared" si="12"/>
        <v>643200</v>
      </c>
      <c r="E31" s="94">
        <f t="shared" si="12"/>
        <v>57600</v>
      </c>
      <c r="F31" s="94">
        <f t="shared" si="12"/>
        <v>232700</v>
      </c>
      <c r="G31" s="94">
        <f t="shared" si="12"/>
        <v>57600</v>
      </c>
      <c r="H31" s="94">
        <f t="shared" si="12"/>
        <v>991100</v>
      </c>
      <c r="I31" s="94">
        <f t="shared" si="12"/>
        <v>117600</v>
      </c>
      <c r="J31" s="94">
        <f t="shared" si="12"/>
        <v>57600</v>
      </c>
      <c r="K31" s="94">
        <f t="shared" si="12"/>
        <v>1757700</v>
      </c>
      <c r="L31" s="94">
        <f t="shared" si="12"/>
        <v>80100</v>
      </c>
      <c r="M31" s="94">
        <f t="shared" si="12"/>
        <v>2013000</v>
      </c>
      <c r="N31" s="94">
        <f t="shared" si="12"/>
        <v>57600</v>
      </c>
      <c r="O31" s="94">
        <f t="shared" si="12"/>
        <v>57600</v>
      </c>
      <c r="P31" s="94">
        <f t="shared" si="12"/>
        <v>57600</v>
      </c>
      <c r="Q31" s="94">
        <f t="shared" si="12"/>
        <v>57600</v>
      </c>
      <c r="R31" s="96">
        <f>SUM(R33:R47)</f>
        <v>230400</v>
      </c>
      <c r="S31" s="2"/>
      <c r="T31" s="48"/>
    </row>
    <row r="32" spans="1:20" ht="18" customHeight="1">
      <c r="A32" s="49"/>
      <c r="B32" s="81" t="s">
        <v>43</v>
      </c>
      <c r="C32" s="52"/>
      <c r="D32" s="54"/>
      <c r="E32" s="54"/>
      <c r="F32" s="54"/>
      <c r="G32" s="54"/>
      <c r="H32" s="54"/>
      <c r="I32" s="54"/>
      <c r="J32" s="54"/>
      <c r="K32" s="54"/>
      <c r="L32" s="54"/>
      <c r="M32" s="54"/>
      <c r="N32" s="69"/>
      <c r="O32" s="69"/>
      <c r="P32" s="69"/>
      <c r="Q32" s="69"/>
      <c r="R32" s="70"/>
      <c r="T32" s="48"/>
    </row>
    <row r="33" spans="1:20" ht="21" customHeight="1">
      <c r="A33" s="15" t="s">
        <v>36</v>
      </c>
      <c r="B33" s="88"/>
      <c r="C33" s="25"/>
      <c r="D33" s="26"/>
      <c r="E33" s="26"/>
      <c r="F33" s="26"/>
      <c r="G33" s="26"/>
      <c r="H33" s="27"/>
      <c r="I33" s="26"/>
      <c r="J33" s="26"/>
      <c r="K33" s="26"/>
      <c r="L33" s="26"/>
      <c r="M33" s="27"/>
      <c r="N33" s="26"/>
      <c r="O33" s="26"/>
      <c r="P33" s="26"/>
      <c r="Q33" s="26"/>
      <c r="R33" s="27"/>
      <c r="T33" s="48"/>
    </row>
    <row r="34" spans="1:20" ht="21" customHeight="1">
      <c r="A34" s="10" t="s">
        <v>47</v>
      </c>
      <c r="B34" s="88"/>
      <c r="C34" s="25"/>
      <c r="D34" s="26"/>
      <c r="E34" s="26"/>
      <c r="F34" s="26"/>
      <c r="G34" s="26"/>
      <c r="H34" s="27"/>
      <c r="I34" s="26"/>
      <c r="J34" s="26"/>
      <c r="K34" s="26"/>
      <c r="L34" s="26"/>
      <c r="M34" s="27"/>
      <c r="N34" s="26"/>
      <c r="O34" s="26"/>
      <c r="P34" s="26"/>
      <c r="Q34" s="26"/>
      <c r="R34" s="27"/>
      <c r="T34" s="48"/>
    </row>
    <row r="35" spans="1:20" s="110" customFormat="1" ht="21" customHeight="1">
      <c r="A35" s="125" t="s">
        <v>79</v>
      </c>
      <c r="B35" s="77" t="s">
        <v>44</v>
      </c>
      <c r="C35" s="123">
        <f>+H35+M35+R35</f>
        <v>576000</v>
      </c>
      <c r="D35" s="26">
        <v>0</v>
      </c>
      <c r="E35" s="26">
        <v>57600</v>
      </c>
      <c r="F35" s="26">
        <v>57600</v>
      </c>
      <c r="G35" s="26">
        <v>57600</v>
      </c>
      <c r="H35" s="27">
        <f>SUM(D35:G35)</f>
        <v>172800</v>
      </c>
      <c r="I35" s="26">
        <v>57600</v>
      </c>
      <c r="J35" s="26">
        <v>57600</v>
      </c>
      <c r="K35" s="26">
        <v>0</v>
      </c>
      <c r="L35" s="26">
        <v>57600</v>
      </c>
      <c r="M35" s="27">
        <f>SUM(I35:L35)</f>
        <v>172800</v>
      </c>
      <c r="N35" s="26">
        <v>57600</v>
      </c>
      <c r="O35" s="26">
        <v>57600</v>
      </c>
      <c r="P35" s="26">
        <v>57600</v>
      </c>
      <c r="Q35" s="26">
        <v>57600</v>
      </c>
      <c r="R35" s="27">
        <f>SUM(N35:Q35)</f>
        <v>230400</v>
      </c>
      <c r="S35" s="108"/>
      <c r="T35" s="109"/>
    </row>
    <row r="36" spans="1:20" s="11" customFormat="1" ht="21" customHeight="1">
      <c r="A36" s="17" t="s">
        <v>48</v>
      </c>
      <c r="B36" s="89"/>
      <c r="C36" s="28"/>
      <c r="D36" s="29"/>
      <c r="E36" s="29"/>
      <c r="F36" s="29"/>
      <c r="G36" s="29"/>
      <c r="H36" s="30"/>
      <c r="I36" s="29"/>
      <c r="J36" s="29"/>
      <c r="K36" s="29"/>
      <c r="L36" s="29"/>
      <c r="M36" s="30"/>
      <c r="N36" s="29"/>
      <c r="O36" s="29"/>
      <c r="P36" s="29"/>
      <c r="Q36" s="29"/>
      <c r="R36" s="30"/>
      <c r="S36" s="3"/>
      <c r="T36" s="48"/>
    </row>
    <row r="37" spans="1:20" s="112" customFormat="1" ht="20.25" customHeight="1">
      <c r="A37" s="90" t="s">
        <v>20</v>
      </c>
      <c r="B37" s="77" t="s">
        <v>44</v>
      </c>
      <c r="C37" s="46">
        <f>+H37+M37+R37</f>
        <v>60000</v>
      </c>
      <c r="D37" s="56">
        <v>0</v>
      </c>
      <c r="E37" s="56">
        <v>0</v>
      </c>
      <c r="F37" s="56">
        <v>0</v>
      </c>
      <c r="G37" s="56">
        <v>0</v>
      </c>
      <c r="H37" s="57">
        <f t="shared" ref="H37:H38" si="13">SUM(D37:G37)</f>
        <v>0</v>
      </c>
      <c r="I37" s="56">
        <v>60000</v>
      </c>
      <c r="J37" s="56">
        <v>0</v>
      </c>
      <c r="K37" s="56">
        <v>0</v>
      </c>
      <c r="L37" s="56">
        <v>0</v>
      </c>
      <c r="M37" s="57">
        <f t="shared" ref="M37:M40" si="14">SUM(I37:L37)</f>
        <v>60000</v>
      </c>
      <c r="N37" s="56">
        <v>0</v>
      </c>
      <c r="O37" s="56">
        <v>0</v>
      </c>
      <c r="P37" s="56">
        <v>0</v>
      </c>
      <c r="Q37" s="56">
        <v>0</v>
      </c>
      <c r="R37" s="57">
        <f t="shared" ref="R37:R40" si="15">SUM(N37:Q37)</f>
        <v>0</v>
      </c>
      <c r="S37" s="111"/>
      <c r="T37" s="109"/>
    </row>
    <row r="38" spans="1:20" s="112" customFormat="1" ht="21" customHeight="1">
      <c r="A38" s="90" t="s">
        <v>22</v>
      </c>
      <c r="B38" s="83" t="s">
        <v>44</v>
      </c>
      <c r="C38" s="28">
        <f t="shared" ref="C38:C47" si="16">+H38+M38+R38</f>
        <v>1500000</v>
      </c>
      <c r="D38" s="29">
        <v>0</v>
      </c>
      <c r="E38" s="29">
        <v>0</v>
      </c>
      <c r="F38" s="29">
        <v>0</v>
      </c>
      <c r="G38" s="29">
        <v>0</v>
      </c>
      <c r="H38" s="30">
        <f t="shared" si="13"/>
        <v>0</v>
      </c>
      <c r="I38" s="29">
        <v>0</v>
      </c>
      <c r="J38" s="29">
        <v>0</v>
      </c>
      <c r="K38" s="29">
        <v>1500000</v>
      </c>
      <c r="L38" s="29">
        <v>0</v>
      </c>
      <c r="M38" s="30">
        <f t="shared" si="14"/>
        <v>1500000</v>
      </c>
      <c r="N38" s="29">
        <v>0</v>
      </c>
      <c r="O38" s="29">
        <v>0</v>
      </c>
      <c r="P38" s="29">
        <v>0</v>
      </c>
      <c r="Q38" s="29">
        <v>0</v>
      </c>
      <c r="R38" s="30">
        <f t="shared" si="15"/>
        <v>0</v>
      </c>
      <c r="S38" s="111"/>
      <c r="T38" s="109"/>
    </row>
    <row r="39" spans="1:20" s="112" customFormat="1" ht="18.75" customHeight="1">
      <c r="A39" s="90" t="s">
        <v>34</v>
      </c>
      <c r="B39" s="83" t="s">
        <v>44</v>
      </c>
      <c r="C39" s="113">
        <f>+H39+M39+R39</f>
        <v>643200</v>
      </c>
      <c r="D39" s="33">
        <v>643200</v>
      </c>
      <c r="E39" s="33">
        <v>0</v>
      </c>
      <c r="F39" s="33">
        <v>0</v>
      </c>
      <c r="G39" s="33">
        <v>0</v>
      </c>
      <c r="H39" s="34">
        <f t="shared" ref="H39:H47" si="17">SUM(D39:G39)</f>
        <v>643200</v>
      </c>
      <c r="I39" s="33">
        <v>0</v>
      </c>
      <c r="J39" s="33">
        <v>0</v>
      </c>
      <c r="K39" s="33">
        <v>0</v>
      </c>
      <c r="L39" s="33">
        <v>0</v>
      </c>
      <c r="M39" s="34">
        <f t="shared" ref="M39" si="18">SUM(I39:L39)</f>
        <v>0</v>
      </c>
      <c r="N39" s="33">
        <v>0</v>
      </c>
      <c r="O39" s="33">
        <v>0</v>
      </c>
      <c r="P39" s="33">
        <v>0</v>
      </c>
      <c r="Q39" s="33">
        <v>0</v>
      </c>
      <c r="R39" s="34">
        <f t="shared" ref="R39" si="19">SUM(N39:Q39)</f>
        <v>0</v>
      </c>
      <c r="S39" s="111"/>
      <c r="T39" s="109"/>
    </row>
    <row r="40" spans="1:20" s="112" customFormat="1" ht="21" customHeight="1">
      <c r="A40" s="97" t="s">
        <v>70</v>
      </c>
      <c r="B40" s="83" t="s">
        <v>44</v>
      </c>
      <c r="C40" s="123">
        <f>+H40+M40+R40</f>
        <v>65000</v>
      </c>
      <c r="D40" s="121">
        <v>0</v>
      </c>
      <c r="E40" s="121">
        <v>0</v>
      </c>
      <c r="F40" s="121">
        <v>0</v>
      </c>
      <c r="G40" s="121">
        <v>0</v>
      </c>
      <c r="H40" s="34">
        <f t="shared" si="17"/>
        <v>0</v>
      </c>
      <c r="I40" s="121">
        <v>0</v>
      </c>
      <c r="J40" s="121">
        <v>0</v>
      </c>
      <c r="K40" s="121">
        <v>65000</v>
      </c>
      <c r="L40" s="121">
        <v>0</v>
      </c>
      <c r="M40" s="31">
        <f t="shared" si="14"/>
        <v>65000</v>
      </c>
      <c r="N40" s="121">
        <v>0</v>
      </c>
      <c r="O40" s="121">
        <v>0</v>
      </c>
      <c r="P40" s="121">
        <v>0</v>
      </c>
      <c r="Q40" s="121">
        <v>0</v>
      </c>
      <c r="R40" s="34">
        <f t="shared" si="15"/>
        <v>0</v>
      </c>
      <c r="S40" s="111"/>
      <c r="T40" s="109"/>
    </row>
    <row r="41" spans="1:20" s="103" customFormat="1" ht="21" customHeight="1">
      <c r="A41" s="97" t="s">
        <v>57</v>
      </c>
      <c r="B41" s="83" t="s">
        <v>44</v>
      </c>
      <c r="C41" s="126">
        <v>175100</v>
      </c>
      <c r="D41" s="128"/>
      <c r="E41" s="128"/>
      <c r="F41" s="128">
        <v>175100</v>
      </c>
      <c r="G41" s="128"/>
      <c r="H41" s="34">
        <f t="shared" si="17"/>
        <v>175100</v>
      </c>
      <c r="I41" s="128"/>
      <c r="J41" s="128"/>
      <c r="K41" s="128"/>
      <c r="L41" s="128"/>
      <c r="M41" s="130"/>
      <c r="N41" s="128"/>
      <c r="O41" s="128"/>
      <c r="P41" s="128"/>
      <c r="Q41" s="128"/>
      <c r="R41" s="127"/>
      <c r="S41" s="43"/>
      <c r="T41" s="102"/>
    </row>
    <row r="42" spans="1:20" ht="21" customHeight="1">
      <c r="A42" s="18" t="s">
        <v>49</v>
      </c>
      <c r="B42" s="83"/>
      <c r="C42" s="28"/>
      <c r="D42" s="104"/>
      <c r="E42" s="104"/>
      <c r="F42" s="104"/>
      <c r="G42" s="104"/>
      <c r="H42" s="34"/>
      <c r="I42" s="104"/>
      <c r="J42" s="104"/>
      <c r="K42" s="104"/>
      <c r="L42" s="104"/>
      <c r="M42" s="105"/>
      <c r="N42" s="104"/>
      <c r="O42" s="104"/>
      <c r="P42" s="104"/>
      <c r="Q42" s="104"/>
      <c r="R42" s="105"/>
      <c r="S42" s="2"/>
      <c r="T42" s="48"/>
    </row>
    <row r="43" spans="1:20" s="11" customFormat="1" ht="19.5" customHeight="1">
      <c r="A43" s="97" t="s">
        <v>25</v>
      </c>
      <c r="B43" s="77" t="s">
        <v>44</v>
      </c>
      <c r="C43" s="46">
        <f>+H43+M43+R43</f>
        <v>13000</v>
      </c>
      <c r="D43" s="64">
        <v>0</v>
      </c>
      <c r="E43" s="64">
        <v>0</v>
      </c>
      <c r="F43" s="64">
        <v>0</v>
      </c>
      <c r="G43" s="64">
        <v>0</v>
      </c>
      <c r="H43" s="34">
        <f t="shared" si="17"/>
        <v>0</v>
      </c>
      <c r="I43" s="64">
        <v>0</v>
      </c>
      <c r="J43" s="64">
        <v>0</v>
      </c>
      <c r="K43" s="64">
        <v>13000</v>
      </c>
      <c r="L43" s="64">
        <v>0</v>
      </c>
      <c r="M43" s="65">
        <f t="shared" ref="M43:M47" si="20">SUM(I43:L43)</f>
        <v>13000</v>
      </c>
      <c r="N43" s="64">
        <v>0</v>
      </c>
      <c r="O43" s="64">
        <v>0</v>
      </c>
      <c r="P43" s="64">
        <v>0</v>
      </c>
      <c r="Q43" s="64">
        <v>0</v>
      </c>
      <c r="R43" s="65">
        <f>SUM(N43:Q43)</f>
        <v>0</v>
      </c>
      <c r="S43" s="43"/>
      <c r="T43" s="48"/>
    </row>
    <row r="44" spans="1:20" s="11" customFormat="1" ht="20.100000000000001" customHeight="1">
      <c r="A44" s="97" t="s">
        <v>26</v>
      </c>
      <c r="B44" s="83" t="s">
        <v>44</v>
      </c>
      <c r="C44" s="46">
        <f t="shared" si="16"/>
        <v>6000</v>
      </c>
      <c r="D44" s="33">
        <v>0</v>
      </c>
      <c r="E44" s="33">
        <v>0</v>
      </c>
      <c r="F44" s="33">
        <v>0</v>
      </c>
      <c r="G44" s="33">
        <v>0</v>
      </c>
      <c r="H44" s="34">
        <f t="shared" si="17"/>
        <v>0</v>
      </c>
      <c r="I44" s="33">
        <v>0</v>
      </c>
      <c r="J44" s="33">
        <v>0</v>
      </c>
      <c r="K44" s="33">
        <v>6000</v>
      </c>
      <c r="L44" s="33">
        <v>0</v>
      </c>
      <c r="M44" s="34">
        <f t="shared" si="20"/>
        <v>6000</v>
      </c>
      <c r="N44" s="33">
        <v>0</v>
      </c>
      <c r="O44" s="33">
        <v>0</v>
      </c>
      <c r="P44" s="33">
        <v>0</v>
      </c>
      <c r="Q44" s="33">
        <v>0</v>
      </c>
      <c r="R44" s="34">
        <f>SUM(N44:Q44)</f>
        <v>0</v>
      </c>
      <c r="S44" s="2"/>
      <c r="T44" s="48"/>
    </row>
    <row r="45" spans="1:20" s="11" customFormat="1" ht="20.100000000000001" customHeight="1">
      <c r="A45" s="12" t="s">
        <v>27</v>
      </c>
      <c r="B45" s="83" t="s">
        <v>44</v>
      </c>
      <c r="C45" s="28">
        <f t="shared" si="16"/>
        <v>22500</v>
      </c>
      <c r="D45" s="29">
        <v>0</v>
      </c>
      <c r="E45" s="29">
        <v>0</v>
      </c>
      <c r="F45" s="29">
        <v>0</v>
      </c>
      <c r="G45" s="29">
        <v>0</v>
      </c>
      <c r="H45" s="34">
        <f t="shared" si="17"/>
        <v>0</v>
      </c>
      <c r="I45" s="29">
        <v>0</v>
      </c>
      <c r="J45" s="29">
        <v>0</v>
      </c>
      <c r="K45" s="29">
        <v>0</v>
      </c>
      <c r="L45" s="29">
        <v>22500</v>
      </c>
      <c r="M45" s="30">
        <f t="shared" si="20"/>
        <v>22500</v>
      </c>
      <c r="N45" s="29">
        <v>0</v>
      </c>
      <c r="O45" s="29">
        <v>0</v>
      </c>
      <c r="P45" s="29">
        <v>0</v>
      </c>
      <c r="Q45" s="29">
        <v>0</v>
      </c>
      <c r="R45" s="30">
        <f>SUM(N45:Q45)</f>
        <v>0</v>
      </c>
      <c r="S45" s="2"/>
      <c r="T45" s="48"/>
    </row>
    <row r="46" spans="1:20" s="11" customFormat="1" ht="20.100000000000001" customHeight="1">
      <c r="A46" s="12" t="s">
        <v>28</v>
      </c>
      <c r="B46" s="83" t="s">
        <v>44</v>
      </c>
      <c r="C46" s="28">
        <f t="shared" ref="C46" si="21">+H46+M46+R46</f>
        <v>10800</v>
      </c>
      <c r="D46" s="29">
        <v>0</v>
      </c>
      <c r="E46" s="29">
        <v>0</v>
      </c>
      <c r="F46" s="29">
        <v>0</v>
      </c>
      <c r="G46" s="29">
        <v>0</v>
      </c>
      <c r="H46" s="34">
        <f t="shared" ref="H46" si="22">SUM(D46:G46)</f>
        <v>0</v>
      </c>
      <c r="I46" s="29">
        <v>0</v>
      </c>
      <c r="J46" s="29">
        <v>0</v>
      </c>
      <c r="K46" s="29">
        <v>10800</v>
      </c>
      <c r="L46" s="29">
        <v>0</v>
      </c>
      <c r="M46" s="30">
        <f t="shared" ref="M46" si="23">SUM(I46:L46)</f>
        <v>10800</v>
      </c>
      <c r="N46" s="29">
        <v>0</v>
      </c>
      <c r="O46" s="29">
        <v>0</v>
      </c>
      <c r="P46" s="29">
        <v>0</v>
      </c>
      <c r="Q46" s="29">
        <v>0</v>
      </c>
      <c r="R46" s="30">
        <f>SUM(N46:Q46)</f>
        <v>0</v>
      </c>
      <c r="S46" s="2"/>
      <c r="T46" s="48"/>
    </row>
    <row r="47" spans="1:20" s="11" customFormat="1" ht="20.100000000000001" customHeight="1">
      <c r="A47" s="12" t="s">
        <v>71</v>
      </c>
      <c r="B47" s="83" t="s">
        <v>44</v>
      </c>
      <c r="C47" s="28">
        <f t="shared" si="16"/>
        <v>162900</v>
      </c>
      <c r="D47" s="29">
        <v>0</v>
      </c>
      <c r="E47" s="29">
        <v>0</v>
      </c>
      <c r="F47" s="29">
        <v>0</v>
      </c>
      <c r="G47" s="29">
        <v>0</v>
      </c>
      <c r="H47" s="34">
        <f t="shared" si="17"/>
        <v>0</v>
      </c>
      <c r="I47" s="29">
        <v>0</v>
      </c>
      <c r="J47" s="29">
        <v>0</v>
      </c>
      <c r="K47" s="29">
        <v>162900</v>
      </c>
      <c r="L47" s="29">
        <v>0</v>
      </c>
      <c r="M47" s="30">
        <f t="shared" si="20"/>
        <v>162900</v>
      </c>
      <c r="N47" s="29">
        <v>0</v>
      </c>
      <c r="O47" s="29">
        <v>0</v>
      </c>
      <c r="P47" s="29">
        <v>0</v>
      </c>
      <c r="Q47" s="29">
        <v>0</v>
      </c>
      <c r="R47" s="30">
        <f>SUM(N47:Q47)</f>
        <v>0</v>
      </c>
      <c r="S47" s="2"/>
      <c r="T47" s="48"/>
    </row>
    <row r="48" spans="1:20" ht="19.5" customHeight="1">
      <c r="A48" s="16" t="s">
        <v>52</v>
      </c>
      <c r="B48" s="78" t="s">
        <v>44</v>
      </c>
      <c r="C48" s="94">
        <f t="shared" ref="C48:R48" si="24">SUM(C50:C51)</f>
        <v>1201200</v>
      </c>
      <c r="D48" s="94">
        <f t="shared" si="24"/>
        <v>1201200</v>
      </c>
      <c r="E48" s="94">
        <f t="shared" si="24"/>
        <v>0</v>
      </c>
      <c r="F48" s="94">
        <f t="shared" si="24"/>
        <v>0</v>
      </c>
      <c r="G48" s="94">
        <f t="shared" si="24"/>
        <v>0</v>
      </c>
      <c r="H48" s="94">
        <f t="shared" si="24"/>
        <v>1201200</v>
      </c>
      <c r="I48" s="94">
        <f t="shared" si="24"/>
        <v>0</v>
      </c>
      <c r="J48" s="94">
        <f t="shared" si="24"/>
        <v>0</v>
      </c>
      <c r="K48" s="94">
        <f t="shared" si="24"/>
        <v>0</v>
      </c>
      <c r="L48" s="94">
        <f t="shared" si="24"/>
        <v>0</v>
      </c>
      <c r="M48" s="94">
        <f t="shared" si="24"/>
        <v>0</v>
      </c>
      <c r="N48" s="94">
        <f t="shared" si="24"/>
        <v>0</v>
      </c>
      <c r="O48" s="94">
        <f t="shared" si="24"/>
        <v>0</v>
      </c>
      <c r="P48" s="94">
        <f t="shared" si="24"/>
        <v>0</v>
      </c>
      <c r="Q48" s="94">
        <f t="shared" si="24"/>
        <v>0</v>
      </c>
      <c r="R48" s="94">
        <f t="shared" si="24"/>
        <v>0</v>
      </c>
      <c r="S48" s="2"/>
      <c r="T48" s="48"/>
    </row>
    <row r="49" spans="1:20" ht="19.5" customHeight="1">
      <c r="A49" s="107"/>
      <c r="B49" s="106" t="s">
        <v>43</v>
      </c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 s="52"/>
      <c r="R49" s="52"/>
      <c r="S49" s="2"/>
      <c r="T49" s="48"/>
    </row>
    <row r="50" spans="1:20" ht="18" customHeight="1">
      <c r="A50" s="129" t="s">
        <v>59</v>
      </c>
      <c r="B50" s="83" t="s">
        <v>44</v>
      </c>
      <c r="C50" s="28">
        <f t="shared" ref="C50:C51" si="25">+H50+M50+R50</f>
        <v>151200</v>
      </c>
      <c r="D50" s="59">
        <v>151200</v>
      </c>
      <c r="E50" s="59">
        <v>0</v>
      </c>
      <c r="F50" s="59">
        <v>0</v>
      </c>
      <c r="G50" s="59">
        <v>0</v>
      </c>
      <c r="H50" s="60">
        <f>SUM(D50:G50)</f>
        <v>151200</v>
      </c>
      <c r="I50" s="59">
        <v>0</v>
      </c>
      <c r="J50" s="59">
        <v>0</v>
      </c>
      <c r="K50" s="59">
        <v>0</v>
      </c>
      <c r="L50" s="59">
        <v>0</v>
      </c>
      <c r="M50" s="60">
        <f>SUM(I50:L50)</f>
        <v>0</v>
      </c>
      <c r="N50" s="59">
        <v>0</v>
      </c>
      <c r="O50" s="59">
        <v>0</v>
      </c>
      <c r="P50" s="59">
        <v>0</v>
      </c>
      <c r="Q50" s="59">
        <v>0</v>
      </c>
      <c r="R50" s="60">
        <f>SUM(N50:Q50)</f>
        <v>0</v>
      </c>
      <c r="S50" s="48"/>
    </row>
    <row r="51" spans="1:20" ht="25.5" customHeight="1">
      <c r="A51" s="131" t="s">
        <v>60</v>
      </c>
      <c r="B51" s="83" t="s">
        <v>44</v>
      </c>
      <c r="C51" s="28">
        <f t="shared" si="25"/>
        <v>1050000</v>
      </c>
      <c r="D51" s="59">
        <v>1050000</v>
      </c>
      <c r="E51" s="59">
        <v>0</v>
      </c>
      <c r="F51" s="59">
        <v>0</v>
      </c>
      <c r="G51" s="59">
        <v>0</v>
      </c>
      <c r="H51" s="60">
        <f t="shared" ref="H51:H58" si="26">SUM(D51:G51)</f>
        <v>1050000</v>
      </c>
      <c r="I51" s="59">
        <v>0</v>
      </c>
      <c r="J51" s="59">
        <v>0</v>
      </c>
      <c r="K51" s="59">
        <v>0</v>
      </c>
      <c r="L51" s="59">
        <v>0</v>
      </c>
      <c r="M51" s="60">
        <f t="shared" ref="M51:M58" si="27">SUM(I51:L51)</f>
        <v>0</v>
      </c>
      <c r="N51" s="59">
        <v>0</v>
      </c>
      <c r="O51" s="59">
        <v>0</v>
      </c>
      <c r="P51" s="59">
        <v>0</v>
      </c>
      <c r="Q51" s="59">
        <v>0</v>
      </c>
      <c r="R51" s="60">
        <f t="shared" ref="R51:R58" si="28">SUM(N51:Q51)</f>
        <v>0</v>
      </c>
      <c r="S51" s="2"/>
      <c r="T51" s="48"/>
    </row>
    <row r="52" spans="1:20" ht="20.25" customHeight="1">
      <c r="A52" s="13" t="s">
        <v>53</v>
      </c>
      <c r="B52" s="78" t="s">
        <v>44</v>
      </c>
      <c r="C52" s="94">
        <f t="shared" ref="C52:R52" si="29">SUM(C54:C58)</f>
        <v>202700</v>
      </c>
      <c r="D52" s="94">
        <f t="shared" si="29"/>
        <v>0</v>
      </c>
      <c r="E52" s="94">
        <f t="shared" si="29"/>
        <v>0</v>
      </c>
      <c r="F52" s="94">
        <f t="shared" si="29"/>
        <v>0</v>
      </c>
      <c r="G52" s="94">
        <f t="shared" si="29"/>
        <v>33300</v>
      </c>
      <c r="H52" s="94">
        <f t="shared" si="29"/>
        <v>33300</v>
      </c>
      <c r="I52" s="94">
        <f t="shared" si="29"/>
        <v>0</v>
      </c>
      <c r="J52" s="94">
        <f t="shared" si="29"/>
        <v>0</v>
      </c>
      <c r="K52" s="94">
        <f t="shared" si="29"/>
        <v>169400</v>
      </c>
      <c r="L52" s="94">
        <f t="shared" si="29"/>
        <v>0</v>
      </c>
      <c r="M52" s="94">
        <f t="shared" si="29"/>
        <v>169400</v>
      </c>
      <c r="N52" s="94">
        <f t="shared" si="29"/>
        <v>0</v>
      </c>
      <c r="O52" s="94">
        <f t="shared" si="29"/>
        <v>0</v>
      </c>
      <c r="P52" s="94">
        <f t="shared" si="29"/>
        <v>0</v>
      </c>
      <c r="Q52" s="94">
        <f t="shared" si="29"/>
        <v>0</v>
      </c>
      <c r="R52" s="94">
        <f t="shared" si="29"/>
        <v>0</v>
      </c>
      <c r="S52" s="2"/>
      <c r="T52" s="48"/>
    </row>
    <row r="53" spans="1:20" ht="19.5" customHeight="1">
      <c r="A53" s="14"/>
      <c r="B53" s="106" t="s">
        <v>43</v>
      </c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 s="52"/>
      <c r="R53" s="52"/>
      <c r="S53" s="2"/>
      <c r="T53" s="48"/>
    </row>
    <row r="54" spans="1:20" ht="37.5">
      <c r="A54" s="84" t="s">
        <v>30</v>
      </c>
      <c r="B54" s="83" t="s">
        <v>44</v>
      </c>
      <c r="C54" s="46">
        <f t="shared" ref="C54:C58" si="30">+H54+M54+R54</f>
        <v>41700</v>
      </c>
      <c r="D54" s="59">
        <v>0</v>
      </c>
      <c r="E54" s="59">
        <v>0</v>
      </c>
      <c r="F54" s="59">
        <v>0</v>
      </c>
      <c r="G54" s="59">
        <v>0</v>
      </c>
      <c r="H54" s="60">
        <f t="shared" si="26"/>
        <v>0</v>
      </c>
      <c r="I54" s="59">
        <v>0</v>
      </c>
      <c r="J54" s="59">
        <v>0</v>
      </c>
      <c r="K54" s="59">
        <v>41700</v>
      </c>
      <c r="L54" s="59">
        <v>0</v>
      </c>
      <c r="M54" s="60">
        <f t="shared" si="27"/>
        <v>41700</v>
      </c>
      <c r="N54" s="59">
        <v>0</v>
      </c>
      <c r="O54" s="59">
        <v>0</v>
      </c>
      <c r="P54" s="59">
        <v>0</v>
      </c>
      <c r="Q54" s="59">
        <v>0</v>
      </c>
      <c r="R54" s="60">
        <f t="shared" si="28"/>
        <v>0</v>
      </c>
      <c r="S54" s="2"/>
      <c r="T54" s="48"/>
    </row>
    <row r="55" spans="1:20" ht="37.5">
      <c r="A55" s="84" t="s">
        <v>72</v>
      </c>
      <c r="B55" s="83" t="s">
        <v>44</v>
      </c>
      <c r="C55" s="46">
        <f t="shared" si="30"/>
        <v>6500</v>
      </c>
      <c r="D55" s="67">
        <v>0</v>
      </c>
      <c r="E55" s="59">
        <v>0</v>
      </c>
      <c r="F55" s="59">
        <v>0</v>
      </c>
      <c r="G55" s="59">
        <v>0</v>
      </c>
      <c r="H55" s="60">
        <v>0</v>
      </c>
      <c r="I55" s="59">
        <v>0</v>
      </c>
      <c r="J55" s="59">
        <v>0</v>
      </c>
      <c r="K55" s="59">
        <v>6500</v>
      </c>
      <c r="L55" s="59">
        <v>0</v>
      </c>
      <c r="M55" s="60">
        <f t="shared" si="27"/>
        <v>6500</v>
      </c>
      <c r="N55" s="59">
        <v>0</v>
      </c>
      <c r="O55" s="59">
        <v>0</v>
      </c>
      <c r="P55" s="59">
        <v>0</v>
      </c>
      <c r="Q55" s="59">
        <v>0</v>
      </c>
      <c r="R55" s="60">
        <f t="shared" si="28"/>
        <v>0</v>
      </c>
      <c r="S55" s="2"/>
      <c r="T55" s="48"/>
    </row>
    <row r="56" spans="1:20" ht="27.75" customHeight="1">
      <c r="A56" s="85" t="s">
        <v>31</v>
      </c>
      <c r="B56" s="83" t="s">
        <v>44</v>
      </c>
      <c r="C56" s="46">
        <f t="shared" ref="C56:C57" si="31">+H56+M56+R56</f>
        <v>33300</v>
      </c>
      <c r="D56" s="67">
        <v>0</v>
      </c>
      <c r="E56" s="59">
        <v>0</v>
      </c>
      <c r="F56" s="59">
        <v>0</v>
      </c>
      <c r="G56" s="59">
        <v>33300</v>
      </c>
      <c r="H56" s="60">
        <f t="shared" ref="H56:H57" si="32">SUM(D56:G56)</f>
        <v>33300</v>
      </c>
      <c r="I56" s="59">
        <v>0</v>
      </c>
      <c r="J56" s="59">
        <v>0</v>
      </c>
      <c r="K56" s="59">
        <v>0</v>
      </c>
      <c r="L56" s="59">
        <v>0</v>
      </c>
      <c r="M56" s="60">
        <f t="shared" si="27"/>
        <v>0</v>
      </c>
      <c r="N56" s="59">
        <v>0</v>
      </c>
      <c r="O56" s="59">
        <v>0</v>
      </c>
      <c r="P56" s="59">
        <v>0</v>
      </c>
      <c r="Q56" s="59">
        <v>0</v>
      </c>
      <c r="R56" s="60">
        <f t="shared" si="28"/>
        <v>0</v>
      </c>
      <c r="S56" s="2"/>
      <c r="T56" s="48"/>
    </row>
    <row r="57" spans="1:20" ht="27.75" customHeight="1">
      <c r="A57" s="85" t="s">
        <v>73</v>
      </c>
      <c r="B57" s="83" t="s">
        <v>44</v>
      </c>
      <c r="C57" s="46">
        <f t="shared" si="31"/>
        <v>91200</v>
      </c>
      <c r="D57" s="67">
        <v>0</v>
      </c>
      <c r="E57" s="59">
        <v>0</v>
      </c>
      <c r="F57" s="59">
        <v>0</v>
      </c>
      <c r="G57" s="59"/>
      <c r="H57" s="60">
        <f t="shared" si="32"/>
        <v>0</v>
      </c>
      <c r="I57" s="59">
        <v>0</v>
      </c>
      <c r="J57" s="59">
        <v>0</v>
      </c>
      <c r="K57" s="59">
        <v>91200</v>
      </c>
      <c r="L57" s="59">
        <v>0</v>
      </c>
      <c r="M57" s="60">
        <f t="shared" si="27"/>
        <v>91200</v>
      </c>
      <c r="N57" s="59">
        <v>0</v>
      </c>
      <c r="O57" s="59">
        <v>0</v>
      </c>
      <c r="P57" s="59">
        <v>0</v>
      </c>
      <c r="Q57" s="59">
        <v>0</v>
      </c>
      <c r="R57" s="60">
        <f t="shared" si="28"/>
        <v>0</v>
      </c>
      <c r="S57" s="2"/>
      <c r="T57" s="48"/>
    </row>
    <row r="58" spans="1:20" ht="27.75" customHeight="1">
      <c r="A58" s="85" t="s">
        <v>74</v>
      </c>
      <c r="B58" s="83" t="s">
        <v>44</v>
      </c>
      <c r="C58" s="46">
        <f t="shared" si="30"/>
        <v>30000</v>
      </c>
      <c r="D58" s="67">
        <v>0</v>
      </c>
      <c r="E58" s="59">
        <v>0</v>
      </c>
      <c r="F58" s="59">
        <v>0</v>
      </c>
      <c r="G58" s="59"/>
      <c r="H58" s="60">
        <f t="shared" si="26"/>
        <v>0</v>
      </c>
      <c r="I58" s="59">
        <v>0</v>
      </c>
      <c r="J58" s="59">
        <v>0</v>
      </c>
      <c r="K58" s="59">
        <v>30000</v>
      </c>
      <c r="L58" s="59">
        <v>0</v>
      </c>
      <c r="M58" s="60">
        <f t="shared" si="27"/>
        <v>30000</v>
      </c>
      <c r="N58" s="59">
        <v>0</v>
      </c>
      <c r="O58" s="59">
        <v>0</v>
      </c>
      <c r="P58" s="59">
        <v>0</v>
      </c>
      <c r="Q58" s="59">
        <v>0</v>
      </c>
      <c r="R58" s="60">
        <f t="shared" si="28"/>
        <v>0</v>
      </c>
      <c r="S58" s="2"/>
      <c r="T58" s="48"/>
    </row>
    <row r="59" spans="1:20" ht="18" customHeight="1">
      <c r="A59" s="13" t="s">
        <v>41</v>
      </c>
      <c r="B59" s="78" t="s">
        <v>44</v>
      </c>
      <c r="C59" s="94">
        <f t="shared" ref="C59:R59" si="33">C29+C6</f>
        <v>8376100</v>
      </c>
      <c r="D59" s="94">
        <f t="shared" si="33"/>
        <v>4857600</v>
      </c>
      <c r="E59" s="94">
        <f t="shared" si="33"/>
        <v>105600</v>
      </c>
      <c r="F59" s="94">
        <f t="shared" si="33"/>
        <v>304700</v>
      </c>
      <c r="G59" s="94">
        <f t="shared" si="33"/>
        <v>181900</v>
      </c>
      <c r="H59" s="94">
        <f t="shared" si="33"/>
        <v>5449800</v>
      </c>
      <c r="I59" s="94">
        <f t="shared" si="33"/>
        <v>165600</v>
      </c>
      <c r="J59" s="94">
        <f t="shared" si="33"/>
        <v>105600</v>
      </c>
      <c r="K59" s="94">
        <f t="shared" si="33"/>
        <v>1956500</v>
      </c>
      <c r="L59" s="94">
        <f t="shared" si="33"/>
        <v>189000</v>
      </c>
      <c r="M59" s="94">
        <f t="shared" si="33"/>
        <v>2416700</v>
      </c>
      <c r="N59" s="94">
        <f t="shared" si="33"/>
        <v>192800</v>
      </c>
      <c r="O59" s="94">
        <f t="shared" si="33"/>
        <v>105600</v>
      </c>
      <c r="P59" s="94">
        <f t="shared" si="33"/>
        <v>105600</v>
      </c>
      <c r="Q59" s="94">
        <f t="shared" si="33"/>
        <v>105600</v>
      </c>
      <c r="R59" s="94">
        <f t="shared" si="33"/>
        <v>509600</v>
      </c>
      <c r="S59" s="2"/>
      <c r="T59" s="48"/>
    </row>
    <row r="60" spans="1:20">
      <c r="A60" s="14"/>
      <c r="B60" s="81" t="s">
        <v>43</v>
      </c>
      <c r="C60" s="52"/>
      <c r="D60" s="53"/>
      <c r="E60" s="53"/>
      <c r="F60" s="53"/>
      <c r="G60" s="53"/>
      <c r="H60" s="54"/>
      <c r="I60" s="53"/>
      <c r="J60" s="53"/>
      <c r="K60" s="53"/>
      <c r="L60" s="53"/>
      <c r="M60" s="54"/>
      <c r="N60" s="53"/>
      <c r="O60" s="53"/>
      <c r="P60" s="53"/>
      <c r="Q60" s="53"/>
      <c r="R60" s="54"/>
    </row>
    <row r="61" spans="1:20">
      <c r="A61" s="20"/>
      <c r="B61" s="20"/>
      <c r="C61" s="35"/>
      <c r="D61" s="36"/>
      <c r="E61" s="36"/>
      <c r="F61" s="36"/>
      <c r="G61" s="36"/>
      <c r="H61" s="37"/>
      <c r="I61" s="36"/>
      <c r="J61" s="36"/>
      <c r="K61" s="36"/>
      <c r="L61" s="36"/>
      <c r="M61" s="37"/>
      <c r="N61" s="36"/>
      <c r="O61" s="36"/>
      <c r="P61" s="36"/>
      <c r="Q61" s="36"/>
      <c r="R61" s="37"/>
    </row>
    <row r="62" spans="1:20">
      <c r="A62" s="20"/>
      <c r="B62" s="20"/>
      <c r="C62" s="35"/>
      <c r="D62" s="36"/>
      <c r="E62" s="36"/>
      <c r="F62" s="36"/>
      <c r="G62" s="36"/>
      <c r="H62" s="37"/>
      <c r="I62" s="36"/>
      <c r="J62" s="36"/>
      <c r="K62" s="36"/>
      <c r="L62" s="36"/>
      <c r="M62" s="37"/>
      <c r="N62" s="36"/>
      <c r="O62" s="36"/>
      <c r="P62" s="36"/>
      <c r="Q62" s="36"/>
      <c r="R62" s="37"/>
    </row>
    <row r="63" spans="1:20">
      <c r="A63" s="20"/>
      <c r="B63" s="20"/>
      <c r="C63" s="35"/>
      <c r="D63" s="36"/>
      <c r="E63" s="36"/>
      <c r="F63" s="36"/>
      <c r="G63" s="36"/>
      <c r="H63" s="37"/>
      <c r="I63" s="36"/>
      <c r="J63" s="36"/>
      <c r="K63" s="36"/>
      <c r="L63" s="36"/>
      <c r="M63" s="37"/>
      <c r="N63" s="36"/>
      <c r="O63" s="36"/>
      <c r="P63" s="36"/>
      <c r="Q63" s="36"/>
      <c r="R63" s="37"/>
    </row>
    <row r="64" spans="1:20">
      <c r="A64" s="20"/>
      <c r="B64" s="20"/>
      <c r="C64" s="35"/>
      <c r="D64" s="36"/>
      <c r="E64" s="36"/>
      <c r="F64" s="36"/>
      <c r="G64" s="36"/>
      <c r="H64" s="37"/>
      <c r="I64" s="36"/>
      <c r="J64" s="36"/>
      <c r="K64" s="36"/>
      <c r="L64" s="36"/>
      <c r="M64" s="37"/>
      <c r="N64" s="36"/>
      <c r="O64" s="36"/>
      <c r="P64" s="36"/>
      <c r="Q64" s="36"/>
      <c r="R64" s="37"/>
    </row>
    <row r="65" spans="1:18">
      <c r="A65" s="6" t="s">
        <v>32</v>
      </c>
      <c r="B65" s="6"/>
      <c r="C65" s="38"/>
      <c r="D65" s="39"/>
      <c r="E65" s="39"/>
      <c r="F65" s="39"/>
      <c r="G65" s="39"/>
      <c r="H65" s="40"/>
      <c r="I65" s="39"/>
      <c r="J65" s="39"/>
      <c r="K65" s="39"/>
      <c r="L65" s="39"/>
      <c r="M65" s="40"/>
      <c r="N65" s="39"/>
      <c r="O65" s="39"/>
      <c r="P65" s="39"/>
      <c r="Q65" s="39"/>
      <c r="R65" s="40"/>
    </row>
    <row r="66" spans="1:18">
      <c r="A66" s="6"/>
      <c r="B66" s="6"/>
      <c r="C66" s="44"/>
      <c r="E66" s="48"/>
    </row>
    <row r="67" spans="1:18" ht="21">
      <c r="F67" s="99"/>
      <c r="G67" s="99"/>
      <c r="H67" s="100"/>
      <c r="I67" s="99"/>
    </row>
    <row r="68" spans="1:18">
      <c r="C68" s="45"/>
      <c r="E68" s="48"/>
    </row>
    <row r="69" spans="1:18">
      <c r="G69" s="48"/>
    </row>
  </sheetData>
  <mergeCells count="8">
    <mergeCell ref="A1:Q1"/>
    <mergeCell ref="A4:A5"/>
    <mergeCell ref="C4:C5"/>
    <mergeCell ref="D4:H4"/>
    <mergeCell ref="I4:M4"/>
    <mergeCell ref="N4:R4"/>
    <mergeCell ref="A2:P2"/>
    <mergeCell ref="A3:P3"/>
  </mergeCells>
  <pageMargins left="0.19685039370078741" right="0.23622047244094491" top="0.35433070866141736" bottom="0.27559055118110237" header="0.23622047244094491" footer="0.23622047244094491"/>
  <pageSetup paperSize="9" scale="65" fitToHeight="0" orientation="landscape" r:id="rId1"/>
  <rowBreaks count="2" manualBreakCount="2">
    <brk id="28" max="17" man="1"/>
    <brk id="51" max="17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D7A034-E690-4AEF-A823-3EB8E972AB1D}">
  <sheetPr>
    <tabColor theme="3" tint="0.59999389629810485"/>
  </sheetPr>
  <dimension ref="A1:T64"/>
  <sheetViews>
    <sheetView zoomScale="90" zoomScaleNormal="90" zoomScaleSheetLayoutView="80" workbookViewId="0">
      <selection activeCell="A36" sqref="A36"/>
    </sheetView>
  </sheetViews>
  <sheetFormatPr defaultColWidth="9" defaultRowHeight="18.75"/>
  <cols>
    <col min="1" max="1" width="63" style="4" customWidth="1"/>
    <col min="2" max="3" width="13.5703125" style="4" customWidth="1"/>
    <col min="4" max="6" width="43.28515625" style="42" customWidth="1"/>
    <col min="7" max="16384" width="9" style="4"/>
  </cols>
  <sheetData>
    <row r="1" spans="1:6" ht="22.5" customHeight="1">
      <c r="A1" s="161" t="s">
        <v>75</v>
      </c>
      <c r="B1" s="161"/>
      <c r="C1" s="161"/>
      <c r="D1" s="161"/>
      <c r="E1" s="161"/>
      <c r="F1" s="161"/>
    </row>
    <row r="2" spans="1:6" ht="22.5" customHeight="1">
      <c r="A2" s="169" t="s">
        <v>38</v>
      </c>
      <c r="B2" s="169"/>
      <c r="C2" s="169"/>
      <c r="D2" s="169"/>
      <c r="E2" s="6"/>
      <c r="F2" s="6"/>
    </row>
    <row r="3" spans="1:6" ht="22.5" customHeight="1">
      <c r="A3" s="169" t="s">
        <v>56</v>
      </c>
      <c r="B3" s="169"/>
      <c r="C3" s="169"/>
      <c r="D3" s="169"/>
      <c r="E3" s="6"/>
      <c r="F3" s="6"/>
    </row>
    <row r="4" spans="1:6">
      <c r="A4" s="101"/>
      <c r="B4" s="101"/>
      <c r="C4" s="101"/>
      <c r="D4" s="101"/>
      <c r="E4" s="101"/>
      <c r="F4" s="5" t="s">
        <v>0</v>
      </c>
    </row>
    <row r="5" spans="1:6" ht="22.5" customHeight="1">
      <c r="A5" s="162" t="s">
        <v>35</v>
      </c>
      <c r="B5" s="72" t="s">
        <v>42</v>
      </c>
      <c r="C5" s="171" t="s">
        <v>1</v>
      </c>
      <c r="D5" s="159" t="s">
        <v>2</v>
      </c>
      <c r="E5" s="159" t="s">
        <v>3</v>
      </c>
      <c r="F5" s="159" t="s">
        <v>4</v>
      </c>
    </row>
    <row r="6" spans="1:6" ht="22.5" customHeight="1">
      <c r="A6" s="163"/>
      <c r="B6" s="73" t="s">
        <v>43</v>
      </c>
      <c r="C6" s="171"/>
      <c r="D6" s="160" t="s">
        <v>76</v>
      </c>
      <c r="E6" s="160" t="s">
        <v>77</v>
      </c>
      <c r="F6" s="160" t="s">
        <v>78</v>
      </c>
    </row>
    <row r="7" spans="1:6" ht="22.5" customHeight="1">
      <c r="A7" s="51" t="s">
        <v>55</v>
      </c>
      <c r="B7" s="98" t="s">
        <v>44</v>
      </c>
      <c r="C7" s="147">
        <f>SUM(D7:F7)</f>
        <v>3737700</v>
      </c>
      <c r="D7" s="91">
        <f>D9+D27</f>
        <v>3224200</v>
      </c>
      <c r="E7" s="91">
        <f>E9+E27</f>
        <v>234300</v>
      </c>
      <c r="F7" s="91">
        <f>F9+F27</f>
        <v>279200</v>
      </c>
    </row>
    <row r="8" spans="1:6" ht="22.5" customHeight="1">
      <c r="A8" s="74"/>
      <c r="B8" s="80" t="s">
        <v>43</v>
      </c>
      <c r="C8" s="80"/>
      <c r="D8" s="91"/>
      <c r="E8" s="91"/>
      <c r="F8" s="91"/>
    </row>
    <row r="9" spans="1:6" ht="22.5" customHeight="1">
      <c r="A9" s="16" t="s">
        <v>51</v>
      </c>
      <c r="B9" s="78" t="s">
        <v>44</v>
      </c>
      <c r="C9" s="148">
        <f>SUM(D9:F9)</f>
        <v>3681200</v>
      </c>
      <c r="D9" s="87">
        <f>SUM(D13:D26)</f>
        <v>3224200</v>
      </c>
      <c r="E9" s="87">
        <f>SUM(E13:E26)</f>
        <v>177800</v>
      </c>
      <c r="F9" s="87">
        <f>SUM(F13:F26)</f>
        <v>279200</v>
      </c>
    </row>
    <row r="10" spans="1:6" ht="22.5" customHeight="1">
      <c r="A10" s="9"/>
      <c r="B10" s="149" t="s">
        <v>43</v>
      </c>
      <c r="C10" s="149"/>
      <c r="D10" s="95"/>
      <c r="E10" s="95"/>
      <c r="F10" s="95"/>
    </row>
    <row r="11" spans="1:6" ht="22.5" customHeight="1">
      <c r="A11" s="10" t="s">
        <v>36</v>
      </c>
      <c r="B11" s="88"/>
      <c r="C11" s="88"/>
      <c r="D11" s="27"/>
      <c r="E11" s="27"/>
      <c r="F11" s="27"/>
    </row>
    <row r="12" spans="1:6" s="11" customFormat="1" ht="22.5" customHeight="1">
      <c r="A12" s="17" t="s">
        <v>47</v>
      </c>
      <c r="B12" s="89"/>
      <c r="C12" s="89"/>
      <c r="D12" s="30"/>
      <c r="E12" s="27"/>
      <c r="F12" s="27"/>
    </row>
    <row r="13" spans="1:6" s="11" customFormat="1" ht="22.5" customHeight="1">
      <c r="A13" s="90" t="s">
        <v>18</v>
      </c>
      <c r="B13" s="77" t="s">
        <v>44</v>
      </c>
      <c r="C13" s="150">
        <f>SUM(D13:F13)</f>
        <v>51000</v>
      </c>
      <c r="D13" s="29">
        <v>0</v>
      </c>
      <c r="E13" s="26">
        <v>0</v>
      </c>
      <c r="F13" s="26">
        <v>51000</v>
      </c>
    </row>
    <row r="14" spans="1:6" s="11" customFormat="1" ht="22.5" customHeight="1">
      <c r="A14" s="71" t="s">
        <v>19</v>
      </c>
      <c r="B14" s="83" t="s">
        <v>44</v>
      </c>
      <c r="C14" s="150">
        <f>SUM(D14:F14)</f>
        <v>480000</v>
      </c>
      <c r="D14" s="33">
        <v>144000</v>
      </c>
      <c r="E14" s="151">
        <v>144000</v>
      </c>
      <c r="F14" s="151">
        <v>192000</v>
      </c>
    </row>
    <row r="15" spans="1:6" s="11" customFormat="1" ht="22.5" customHeight="1">
      <c r="A15" s="17" t="s">
        <v>48</v>
      </c>
      <c r="B15" s="83"/>
      <c r="C15" s="83"/>
      <c r="D15" s="29"/>
      <c r="E15" s="26"/>
      <c r="F15" s="26"/>
    </row>
    <row r="16" spans="1:6" s="11" customFormat="1" ht="22.5" customHeight="1">
      <c r="A16" s="90" t="s">
        <v>21</v>
      </c>
      <c r="B16" s="77" t="s">
        <v>44</v>
      </c>
      <c r="C16" s="150">
        <f t="shared" ref="C16:C26" si="0">SUM(D16:F16)</f>
        <v>36200</v>
      </c>
      <c r="D16" s="29">
        <v>0</v>
      </c>
      <c r="E16" s="26">
        <v>0</v>
      </c>
      <c r="F16" s="26">
        <v>36200</v>
      </c>
    </row>
    <row r="17" spans="1:6" s="11" customFormat="1" ht="22.5" customHeight="1">
      <c r="A17" s="90" t="s">
        <v>23</v>
      </c>
      <c r="B17" s="83" t="s">
        <v>44</v>
      </c>
      <c r="C17" s="150">
        <f t="shared" si="0"/>
        <v>22800</v>
      </c>
      <c r="D17" s="29">
        <v>0</v>
      </c>
      <c r="E17" s="26">
        <v>22800</v>
      </c>
      <c r="F17" s="26">
        <v>0</v>
      </c>
    </row>
    <row r="18" spans="1:6" s="11" customFormat="1" ht="22.5" customHeight="1">
      <c r="A18" s="90" t="s">
        <v>65</v>
      </c>
      <c r="B18" s="77" t="s">
        <v>44</v>
      </c>
      <c r="C18" s="150">
        <f t="shared" si="0"/>
        <v>2430000</v>
      </c>
      <c r="D18" s="29">
        <v>2430000</v>
      </c>
      <c r="E18" s="26">
        <v>0</v>
      </c>
      <c r="F18" s="26">
        <v>0</v>
      </c>
    </row>
    <row r="19" spans="1:6">
      <c r="A19" s="136" t="s">
        <v>66</v>
      </c>
      <c r="B19" s="77" t="s">
        <v>44</v>
      </c>
      <c r="C19" s="150">
        <f t="shared" si="0"/>
        <v>583200</v>
      </c>
      <c r="D19" s="104">
        <v>583200</v>
      </c>
      <c r="E19" s="104">
        <v>0</v>
      </c>
      <c r="F19" s="104">
        <v>0</v>
      </c>
    </row>
    <row r="20" spans="1:6" s="11" customFormat="1" ht="22.5" customHeight="1">
      <c r="A20" s="18" t="s">
        <v>49</v>
      </c>
      <c r="B20" s="18"/>
      <c r="C20" s="152"/>
      <c r="D20" s="120"/>
      <c r="E20" s="153"/>
      <c r="F20" s="153"/>
    </row>
    <row r="21" spans="1:6" s="11" customFormat="1" ht="22.5" customHeight="1">
      <c r="A21" s="12" t="s">
        <v>24</v>
      </c>
      <c r="B21" s="83" t="s">
        <v>44</v>
      </c>
      <c r="C21" s="150">
        <f t="shared" si="0"/>
        <v>23000</v>
      </c>
      <c r="D21" s="29">
        <v>23000</v>
      </c>
      <c r="E21" s="26">
        <v>0</v>
      </c>
      <c r="F21" s="26">
        <v>0</v>
      </c>
    </row>
    <row r="22" spans="1:6" s="11" customFormat="1" ht="22.5" customHeight="1">
      <c r="A22" s="12" t="s">
        <v>39</v>
      </c>
      <c r="B22" s="83" t="s">
        <v>44</v>
      </c>
      <c r="C22" s="150">
        <f t="shared" si="0"/>
        <v>20000</v>
      </c>
      <c r="D22" s="29">
        <v>20000</v>
      </c>
      <c r="E22" s="26">
        <v>0</v>
      </c>
      <c r="F22" s="26">
        <v>0</v>
      </c>
    </row>
    <row r="23" spans="1:6" s="11" customFormat="1" ht="22.5" customHeight="1">
      <c r="A23" s="8" t="s">
        <v>45</v>
      </c>
      <c r="B23" s="83" t="s">
        <v>44</v>
      </c>
      <c r="C23" s="150">
        <f t="shared" si="0"/>
        <v>24000</v>
      </c>
      <c r="D23" s="29">
        <v>24000</v>
      </c>
      <c r="E23" s="26">
        <v>0</v>
      </c>
      <c r="F23" s="26">
        <v>0</v>
      </c>
    </row>
    <row r="24" spans="1:6" s="11" customFormat="1" ht="22.5" customHeight="1">
      <c r="A24" s="47" t="s">
        <v>40</v>
      </c>
      <c r="B24" s="83" t="s">
        <v>44</v>
      </c>
      <c r="C24" s="150">
        <f t="shared" si="0"/>
        <v>4400</v>
      </c>
      <c r="D24" s="29">
        <v>0</v>
      </c>
      <c r="E24" s="26">
        <v>4400</v>
      </c>
      <c r="F24" s="26">
        <v>0</v>
      </c>
    </row>
    <row r="25" spans="1:6" s="11" customFormat="1" ht="22.5" customHeight="1">
      <c r="A25" s="12" t="s">
        <v>33</v>
      </c>
      <c r="B25" s="83" t="s">
        <v>44</v>
      </c>
      <c r="C25" s="150">
        <f t="shared" si="0"/>
        <v>1700</v>
      </c>
      <c r="D25" s="29">
        <v>0</v>
      </c>
      <c r="E25" s="26">
        <v>1700</v>
      </c>
      <c r="F25" s="26">
        <v>0</v>
      </c>
    </row>
    <row r="26" spans="1:6" s="11" customFormat="1" ht="22.5" customHeight="1">
      <c r="A26" s="97" t="s">
        <v>67</v>
      </c>
      <c r="B26" s="83" t="s">
        <v>44</v>
      </c>
      <c r="C26" s="150">
        <f t="shared" si="0"/>
        <v>4900</v>
      </c>
      <c r="D26" s="33">
        <v>0</v>
      </c>
      <c r="E26" s="151">
        <v>4900</v>
      </c>
      <c r="F26" s="26">
        <v>0</v>
      </c>
    </row>
    <row r="27" spans="1:6" ht="22.5" customHeight="1">
      <c r="A27" s="13" t="s">
        <v>54</v>
      </c>
      <c r="B27" s="93" t="s">
        <v>44</v>
      </c>
      <c r="C27" s="148">
        <f>SUM(D27:F27)</f>
        <v>56500</v>
      </c>
      <c r="D27" s="143">
        <f>SUM(D29)</f>
        <v>0</v>
      </c>
      <c r="E27" s="143">
        <f>SUM(E29)</f>
        <v>56500</v>
      </c>
      <c r="F27" s="143">
        <f>SUM(F29)</f>
        <v>0</v>
      </c>
    </row>
    <row r="28" spans="1:6" ht="22.5" customHeight="1">
      <c r="A28" s="14"/>
      <c r="B28" s="93" t="s">
        <v>43</v>
      </c>
      <c r="C28" s="93"/>
      <c r="D28" s="144"/>
      <c r="E28" s="144"/>
      <c r="F28" s="144"/>
    </row>
    <row r="29" spans="1:6" ht="37.5">
      <c r="A29" s="32" t="s">
        <v>68</v>
      </c>
      <c r="B29" s="86" t="s">
        <v>44</v>
      </c>
      <c r="C29" s="150">
        <f t="shared" ref="C29" si="1">SUM(D29:F29)</f>
        <v>56500</v>
      </c>
      <c r="D29" s="33">
        <v>0</v>
      </c>
      <c r="E29" s="33">
        <v>56500</v>
      </c>
      <c r="F29" s="33">
        <v>0</v>
      </c>
    </row>
    <row r="30" spans="1:6" ht="22.5" customHeight="1">
      <c r="A30" s="50" t="s">
        <v>50</v>
      </c>
      <c r="B30" s="135" t="s">
        <v>44</v>
      </c>
      <c r="C30" s="154">
        <f>SUM(D30:F30)</f>
        <v>4638400</v>
      </c>
      <c r="D30" s="141">
        <f>D32+D49+D53</f>
        <v>2225600</v>
      </c>
      <c r="E30" s="141">
        <f>E32+E49+E53</f>
        <v>2182400</v>
      </c>
      <c r="F30" s="141">
        <f>F32+F49+F53</f>
        <v>230400</v>
      </c>
    </row>
    <row r="31" spans="1:6" ht="22.5" customHeight="1">
      <c r="A31" s="7"/>
      <c r="B31" s="92" t="s">
        <v>43</v>
      </c>
      <c r="C31" s="92"/>
      <c r="D31" s="137"/>
      <c r="E31" s="137"/>
      <c r="F31" s="137"/>
    </row>
    <row r="32" spans="1:6" s="11" customFormat="1" ht="22.5" customHeight="1">
      <c r="A32" s="16" t="s">
        <v>51</v>
      </c>
      <c r="B32" s="93" t="s">
        <v>44</v>
      </c>
      <c r="C32" s="148">
        <f>SUM(D32:F32)</f>
        <v>3234500</v>
      </c>
      <c r="D32" s="140">
        <f>SUM(D36:D48)</f>
        <v>991100</v>
      </c>
      <c r="E32" s="140">
        <f>SUM(E36:E48)</f>
        <v>2013000</v>
      </c>
      <c r="F32" s="140">
        <f>SUM(F36:F48)</f>
        <v>230400</v>
      </c>
    </row>
    <row r="33" spans="1:6" s="11" customFormat="1" ht="22.5" customHeight="1">
      <c r="A33" s="49"/>
      <c r="B33" s="81" t="s">
        <v>43</v>
      </c>
      <c r="C33" s="93"/>
      <c r="D33" s="138"/>
      <c r="E33" s="138"/>
      <c r="F33" s="138"/>
    </row>
    <row r="34" spans="1:6" ht="22.5" customHeight="1">
      <c r="A34" s="15" t="s">
        <v>36</v>
      </c>
      <c r="B34" s="88"/>
      <c r="C34" s="88"/>
      <c r="D34" s="27"/>
      <c r="E34" s="27"/>
      <c r="F34" s="27"/>
    </row>
    <row r="35" spans="1:6" ht="22.5" customHeight="1">
      <c r="A35" s="10" t="s">
        <v>47</v>
      </c>
      <c r="B35" s="88"/>
      <c r="C35" s="88"/>
      <c r="D35" s="27"/>
      <c r="E35" s="27"/>
      <c r="F35" s="27"/>
    </row>
    <row r="36" spans="1:6" ht="18.75" customHeight="1">
      <c r="A36" s="125" t="s">
        <v>79</v>
      </c>
      <c r="B36" s="77" t="s">
        <v>44</v>
      </c>
      <c r="C36" s="150">
        <f>SUM(D36:F36)</f>
        <v>576000</v>
      </c>
      <c r="D36" s="26">
        <v>172800</v>
      </c>
      <c r="E36" s="26">
        <v>172800</v>
      </c>
      <c r="F36" s="26">
        <v>230400</v>
      </c>
    </row>
    <row r="37" spans="1:6" s="11" customFormat="1" ht="21" customHeight="1">
      <c r="A37" s="17" t="s">
        <v>48</v>
      </c>
      <c r="B37" s="89"/>
      <c r="C37" s="155"/>
      <c r="D37" s="29"/>
      <c r="E37" s="29"/>
      <c r="F37" s="29"/>
    </row>
    <row r="38" spans="1:6" s="11" customFormat="1" ht="22.5" customHeight="1">
      <c r="A38" s="90" t="s">
        <v>20</v>
      </c>
      <c r="B38" s="77" t="s">
        <v>44</v>
      </c>
      <c r="C38" s="150">
        <f t="shared" ref="C38:C42" si="2">SUM(D38:F38)</f>
        <v>60000</v>
      </c>
      <c r="D38" s="29">
        <v>0</v>
      </c>
      <c r="E38" s="29">
        <v>60000</v>
      </c>
      <c r="F38" s="26">
        <v>0</v>
      </c>
    </row>
    <row r="39" spans="1:6" s="11" customFormat="1" ht="22.5" customHeight="1">
      <c r="A39" s="90" t="s">
        <v>22</v>
      </c>
      <c r="B39" s="83" t="s">
        <v>44</v>
      </c>
      <c r="C39" s="150">
        <f t="shared" si="2"/>
        <v>1500000</v>
      </c>
      <c r="D39" s="29">
        <v>0</v>
      </c>
      <c r="E39" s="29">
        <v>1500000</v>
      </c>
      <c r="F39" s="26">
        <v>0</v>
      </c>
    </row>
    <row r="40" spans="1:6" s="11" customFormat="1" ht="22.5" customHeight="1">
      <c r="A40" s="90" t="s">
        <v>34</v>
      </c>
      <c r="B40" s="83" t="s">
        <v>44</v>
      </c>
      <c r="C40" s="150">
        <f t="shared" si="2"/>
        <v>643200</v>
      </c>
      <c r="D40" s="33">
        <v>643200</v>
      </c>
      <c r="E40" s="33">
        <v>0</v>
      </c>
      <c r="F40" s="26">
        <v>0</v>
      </c>
    </row>
    <row r="41" spans="1:6" s="11" customFormat="1" ht="22.5" customHeight="1">
      <c r="A41" s="97" t="s">
        <v>70</v>
      </c>
      <c r="B41" s="83" t="s">
        <v>44</v>
      </c>
      <c r="C41" s="150">
        <f t="shared" si="2"/>
        <v>65000</v>
      </c>
      <c r="D41" s="121">
        <v>0</v>
      </c>
      <c r="E41" s="121">
        <v>65000</v>
      </c>
      <c r="F41" s="26">
        <v>0</v>
      </c>
    </row>
    <row r="42" spans="1:6" ht="21" customHeight="1">
      <c r="A42" s="97" t="s">
        <v>57</v>
      </c>
      <c r="B42" s="83" t="s">
        <v>44</v>
      </c>
      <c r="C42" s="150">
        <f t="shared" si="2"/>
        <v>175100</v>
      </c>
      <c r="D42" s="104">
        <v>175100</v>
      </c>
      <c r="E42" s="104">
        <v>0</v>
      </c>
      <c r="F42" s="26">
        <v>0</v>
      </c>
    </row>
    <row r="43" spans="1:6" s="11" customFormat="1" ht="22.5" customHeight="1">
      <c r="A43" s="18" t="s">
        <v>49</v>
      </c>
      <c r="B43" s="83"/>
      <c r="C43" s="83"/>
      <c r="D43" s="33"/>
      <c r="E43" s="33"/>
      <c r="F43" s="33"/>
    </row>
    <row r="44" spans="1:6" s="11" customFormat="1" ht="22.5" customHeight="1">
      <c r="A44" s="97" t="s">
        <v>25</v>
      </c>
      <c r="B44" s="77" t="s">
        <v>44</v>
      </c>
      <c r="C44" s="150">
        <f>SUM(D44:F44)</f>
        <v>13000</v>
      </c>
      <c r="D44" s="33">
        <v>0</v>
      </c>
      <c r="E44" s="33">
        <v>13000</v>
      </c>
      <c r="F44" s="26">
        <v>0</v>
      </c>
    </row>
    <row r="45" spans="1:6" s="11" customFormat="1" ht="22.5" customHeight="1">
      <c r="A45" s="97" t="s">
        <v>26</v>
      </c>
      <c r="B45" s="83" t="s">
        <v>44</v>
      </c>
      <c r="C45" s="150">
        <f t="shared" ref="C45:C48" si="3">SUM(D45:F45)</f>
        <v>6000</v>
      </c>
      <c r="D45" s="29">
        <v>0</v>
      </c>
      <c r="E45" s="29">
        <v>6000</v>
      </c>
      <c r="F45" s="26">
        <v>0</v>
      </c>
    </row>
    <row r="46" spans="1:6" ht="22.5" customHeight="1">
      <c r="A46" s="12" t="s">
        <v>27</v>
      </c>
      <c r="B46" s="83" t="s">
        <v>44</v>
      </c>
      <c r="C46" s="150">
        <f t="shared" si="3"/>
        <v>22500</v>
      </c>
      <c r="D46" s="29">
        <v>0</v>
      </c>
      <c r="E46" s="29">
        <v>22500</v>
      </c>
      <c r="F46" s="26">
        <v>0</v>
      </c>
    </row>
    <row r="47" spans="1:6" ht="22.5" customHeight="1">
      <c r="A47" s="12" t="s">
        <v>28</v>
      </c>
      <c r="B47" s="83" t="s">
        <v>44</v>
      </c>
      <c r="C47" s="150">
        <f t="shared" ref="C47" si="4">SUM(D47:F47)</f>
        <v>10800</v>
      </c>
      <c r="D47" s="29">
        <v>0</v>
      </c>
      <c r="E47" s="29">
        <v>10800</v>
      </c>
      <c r="F47" s="26">
        <v>0</v>
      </c>
    </row>
    <row r="48" spans="1:6" ht="22.5" customHeight="1">
      <c r="A48" s="32" t="s">
        <v>71</v>
      </c>
      <c r="B48" s="83" t="s">
        <v>44</v>
      </c>
      <c r="C48" s="150">
        <f t="shared" si="3"/>
        <v>162900</v>
      </c>
      <c r="D48" s="29">
        <v>0</v>
      </c>
      <c r="E48" s="29">
        <v>162900</v>
      </c>
      <c r="F48" s="26">
        <v>0</v>
      </c>
    </row>
    <row r="49" spans="1:20">
      <c r="A49" s="16" t="s">
        <v>52</v>
      </c>
      <c r="B49" s="78" t="s">
        <v>44</v>
      </c>
      <c r="C49" s="148">
        <f>SUM(D49:F49)</f>
        <v>1201200</v>
      </c>
      <c r="D49" s="140">
        <f>SUM(D51:D52)</f>
        <v>1201200</v>
      </c>
      <c r="E49" s="140">
        <f>SUM(E51:E52)</f>
        <v>0</v>
      </c>
      <c r="F49" s="140">
        <f>SUM(F51:F52)</f>
        <v>0</v>
      </c>
    </row>
    <row r="50" spans="1:20">
      <c r="A50" s="107"/>
      <c r="B50" s="93" t="s">
        <v>43</v>
      </c>
      <c r="C50" s="156"/>
      <c r="D50" s="138"/>
      <c r="E50" s="138"/>
      <c r="F50" s="138"/>
    </row>
    <row r="51" spans="1:20">
      <c r="A51" s="129" t="s">
        <v>59</v>
      </c>
      <c r="B51" s="83" t="s">
        <v>44</v>
      </c>
      <c r="C51" s="150">
        <f t="shared" ref="C51:C52" si="5">SUM(D51:F51)</f>
        <v>151200</v>
      </c>
      <c r="D51" s="157">
        <v>151200</v>
      </c>
      <c r="E51" s="157">
        <v>0</v>
      </c>
      <c r="F51" s="157">
        <v>0</v>
      </c>
    </row>
    <row r="52" spans="1:20">
      <c r="A52" s="131" t="s">
        <v>60</v>
      </c>
      <c r="B52" s="83" t="s">
        <v>44</v>
      </c>
      <c r="C52" s="150">
        <f t="shared" si="5"/>
        <v>1050000</v>
      </c>
      <c r="D52" s="157">
        <v>1050000</v>
      </c>
      <c r="E52" s="157">
        <v>0</v>
      </c>
      <c r="F52" s="157">
        <v>0</v>
      </c>
    </row>
    <row r="53" spans="1:20" ht="18.75" customHeight="1">
      <c r="A53" s="13" t="s">
        <v>53</v>
      </c>
      <c r="B53" s="78" t="s">
        <v>44</v>
      </c>
      <c r="C53" s="148">
        <f>SUM(D53:F53)</f>
        <v>202700</v>
      </c>
      <c r="D53" s="140">
        <f>SUM(D55:D59)</f>
        <v>33300</v>
      </c>
      <c r="E53" s="140">
        <f>SUM(E55:E59)</f>
        <v>169400</v>
      </c>
      <c r="F53" s="140">
        <f t="shared" ref="F53" si="6">SUM(F55:F59)</f>
        <v>0</v>
      </c>
    </row>
    <row r="54" spans="1:20" ht="18" customHeight="1">
      <c r="A54" s="14"/>
      <c r="B54" s="93" t="s">
        <v>43</v>
      </c>
      <c r="C54" s="93"/>
      <c r="D54" s="138"/>
      <c r="E54" s="138"/>
      <c r="F54" s="138"/>
    </row>
    <row r="55" spans="1:20" ht="37.5">
      <c r="A55" s="84" t="s">
        <v>30</v>
      </c>
      <c r="B55" s="83" t="s">
        <v>44</v>
      </c>
      <c r="C55" s="150">
        <f t="shared" ref="C55:C59" si="7">SUM(D55:F55)</f>
        <v>41700</v>
      </c>
      <c r="D55" s="157">
        <v>0</v>
      </c>
      <c r="E55" s="157">
        <v>41700</v>
      </c>
      <c r="F55" s="157">
        <v>0</v>
      </c>
    </row>
    <row r="56" spans="1:20" ht="37.5">
      <c r="A56" s="84" t="s">
        <v>29</v>
      </c>
      <c r="B56" s="83" t="s">
        <v>44</v>
      </c>
      <c r="C56" s="150">
        <f t="shared" si="7"/>
        <v>6500</v>
      </c>
      <c r="D56" s="157">
        <v>0</v>
      </c>
      <c r="E56" s="157">
        <v>6500</v>
      </c>
      <c r="F56" s="157">
        <v>0</v>
      </c>
    </row>
    <row r="57" spans="1:20">
      <c r="A57" s="85" t="s">
        <v>31</v>
      </c>
      <c r="B57" s="83" t="s">
        <v>44</v>
      </c>
      <c r="C57" s="150">
        <f t="shared" si="7"/>
        <v>33300</v>
      </c>
      <c r="D57" s="157">
        <v>33300</v>
      </c>
      <c r="E57" s="157">
        <v>0</v>
      </c>
      <c r="F57" s="157">
        <v>0</v>
      </c>
    </row>
    <row r="58" spans="1:20" ht="27.75" customHeight="1">
      <c r="A58" s="85" t="s">
        <v>73</v>
      </c>
      <c r="B58" s="83" t="s">
        <v>44</v>
      </c>
      <c r="C58" s="150">
        <f t="shared" si="7"/>
        <v>91200</v>
      </c>
      <c r="D58" s="67">
        <v>0</v>
      </c>
      <c r="E58" s="59">
        <v>91200</v>
      </c>
      <c r="F58" s="59">
        <v>0</v>
      </c>
      <c r="T58" s="48"/>
    </row>
    <row r="59" spans="1:20" ht="27.75" customHeight="1">
      <c r="A59" s="85" t="s">
        <v>74</v>
      </c>
      <c r="B59" s="83" t="s">
        <v>44</v>
      </c>
      <c r="C59" s="150">
        <f t="shared" si="7"/>
        <v>30000</v>
      </c>
      <c r="D59" s="67">
        <v>0</v>
      </c>
      <c r="E59" s="59">
        <v>30000</v>
      </c>
      <c r="F59" s="59">
        <v>0</v>
      </c>
      <c r="T59" s="48"/>
    </row>
    <row r="60" spans="1:20">
      <c r="A60" s="13" t="s">
        <v>41</v>
      </c>
      <c r="B60" s="93" t="s">
        <v>44</v>
      </c>
      <c r="C60" s="158">
        <f>SUM(D60:F60)</f>
        <v>8376100</v>
      </c>
      <c r="D60" s="140">
        <f>D7+D30</f>
        <v>5449800</v>
      </c>
      <c r="E60" s="140">
        <f>E7+E30</f>
        <v>2416700</v>
      </c>
      <c r="F60" s="140">
        <f>F7+F30</f>
        <v>509600</v>
      </c>
    </row>
    <row r="61" spans="1:20">
      <c r="A61" s="14"/>
      <c r="B61" s="81" t="s">
        <v>43</v>
      </c>
      <c r="C61" s="81"/>
      <c r="D61" s="138"/>
      <c r="E61" s="138"/>
      <c r="F61" s="138"/>
    </row>
    <row r="64" spans="1:20">
      <c r="A64" s="6" t="s">
        <v>32</v>
      </c>
    </row>
  </sheetData>
  <mergeCells count="5">
    <mergeCell ref="A2:D2"/>
    <mergeCell ref="A3:D3"/>
    <mergeCell ref="A5:A6"/>
    <mergeCell ref="C5:C6"/>
    <mergeCell ref="A1:F1"/>
  </mergeCells>
  <printOptions horizontalCentered="1"/>
  <pageMargins left="0.51181102362204722" right="0.31496062992125984" top="0.39370078740157483" bottom="0.27559055118110237" header="0.31496062992125984" footer="0.31496062992125984"/>
  <pageSetup paperSize="9" scale="83" orientation="landscape" r:id="rId1"/>
  <rowBreaks count="1" manualBreakCount="1">
    <brk id="26" max="16383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 tint="0.59999389629810485"/>
  </sheetPr>
  <dimension ref="A1:C64"/>
  <sheetViews>
    <sheetView view="pageBreakPreview" topLeftCell="A28" zoomScale="90" zoomScaleNormal="90" zoomScaleSheetLayoutView="90" workbookViewId="0">
      <selection activeCell="A36" sqref="A36"/>
    </sheetView>
  </sheetViews>
  <sheetFormatPr defaultColWidth="9" defaultRowHeight="18.75"/>
  <cols>
    <col min="1" max="1" width="64" style="4" customWidth="1"/>
    <col min="2" max="2" width="13.5703125" style="4" customWidth="1"/>
    <col min="3" max="3" width="59.85546875" style="42" customWidth="1"/>
    <col min="4" max="16384" width="9" style="4"/>
  </cols>
  <sheetData>
    <row r="1" spans="1:3" ht="22.5" customHeight="1">
      <c r="A1" s="161" t="s">
        <v>75</v>
      </c>
      <c r="B1" s="161"/>
      <c r="C1" s="161"/>
    </row>
    <row r="2" spans="1:3" ht="22.5" customHeight="1">
      <c r="A2" s="169" t="s">
        <v>38</v>
      </c>
      <c r="B2" s="169"/>
      <c r="C2" s="169"/>
    </row>
    <row r="3" spans="1:3" ht="22.5" customHeight="1">
      <c r="A3" s="169" t="s">
        <v>56</v>
      </c>
      <c r="B3" s="169"/>
      <c r="C3" s="169"/>
    </row>
    <row r="4" spans="1:3">
      <c r="A4" s="101"/>
      <c r="B4" s="101"/>
      <c r="C4" s="5" t="s">
        <v>0</v>
      </c>
    </row>
    <row r="5" spans="1:3" ht="22.5" customHeight="1">
      <c r="A5" s="162" t="s">
        <v>35</v>
      </c>
      <c r="B5" s="72" t="s">
        <v>42</v>
      </c>
      <c r="C5" s="159" t="s">
        <v>2</v>
      </c>
    </row>
    <row r="6" spans="1:3" ht="22.5" customHeight="1">
      <c r="A6" s="163"/>
      <c r="B6" s="73" t="s">
        <v>43</v>
      </c>
      <c r="C6" s="160" t="s">
        <v>76</v>
      </c>
    </row>
    <row r="7" spans="1:3" ht="22.5" customHeight="1">
      <c r="A7" s="51" t="s">
        <v>55</v>
      </c>
      <c r="B7" s="98" t="s">
        <v>44</v>
      </c>
      <c r="C7" s="91">
        <f>C9+C27</f>
        <v>3224200</v>
      </c>
    </row>
    <row r="8" spans="1:3" ht="22.5" customHeight="1">
      <c r="A8" s="74"/>
      <c r="B8" s="80" t="s">
        <v>43</v>
      </c>
      <c r="C8" s="91"/>
    </row>
    <row r="9" spans="1:3" ht="22.5" customHeight="1">
      <c r="A9" s="16" t="s">
        <v>51</v>
      </c>
      <c r="B9" s="78" t="s">
        <v>44</v>
      </c>
      <c r="C9" s="87">
        <f>SUM(C13:C26)</f>
        <v>3224200</v>
      </c>
    </row>
    <row r="10" spans="1:3" ht="22.5" customHeight="1">
      <c r="A10" s="9"/>
      <c r="B10" s="76" t="s">
        <v>43</v>
      </c>
      <c r="C10" s="95"/>
    </row>
    <row r="11" spans="1:3" ht="22.5" customHeight="1">
      <c r="A11" s="10" t="s">
        <v>36</v>
      </c>
      <c r="B11" s="88"/>
      <c r="C11" s="27"/>
    </row>
    <row r="12" spans="1:3" s="11" customFormat="1" ht="22.5" customHeight="1">
      <c r="A12" s="17" t="s">
        <v>47</v>
      </c>
      <c r="B12" s="89"/>
      <c r="C12" s="30"/>
    </row>
    <row r="13" spans="1:3" s="11" customFormat="1" ht="22.5" customHeight="1">
      <c r="A13" s="90" t="s">
        <v>18</v>
      </c>
      <c r="B13" s="77" t="s">
        <v>44</v>
      </c>
      <c r="C13" s="30">
        <v>0</v>
      </c>
    </row>
    <row r="14" spans="1:3" s="11" customFormat="1" ht="22.5" customHeight="1">
      <c r="A14" s="71" t="s">
        <v>19</v>
      </c>
      <c r="B14" s="83" t="s">
        <v>44</v>
      </c>
      <c r="C14" s="34">
        <v>144000</v>
      </c>
    </row>
    <row r="15" spans="1:3" s="11" customFormat="1" ht="22.5" customHeight="1">
      <c r="A15" s="17" t="s">
        <v>48</v>
      </c>
      <c r="B15" s="83"/>
      <c r="C15" s="30"/>
    </row>
    <row r="16" spans="1:3" s="11" customFormat="1" ht="22.5" customHeight="1">
      <c r="A16" s="90" t="s">
        <v>21</v>
      </c>
      <c r="B16" s="77" t="s">
        <v>44</v>
      </c>
      <c r="C16" s="30">
        <v>0</v>
      </c>
    </row>
    <row r="17" spans="1:3" s="11" customFormat="1" ht="22.5" customHeight="1">
      <c r="A17" s="90" t="s">
        <v>23</v>
      </c>
      <c r="B17" s="83" t="s">
        <v>44</v>
      </c>
      <c r="C17" s="30">
        <v>0</v>
      </c>
    </row>
    <row r="18" spans="1:3" s="11" customFormat="1" ht="22.5" customHeight="1">
      <c r="A18" s="90" t="s">
        <v>65</v>
      </c>
      <c r="B18" s="77" t="s">
        <v>44</v>
      </c>
      <c r="C18" s="30">
        <v>2430000</v>
      </c>
    </row>
    <row r="19" spans="1:3" ht="22.5" customHeight="1">
      <c r="A19" s="136" t="s">
        <v>66</v>
      </c>
      <c r="B19" s="77" t="s">
        <v>44</v>
      </c>
      <c r="C19" s="105">
        <v>583200</v>
      </c>
    </row>
    <row r="20" spans="1:3" s="11" customFormat="1" ht="22.5" customHeight="1">
      <c r="A20" s="18" t="s">
        <v>49</v>
      </c>
      <c r="B20" s="18"/>
      <c r="C20" s="142"/>
    </row>
    <row r="21" spans="1:3" s="11" customFormat="1" ht="22.5" customHeight="1">
      <c r="A21" s="12" t="s">
        <v>24</v>
      </c>
      <c r="B21" s="83" t="s">
        <v>44</v>
      </c>
      <c r="C21" s="30">
        <v>23000</v>
      </c>
    </row>
    <row r="22" spans="1:3" s="11" customFormat="1" ht="22.5" customHeight="1">
      <c r="A22" s="12" t="s">
        <v>39</v>
      </c>
      <c r="B22" s="83" t="s">
        <v>44</v>
      </c>
      <c r="C22" s="30">
        <v>20000</v>
      </c>
    </row>
    <row r="23" spans="1:3" s="11" customFormat="1" ht="22.5" customHeight="1">
      <c r="A23" s="8" t="s">
        <v>45</v>
      </c>
      <c r="B23" s="83" t="s">
        <v>44</v>
      </c>
      <c r="C23" s="30">
        <v>24000</v>
      </c>
    </row>
    <row r="24" spans="1:3" s="11" customFormat="1" ht="22.5" customHeight="1">
      <c r="A24" s="47" t="s">
        <v>40</v>
      </c>
      <c r="B24" s="83" t="s">
        <v>44</v>
      </c>
      <c r="C24" s="30">
        <v>0</v>
      </c>
    </row>
    <row r="25" spans="1:3" s="11" customFormat="1" ht="22.5" customHeight="1">
      <c r="A25" s="12" t="s">
        <v>33</v>
      </c>
      <c r="B25" s="83" t="s">
        <v>44</v>
      </c>
      <c r="C25" s="30">
        <v>0</v>
      </c>
    </row>
    <row r="26" spans="1:3" s="11" customFormat="1" ht="22.5" customHeight="1">
      <c r="A26" s="97" t="s">
        <v>67</v>
      </c>
      <c r="B26" s="83" t="s">
        <v>44</v>
      </c>
      <c r="C26" s="34">
        <v>0</v>
      </c>
    </row>
    <row r="27" spans="1:3" ht="22.5" customHeight="1">
      <c r="A27" s="13" t="s">
        <v>54</v>
      </c>
      <c r="B27" s="79" t="s">
        <v>44</v>
      </c>
      <c r="C27" s="143">
        <f>SUM(C29)</f>
        <v>0</v>
      </c>
    </row>
    <row r="28" spans="1:3" ht="22.5" customHeight="1">
      <c r="A28" s="14"/>
      <c r="B28" s="81" t="s">
        <v>43</v>
      </c>
      <c r="C28" s="144"/>
    </row>
    <row r="29" spans="1:3" ht="37.5">
      <c r="A29" s="32" t="s">
        <v>68</v>
      </c>
      <c r="B29" s="86" t="s">
        <v>44</v>
      </c>
      <c r="C29" s="34">
        <v>0</v>
      </c>
    </row>
    <row r="30" spans="1:3" ht="22.5" customHeight="1">
      <c r="A30" s="50" t="s">
        <v>50</v>
      </c>
      <c r="B30" s="135" t="s">
        <v>44</v>
      </c>
      <c r="C30" s="141">
        <f>C32+C49+C53</f>
        <v>2225600</v>
      </c>
    </row>
    <row r="31" spans="1:3" ht="22.5" customHeight="1">
      <c r="A31" s="7"/>
      <c r="B31" s="82" t="s">
        <v>43</v>
      </c>
      <c r="C31" s="137"/>
    </row>
    <row r="32" spans="1:3" s="11" customFormat="1" ht="22.5" customHeight="1">
      <c r="A32" s="16" t="s">
        <v>51</v>
      </c>
      <c r="B32" s="78" t="s">
        <v>44</v>
      </c>
      <c r="C32" s="140">
        <f>SUM(C36:C48)</f>
        <v>991100</v>
      </c>
    </row>
    <row r="33" spans="1:3" s="11" customFormat="1" ht="22.5" customHeight="1">
      <c r="A33" s="49"/>
      <c r="B33" s="81" t="s">
        <v>43</v>
      </c>
      <c r="C33" s="138"/>
    </row>
    <row r="34" spans="1:3" ht="22.5" customHeight="1">
      <c r="A34" s="15" t="s">
        <v>36</v>
      </c>
      <c r="B34" s="88"/>
      <c r="C34" s="27"/>
    </row>
    <row r="35" spans="1:3" ht="22.5" customHeight="1">
      <c r="A35" s="10" t="s">
        <v>47</v>
      </c>
      <c r="B35" s="88"/>
      <c r="C35" s="27"/>
    </row>
    <row r="36" spans="1:3" ht="18.75" customHeight="1">
      <c r="A36" s="125" t="s">
        <v>79</v>
      </c>
      <c r="B36" s="77" t="s">
        <v>44</v>
      </c>
      <c r="C36" s="27">
        <v>172800</v>
      </c>
    </row>
    <row r="37" spans="1:3" s="11" customFormat="1" ht="21" customHeight="1">
      <c r="A37" s="17" t="s">
        <v>48</v>
      </c>
      <c r="B37" s="89"/>
      <c r="C37" s="30"/>
    </row>
    <row r="38" spans="1:3" s="11" customFormat="1" ht="22.5" customHeight="1">
      <c r="A38" s="90" t="s">
        <v>20</v>
      </c>
      <c r="B38" s="77" t="s">
        <v>44</v>
      </c>
      <c r="C38" s="30">
        <v>0</v>
      </c>
    </row>
    <row r="39" spans="1:3" s="11" customFormat="1" ht="22.5" customHeight="1">
      <c r="A39" s="90" t="s">
        <v>22</v>
      </c>
      <c r="B39" s="83" t="s">
        <v>44</v>
      </c>
      <c r="C39" s="30">
        <v>0</v>
      </c>
    </row>
    <row r="40" spans="1:3" s="11" customFormat="1" ht="22.5" customHeight="1">
      <c r="A40" s="90" t="s">
        <v>34</v>
      </c>
      <c r="B40" s="83" t="s">
        <v>44</v>
      </c>
      <c r="C40" s="34">
        <v>643200</v>
      </c>
    </row>
    <row r="41" spans="1:3" s="11" customFormat="1" ht="22.5" customHeight="1">
      <c r="A41" s="97" t="s">
        <v>70</v>
      </c>
      <c r="B41" s="83" t="s">
        <v>44</v>
      </c>
      <c r="C41" s="31">
        <v>0</v>
      </c>
    </row>
    <row r="42" spans="1:3" ht="21" customHeight="1">
      <c r="A42" s="97" t="s">
        <v>57</v>
      </c>
      <c r="B42" s="83" t="s">
        <v>44</v>
      </c>
      <c r="C42" s="105">
        <v>175100</v>
      </c>
    </row>
    <row r="43" spans="1:3" s="11" customFormat="1" ht="22.5" customHeight="1">
      <c r="A43" s="18" t="s">
        <v>49</v>
      </c>
      <c r="B43" s="83"/>
      <c r="C43" s="34"/>
    </row>
    <row r="44" spans="1:3" s="11" customFormat="1" ht="22.5" customHeight="1">
      <c r="A44" s="97" t="s">
        <v>25</v>
      </c>
      <c r="B44" s="77" t="s">
        <v>44</v>
      </c>
      <c r="C44" s="34">
        <v>0</v>
      </c>
    </row>
    <row r="45" spans="1:3" s="11" customFormat="1" ht="22.5" customHeight="1">
      <c r="A45" s="97" t="s">
        <v>26</v>
      </c>
      <c r="B45" s="83" t="s">
        <v>44</v>
      </c>
      <c r="C45" s="30">
        <v>0</v>
      </c>
    </row>
    <row r="46" spans="1:3" ht="22.5" customHeight="1">
      <c r="A46" s="12" t="s">
        <v>27</v>
      </c>
      <c r="B46" s="83" t="s">
        <v>44</v>
      </c>
      <c r="C46" s="30">
        <v>0</v>
      </c>
    </row>
    <row r="47" spans="1:3" ht="22.5" customHeight="1">
      <c r="A47" s="12" t="s">
        <v>28</v>
      </c>
      <c r="B47" s="83" t="s">
        <v>44</v>
      </c>
      <c r="C47" s="30">
        <v>0</v>
      </c>
    </row>
    <row r="48" spans="1:3" ht="22.5" customHeight="1">
      <c r="A48" s="32" t="s">
        <v>71</v>
      </c>
      <c r="B48" s="83" t="s">
        <v>44</v>
      </c>
      <c r="C48" s="30">
        <v>0</v>
      </c>
    </row>
    <row r="49" spans="1:3">
      <c r="A49" s="16" t="s">
        <v>52</v>
      </c>
      <c r="B49" s="78" t="s">
        <v>44</v>
      </c>
      <c r="C49" s="140">
        <f>SUM(C51:C52)</f>
        <v>1201200</v>
      </c>
    </row>
    <row r="50" spans="1:3">
      <c r="A50" s="107"/>
      <c r="B50" s="106" t="s">
        <v>43</v>
      </c>
      <c r="C50" s="138"/>
    </row>
    <row r="51" spans="1:3">
      <c r="A51" s="129" t="s">
        <v>59</v>
      </c>
      <c r="B51" s="83" t="s">
        <v>44</v>
      </c>
      <c r="C51" s="139">
        <v>151200</v>
      </c>
    </row>
    <row r="52" spans="1:3">
      <c r="A52" s="131" t="s">
        <v>60</v>
      </c>
      <c r="B52" s="83" t="s">
        <v>44</v>
      </c>
      <c r="C52" s="139">
        <v>1050000</v>
      </c>
    </row>
    <row r="53" spans="1:3" ht="18.75" customHeight="1">
      <c r="A53" s="13" t="s">
        <v>53</v>
      </c>
      <c r="B53" s="78" t="s">
        <v>44</v>
      </c>
      <c r="C53" s="140">
        <f>SUM(C55:C59)</f>
        <v>33300</v>
      </c>
    </row>
    <row r="54" spans="1:3" ht="18" customHeight="1">
      <c r="A54" s="14"/>
      <c r="B54" s="106" t="s">
        <v>43</v>
      </c>
      <c r="C54" s="138"/>
    </row>
    <row r="55" spans="1:3" ht="37.5">
      <c r="A55" s="84" t="s">
        <v>30</v>
      </c>
      <c r="B55" s="83" t="s">
        <v>44</v>
      </c>
      <c r="C55" s="139">
        <v>0</v>
      </c>
    </row>
    <row r="56" spans="1:3" ht="37.5">
      <c r="A56" s="84" t="s">
        <v>29</v>
      </c>
      <c r="B56" s="83" t="s">
        <v>44</v>
      </c>
      <c r="C56" s="139">
        <v>0</v>
      </c>
    </row>
    <row r="57" spans="1:3">
      <c r="A57" s="85" t="s">
        <v>73</v>
      </c>
      <c r="B57" s="83" t="s">
        <v>44</v>
      </c>
      <c r="C57" s="139"/>
    </row>
    <row r="58" spans="1:3">
      <c r="A58" s="85" t="s">
        <v>74</v>
      </c>
      <c r="B58" s="83" t="s">
        <v>44</v>
      </c>
      <c r="C58" s="139"/>
    </row>
    <row r="59" spans="1:3">
      <c r="A59" s="85" t="s">
        <v>31</v>
      </c>
      <c r="B59" s="83" t="s">
        <v>44</v>
      </c>
      <c r="C59" s="139">
        <v>33300</v>
      </c>
    </row>
    <row r="60" spans="1:3">
      <c r="A60" s="13" t="s">
        <v>41</v>
      </c>
      <c r="B60" s="78" t="s">
        <v>44</v>
      </c>
      <c r="C60" s="140">
        <f>C7+C30</f>
        <v>5449800</v>
      </c>
    </row>
    <row r="61" spans="1:3">
      <c r="A61" s="14"/>
      <c r="B61" s="81" t="s">
        <v>43</v>
      </c>
      <c r="C61" s="138"/>
    </row>
    <row r="64" spans="1:3">
      <c r="A64" s="6" t="s">
        <v>32</v>
      </c>
    </row>
  </sheetData>
  <mergeCells count="4">
    <mergeCell ref="A1:C1"/>
    <mergeCell ref="A2:C2"/>
    <mergeCell ref="A3:C3"/>
    <mergeCell ref="A5:A6"/>
  </mergeCells>
  <printOptions horizontalCentered="1"/>
  <pageMargins left="0.51181102362204722" right="0.31496062992125984" top="0.39370078740157483" bottom="0.27559055118110237" header="0.31496062992125984" footer="0.31496062992125984"/>
  <pageSetup paperSize="9" scale="83" orientation="landscape" r:id="rId1"/>
  <rowBreaks count="1" manualBreakCount="1">
    <brk id="26" max="16383" man="1"/>
  </row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C98035-D79D-4F81-8609-4B488FD3D97A}">
  <dimension ref="A1:C65"/>
  <sheetViews>
    <sheetView view="pageBreakPreview" topLeftCell="A41" zoomScale="90" zoomScaleNormal="90" zoomScaleSheetLayoutView="90" workbookViewId="0">
      <selection activeCell="A62" sqref="A62"/>
    </sheetView>
  </sheetViews>
  <sheetFormatPr defaultColWidth="9" defaultRowHeight="18.75"/>
  <cols>
    <col min="1" max="1" width="61.5703125" style="4" customWidth="1"/>
    <col min="2" max="2" width="13.5703125" style="4" customWidth="1"/>
    <col min="3" max="3" width="54.7109375" style="42" customWidth="1"/>
    <col min="4" max="16384" width="9" style="4"/>
  </cols>
  <sheetData>
    <row r="1" spans="1:3" ht="22.5" customHeight="1">
      <c r="A1" s="161" t="s">
        <v>61</v>
      </c>
      <c r="B1" s="161"/>
      <c r="C1" s="161"/>
    </row>
    <row r="2" spans="1:3" ht="22.5" customHeight="1">
      <c r="A2" s="169" t="s">
        <v>38</v>
      </c>
      <c r="B2" s="169"/>
      <c r="C2" s="169"/>
    </row>
    <row r="3" spans="1:3" ht="22.5" customHeight="1">
      <c r="A3" s="169" t="s">
        <v>56</v>
      </c>
      <c r="B3" s="169"/>
      <c r="C3" s="169"/>
    </row>
    <row r="4" spans="1:3">
      <c r="A4" s="101"/>
      <c r="B4" s="101"/>
      <c r="C4" s="5" t="s">
        <v>0</v>
      </c>
    </row>
    <row r="5" spans="1:3" ht="22.5" customHeight="1">
      <c r="A5" s="162" t="s">
        <v>35</v>
      </c>
      <c r="B5" s="72" t="s">
        <v>42</v>
      </c>
      <c r="C5" s="159" t="s">
        <v>3</v>
      </c>
    </row>
    <row r="6" spans="1:3" ht="22.5" customHeight="1">
      <c r="A6" s="163"/>
      <c r="B6" s="73" t="s">
        <v>43</v>
      </c>
      <c r="C6" s="160" t="s">
        <v>62</v>
      </c>
    </row>
    <row r="7" spans="1:3" ht="22.5" customHeight="1">
      <c r="A7" s="51" t="s">
        <v>55</v>
      </c>
      <c r="B7" s="98" t="s">
        <v>44</v>
      </c>
      <c r="C7" s="91">
        <f>C9+C27</f>
        <v>233000</v>
      </c>
    </row>
    <row r="8" spans="1:3" ht="22.5" customHeight="1">
      <c r="A8" s="74"/>
      <c r="B8" s="80" t="s">
        <v>43</v>
      </c>
      <c r="C8" s="91"/>
    </row>
    <row r="9" spans="1:3" ht="22.5" customHeight="1">
      <c r="A9" s="16" t="s">
        <v>51</v>
      </c>
      <c r="B9" s="78" t="s">
        <v>44</v>
      </c>
      <c r="C9" s="87">
        <f>SUM(C13:C26)</f>
        <v>176500</v>
      </c>
    </row>
    <row r="10" spans="1:3" ht="22.5" customHeight="1">
      <c r="A10" s="9"/>
      <c r="B10" s="76" t="s">
        <v>43</v>
      </c>
      <c r="C10" s="95"/>
    </row>
    <row r="11" spans="1:3" ht="22.5" customHeight="1">
      <c r="A11" s="10" t="s">
        <v>36</v>
      </c>
      <c r="B11" s="88"/>
      <c r="C11" s="27"/>
    </row>
    <row r="12" spans="1:3" s="11" customFormat="1" ht="22.5" customHeight="1">
      <c r="A12" s="17" t="s">
        <v>47</v>
      </c>
      <c r="B12" s="89"/>
      <c r="C12" s="27"/>
    </row>
    <row r="13" spans="1:3" s="11" customFormat="1" ht="22.5" customHeight="1">
      <c r="A13" s="90" t="s">
        <v>18</v>
      </c>
      <c r="B13" s="77" t="s">
        <v>44</v>
      </c>
      <c r="C13" s="27">
        <v>0</v>
      </c>
    </row>
    <row r="14" spans="1:3" s="11" customFormat="1" ht="22.5" customHeight="1">
      <c r="A14" s="71" t="s">
        <v>19</v>
      </c>
      <c r="B14" s="83" t="s">
        <v>44</v>
      </c>
      <c r="C14" s="145">
        <v>144000</v>
      </c>
    </row>
    <row r="15" spans="1:3" s="11" customFormat="1" ht="22.5" customHeight="1">
      <c r="A15" s="17" t="s">
        <v>48</v>
      </c>
      <c r="B15" s="83"/>
      <c r="C15" s="27"/>
    </row>
    <row r="16" spans="1:3" s="11" customFormat="1" ht="22.5" customHeight="1">
      <c r="A16" s="90" t="s">
        <v>21</v>
      </c>
      <c r="B16" s="77" t="s">
        <v>44</v>
      </c>
      <c r="C16" s="27">
        <v>0</v>
      </c>
    </row>
    <row r="17" spans="1:3" s="11" customFormat="1" ht="22.5" customHeight="1">
      <c r="A17" s="90" t="s">
        <v>23</v>
      </c>
      <c r="B17" s="83" t="s">
        <v>44</v>
      </c>
      <c r="C17" s="27">
        <v>22800</v>
      </c>
    </row>
    <row r="18" spans="1:3" s="11" customFormat="1" ht="22.5" customHeight="1">
      <c r="A18" s="90" t="s">
        <v>65</v>
      </c>
      <c r="B18" s="77" t="s">
        <v>44</v>
      </c>
      <c r="C18" s="27">
        <v>0</v>
      </c>
    </row>
    <row r="19" spans="1:3">
      <c r="A19" s="136" t="s">
        <v>66</v>
      </c>
      <c r="B19" s="77" t="s">
        <v>44</v>
      </c>
      <c r="C19" s="105">
        <v>0</v>
      </c>
    </row>
    <row r="20" spans="1:3" s="11" customFormat="1" ht="22.5" customHeight="1">
      <c r="A20" s="18" t="s">
        <v>49</v>
      </c>
      <c r="B20" s="18"/>
      <c r="C20" s="146"/>
    </row>
    <row r="21" spans="1:3" s="11" customFormat="1" ht="22.5" customHeight="1">
      <c r="A21" s="12" t="s">
        <v>24</v>
      </c>
      <c r="B21" s="83" t="s">
        <v>44</v>
      </c>
      <c r="C21" s="27">
        <v>0</v>
      </c>
    </row>
    <row r="22" spans="1:3" s="11" customFormat="1" ht="22.5" customHeight="1">
      <c r="A22" s="12" t="s">
        <v>39</v>
      </c>
      <c r="B22" s="83" t="s">
        <v>44</v>
      </c>
      <c r="C22" s="27">
        <v>0</v>
      </c>
    </row>
    <row r="23" spans="1:3" s="11" customFormat="1" ht="22.5" customHeight="1">
      <c r="A23" s="8" t="s">
        <v>45</v>
      </c>
      <c r="B23" s="83" t="s">
        <v>44</v>
      </c>
      <c r="C23" s="27">
        <v>0</v>
      </c>
    </row>
    <row r="24" spans="1:3" s="11" customFormat="1" ht="22.5" customHeight="1">
      <c r="A24" s="47" t="s">
        <v>40</v>
      </c>
      <c r="B24" s="83" t="s">
        <v>44</v>
      </c>
      <c r="C24" s="27">
        <v>4000</v>
      </c>
    </row>
    <row r="25" spans="1:3" s="11" customFormat="1" ht="22.5" customHeight="1">
      <c r="A25" s="12" t="s">
        <v>33</v>
      </c>
      <c r="B25" s="83" t="s">
        <v>44</v>
      </c>
      <c r="C25" s="27">
        <v>1400</v>
      </c>
    </row>
    <row r="26" spans="1:3" s="11" customFormat="1" ht="22.5" customHeight="1">
      <c r="A26" s="97" t="s">
        <v>67</v>
      </c>
      <c r="B26" s="83" t="s">
        <v>44</v>
      </c>
      <c r="C26" s="145">
        <v>4300</v>
      </c>
    </row>
    <row r="27" spans="1:3" ht="22.5" customHeight="1">
      <c r="A27" s="13" t="s">
        <v>54</v>
      </c>
      <c r="B27" s="79" t="s">
        <v>44</v>
      </c>
      <c r="C27" s="143">
        <f>SUM(C29)</f>
        <v>56500</v>
      </c>
    </row>
    <row r="28" spans="1:3" ht="22.5" customHeight="1">
      <c r="A28" s="14"/>
      <c r="B28" s="81" t="s">
        <v>43</v>
      </c>
      <c r="C28" s="144"/>
    </row>
    <row r="29" spans="1:3" ht="37.5">
      <c r="A29" s="32" t="s">
        <v>68</v>
      </c>
      <c r="B29" s="86" t="s">
        <v>44</v>
      </c>
      <c r="C29" s="34">
        <v>56500</v>
      </c>
    </row>
    <row r="30" spans="1:3" ht="22.5" customHeight="1">
      <c r="A30" s="50" t="s">
        <v>50</v>
      </c>
      <c r="B30" s="135" t="s">
        <v>44</v>
      </c>
      <c r="C30" s="141">
        <f>C32+C49+C54</f>
        <v>1897800</v>
      </c>
    </row>
    <row r="31" spans="1:3" ht="22.5" customHeight="1">
      <c r="A31" s="7"/>
      <c r="B31" s="82" t="s">
        <v>43</v>
      </c>
      <c r="C31" s="137"/>
    </row>
    <row r="32" spans="1:3" s="11" customFormat="1" ht="22.5" customHeight="1">
      <c r="A32" s="16" t="s">
        <v>51</v>
      </c>
      <c r="B32" s="78" t="s">
        <v>44</v>
      </c>
      <c r="C32" s="140">
        <f>SUM(C36:C48)</f>
        <v>1849600</v>
      </c>
    </row>
    <row r="33" spans="1:3" s="11" customFormat="1" ht="22.5" customHeight="1">
      <c r="A33" s="49"/>
      <c r="B33" s="81" t="s">
        <v>43</v>
      </c>
      <c r="C33" s="138"/>
    </row>
    <row r="34" spans="1:3" ht="22.5" customHeight="1">
      <c r="A34" s="15" t="s">
        <v>36</v>
      </c>
      <c r="B34" s="88"/>
      <c r="C34" s="27"/>
    </row>
    <row r="35" spans="1:3" ht="22.5" customHeight="1">
      <c r="A35" s="10" t="s">
        <v>47</v>
      </c>
      <c r="B35" s="88"/>
      <c r="C35" s="27"/>
    </row>
    <row r="36" spans="1:3" ht="18.75" customHeight="1">
      <c r="A36" s="125" t="s">
        <v>69</v>
      </c>
      <c r="B36" s="77" t="s">
        <v>44</v>
      </c>
      <c r="C36" s="27">
        <v>172800</v>
      </c>
    </row>
    <row r="37" spans="1:3" s="11" customFormat="1" ht="21" customHeight="1">
      <c r="A37" s="17" t="s">
        <v>48</v>
      </c>
      <c r="B37" s="89"/>
      <c r="C37" s="30"/>
    </row>
    <row r="38" spans="1:3" s="11" customFormat="1" ht="22.5" customHeight="1">
      <c r="A38" s="90" t="s">
        <v>20</v>
      </c>
      <c r="B38" s="77" t="s">
        <v>44</v>
      </c>
      <c r="C38" s="30">
        <v>60000</v>
      </c>
    </row>
    <row r="39" spans="1:3" s="11" customFormat="1" ht="22.5" customHeight="1">
      <c r="A39" s="90" t="s">
        <v>22</v>
      </c>
      <c r="B39" s="83" t="s">
        <v>44</v>
      </c>
      <c r="C39" s="30">
        <v>1500000</v>
      </c>
    </row>
    <row r="40" spans="1:3" s="11" customFormat="1" ht="22.5" customHeight="1">
      <c r="A40" s="90" t="s">
        <v>34</v>
      </c>
      <c r="B40" s="83" t="s">
        <v>44</v>
      </c>
      <c r="C40" s="34">
        <v>0</v>
      </c>
    </row>
    <row r="41" spans="1:3" s="11" customFormat="1" ht="22.5" customHeight="1">
      <c r="A41" s="97" t="s">
        <v>70</v>
      </c>
      <c r="B41" s="83" t="s">
        <v>44</v>
      </c>
      <c r="C41" s="31">
        <v>65000</v>
      </c>
    </row>
    <row r="42" spans="1:3" ht="21" customHeight="1">
      <c r="A42" s="97" t="s">
        <v>57</v>
      </c>
      <c r="B42" s="83" t="s">
        <v>44</v>
      </c>
      <c r="C42" s="105">
        <v>0</v>
      </c>
    </row>
    <row r="43" spans="1:3" s="11" customFormat="1" ht="22.5" customHeight="1">
      <c r="A43" s="18" t="s">
        <v>49</v>
      </c>
      <c r="B43" s="83"/>
      <c r="C43" s="34"/>
    </row>
    <row r="44" spans="1:3" s="11" customFormat="1" ht="22.5" customHeight="1">
      <c r="A44" s="19" t="s">
        <v>25</v>
      </c>
      <c r="B44" s="77" t="s">
        <v>44</v>
      </c>
      <c r="C44" s="34">
        <v>14000</v>
      </c>
    </row>
    <row r="45" spans="1:3" s="11" customFormat="1" ht="22.5" customHeight="1">
      <c r="A45" s="97" t="s">
        <v>26</v>
      </c>
      <c r="B45" s="83" t="s">
        <v>44</v>
      </c>
      <c r="C45" s="30">
        <v>6000</v>
      </c>
    </row>
    <row r="46" spans="1:3" ht="22.5" customHeight="1">
      <c r="A46" s="12" t="s">
        <v>27</v>
      </c>
      <c r="B46" s="83" t="s">
        <v>44</v>
      </c>
      <c r="C46" s="30">
        <v>21000</v>
      </c>
    </row>
    <row r="47" spans="1:3" ht="22.5" customHeight="1">
      <c r="A47" s="12" t="s">
        <v>28</v>
      </c>
      <c r="B47" s="83" t="s">
        <v>44</v>
      </c>
      <c r="C47" s="30"/>
    </row>
    <row r="48" spans="1:3" ht="22.5" customHeight="1">
      <c r="A48" s="32" t="s">
        <v>71</v>
      </c>
      <c r="B48" s="83" t="s">
        <v>44</v>
      </c>
      <c r="C48" s="30">
        <v>10800</v>
      </c>
    </row>
    <row r="49" spans="1:3">
      <c r="A49" s="16" t="s">
        <v>52</v>
      </c>
      <c r="B49" s="78" t="s">
        <v>44</v>
      </c>
      <c r="C49" s="140">
        <f>SUM(C51:C53)</f>
        <v>0</v>
      </c>
    </row>
    <row r="50" spans="1:3">
      <c r="A50" s="107"/>
      <c r="B50" s="106" t="s">
        <v>43</v>
      </c>
      <c r="C50" s="138"/>
    </row>
    <row r="51" spans="1:3">
      <c r="A51" s="129" t="s">
        <v>58</v>
      </c>
      <c r="B51" s="83" t="s">
        <v>44</v>
      </c>
      <c r="C51" s="139">
        <v>0</v>
      </c>
    </row>
    <row r="52" spans="1:3">
      <c r="A52" s="129" t="s">
        <v>59</v>
      </c>
      <c r="B52" s="83" t="s">
        <v>44</v>
      </c>
      <c r="C52" s="139">
        <v>0</v>
      </c>
    </row>
    <row r="53" spans="1:3">
      <c r="A53" s="131" t="s">
        <v>60</v>
      </c>
      <c r="B53" s="83" t="s">
        <v>44</v>
      </c>
      <c r="C53" s="139">
        <v>0</v>
      </c>
    </row>
    <row r="54" spans="1:3" ht="18.75" customHeight="1">
      <c r="A54" s="13" t="s">
        <v>53</v>
      </c>
      <c r="B54" s="78" t="s">
        <v>44</v>
      </c>
      <c r="C54" s="140">
        <f>SUM(C56:C60)</f>
        <v>48200</v>
      </c>
    </row>
    <row r="55" spans="1:3" ht="18" customHeight="1">
      <c r="A55" s="14"/>
      <c r="B55" s="106" t="s">
        <v>43</v>
      </c>
      <c r="C55" s="138"/>
    </row>
    <row r="56" spans="1:3" ht="37.5">
      <c r="A56" s="84" t="s">
        <v>30</v>
      </c>
      <c r="B56" s="83" t="s">
        <v>44</v>
      </c>
      <c r="C56" s="139">
        <v>41700</v>
      </c>
    </row>
    <row r="57" spans="1:3" ht="37.5">
      <c r="A57" s="84" t="s">
        <v>29</v>
      </c>
      <c r="B57" s="83" t="s">
        <v>44</v>
      </c>
      <c r="C57" s="139">
        <v>6500</v>
      </c>
    </row>
    <row r="58" spans="1:3">
      <c r="A58" s="85" t="s">
        <v>73</v>
      </c>
      <c r="B58" s="83" t="s">
        <v>44</v>
      </c>
      <c r="C58" s="139"/>
    </row>
    <row r="59" spans="1:3">
      <c r="A59" s="85" t="s">
        <v>74</v>
      </c>
      <c r="B59" s="83" t="s">
        <v>44</v>
      </c>
      <c r="C59" s="139"/>
    </row>
    <row r="60" spans="1:3">
      <c r="A60" s="85" t="s">
        <v>31</v>
      </c>
      <c r="B60" s="83" t="s">
        <v>44</v>
      </c>
      <c r="C60" s="139">
        <v>0</v>
      </c>
    </row>
    <row r="61" spans="1:3">
      <c r="A61" s="13" t="s">
        <v>41</v>
      </c>
      <c r="B61" s="78" t="s">
        <v>44</v>
      </c>
      <c r="C61" s="140">
        <f>C7+C30</f>
        <v>2130800</v>
      </c>
    </row>
    <row r="62" spans="1:3">
      <c r="A62" s="14"/>
      <c r="B62" s="81" t="s">
        <v>43</v>
      </c>
      <c r="C62" s="138"/>
    </row>
    <row r="65" spans="1:1">
      <c r="A65" s="6" t="s">
        <v>32</v>
      </c>
    </row>
  </sheetData>
  <mergeCells count="4">
    <mergeCell ref="A1:C1"/>
    <mergeCell ref="A2:C2"/>
    <mergeCell ref="A3:C3"/>
    <mergeCell ref="A5:A6"/>
  </mergeCells>
  <pageMargins left="0" right="0" top="0.39370078740157483" bottom="0.27559055118110237" header="0.31496062992125984" footer="0.31496062992125984"/>
  <pageSetup paperSize="9" scale="75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0000FD-AC1A-441D-BE2F-E2EDF9156398}">
  <dimension ref="A1:C65"/>
  <sheetViews>
    <sheetView view="pageBreakPreview" topLeftCell="A44" zoomScale="90" zoomScaleNormal="90" zoomScaleSheetLayoutView="90" workbookViewId="0">
      <selection activeCell="A62" sqref="A62"/>
    </sheetView>
  </sheetViews>
  <sheetFormatPr defaultColWidth="9" defaultRowHeight="18.75"/>
  <cols>
    <col min="1" max="1" width="61.5703125" style="4" customWidth="1"/>
    <col min="2" max="2" width="13.5703125" style="4" customWidth="1"/>
    <col min="3" max="3" width="54.7109375" style="42" customWidth="1"/>
    <col min="4" max="16384" width="9" style="4"/>
  </cols>
  <sheetData>
    <row r="1" spans="1:3" ht="22.5" customHeight="1">
      <c r="A1" s="161" t="s">
        <v>61</v>
      </c>
      <c r="B1" s="161"/>
      <c r="C1" s="161"/>
    </row>
    <row r="2" spans="1:3" ht="22.5" customHeight="1">
      <c r="A2" s="169" t="s">
        <v>38</v>
      </c>
      <c r="B2" s="169"/>
      <c r="C2" s="169"/>
    </row>
    <row r="3" spans="1:3" ht="22.5" customHeight="1">
      <c r="A3" s="169" t="s">
        <v>56</v>
      </c>
      <c r="B3" s="169"/>
      <c r="C3" s="169"/>
    </row>
    <row r="4" spans="1:3">
      <c r="A4" s="101"/>
      <c r="B4" s="101"/>
      <c r="C4" s="5" t="s">
        <v>0</v>
      </c>
    </row>
    <row r="5" spans="1:3" ht="22.5" customHeight="1">
      <c r="A5" s="162" t="s">
        <v>35</v>
      </c>
      <c r="B5" s="72" t="s">
        <v>42</v>
      </c>
      <c r="C5" s="159" t="s">
        <v>4</v>
      </c>
    </row>
    <row r="6" spans="1:3" ht="22.5" customHeight="1">
      <c r="A6" s="163"/>
      <c r="B6" s="73" t="s">
        <v>43</v>
      </c>
      <c r="C6" s="160" t="s">
        <v>63</v>
      </c>
    </row>
    <row r="7" spans="1:3" ht="22.5" customHeight="1">
      <c r="A7" s="51" t="s">
        <v>55</v>
      </c>
      <c r="B7" s="98" t="s">
        <v>44</v>
      </c>
      <c r="C7" s="91">
        <f>C9+C27</f>
        <v>279200</v>
      </c>
    </row>
    <row r="8" spans="1:3" ht="22.5" customHeight="1">
      <c r="A8" s="74"/>
      <c r="B8" s="80" t="s">
        <v>43</v>
      </c>
      <c r="C8" s="91"/>
    </row>
    <row r="9" spans="1:3" ht="22.5" customHeight="1">
      <c r="A9" s="16" t="s">
        <v>51</v>
      </c>
      <c r="B9" s="78" t="s">
        <v>44</v>
      </c>
      <c r="C9" s="87">
        <f>SUM(C13:C26)</f>
        <v>279200</v>
      </c>
    </row>
    <row r="10" spans="1:3" ht="22.5" customHeight="1">
      <c r="A10" s="9"/>
      <c r="B10" s="76" t="s">
        <v>43</v>
      </c>
      <c r="C10" s="95"/>
    </row>
    <row r="11" spans="1:3" ht="22.5" customHeight="1">
      <c r="A11" s="10" t="s">
        <v>36</v>
      </c>
      <c r="B11" s="88"/>
      <c r="C11" s="27"/>
    </row>
    <row r="12" spans="1:3" s="11" customFormat="1" ht="22.5" customHeight="1">
      <c r="A12" s="17" t="s">
        <v>47</v>
      </c>
      <c r="B12" s="89"/>
      <c r="C12" s="27"/>
    </row>
    <row r="13" spans="1:3" s="11" customFormat="1" ht="22.5" customHeight="1">
      <c r="A13" s="90" t="s">
        <v>18</v>
      </c>
      <c r="B13" s="77" t="s">
        <v>44</v>
      </c>
      <c r="C13" s="26">
        <v>51000</v>
      </c>
    </row>
    <row r="14" spans="1:3" s="11" customFormat="1" ht="22.5" customHeight="1">
      <c r="A14" s="71" t="s">
        <v>19</v>
      </c>
      <c r="B14" s="83" t="s">
        <v>44</v>
      </c>
      <c r="C14" s="151">
        <v>192000</v>
      </c>
    </row>
    <row r="15" spans="1:3" s="11" customFormat="1" ht="22.5" customHeight="1">
      <c r="A15" s="17" t="s">
        <v>48</v>
      </c>
      <c r="B15" s="83"/>
      <c r="C15" s="27"/>
    </row>
    <row r="16" spans="1:3" s="11" customFormat="1" ht="22.5" customHeight="1">
      <c r="A16" s="90" t="s">
        <v>21</v>
      </c>
      <c r="B16" s="77" t="s">
        <v>44</v>
      </c>
      <c r="C16" s="26">
        <v>36200</v>
      </c>
    </row>
    <row r="17" spans="1:3" s="11" customFormat="1" ht="22.5" customHeight="1">
      <c r="A17" s="90" t="s">
        <v>23</v>
      </c>
      <c r="B17" s="83" t="s">
        <v>44</v>
      </c>
      <c r="C17" s="26">
        <v>0</v>
      </c>
    </row>
    <row r="18" spans="1:3" s="11" customFormat="1" ht="22.5" customHeight="1">
      <c r="A18" s="90" t="s">
        <v>65</v>
      </c>
      <c r="B18" s="77" t="s">
        <v>44</v>
      </c>
      <c r="C18" s="26">
        <v>0</v>
      </c>
    </row>
    <row r="19" spans="1:3">
      <c r="A19" s="136" t="s">
        <v>66</v>
      </c>
      <c r="B19" s="77" t="s">
        <v>44</v>
      </c>
      <c r="C19" s="104">
        <v>0</v>
      </c>
    </row>
    <row r="20" spans="1:3" s="11" customFormat="1" ht="22.5" customHeight="1">
      <c r="A20" s="18" t="s">
        <v>49</v>
      </c>
      <c r="B20" s="18"/>
      <c r="C20" s="153"/>
    </row>
    <row r="21" spans="1:3" s="11" customFormat="1" ht="22.5" customHeight="1">
      <c r="A21" s="12" t="s">
        <v>24</v>
      </c>
      <c r="B21" s="83" t="s">
        <v>44</v>
      </c>
      <c r="C21" s="26">
        <v>0</v>
      </c>
    </row>
    <row r="22" spans="1:3" s="11" customFormat="1" ht="22.5" customHeight="1">
      <c r="A22" s="12" t="s">
        <v>39</v>
      </c>
      <c r="B22" s="83" t="s">
        <v>44</v>
      </c>
      <c r="C22" s="26">
        <v>0</v>
      </c>
    </row>
    <row r="23" spans="1:3" s="11" customFormat="1" ht="22.5" customHeight="1">
      <c r="A23" s="8" t="s">
        <v>45</v>
      </c>
      <c r="B23" s="83" t="s">
        <v>44</v>
      </c>
      <c r="C23" s="26">
        <v>0</v>
      </c>
    </row>
    <row r="24" spans="1:3" s="11" customFormat="1" ht="22.5" customHeight="1">
      <c r="A24" s="47" t="s">
        <v>40</v>
      </c>
      <c r="B24" s="83" t="s">
        <v>44</v>
      </c>
      <c r="C24" s="26">
        <v>0</v>
      </c>
    </row>
    <row r="25" spans="1:3" s="11" customFormat="1" ht="22.5" customHeight="1">
      <c r="A25" s="12" t="s">
        <v>33</v>
      </c>
      <c r="B25" s="83" t="s">
        <v>44</v>
      </c>
      <c r="C25" s="26">
        <v>0</v>
      </c>
    </row>
    <row r="26" spans="1:3" s="11" customFormat="1" ht="22.5" customHeight="1">
      <c r="A26" s="97" t="s">
        <v>67</v>
      </c>
      <c r="B26" s="83" t="s">
        <v>44</v>
      </c>
      <c r="C26" s="151">
        <v>0</v>
      </c>
    </row>
    <row r="27" spans="1:3" ht="22.5" customHeight="1">
      <c r="A27" s="13" t="s">
        <v>54</v>
      </c>
      <c r="B27" s="79" t="s">
        <v>44</v>
      </c>
      <c r="C27" s="143">
        <f>SUM(C29)</f>
        <v>0</v>
      </c>
    </row>
    <row r="28" spans="1:3" ht="22.5" customHeight="1">
      <c r="A28" s="14"/>
      <c r="B28" s="81" t="s">
        <v>43</v>
      </c>
      <c r="C28" s="144"/>
    </row>
    <row r="29" spans="1:3" ht="37.5">
      <c r="A29" s="32" t="s">
        <v>68</v>
      </c>
      <c r="B29" s="86" t="s">
        <v>44</v>
      </c>
      <c r="C29" s="33">
        <v>0</v>
      </c>
    </row>
    <row r="30" spans="1:3" ht="22.5" customHeight="1">
      <c r="A30" s="50" t="s">
        <v>50</v>
      </c>
      <c r="B30" s="135" t="s">
        <v>44</v>
      </c>
      <c r="C30" s="141">
        <f>C32+C49+C54</f>
        <v>230400</v>
      </c>
    </row>
    <row r="31" spans="1:3" ht="22.5" customHeight="1">
      <c r="A31" s="7"/>
      <c r="B31" s="82" t="s">
        <v>43</v>
      </c>
      <c r="C31" s="137"/>
    </row>
    <row r="32" spans="1:3" s="11" customFormat="1" ht="22.5" customHeight="1">
      <c r="A32" s="16" t="s">
        <v>51</v>
      </c>
      <c r="B32" s="78" t="s">
        <v>44</v>
      </c>
      <c r="C32" s="140">
        <f>SUM(C36:C48)</f>
        <v>230400</v>
      </c>
    </row>
    <row r="33" spans="1:3" s="11" customFormat="1" ht="22.5" customHeight="1">
      <c r="A33" s="49"/>
      <c r="B33" s="81" t="s">
        <v>43</v>
      </c>
      <c r="C33" s="138"/>
    </row>
    <row r="34" spans="1:3" ht="22.5" customHeight="1">
      <c r="A34" s="15" t="s">
        <v>36</v>
      </c>
      <c r="B34" s="88"/>
      <c r="C34" s="27"/>
    </row>
    <row r="35" spans="1:3" ht="22.5" customHeight="1">
      <c r="A35" s="10" t="s">
        <v>47</v>
      </c>
      <c r="B35" s="88"/>
      <c r="C35" s="27"/>
    </row>
    <row r="36" spans="1:3" ht="18.75" customHeight="1">
      <c r="A36" s="125" t="s">
        <v>69</v>
      </c>
      <c r="B36" s="77" t="s">
        <v>44</v>
      </c>
      <c r="C36" s="26">
        <v>230400</v>
      </c>
    </row>
    <row r="37" spans="1:3" s="11" customFormat="1" ht="21" customHeight="1">
      <c r="A37" s="17" t="s">
        <v>48</v>
      </c>
      <c r="B37" s="89"/>
      <c r="C37" s="29"/>
    </row>
    <row r="38" spans="1:3" s="11" customFormat="1" ht="22.5" customHeight="1">
      <c r="A38" s="90" t="s">
        <v>20</v>
      </c>
      <c r="B38" s="77" t="s">
        <v>44</v>
      </c>
      <c r="C38" s="29">
        <v>0</v>
      </c>
    </row>
    <row r="39" spans="1:3" s="11" customFormat="1" ht="22.5" customHeight="1">
      <c r="A39" s="90" t="s">
        <v>22</v>
      </c>
      <c r="B39" s="83" t="s">
        <v>44</v>
      </c>
      <c r="C39" s="29">
        <v>0</v>
      </c>
    </row>
    <row r="40" spans="1:3" s="11" customFormat="1" ht="22.5" customHeight="1">
      <c r="A40" s="90" t="s">
        <v>34</v>
      </c>
      <c r="B40" s="83" t="s">
        <v>44</v>
      </c>
      <c r="C40" s="33">
        <v>0</v>
      </c>
    </row>
    <row r="41" spans="1:3" s="11" customFormat="1" ht="22.5" customHeight="1">
      <c r="A41" s="97" t="s">
        <v>70</v>
      </c>
      <c r="B41" s="83" t="s">
        <v>44</v>
      </c>
      <c r="C41" s="121">
        <v>0</v>
      </c>
    </row>
    <row r="42" spans="1:3" ht="21" customHeight="1">
      <c r="A42" s="97" t="s">
        <v>57</v>
      </c>
      <c r="B42" s="83" t="s">
        <v>44</v>
      </c>
      <c r="C42" s="104">
        <v>0</v>
      </c>
    </row>
    <row r="43" spans="1:3" s="11" customFormat="1" ht="22.5" customHeight="1">
      <c r="A43" s="18" t="s">
        <v>49</v>
      </c>
      <c r="B43" s="83"/>
      <c r="C43" s="33"/>
    </row>
    <row r="44" spans="1:3" s="11" customFormat="1" ht="22.5" customHeight="1">
      <c r="A44" s="19" t="s">
        <v>25</v>
      </c>
      <c r="B44" s="77" t="s">
        <v>44</v>
      </c>
      <c r="C44" s="33">
        <v>0</v>
      </c>
    </row>
    <row r="45" spans="1:3" s="11" customFormat="1" ht="22.5" customHeight="1">
      <c r="A45" s="97" t="s">
        <v>26</v>
      </c>
      <c r="B45" s="83" t="s">
        <v>44</v>
      </c>
      <c r="C45" s="29">
        <v>0</v>
      </c>
    </row>
    <row r="46" spans="1:3" ht="22.5" customHeight="1">
      <c r="A46" s="12" t="s">
        <v>27</v>
      </c>
      <c r="B46" s="83" t="s">
        <v>44</v>
      </c>
      <c r="C46" s="29">
        <v>0</v>
      </c>
    </row>
    <row r="47" spans="1:3" ht="22.5" customHeight="1">
      <c r="A47" s="12" t="s">
        <v>28</v>
      </c>
      <c r="B47" s="83" t="s">
        <v>44</v>
      </c>
      <c r="C47" s="29"/>
    </row>
    <row r="48" spans="1:3" ht="22.5" customHeight="1">
      <c r="A48" s="32" t="s">
        <v>71</v>
      </c>
      <c r="B48" s="83" t="s">
        <v>44</v>
      </c>
      <c r="C48" s="29">
        <v>0</v>
      </c>
    </row>
    <row r="49" spans="1:3">
      <c r="A49" s="16" t="s">
        <v>52</v>
      </c>
      <c r="B49" s="78" t="s">
        <v>44</v>
      </c>
      <c r="C49" s="140">
        <f>SUM(C51:C53)</f>
        <v>0</v>
      </c>
    </row>
    <row r="50" spans="1:3">
      <c r="A50" s="107"/>
      <c r="B50" s="106" t="s">
        <v>43</v>
      </c>
      <c r="C50" s="138"/>
    </row>
    <row r="51" spans="1:3">
      <c r="A51" s="129" t="s">
        <v>58</v>
      </c>
      <c r="B51" s="83" t="s">
        <v>44</v>
      </c>
      <c r="C51" s="157">
        <v>0</v>
      </c>
    </row>
    <row r="52" spans="1:3">
      <c r="A52" s="129" t="s">
        <v>59</v>
      </c>
      <c r="B52" s="83" t="s">
        <v>44</v>
      </c>
      <c r="C52" s="157">
        <v>0</v>
      </c>
    </row>
    <row r="53" spans="1:3">
      <c r="A53" s="131" t="s">
        <v>60</v>
      </c>
      <c r="B53" s="83" t="s">
        <v>44</v>
      </c>
      <c r="C53" s="157">
        <v>0</v>
      </c>
    </row>
    <row r="54" spans="1:3" ht="18.75" customHeight="1">
      <c r="A54" s="13" t="s">
        <v>53</v>
      </c>
      <c r="B54" s="78" t="s">
        <v>44</v>
      </c>
      <c r="C54" s="140">
        <f>SUM(C56:C60)</f>
        <v>0</v>
      </c>
    </row>
    <row r="55" spans="1:3" ht="18" customHeight="1">
      <c r="A55" s="14"/>
      <c r="B55" s="106" t="s">
        <v>43</v>
      </c>
      <c r="C55" s="138"/>
    </row>
    <row r="56" spans="1:3" ht="37.5">
      <c r="A56" s="84" t="s">
        <v>30</v>
      </c>
      <c r="B56" s="83" t="s">
        <v>44</v>
      </c>
      <c r="C56" s="157">
        <v>0</v>
      </c>
    </row>
    <row r="57" spans="1:3" ht="37.5">
      <c r="A57" s="84" t="s">
        <v>29</v>
      </c>
      <c r="B57" s="83" t="s">
        <v>44</v>
      </c>
      <c r="C57" s="157">
        <v>0</v>
      </c>
    </row>
    <row r="58" spans="1:3">
      <c r="A58" s="85" t="s">
        <v>73</v>
      </c>
      <c r="B58" s="83" t="s">
        <v>44</v>
      </c>
      <c r="C58" s="157"/>
    </row>
    <row r="59" spans="1:3">
      <c r="A59" s="85" t="s">
        <v>74</v>
      </c>
      <c r="B59" s="83" t="s">
        <v>44</v>
      </c>
      <c r="C59" s="157"/>
    </row>
    <row r="60" spans="1:3">
      <c r="A60" s="85" t="s">
        <v>31</v>
      </c>
      <c r="B60" s="83" t="s">
        <v>44</v>
      </c>
      <c r="C60" s="157">
        <v>0</v>
      </c>
    </row>
    <row r="61" spans="1:3">
      <c r="A61" s="13" t="s">
        <v>41</v>
      </c>
      <c r="B61" s="78" t="s">
        <v>44</v>
      </c>
      <c r="C61" s="140">
        <f>C7+C30</f>
        <v>509600</v>
      </c>
    </row>
    <row r="62" spans="1:3">
      <c r="A62" s="14"/>
      <c r="B62" s="81" t="s">
        <v>43</v>
      </c>
      <c r="C62" s="138"/>
    </row>
    <row r="65" spans="1:1">
      <c r="A65" s="6" t="s">
        <v>32</v>
      </c>
    </row>
  </sheetData>
  <mergeCells count="4">
    <mergeCell ref="A1:C1"/>
    <mergeCell ref="A2:C2"/>
    <mergeCell ref="A3:C3"/>
    <mergeCell ref="A5:A6"/>
  </mergeCells>
  <pageMargins left="0" right="0" top="0.39370078740157483" bottom="0.27559055118110237" header="0.31496062992125984" footer="0.31496062992125984"/>
  <pageSetup paperSize="9" scale="7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6</vt:i4>
      </vt:variant>
    </vt:vector>
  </HeadingPairs>
  <TitlesOfParts>
    <vt:vector size="11" baseType="lpstr">
      <vt:lpstr>สงม.2ละเอียด</vt:lpstr>
      <vt:lpstr>ศึกษา</vt:lpstr>
      <vt:lpstr>งวด 1</vt:lpstr>
      <vt:lpstr>งวด 2</vt:lpstr>
      <vt:lpstr>งวด 3</vt:lpstr>
      <vt:lpstr>สงม.2ละเอียด!Print_Area</vt:lpstr>
      <vt:lpstr>'งวด 1'!Print_Titles</vt:lpstr>
      <vt:lpstr>'งวด 2'!Print_Titles</vt:lpstr>
      <vt:lpstr>'งวด 3'!Print_Titles</vt:lpstr>
      <vt:lpstr>ศึกษา!Print_Titles</vt:lpstr>
      <vt:lpstr>สงม.2ละเอียด!Print_Titles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KKD Windows 7 V.3</dc:creator>
  <cp:lastModifiedBy>bma03005</cp:lastModifiedBy>
  <cp:lastPrinted>2024-09-17T09:45:21Z</cp:lastPrinted>
  <dcterms:created xsi:type="dcterms:W3CDTF">2019-09-07T09:12:09Z</dcterms:created>
  <dcterms:modified xsi:type="dcterms:W3CDTF">2025-04-07T06:45:32Z</dcterms:modified>
</cp:coreProperties>
</file>