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สงม. 1 และ สงม. 2\"/>
    </mc:Choice>
  </mc:AlternateContent>
  <xr:revisionPtr revIDLastSave="0" documentId="13_ncr:1_{3BE9A20F-5906-4D62-A558-E8D222069C3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แผนรวม" sheetId="20" r:id="rId1"/>
    <sheet name="รายงวด3งวด(67)" sheetId="21" r:id="rId2"/>
    <sheet name="งวด1 (67)" sheetId="22" r:id="rId3"/>
    <sheet name="งวด2 (67)" sheetId="24" r:id="rId4"/>
    <sheet name="งวด3 (67)" sheetId="26" r:id="rId5"/>
  </sheets>
  <definedNames>
    <definedName name="_xlnm.Print_Titles" localSheetId="0">แผนรวม!$5:$6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4" i="21" l="1"/>
  <c r="E44" i="21"/>
  <c r="D44" i="21"/>
  <c r="F39" i="21"/>
  <c r="E39" i="21"/>
  <c r="D39" i="21"/>
  <c r="E23" i="21"/>
  <c r="E31" i="21"/>
  <c r="D31" i="21"/>
  <c r="F31" i="21"/>
  <c r="F25" i="21"/>
  <c r="E25" i="21"/>
  <c r="D25" i="21"/>
  <c r="D9" i="21"/>
  <c r="C39" i="22"/>
  <c r="C40" i="22"/>
  <c r="F36" i="21"/>
  <c r="E36" i="21"/>
  <c r="D36" i="21"/>
  <c r="Q44" i="20"/>
  <c r="P44" i="20"/>
  <c r="O44" i="20"/>
  <c r="N44" i="20"/>
  <c r="L44" i="20"/>
  <c r="K44" i="20"/>
  <c r="J44" i="20"/>
  <c r="I44" i="20"/>
  <c r="G44" i="20"/>
  <c r="F44" i="20"/>
  <c r="E44" i="20"/>
  <c r="D44" i="20"/>
  <c r="Q38" i="20"/>
  <c r="P38" i="20"/>
  <c r="O38" i="20"/>
  <c r="N38" i="20"/>
  <c r="L38" i="20"/>
  <c r="K38" i="20"/>
  <c r="J38" i="20"/>
  <c r="I38" i="20"/>
  <c r="E38" i="20"/>
  <c r="E36" i="20" s="1"/>
  <c r="F38" i="20"/>
  <c r="G38" i="20"/>
  <c r="G36" i="20" s="1"/>
  <c r="D38" i="20"/>
  <c r="Q32" i="20"/>
  <c r="P32" i="20"/>
  <c r="O32" i="20"/>
  <c r="N32" i="20"/>
  <c r="R32" i="20" s="1"/>
  <c r="L32" i="20"/>
  <c r="K32" i="20"/>
  <c r="J32" i="20"/>
  <c r="I32" i="20"/>
  <c r="E32" i="20"/>
  <c r="F32" i="20"/>
  <c r="G32" i="20"/>
  <c r="D32" i="20"/>
  <c r="O10" i="20"/>
  <c r="O8" i="20" s="1"/>
  <c r="Q26" i="20"/>
  <c r="Q24" i="20" s="1"/>
  <c r="P26" i="20"/>
  <c r="O26" i="20"/>
  <c r="N26" i="20"/>
  <c r="L26" i="20"/>
  <c r="K26" i="20"/>
  <c r="K24" i="20" s="1"/>
  <c r="J26" i="20"/>
  <c r="J24" i="20" s="1"/>
  <c r="I26" i="20"/>
  <c r="M26" i="20" s="1"/>
  <c r="E26" i="20"/>
  <c r="E24" i="20" s="1"/>
  <c r="F26" i="20"/>
  <c r="G26" i="20"/>
  <c r="G24" i="20" s="1"/>
  <c r="D26" i="20"/>
  <c r="D10" i="20"/>
  <c r="E10" i="20"/>
  <c r="R41" i="20"/>
  <c r="R46" i="20"/>
  <c r="R34" i="20"/>
  <c r="R31" i="20"/>
  <c r="R30" i="20"/>
  <c r="R23" i="20"/>
  <c r="R22" i="20"/>
  <c r="R21" i="20"/>
  <c r="R20" i="20"/>
  <c r="R19" i="20"/>
  <c r="C19" i="20" s="1"/>
  <c r="R17" i="20"/>
  <c r="R16" i="20"/>
  <c r="R14" i="20"/>
  <c r="M46" i="20"/>
  <c r="M42" i="20"/>
  <c r="M34" i="20"/>
  <c r="M31" i="20"/>
  <c r="M30" i="20"/>
  <c r="M23" i="20"/>
  <c r="M22" i="20"/>
  <c r="M21" i="20"/>
  <c r="M20" i="20"/>
  <c r="M19" i="20"/>
  <c r="M17" i="20"/>
  <c r="M16" i="20"/>
  <c r="M14" i="20"/>
  <c r="H46" i="20"/>
  <c r="H42" i="20"/>
  <c r="H34" i="20"/>
  <c r="H31" i="20"/>
  <c r="H30" i="20"/>
  <c r="H23" i="20"/>
  <c r="H22" i="20"/>
  <c r="H21" i="20"/>
  <c r="H20" i="20"/>
  <c r="H19" i="20"/>
  <c r="H17" i="20"/>
  <c r="H16" i="20"/>
  <c r="H14" i="20"/>
  <c r="I10" i="20"/>
  <c r="C46" i="21"/>
  <c r="C43" i="21"/>
  <c r="C33" i="21"/>
  <c r="C30" i="21"/>
  <c r="C29" i="21"/>
  <c r="C22" i="21"/>
  <c r="C21" i="21"/>
  <c r="C20" i="21"/>
  <c r="C19" i="21"/>
  <c r="C18" i="21"/>
  <c r="C16" i="21"/>
  <c r="C15" i="21"/>
  <c r="C13" i="21"/>
  <c r="C45" i="26"/>
  <c r="C38" i="26" s="1"/>
  <c r="C40" i="26"/>
  <c r="C32" i="26"/>
  <c r="C26" i="26"/>
  <c r="C24" i="26" s="1"/>
  <c r="C9" i="26"/>
  <c r="C7" i="26" s="1"/>
  <c r="C49" i="24"/>
  <c r="C44" i="24"/>
  <c r="C32" i="24"/>
  <c r="C26" i="24"/>
  <c r="C9" i="24"/>
  <c r="C7" i="24" s="1"/>
  <c r="C48" i="22"/>
  <c r="C43" i="22"/>
  <c r="C25" i="22"/>
  <c r="C31" i="22"/>
  <c r="C9" i="22"/>
  <c r="C7" i="22" s="1"/>
  <c r="F9" i="21"/>
  <c r="F7" i="21" s="1"/>
  <c r="E9" i="21"/>
  <c r="E7" i="21" s="1"/>
  <c r="D7" i="21"/>
  <c r="P10" i="20"/>
  <c r="P8" i="20" s="1"/>
  <c r="Q10" i="20"/>
  <c r="Q8" i="20" s="1"/>
  <c r="D8" i="20"/>
  <c r="K10" i="20"/>
  <c r="K8" i="20" s="1"/>
  <c r="L10" i="20"/>
  <c r="L8" i="20" s="1"/>
  <c r="N24" i="20" l="1"/>
  <c r="H38" i="20"/>
  <c r="N36" i="20"/>
  <c r="I36" i="20"/>
  <c r="C42" i="20"/>
  <c r="F24" i="20"/>
  <c r="P24" i="20"/>
  <c r="J36" i="20"/>
  <c r="K36" i="20"/>
  <c r="K50" i="20" s="1"/>
  <c r="C44" i="21"/>
  <c r="F37" i="21"/>
  <c r="D37" i="21"/>
  <c r="C39" i="21"/>
  <c r="E37" i="21"/>
  <c r="C41" i="22"/>
  <c r="C54" i="22" s="1"/>
  <c r="C23" i="22"/>
  <c r="C31" i="21"/>
  <c r="C25" i="21"/>
  <c r="L24" i="20"/>
  <c r="L50" i="20" s="1"/>
  <c r="D24" i="20"/>
  <c r="D50" i="20" s="1"/>
  <c r="O24" i="20"/>
  <c r="O50" i="20" s="1"/>
  <c r="M32" i="20"/>
  <c r="I24" i="20"/>
  <c r="D36" i="20"/>
  <c r="R38" i="20"/>
  <c r="C46" i="20"/>
  <c r="H32" i="20"/>
  <c r="O36" i="20"/>
  <c r="H44" i="20"/>
  <c r="H26" i="20"/>
  <c r="M38" i="20"/>
  <c r="Q36" i="20"/>
  <c r="Q50" i="20" s="1"/>
  <c r="M44" i="20"/>
  <c r="F36" i="20"/>
  <c r="P36" i="20"/>
  <c r="L36" i="20"/>
  <c r="M36" i="20" s="1"/>
  <c r="C26" i="20"/>
  <c r="C20" i="20"/>
  <c r="C23" i="20"/>
  <c r="C34" i="20"/>
  <c r="C30" i="20"/>
  <c r="C31" i="20"/>
  <c r="C17" i="20"/>
  <c r="C16" i="20"/>
  <c r="C14" i="20"/>
  <c r="C22" i="20"/>
  <c r="C21" i="20"/>
  <c r="C7" i="21"/>
  <c r="C9" i="21"/>
  <c r="D23" i="21"/>
  <c r="D48" i="21" s="1"/>
  <c r="F23" i="21"/>
  <c r="C49" i="26"/>
  <c r="C51" i="26" s="1"/>
  <c r="C42" i="24"/>
  <c r="C24" i="24"/>
  <c r="H36" i="20" l="1"/>
  <c r="P50" i="20"/>
  <c r="C38" i="20"/>
  <c r="R24" i="20"/>
  <c r="C52" i="22"/>
  <c r="C37" i="21"/>
  <c r="F48" i="21"/>
  <c r="F50" i="21"/>
  <c r="E48" i="21"/>
  <c r="C48" i="21" s="1"/>
  <c r="E50" i="21"/>
  <c r="D50" i="21"/>
  <c r="C53" i="24"/>
  <c r="C55" i="24" s="1"/>
  <c r="C44" i="20"/>
  <c r="R36" i="20"/>
  <c r="C23" i="21"/>
  <c r="C50" i="21" l="1"/>
  <c r="E8" i="20"/>
  <c r="E50" i="20" s="1"/>
  <c r="F10" i="20"/>
  <c r="G10" i="20"/>
  <c r="G8" i="20" s="1"/>
  <c r="G50" i="20" s="1"/>
  <c r="I8" i="20"/>
  <c r="I50" i="20" s="1"/>
  <c r="J10" i="20"/>
  <c r="N10" i="20"/>
  <c r="D48" i="20"/>
  <c r="M24" i="20"/>
  <c r="N8" i="20" l="1"/>
  <c r="N50" i="20" s="1"/>
  <c r="R10" i="20"/>
  <c r="F8" i="20"/>
  <c r="H10" i="20"/>
  <c r="J8" i="20"/>
  <c r="M10" i="20"/>
  <c r="H8" i="20"/>
  <c r="H50" i="20" s="1"/>
  <c r="I48" i="20"/>
  <c r="E48" i="20"/>
  <c r="L48" i="20"/>
  <c r="K48" i="20"/>
  <c r="G48" i="20"/>
  <c r="H24" i="20"/>
  <c r="M8" i="20" l="1"/>
  <c r="M50" i="20" s="1"/>
  <c r="J50" i="20"/>
  <c r="F48" i="20"/>
  <c r="H48" i="20" s="1"/>
  <c r="F50" i="20"/>
  <c r="C10" i="20"/>
  <c r="J48" i="20"/>
  <c r="M48" i="20" s="1"/>
  <c r="N48" i="20"/>
  <c r="R8" i="20"/>
  <c r="R50" i="20" s="1"/>
  <c r="C32" i="20"/>
  <c r="C24" i="20"/>
  <c r="C8" i="20" l="1"/>
  <c r="R48" i="20"/>
  <c r="C48" i="20" s="1"/>
  <c r="C36" i="20"/>
  <c r="C50" i="20" l="1"/>
</calcChain>
</file>

<file path=xl/sharedStrings.xml><?xml version="1.0" encoding="utf-8"?>
<sst xmlns="http://schemas.openxmlformats.org/spreadsheetml/2006/main" count="430" uniqueCount="67">
  <si>
    <t>รวมทั้งสิ้น</t>
  </si>
  <si>
    <t>แผน</t>
  </si>
  <si>
    <t>ผล</t>
  </si>
  <si>
    <t>งวดที่ 1</t>
  </si>
  <si>
    <t>งวดที่ 2</t>
  </si>
  <si>
    <t>งวดที่ 3</t>
  </si>
  <si>
    <t>ต.ค.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</si>
  <si>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</si>
  <si>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</si>
  <si>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</si>
  <si>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</si>
  <si>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</si>
  <si>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</si>
  <si>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</si>
  <si>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</si>
  <si>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</si>
  <si>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</si>
  <si>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</si>
  <si>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แผน/</t>
  </si>
  <si>
    <t>รวม</t>
  </si>
  <si>
    <t>หน่วยงาน : สำนักงานเขตสัมพันธวงศ์</t>
  </si>
  <si>
    <t>ค่าตอบแทน</t>
  </si>
  <si>
    <t>-  ค่าอาหารทำการนอกเวลา</t>
  </si>
  <si>
    <t>ค่าใช้สอย</t>
  </si>
  <si>
    <t>-  ค่าซ่อมแซมยานพาหนะ</t>
  </si>
  <si>
    <t>-  ค่าซ่อมแซมครุภัณฑ์</t>
  </si>
  <si>
    <t>ค่าวัสดุ</t>
  </si>
  <si>
    <t>-  ค่าวัสดุน้ำมันเชื้อเพลิงและน้ำมันหล่อลื่น</t>
  </si>
  <si>
    <t>-  ค่าวัสดุยานพาหนะ</t>
  </si>
  <si>
    <t>-  ค่าเครื่องแต่งกาย</t>
  </si>
  <si>
    <t>หน่วย : บาท</t>
  </si>
  <si>
    <t>-  ค่าเบี้ยประชุม</t>
  </si>
  <si>
    <t>-  ค่าวัสดุอุปกรณ์คอมพิวเตอร์</t>
  </si>
  <si>
    <t>ฝ่าย : สิ่งแวดล้อมและสุขาภิบาล</t>
  </si>
  <si>
    <t>งาน/โครงการตามแผนยุทธศาสตร์/งบรายจ่าย/รายการ</t>
  </si>
  <si>
    <t>งบประมาณตามโครงสร้างงาน</t>
  </si>
  <si>
    <t>ค่าตอบแทน ใช้สอยและวัสดุ</t>
  </si>
  <si>
    <t xml:space="preserve">   2) งบดำเนินงาน</t>
  </si>
  <si>
    <t>งานที่ 3: ป้องกันและควบคุมโรค</t>
  </si>
  <si>
    <t>3) งบรายจ่ายอื่น</t>
  </si>
  <si>
    <t>รวมงบประมาณตามโครงสร้างงาน</t>
  </si>
  <si>
    <t>ผู้รายงาน...................................................</t>
  </si>
  <si>
    <t>- ค่าวัสดุสำนักงาน</t>
  </si>
  <si>
    <t xml:space="preserve">   1) งบดำเนินงาน</t>
  </si>
  <si>
    <t xml:space="preserve">  1) งบดำเนินงาน</t>
  </si>
  <si>
    <t>2) งบรายจ่ายอื่น</t>
  </si>
  <si>
    <t>ผู้รายงาน....................................</t>
  </si>
  <si>
    <t>งานที่1: งานบริหารทั่วไปฝ่ายสิ่งแวดล้อมและสุขาภิบาล</t>
  </si>
  <si>
    <t>งานที่ 2 : สุขาภิบาลอาหารและอนามัยสิ่งแวดล้อม</t>
  </si>
  <si>
    <t>แบบ สงม.2</t>
  </si>
  <si>
    <t>สำนักงานเขต</t>
  </si>
  <si>
    <t xml:space="preserve">     - ค่าใช้จ่ายโครงการกรุงเทพฯ เมืองอาหารปลอดภัย</t>
  </si>
  <si>
    <t>แผน/ผลการปฏิบัติงานและการใช้จ่ายงบประมาณรายจ่ายประจำปีงบประมาณ พ.ศ. 2567</t>
  </si>
  <si>
    <t>งวดที่ 1 (เดือนตุลาคม 2566 - เดือนมกราคม 2567)</t>
  </si>
  <si>
    <t>-  ค่าวัสดุสำนักงาน</t>
  </si>
  <si>
    <t>(กุมภาพันธ์ 2567 - พฤษภาคม 2567)</t>
  </si>
  <si>
    <t>(มิถุนายน 2567 - กันยายน 2567)</t>
  </si>
  <si>
    <t>แผน/ผลการปฏิบัติงานและการใช้จ่ายงบประมาณรายจ่ายประจำปีงบประมาณ พ.ศ. 2568</t>
  </si>
  <si>
    <t>-  ค่าจ้างเหมาบริการเป็นรายบุคคล 2 ราย</t>
  </si>
  <si>
    <t xml:space="preserve">         การแก้ไขปัญหาโรคไข้เลือดออกในพื้นที่กรุงเทพมหานคร</t>
  </si>
  <si>
    <t xml:space="preserve">       - ค่าใช้จ่ายในการบูรณาการความร่วมมือในการพัฒนาประสิทธิภาพ</t>
  </si>
  <si>
    <t>(ตุลาคม 2567 - มกราคม 2568)</t>
  </si>
  <si>
    <t>(กุมภาพันธ์ 2568 - พฤษภาคม 2568)</t>
  </si>
  <si>
    <t>(มิถุนายน 2568 - กันยายน 2568)</t>
  </si>
  <si>
    <t>-  ค่าจ้างเหมาบริการเป็นรายบุคคล 1 ราย</t>
  </si>
  <si>
    <t>- ค่าใช้จ่ายในการบูรณาการความร่วมมือในการพัฒนาประสิทธิภาพ</t>
  </si>
  <si>
    <t xml:space="preserve">  การแก้ไขปัญหาโรคไข้เลือดออกในพื้นที่กรุงเทพมหานคร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</si>
</sst>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7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1"/>
      <color theme="1"/>
      <name val="Calibri"/>
      <family val="2"/>
      <charset val="222"/>
      <scheme val="minor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b/>
      <u/>
      <sz val="14"/>
      <color theme="1"/>
      <name val="TH SarabunPSK"/>
      <family val="2"/>
    </font>
    <font>
      <sz val="14"/>
      <color theme="1"/>
      <name val="TH SarabunIT๙"/>
      <family val="2"/>
    </font>
    <font>
      <u/>
      <sz val="16"/>
      <color theme="1"/>
      <name val="TH SarabunPSK"/>
      <family val="2"/>
    </font>
    <font>
      <b/>
      <u/>
      <sz val="16"/>
      <color theme="1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Calibri"/>
      <family val="2"/>
      <charset val="222"/>
      <scheme val="minor"/>
    </font>
    <font>
      <sz val="16"/>
      <color theme="1"/>
      <name val="TH SarabunIT๙"/>
      <family val="2"/>
    </font>
    <font>
      <b/>
      <u/>
      <sz val="16"/>
      <color theme="1"/>
      <name val="TH SarabunPSK"/>
      <family val="2"/>
      <charset val="222"/>
    </font>
    <font>
      <b/>
      <sz val="16"/>
      <color theme="1"/>
      <name val="Calibri"/>
      <family val="2"/>
      <charset val="222"/>
      <scheme val="minor"/>
    </font>
    <font>
      <b/>
      <sz val="16"/>
      <name val="TH SarabunPSK"/>
      <family val="2"/>
    </font>
    <font>
      <sz val="16"/>
      <color theme="1"/>
      <name val="TH SarabunPSK"/>
      <family val="2"/>
      <charset val="22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46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 indent="2"/>
    </xf>
    <xf numFmtId="0" fontId="1" fillId="0" borderId="12" xfId="0" quotePrefix="1" applyFont="1" applyBorder="1" applyAlignment="1">
      <alignment horizontal="left" vertical="center" indent="4"/>
    </xf>
    <xf numFmtId="164" fontId="2" fillId="0" borderId="1" xfId="1" applyNumberFormat="1" applyFont="1" applyBorder="1" applyAlignment="1">
      <alignment horizontal="center" vertical="center"/>
    </xf>
    <xf numFmtId="0" fontId="2" fillId="0" borderId="1" xfId="0" applyFont="1" applyBorder="1"/>
    <xf numFmtId="0" fontId="1" fillId="0" borderId="0" xfId="0" applyFont="1"/>
    <xf numFmtId="0" fontId="1" fillId="0" borderId="1" xfId="0" applyFont="1" applyBorder="1"/>
    <xf numFmtId="164" fontId="2" fillId="2" borderId="1" xfId="1" applyNumberFormat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2" xfId="0" quotePrefix="1" applyFont="1" applyBorder="1" applyAlignment="1">
      <alignment horizontal="left" vertical="center" indent="2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164" fontId="4" fillId="2" borderId="4" xfId="1" applyNumberFormat="1" applyFont="1" applyFill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7" fillId="0" borderId="0" xfId="0" applyFont="1"/>
    <xf numFmtId="0" fontId="5" fillId="0" borderId="0" xfId="0" applyFont="1" applyAlignment="1">
      <alignment horizontal="right" vertical="center"/>
    </xf>
    <xf numFmtId="164" fontId="4" fillId="0" borderId="1" xfId="1" applyNumberFormat="1" applyFont="1" applyBorder="1"/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164" fontId="2" fillId="2" borderId="2" xfId="1" applyNumberFormat="1" applyFont="1" applyFill="1" applyBorder="1" applyAlignment="1">
      <alignment horizontal="center" vertical="center"/>
    </xf>
    <xf numFmtId="0" fontId="2" fillId="0" borderId="2" xfId="0" quotePrefix="1" applyFont="1" applyBorder="1" applyAlignment="1">
      <alignment horizontal="left" vertical="center" indent="2"/>
    </xf>
    <xf numFmtId="164" fontId="2" fillId="0" borderId="3" xfId="1" applyNumberFormat="1" applyFont="1" applyBorder="1" applyAlignment="1">
      <alignment horizontal="center" vertical="center"/>
    </xf>
    <xf numFmtId="164" fontId="2" fillId="0" borderId="4" xfId="1" applyNumberFormat="1" applyFont="1" applyBorder="1" applyAlignment="1">
      <alignment horizontal="center" vertical="center"/>
    </xf>
    <xf numFmtId="43" fontId="2" fillId="0" borderId="4" xfId="1" applyFont="1" applyBorder="1" applyAlignment="1">
      <alignment horizontal="center" vertical="center"/>
    </xf>
    <xf numFmtId="0" fontId="2" fillId="0" borderId="10" xfId="0" quotePrefix="1" applyFont="1" applyBorder="1" applyAlignment="1">
      <alignment horizontal="left" vertical="center" indent="2"/>
    </xf>
    <xf numFmtId="0" fontId="8" fillId="0" borderId="12" xfId="0" quotePrefix="1" applyFont="1" applyBorder="1" applyAlignment="1">
      <alignment horizontal="left" vertical="center" indent="2"/>
    </xf>
    <xf numFmtId="0" fontId="1" fillId="0" borderId="5" xfId="0" applyFont="1" applyBorder="1"/>
    <xf numFmtId="0" fontId="1" fillId="0" borderId="12" xfId="0" applyFont="1" applyBorder="1" applyAlignment="1">
      <alignment horizontal="left" vertical="center" indent="2"/>
    </xf>
    <xf numFmtId="0" fontId="1" fillId="0" borderId="7" xfId="0" applyFont="1" applyBorder="1"/>
    <xf numFmtId="0" fontId="2" fillId="0" borderId="0" xfId="0" applyFont="1"/>
    <xf numFmtId="0" fontId="1" fillId="0" borderId="14" xfId="0" applyFont="1" applyBorder="1" applyAlignment="1">
      <alignment horizontal="center" vertical="center"/>
    </xf>
    <xf numFmtId="0" fontId="2" fillId="0" borderId="12" xfId="0" quotePrefix="1" applyFont="1" applyBorder="1" applyAlignment="1">
      <alignment horizontal="left" vertical="center" indent="2"/>
    </xf>
    <xf numFmtId="164" fontId="2" fillId="0" borderId="10" xfId="1" applyNumberFormat="1" applyFont="1" applyBorder="1" applyAlignment="1">
      <alignment horizontal="center" vertical="center"/>
    </xf>
    <xf numFmtId="164" fontId="2" fillId="0" borderId="9" xfId="1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164" fontId="2" fillId="0" borderId="0" xfId="0" applyNumberFormat="1" applyFont="1"/>
    <xf numFmtId="0" fontId="2" fillId="2" borderId="2" xfId="0" quotePrefix="1" applyFont="1" applyFill="1" applyBorder="1" applyAlignment="1">
      <alignment horizontal="left" vertical="center" indent="4"/>
    </xf>
    <xf numFmtId="164" fontId="2" fillId="2" borderId="1" xfId="1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164" fontId="2" fillId="0" borderId="1" xfId="1" applyNumberFormat="1" applyFont="1" applyBorder="1"/>
    <xf numFmtId="164" fontId="2" fillId="2" borderId="10" xfId="1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3" xfId="0" quotePrefix="1" applyFont="1" applyBorder="1" applyAlignment="1">
      <alignment horizontal="left" vertical="center" indent="4"/>
    </xf>
    <xf numFmtId="0" fontId="2" fillId="0" borderId="13" xfId="0" quotePrefix="1" applyFont="1" applyBorder="1" applyAlignment="1">
      <alignment horizontal="left" vertical="center" indent="4"/>
    </xf>
    <xf numFmtId="0" fontId="2" fillId="0" borderId="14" xfId="0" applyFont="1" applyBorder="1" applyAlignment="1">
      <alignment horizontal="center" vertical="center"/>
    </xf>
    <xf numFmtId="0" fontId="1" fillId="0" borderId="1" xfId="0" quotePrefix="1" applyFont="1" applyBorder="1"/>
    <xf numFmtId="164" fontId="4" fillId="3" borderId="1" xfId="1" applyNumberFormat="1" applyFont="1" applyFill="1" applyBorder="1"/>
    <xf numFmtId="164" fontId="4" fillId="3" borderId="0" xfId="1" applyNumberFormat="1" applyFont="1" applyFill="1" applyBorder="1"/>
    <xf numFmtId="0" fontId="4" fillId="2" borderId="7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/>
    </xf>
    <xf numFmtId="164" fontId="4" fillId="2" borderId="4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0" fontId="6" fillId="0" borderId="13" xfId="0" quotePrefix="1" applyFont="1" applyBorder="1" applyAlignment="1">
      <alignment horizontal="left" vertical="center" indent="2"/>
    </xf>
    <xf numFmtId="164" fontId="5" fillId="0" borderId="4" xfId="1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left" vertical="center" indent="2"/>
    </xf>
    <xf numFmtId="0" fontId="1" fillId="0" borderId="7" xfId="0" applyFont="1" applyBorder="1" applyAlignment="1">
      <alignment horizontal="center" vertical="center"/>
    </xf>
    <xf numFmtId="164" fontId="5" fillId="0" borderId="8" xfId="1" applyNumberFormat="1" applyFont="1" applyFill="1" applyBorder="1" applyAlignment="1">
      <alignment horizontal="center" vertical="center"/>
    </xf>
    <xf numFmtId="0" fontId="2" fillId="2" borderId="7" xfId="0" quotePrefix="1" applyFont="1" applyFill="1" applyBorder="1" applyAlignment="1">
      <alignment horizontal="left" vertical="center" indent="4"/>
    </xf>
    <xf numFmtId="164" fontId="4" fillId="2" borderId="2" xfId="1" applyNumberFormat="1" applyFont="1" applyFill="1" applyBorder="1" applyAlignment="1">
      <alignment horizontal="center" vertical="center"/>
    </xf>
    <xf numFmtId="164" fontId="4" fillId="2" borderId="8" xfId="1" applyNumberFormat="1" applyFont="1" applyFill="1" applyBorder="1" applyAlignment="1">
      <alignment horizontal="center" vertical="center"/>
    </xf>
    <xf numFmtId="0" fontId="2" fillId="2" borderId="5" xfId="0" quotePrefix="1" applyFont="1" applyFill="1" applyBorder="1" applyAlignment="1">
      <alignment horizontal="left" vertical="center" indent="4"/>
    </xf>
    <xf numFmtId="0" fontId="2" fillId="0" borderId="13" xfId="0" quotePrefix="1" applyFont="1" applyBorder="1" applyAlignment="1">
      <alignment horizontal="left" vertical="center" indent="2"/>
    </xf>
    <xf numFmtId="164" fontId="4" fillId="0" borderId="9" xfId="1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 indent="2"/>
    </xf>
    <xf numFmtId="0" fontId="4" fillId="0" borderId="1" xfId="0" applyFont="1" applyBorder="1"/>
    <xf numFmtId="0" fontId="4" fillId="0" borderId="4" xfId="0" applyFont="1" applyBorder="1"/>
    <xf numFmtId="0" fontId="1" fillId="0" borderId="5" xfId="0" quotePrefix="1" applyFont="1" applyBorder="1" applyAlignment="1">
      <alignment horizontal="left" vertical="center" indent="4"/>
    </xf>
    <xf numFmtId="0" fontId="1" fillId="0" borderId="3" xfId="0" quotePrefix="1" applyFont="1" applyBorder="1"/>
    <xf numFmtId="164" fontId="4" fillId="2" borderId="9" xfId="1" applyNumberFormat="1" applyFont="1" applyFill="1" applyBorder="1"/>
    <xf numFmtId="164" fontId="4" fillId="0" borderId="9" xfId="1" applyNumberFormat="1" applyFont="1" applyBorder="1"/>
    <xf numFmtId="0" fontId="2" fillId="0" borderId="5" xfId="0" quotePrefix="1" applyFont="1" applyBorder="1" applyAlignment="1">
      <alignment horizontal="left" vertical="center" indent="2"/>
    </xf>
    <xf numFmtId="164" fontId="4" fillId="0" borderId="4" xfId="1" applyNumberFormat="1" applyFont="1" applyBorder="1"/>
    <xf numFmtId="0" fontId="9" fillId="0" borderId="13" xfId="0" quotePrefix="1" applyFont="1" applyBorder="1" applyAlignment="1">
      <alignment horizontal="left" vertical="center" indent="2"/>
    </xf>
    <xf numFmtId="164" fontId="4" fillId="0" borderId="8" xfId="1" applyNumberFormat="1" applyFont="1" applyBorder="1"/>
    <xf numFmtId="164" fontId="4" fillId="0" borderId="4" xfId="1" applyNumberFormat="1" applyFont="1" applyFill="1" applyBorder="1" applyAlignment="1">
      <alignment horizontal="center" vertical="center"/>
    </xf>
    <xf numFmtId="164" fontId="4" fillId="2" borderId="17" xfId="1" applyNumberFormat="1" applyFont="1" applyFill="1" applyBorder="1"/>
    <xf numFmtId="164" fontId="2" fillId="2" borderId="1" xfId="0" applyNumberFormat="1" applyFont="1" applyFill="1" applyBorder="1" applyAlignment="1">
      <alignment horizontal="center" vertical="center"/>
    </xf>
    <xf numFmtId="164" fontId="4" fillId="2" borderId="4" xfId="1" applyNumberFormat="1" applyFont="1" applyFill="1" applyBorder="1"/>
    <xf numFmtId="0" fontId="2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12" fillId="0" borderId="0" xfId="0" applyFont="1"/>
    <xf numFmtId="164" fontId="2" fillId="0" borderId="4" xfId="1" applyNumberFormat="1" applyFont="1" applyBorder="1"/>
    <xf numFmtId="164" fontId="2" fillId="0" borderId="1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64" fontId="2" fillId="0" borderId="11" xfId="1" applyNumberFormat="1" applyFont="1" applyBorder="1" applyAlignment="1">
      <alignment horizontal="center" vertical="center"/>
    </xf>
    <xf numFmtId="164" fontId="2" fillId="2" borderId="15" xfId="1" applyNumberFormat="1" applyFont="1" applyFill="1" applyBorder="1" applyAlignment="1">
      <alignment horizontal="center" vertical="center"/>
    </xf>
    <xf numFmtId="164" fontId="2" fillId="0" borderId="8" xfId="1" applyNumberFormat="1" applyFont="1" applyBorder="1"/>
    <xf numFmtId="164" fontId="2" fillId="2" borderId="2" xfId="0" applyNumberFormat="1" applyFont="1" applyFill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/>
    </xf>
    <xf numFmtId="43" fontId="2" fillId="0" borderId="2" xfId="1" applyFont="1" applyBorder="1" applyAlignment="1">
      <alignment horizontal="center"/>
    </xf>
    <xf numFmtId="164" fontId="2" fillId="0" borderId="2" xfId="1" applyNumberFormat="1" applyFont="1" applyBorder="1"/>
    <xf numFmtId="0" fontId="2" fillId="2" borderId="7" xfId="0" applyFont="1" applyFill="1" applyBorder="1" applyAlignment="1">
      <alignment vertical="center"/>
    </xf>
    <xf numFmtId="0" fontId="8" fillId="0" borderId="13" xfId="0" quotePrefix="1" applyFont="1" applyBorder="1" applyAlignment="1">
      <alignment horizontal="left" vertical="center" indent="2"/>
    </xf>
    <xf numFmtId="164" fontId="2" fillId="2" borderId="6" xfId="1" applyNumberFormat="1" applyFont="1" applyFill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0" fontId="2" fillId="2" borderId="13" xfId="0" applyFont="1" applyFill="1" applyBorder="1" applyAlignment="1">
      <alignment vertical="center"/>
    </xf>
    <xf numFmtId="0" fontId="2" fillId="0" borderId="7" xfId="0" quotePrefix="1" applyFont="1" applyBorder="1" applyAlignment="1">
      <alignment horizontal="left" vertical="center" indent="2"/>
    </xf>
    <xf numFmtId="0" fontId="1" fillId="0" borderId="2" xfId="0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164" fontId="2" fillId="2" borderId="4" xfId="1" applyNumberFormat="1" applyFont="1" applyFill="1" applyBorder="1" applyAlignment="1">
      <alignment horizontal="center" vertical="center"/>
    </xf>
    <xf numFmtId="0" fontId="2" fillId="0" borderId="7" xfId="0" quotePrefix="1" applyFont="1" applyBorder="1" applyAlignment="1">
      <alignment horizontal="left" vertical="center" indent="4"/>
    </xf>
    <xf numFmtId="0" fontId="2" fillId="0" borderId="5" xfId="0" quotePrefix="1" applyFont="1" applyBorder="1" applyAlignment="1">
      <alignment horizontal="left" vertical="center" indent="4"/>
    </xf>
    <xf numFmtId="0" fontId="2" fillId="0" borderId="4" xfId="0" applyFont="1" applyBorder="1"/>
    <xf numFmtId="0" fontId="2" fillId="2" borderId="1" xfId="0" applyFont="1" applyFill="1" applyBorder="1"/>
    <xf numFmtId="0" fontId="2" fillId="2" borderId="4" xfId="0" applyFont="1" applyFill="1" applyBorder="1"/>
    <xf numFmtId="164" fontId="2" fillId="0" borderId="0" xfId="1" applyNumberFormat="1" applyFont="1" applyAlignment="1">
      <alignment vertical="center"/>
    </xf>
    <xf numFmtId="164" fontId="11" fillId="0" borderId="0" xfId="1" applyNumberFormat="1" applyFont="1"/>
    <xf numFmtId="164" fontId="1" fillId="0" borderId="0" xfId="1" applyNumberFormat="1" applyFont="1" applyAlignment="1">
      <alignment horizontal="center" vertical="center"/>
    </xf>
    <xf numFmtId="164" fontId="10" fillId="0" borderId="0" xfId="1" applyNumberFormat="1" applyFont="1" applyAlignment="1">
      <alignment horizontal="right" vertical="center"/>
    </xf>
    <xf numFmtId="164" fontId="2" fillId="0" borderId="14" xfId="1" applyNumberFormat="1" applyFont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 vertical="center"/>
    </xf>
    <xf numFmtId="164" fontId="2" fillId="0" borderId="8" xfId="1" applyNumberFormat="1" applyFont="1" applyBorder="1" applyAlignment="1">
      <alignment horizontal="center" vertical="center"/>
    </xf>
    <xf numFmtId="164" fontId="1" fillId="0" borderId="0" xfId="1" applyNumberFormat="1" applyFont="1"/>
    <xf numFmtId="164" fontId="2" fillId="0" borderId="0" xfId="1" applyNumberFormat="1" applyFont="1"/>
    <xf numFmtId="0" fontId="10" fillId="2" borderId="13" xfId="0" applyFont="1" applyFill="1" applyBorder="1" applyAlignment="1">
      <alignment vertical="center"/>
    </xf>
    <xf numFmtId="0" fontId="10" fillId="2" borderId="2" xfId="0" applyFont="1" applyFill="1" applyBorder="1" applyAlignment="1">
      <alignment horizontal="center" vertical="center"/>
    </xf>
    <xf numFmtId="164" fontId="10" fillId="2" borderId="14" xfId="1" applyNumberFormat="1" applyFont="1" applyFill="1" applyBorder="1" applyAlignment="1">
      <alignment horizontal="center" vertical="center"/>
    </xf>
    <xf numFmtId="164" fontId="10" fillId="2" borderId="2" xfId="1" applyNumberFormat="1" applyFont="1" applyFill="1" applyBorder="1" applyAlignment="1">
      <alignment horizontal="center" vertical="center"/>
    </xf>
    <xf numFmtId="164" fontId="10" fillId="2" borderId="16" xfId="1" applyNumberFormat="1" applyFont="1" applyFill="1" applyBorder="1" applyAlignment="1">
      <alignment horizontal="center" vertical="center"/>
    </xf>
    <xf numFmtId="0" fontId="10" fillId="0" borderId="7" xfId="0" quotePrefix="1" applyFont="1" applyBorder="1" applyAlignment="1">
      <alignment horizontal="left" vertical="center" indent="2"/>
    </xf>
    <xf numFmtId="164" fontId="10" fillId="0" borderId="4" xfId="0" applyNumberFormat="1" applyFont="1" applyBorder="1" applyAlignment="1">
      <alignment horizontal="center" vertical="center"/>
    </xf>
    <xf numFmtId="164" fontId="10" fillId="0" borderId="6" xfId="1" applyNumberFormat="1" applyFont="1" applyBorder="1" applyAlignment="1">
      <alignment horizontal="center" vertical="center"/>
    </xf>
    <xf numFmtId="164" fontId="10" fillId="0" borderId="1" xfId="1" applyNumberFormat="1" applyFont="1" applyBorder="1" applyAlignment="1">
      <alignment horizontal="center" vertical="center"/>
    </xf>
    <xf numFmtId="164" fontId="10" fillId="0" borderId="4" xfId="1" applyNumberFormat="1" applyFont="1" applyBorder="1" applyAlignment="1">
      <alignment horizontal="center" vertical="center"/>
    </xf>
    <xf numFmtId="0" fontId="10" fillId="0" borderId="5" xfId="0" quotePrefix="1" applyFont="1" applyBorder="1" applyAlignment="1">
      <alignment horizontal="left" vertical="center" indent="2"/>
    </xf>
    <xf numFmtId="0" fontId="10" fillId="0" borderId="4" xfId="0" applyFont="1" applyBorder="1" applyAlignment="1">
      <alignment horizontal="center" vertical="center"/>
    </xf>
    <xf numFmtId="0" fontId="13" fillId="0" borderId="13" xfId="0" quotePrefix="1" applyFont="1" applyBorder="1" applyAlignment="1">
      <alignment horizontal="left" vertical="center" indent="2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164" fontId="10" fillId="0" borderId="11" xfId="1" applyNumberFormat="1" applyFont="1" applyBorder="1" applyAlignment="1">
      <alignment horizontal="center" vertical="center"/>
    </xf>
    <xf numFmtId="164" fontId="10" fillId="0" borderId="10" xfId="1" applyNumberFormat="1" applyFont="1" applyBorder="1" applyAlignment="1">
      <alignment horizontal="center" vertical="center"/>
    </xf>
    <xf numFmtId="164" fontId="10" fillId="0" borderId="15" xfId="1" applyNumberFormat="1" applyFont="1" applyBorder="1" applyAlignment="1">
      <alignment horizontal="center" vertical="center"/>
    </xf>
    <xf numFmtId="164" fontId="10" fillId="0" borderId="18" xfId="1" applyNumberFormat="1" applyFont="1" applyBorder="1" applyAlignment="1">
      <alignment horizontal="center" vertical="center"/>
    </xf>
    <xf numFmtId="164" fontId="10" fillId="0" borderId="6" xfId="1" applyNumberFormat="1" applyFont="1" applyFill="1" applyBorder="1" applyAlignment="1">
      <alignment horizontal="center" vertical="center"/>
    </xf>
    <xf numFmtId="164" fontId="10" fillId="0" borderId="1" xfId="1" applyNumberFormat="1" applyFont="1" applyFill="1" applyBorder="1" applyAlignment="1">
      <alignment horizontal="center" vertical="center"/>
    </xf>
    <xf numFmtId="164" fontId="10" fillId="0" borderId="18" xfId="1" applyNumberFormat="1" applyFont="1" applyFill="1" applyBorder="1" applyAlignment="1">
      <alignment horizontal="center" vertical="center"/>
    </xf>
    <xf numFmtId="0" fontId="10" fillId="0" borderId="13" xfId="0" applyFont="1" applyBorder="1" applyAlignment="1">
      <alignment horizontal="left" vertical="center" indent="2"/>
    </xf>
    <xf numFmtId="0" fontId="10" fillId="0" borderId="2" xfId="0" applyFont="1" applyBorder="1" applyAlignment="1">
      <alignment horizontal="center" vertical="center"/>
    </xf>
    <xf numFmtId="164" fontId="10" fillId="0" borderId="8" xfId="0" applyNumberFormat="1" applyFont="1" applyBorder="1" applyAlignment="1">
      <alignment horizontal="center" vertical="center"/>
    </xf>
    <xf numFmtId="0" fontId="10" fillId="2" borderId="7" xfId="0" quotePrefix="1" applyFont="1" applyFill="1" applyBorder="1" applyAlignment="1">
      <alignment horizontal="left" vertical="center" indent="4"/>
    </xf>
    <xf numFmtId="164" fontId="10" fillId="2" borderId="1" xfId="0" applyNumberFormat="1" applyFont="1" applyFill="1" applyBorder="1" applyAlignment="1">
      <alignment horizontal="center" vertical="center"/>
    </xf>
    <xf numFmtId="164" fontId="10" fillId="2" borderId="8" xfId="1" applyNumberFormat="1" applyFont="1" applyFill="1" applyBorder="1" applyAlignment="1">
      <alignment horizontal="center" vertical="center"/>
    </xf>
    <xf numFmtId="0" fontId="10" fillId="2" borderId="5" xfId="0" quotePrefix="1" applyFont="1" applyFill="1" applyBorder="1" applyAlignment="1">
      <alignment horizontal="left" vertical="center" indent="4"/>
    </xf>
    <xf numFmtId="0" fontId="10" fillId="2" borderId="1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164" fontId="10" fillId="2" borderId="6" xfId="1" applyNumberFormat="1" applyFont="1" applyFill="1" applyBorder="1" applyAlignment="1">
      <alignment horizontal="center" vertical="center"/>
    </xf>
    <xf numFmtId="164" fontId="10" fillId="2" borderId="1" xfId="1" applyNumberFormat="1" applyFont="1" applyFill="1" applyBorder="1" applyAlignment="1">
      <alignment horizontal="center" vertical="center"/>
    </xf>
    <xf numFmtId="164" fontId="10" fillId="2" borderId="4" xfId="1" applyNumberFormat="1" applyFont="1" applyFill="1" applyBorder="1" applyAlignment="1">
      <alignment horizontal="center" vertical="center"/>
    </xf>
    <xf numFmtId="0" fontId="10" fillId="0" borderId="13" xfId="0" quotePrefix="1" applyFont="1" applyBorder="1" applyAlignment="1">
      <alignment horizontal="left" vertical="center" indent="2"/>
    </xf>
    <xf numFmtId="0" fontId="10" fillId="0" borderId="5" xfId="0" applyFont="1" applyBorder="1" applyAlignment="1">
      <alignment horizontal="center" vertical="center"/>
    </xf>
    <xf numFmtId="164" fontId="10" fillId="0" borderId="10" xfId="0" applyNumberFormat="1" applyFont="1" applyBorder="1" applyAlignment="1">
      <alignment horizontal="center" vertical="center"/>
    </xf>
    <xf numFmtId="164" fontId="10" fillId="0" borderId="9" xfId="1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164" fontId="10" fillId="0" borderId="6" xfId="1" applyNumberFormat="1" applyFont="1" applyBorder="1"/>
    <xf numFmtId="164" fontId="10" fillId="0" borderId="1" xfId="1" applyNumberFormat="1" applyFont="1" applyBorder="1"/>
    <xf numFmtId="164" fontId="10" fillId="0" borderId="18" xfId="1" applyNumberFormat="1" applyFont="1" applyBorder="1"/>
    <xf numFmtId="0" fontId="10" fillId="0" borderId="7" xfId="0" applyFont="1" applyBorder="1" applyAlignment="1">
      <alignment horizontal="center" vertical="center"/>
    </xf>
    <xf numFmtId="164" fontId="10" fillId="0" borderId="1" xfId="0" applyNumberFormat="1" applyFont="1" applyBorder="1" applyAlignment="1">
      <alignment horizontal="center" vertical="center"/>
    </xf>
    <xf numFmtId="164" fontId="10" fillId="0" borderId="14" xfId="1" applyNumberFormat="1" applyFont="1" applyBorder="1"/>
    <xf numFmtId="164" fontId="10" fillId="0" borderId="2" xfId="0" applyNumberFormat="1" applyFont="1" applyBorder="1" applyAlignment="1">
      <alignment horizontal="center" vertical="center"/>
    </xf>
    <xf numFmtId="0" fontId="10" fillId="0" borderId="7" xfId="0" quotePrefix="1" applyFont="1" applyBorder="1" applyAlignment="1">
      <alignment horizontal="left" vertical="center" indent="4"/>
    </xf>
    <xf numFmtId="164" fontId="10" fillId="0" borderId="4" xfId="1" applyNumberFormat="1" applyFont="1" applyBorder="1"/>
    <xf numFmtId="0" fontId="10" fillId="0" borderId="5" xfId="0" quotePrefix="1" applyFont="1" applyBorder="1" applyAlignment="1">
      <alignment horizontal="left" vertical="center" indent="4"/>
    </xf>
    <xf numFmtId="164" fontId="10" fillId="0" borderId="1" xfId="1" applyNumberFormat="1" applyFont="1" applyBorder="1" applyAlignment="1">
      <alignment horizontal="center"/>
    </xf>
    <xf numFmtId="164" fontId="10" fillId="0" borderId="4" xfId="1" applyNumberFormat="1" applyFont="1" applyBorder="1" applyAlignment="1">
      <alignment horizontal="center"/>
    </xf>
    <xf numFmtId="0" fontId="10" fillId="0" borderId="3" xfId="0" applyFont="1" applyBorder="1"/>
    <xf numFmtId="164" fontId="10" fillId="3" borderId="6" xfId="1" applyNumberFormat="1" applyFont="1" applyFill="1" applyBorder="1"/>
    <xf numFmtId="164" fontId="10" fillId="3" borderId="1" xfId="1" applyNumberFormat="1" applyFont="1" applyFill="1" applyBorder="1" applyAlignment="1">
      <alignment horizontal="center"/>
    </xf>
    <xf numFmtId="164" fontId="10" fillId="3" borderId="4" xfId="1" applyNumberFormat="1" applyFont="1" applyFill="1" applyBorder="1" applyAlignment="1">
      <alignment horizontal="center"/>
    </xf>
    <xf numFmtId="164" fontId="10" fillId="0" borderId="14" xfId="1" applyNumberFormat="1" applyFont="1" applyBorder="1" applyAlignment="1">
      <alignment horizontal="center" vertical="center"/>
    </xf>
    <xf numFmtId="164" fontId="10" fillId="0" borderId="2" xfId="1" applyNumberFormat="1" applyFont="1" applyBorder="1" applyAlignment="1">
      <alignment horizontal="center" vertical="center"/>
    </xf>
    <xf numFmtId="164" fontId="10" fillId="0" borderId="8" xfId="1" applyNumberFormat="1" applyFont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164" fontId="10" fillId="2" borderId="6" xfId="1" applyNumberFormat="1" applyFont="1" applyFill="1" applyBorder="1"/>
    <xf numFmtId="0" fontId="10" fillId="2" borderId="10" xfId="0" applyFont="1" applyFill="1" applyBorder="1" applyAlignment="1">
      <alignment horizontal="center" vertical="center"/>
    </xf>
    <xf numFmtId="164" fontId="10" fillId="2" borderId="11" xfId="1" applyNumberFormat="1" applyFont="1" applyFill="1" applyBorder="1"/>
    <xf numFmtId="164" fontId="10" fillId="2" borderId="10" xfId="1" applyNumberFormat="1" applyFont="1" applyFill="1" applyBorder="1"/>
    <xf numFmtId="164" fontId="10" fillId="2" borderId="9" xfId="1" applyNumberFormat="1" applyFont="1" applyFill="1" applyBorder="1"/>
    <xf numFmtId="164" fontId="10" fillId="0" borderId="11" xfId="1" applyNumberFormat="1" applyFont="1" applyBorder="1"/>
    <xf numFmtId="164" fontId="10" fillId="0" borderId="10" xfId="1" applyNumberFormat="1" applyFont="1" applyBorder="1"/>
    <xf numFmtId="164" fontId="10" fillId="0" borderId="2" xfId="1" applyNumberFormat="1" applyFont="1" applyBorder="1"/>
    <xf numFmtId="164" fontId="10" fillId="0" borderId="8" xfId="1" applyNumberFormat="1" applyFont="1" applyBorder="1"/>
    <xf numFmtId="164" fontId="14" fillId="0" borderId="4" xfId="1" applyNumberFormat="1" applyFont="1" applyBorder="1"/>
    <xf numFmtId="0" fontId="10" fillId="0" borderId="13" xfId="0" applyFont="1" applyBorder="1" applyAlignment="1">
      <alignment horizontal="center" vertical="center"/>
    </xf>
    <xf numFmtId="164" fontId="10" fillId="2" borderId="1" xfId="1" applyNumberFormat="1" applyFont="1" applyFill="1" applyBorder="1"/>
    <xf numFmtId="164" fontId="10" fillId="2" borderId="4" xfId="1" applyNumberFormat="1" applyFont="1" applyFill="1" applyBorder="1"/>
    <xf numFmtId="164" fontId="10" fillId="2" borderId="14" xfId="1" applyNumberFormat="1" applyFont="1" applyFill="1" applyBorder="1"/>
    <xf numFmtId="164" fontId="10" fillId="2" borderId="10" xfId="1" applyNumberFormat="1" applyFont="1" applyFill="1" applyBorder="1" applyAlignment="1">
      <alignment horizontal="center" vertical="center"/>
    </xf>
    <xf numFmtId="164" fontId="10" fillId="2" borderId="9" xfId="1" applyNumberFormat="1" applyFont="1" applyFill="1" applyBorder="1" applyAlignment="1">
      <alignment horizontal="center" vertical="center"/>
    </xf>
    <xf numFmtId="164" fontId="10" fillId="0" borderId="12" xfId="0" applyNumberFormat="1" applyFont="1" applyBorder="1" applyAlignment="1">
      <alignment horizontal="center" vertical="center"/>
    </xf>
    <xf numFmtId="164" fontId="10" fillId="2" borderId="2" xfId="0" applyNumberFormat="1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164" fontId="4" fillId="2" borderId="8" xfId="0" applyNumberFormat="1" applyFont="1" applyFill="1" applyBorder="1" applyAlignment="1">
      <alignment horizontal="center" vertical="center"/>
    </xf>
    <xf numFmtId="164" fontId="2" fillId="0" borderId="4" xfId="1" applyNumberFormat="1" applyFont="1" applyFill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164" fontId="2" fillId="0" borderId="1" xfId="0" applyNumberFormat="1" applyFont="1" applyBorder="1"/>
    <xf numFmtId="0" fontId="2" fillId="0" borderId="3" xfId="0" applyFont="1" applyBorder="1"/>
    <xf numFmtId="164" fontId="2" fillId="0" borderId="10" xfId="0" applyNumberFormat="1" applyFont="1" applyBorder="1"/>
    <xf numFmtId="0" fontId="2" fillId="0" borderId="2" xfId="0" applyFont="1" applyBorder="1"/>
    <xf numFmtId="0" fontId="2" fillId="0" borderId="7" xfId="0" applyFont="1" applyBorder="1"/>
    <xf numFmtId="0" fontId="2" fillId="0" borderId="8" xfId="0" applyFont="1" applyBorder="1"/>
    <xf numFmtId="164" fontId="2" fillId="0" borderId="12" xfId="1" applyNumberFormat="1" applyFont="1" applyBorder="1"/>
    <xf numFmtId="0" fontId="2" fillId="0" borderId="10" xfId="0" applyFont="1" applyBorder="1"/>
    <xf numFmtId="0" fontId="2" fillId="0" borderId="12" xfId="0" applyFont="1" applyBorder="1"/>
    <xf numFmtId="164" fontId="2" fillId="0" borderId="3" xfId="0" applyNumberFormat="1" applyFont="1" applyBorder="1" applyAlignment="1">
      <alignment horizontal="center" vertical="center"/>
    </xf>
    <xf numFmtId="0" fontId="2" fillId="2" borderId="3" xfId="0" applyFont="1" applyFill="1" applyBorder="1"/>
    <xf numFmtId="164" fontId="2" fillId="2" borderId="1" xfId="0" applyNumberFormat="1" applyFont="1" applyFill="1" applyBorder="1"/>
    <xf numFmtId="164" fontId="2" fillId="2" borderId="3" xfId="0" applyNumberFormat="1" applyFont="1" applyFill="1" applyBorder="1"/>
    <xf numFmtId="164" fontId="2" fillId="2" borderId="4" xfId="0" applyNumberFormat="1" applyFont="1" applyFill="1" applyBorder="1"/>
    <xf numFmtId="0" fontId="2" fillId="0" borderId="13" xfId="0" applyFont="1" applyBorder="1"/>
    <xf numFmtId="164" fontId="2" fillId="2" borderId="3" xfId="1" applyNumberFormat="1" applyFont="1" applyFill="1" applyBorder="1" applyAlignment="1">
      <alignment horizontal="center" vertical="center"/>
    </xf>
    <xf numFmtId="164" fontId="2" fillId="0" borderId="3" xfId="1" applyNumberFormat="1" applyFont="1" applyBorder="1"/>
    <xf numFmtId="164" fontId="2" fillId="0" borderId="4" xfId="0" applyNumberFormat="1" applyFont="1" applyBorder="1"/>
    <xf numFmtId="164" fontId="2" fillId="0" borderId="9" xfId="0" applyNumberFormat="1" applyFont="1" applyBorder="1"/>
    <xf numFmtId="43" fontId="2" fillId="0" borderId="8" xfId="1" applyFont="1" applyBorder="1" applyAlignment="1">
      <alignment horizontal="center"/>
    </xf>
    <xf numFmtId="164" fontId="2" fillId="0" borderId="17" xfId="1" applyNumberFormat="1" applyFont="1" applyBorder="1"/>
    <xf numFmtId="0" fontId="2" fillId="0" borderId="17" xfId="0" applyFont="1" applyBorder="1"/>
    <xf numFmtId="43" fontId="2" fillId="0" borderId="12" xfId="1" applyFont="1" applyBorder="1" applyAlignment="1">
      <alignment horizontal="center"/>
    </xf>
    <xf numFmtId="43" fontId="2" fillId="0" borderId="17" xfId="1" applyFont="1" applyBorder="1" applyAlignment="1">
      <alignment horizontal="center"/>
    </xf>
    <xf numFmtId="0" fontId="4" fillId="2" borderId="13" xfId="0" applyFont="1" applyFill="1" applyBorder="1" applyAlignment="1">
      <alignment vertical="center"/>
    </xf>
    <xf numFmtId="0" fontId="4" fillId="0" borderId="7" xfId="0" quotePrefix="1" applyFont="1" applyBorder="1" applyAlignment="1">
      <alignment horizontal="left" vertical="center" indent="2"/>
    </xf>
    <xf numFmtId="0" fontId="4" fillId="0" borderId="5" xfId="0" quotePrefix="1" applyFont="1" applyBorder="1" applyAlignment="1">
      <alignment horizontal="left" vertical="center" indent="2"/>
    </xf>
    <xf numFmtId="0" fontId="15" fillId="2" borderId="13" xfId="0" applyFont="1" applyFill="1" applyBorder="1" applyAlignment="1">
      <alignment horizontal="left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164" fontId="2" fillId="2" borderId="7" xfId="0" applyNumberFormat="1" applyFont="1" applyFill="1" applyBorder="1" applyAlignment="1">
      <alignment horizontal="center" vertical="center"/>
    </xf>
    <xf numFmtId="164" fontId="2" fillId="2" borderId="8" xfId="0" applyNumberFormat="1" applyFont="1" applyFill="1" applyBorder="1" applyAlignment="1">
      <alignment horizontal="center" vertical="center"/>
    </xf>
    <xf numFmtId="0" fontId="4" fillId="0" borderId="10" xfId="0" quotePrefix="1" applyFont="1" applyBorder="1" applyAlignment="1">
      <alignment horizontal="left" vertical="center" indent="2"/>
    </xf>
    <xf numFmtId="0" fontId="4" fillId="0" borderId="12" xfId="0" quotePrefix="1" applyFont="1" applyBorder="1" applyAlignment="1">
      <alignment horizontal="left" vertical="center" indent="2"/>
    </xf>
    <xf numFmtId="164" fontId="4" fillId="0" borderId="2" xfId="1" applyNumberFormat="1" applyFont="1" applyFill="1" applyBorder="1" applyAlignment="1">
      <alignment horizontal="center" vertical="center"/>
    </xf>
    <xf numFmtId="0" fontId="2" fillId="2" borderId="10" xfId="0" quotePrefix="1" applyFont="1" applyFill="1" applyBorder="1" applyAlignment="1">
      <alignment horizontal="left" vertical="center" indent="4"/>
    </xf>
    <xf numFmtId="164" fontId="4" fillId="0" borderId="1" xfId="1" applyNumberFormat="1" applyFont="1" applyBorder="1" applyAlignment="1">
      <alignment horizontal="center" vertical="center"/>
    </xf>
    <xf numFmtId="0" fontId="2" fillId="0" borderId="2" xfId="0" quotePrefix="1" applyFont="1" applyBorder="1" applyAlignment="1">
      <alignment horizontal="left" vertical="center" indent="4"/>
    </xf>
    <xf numFmtId="0" fontId="2" fillId="0" borderId="10" xfId="0" quotePrefix="1" applyFont="1" applyBorder="1" applyAlignment="1">
      <alignment horizontal="left" vertical="center" indent="4"/>
    </xf>
    <xf numFmtId="0" fontId="4" fillId="0" borderId="8" xfId="0" applyFont="1" applyBorder="1" applyAlignment="1">
      <alignment vertical="center"/>
    </xf>
    <xf numFmtId="164" fontId="4" fillId="2" borderId="9" xfId="0" applyNumberFormat="1" applyFont="1" applyFill="1" applyBorder="1"/>
    <xf numFmtId="164" fontId="4" fillId="3" borderId="4" xfId="1" applyNumberFormat="1" applyFont="1" applyFill="1" applyBorder="1"/>
    <xf numFmtId="164" fontId="4" fillId="0" borderId="8" xfId="1" applyNumberFormat="1" applyFont="1" applyFill="1" applyBorder="1" applyAlignment="1">
      <alignment horizontal="center" vertical="center"/>
    </xf>
    <xf numFmtId="43" fontId="4" fillId="0" borderId="9" xfId="1" applyFont="1" applyBorder="1" applyAlignment="1">
      <alignment vertical="center"/>
    </xf>
    <xf numFmtId="0" fontId="5" fillId="0" borderId="4" xfId="0" applyFont="1" applyBorder="1"/>
    <xf numFmtId="164" fontId="5" fillId="0" borderId="8" xfId="1" applyNumberFormat="1" applyFont="1" applyBorder="1"/>
    <xf numFmtId="164" fontId="5" fillId="0" borderId="4" xfId="1" applyNumberFormat="1" applyFont="1" applyBorder="1"/>
    <xf numFmtId="0" fontId="5" fillId="0" borderId="8" xfId="0" applyFont="1" applyBorder="1" applyAlignment="1">
      <alignment vertical="center"/>
    </xf>
    <xf numFmtId="164" fontId="4" fillId="0" borderId="4" xfId="1" applyNumberFormat="1" applyFont="1" applyBorder="1" applyAlignment="1">
      <alignment horizontal="center" vertical="center"/>
    </xf>
    <xf numFmtId="164" fontId="4" fillId="3" borderId="8" xfId="1" applyNumberFormat="1" applyFont="1" applyFill="1" applyBorder="1"/>
    <xf numFmtId="43" fontId="5" fillId="0" borderId="4" xfId="1" applyFont="1" applyBorder="1" applyAlignment="1">
      <alignment vertical="center"/>
    </xf>
    <xf numFmtId="164" fontId="1" fillId="0" borderId="1" xfId="1" applyNumberFormat="1" applyFont="1" applyFill="1" applyBorder="1" applyAlignment="1">
      <alignment horizontal="center" vertical="center"/>
    </xf>
    <xf numFmtId="164" fontId="1" fillId="0" borderId="3" xfId="1" applyNumberFormat="1" applyFont="1" applyFill="1" applyBorder="1" applyAlignment="1">
      <alignment horizontal="center" vertical="center"/>
    </xf>
    <xf numFmtId="164" fontId="1" fillId="0" borderId="4" xfId="1" applyNumberFormat="1" applyFont="1" applyFill="1" applyBorder="1" applyAlignment="1">
      <alignment horizontal="center" vertical="center"/>
    </xf>
    <xf numFmtId="164" fontId="1" fillId="0" borderId="0" xfId="0" applyNumberFormat="1" applyFont="1"/>
    <xf numFmtId="164" fontId="1" fillId="0" borderId="1" xfId="1" applyNumberFormat="1" applyFont="1" applyBorder="1" applyAlignment="1">
      <alignment horizontal="center" vertical="center"/>
    </xf>
    <xf numFmtId="164" fontId="1" fillId="0" borderId="3" xfId="1" applyNumberFormat="1" applyFont="1" applyBorder="1" applyAlignment="1">
      <alignment horizontal="center" vertical="center"/>
    </xf>
    <xf numFmtId="164" fontId="1" fillId="0" borderId="4" xfId="1" applyNumberFormat="1" applyFont="1" applyBorder="1" applyAlignment="1">
      <alignment horizontal="center" vertical="center"/>
    </xf>
    <xf numFmtId="164" fontId="1" fillId="0" borderId="2" xfId="1" applyNumberFormat="1" applyFont="1" applyFill="1" applyBorder="1" applyAlignment="1">
      <alignment horizontal="center" vertical="center"/>
    </xf>
    <xf numFmtId="164" fontId="1" fillId="0" borderId="2" xfId="1" applyNumberFormat="1" applyFont="1" applyBorder="1" applyAlignment="1">
      <alignment horizontal="center" vertical="center"/>
    </xf>
    <xf numFmtId="164" fontId="1" fillId="0" borderId="7" xfId="1" applyNumberFormat="1" applyFont="1" applyBorder="1" applyAlignment="1">
      <alignment horizontal="center" vertical="center"/>
    </xf>
    <xf numFmtId="164" fontId="1" fillId="0" borderId="8" xfId="1" applyNumberFormat="1" applyFont="1" applyBorder="1" applyAlignment="1">
      <alignment horizontal="center" vertical="center"/>
    </xf>
    <xf numFmtId="164" fontId="1" fillId="0" borderId="1" xfId="1" applyNumberFormat="1" applyFont="1" applyBorder="1" applyAlignment="1">
      <alignment horizontal="center"/>
    </xf>
    <xf numFmtId="0" fontId="1" fillId="0" borderId="2" xfId="0" applyFont="1" applyBorder="1"/>
    <xf numFmtId="164" fontId="1" fillId="0" borderId="1" xfId="1" applyNumberFormat="1" applyFont="1" applyBorder="1"/>
    <xf numFmtId="164" fontId="1" fillId="0" borderId="2" xfId="1" applyNumberFormat="1" applyFont="1" applyBorder="1"/>
    <xf numFmtId="0" fontId="1" fillId="0" borderId="4" xfId="0" applyFont="1" applyBorder="1"/>
    <xf numFmtId="164" fontId="1" fillId="0" borderId="8" xfId="1" applyNumberFormat="1" applyFont="1" applyBorder="1"/>
    <xf numFmtId="164" fontId="1" fillId="0" borderId="4" xfId="1" applyNumberFormat="1" applyFont="1" applyBorder="1"/>
    <xf numFmtId="0" fontId="1" fillId="0" borderId="8" xfId="0" applyFont="1" applyBorder="1"/>
    <xf numFmtId="0" fontId="1" fillId="0" borderId="7" xfId="0" quotePrefix="1" applyFont="1" applyBorder="1"/>
    <xf numFmtId="164" fontId="1" fillId="0" borderId="3" xfId="1" applyNumberFormat="1" applyFont="1" applyBorder="1"/>
    <xf numFmtId="49" fontId="1" fillId="0" borderId="13" xfId="0" quotePrefix="1" applyNumberFormat="1" applyFont="1" applyBorder="1"/>
    <xf numFmtId="164" fontId="1" fillId="0" borderId="6" xfId="1" applyNumberFormat="1" applyFont="1" applyFill="1" applyBorder="1" applyAlignment="1">
      <alignment horizontal="center" vertical="center"/>
    </xf>
    <xf numFmtId="164" fontId="1" fillId="0" borderId="18" xfId="1" applyNumberFormat="1" applyFont="1" applyFill="1" applyBorder="1" applyAlignment="1">
      <alignment horizontal="center" vertical="center"/>
    </xf>
    <xf numFmtId="164" fontId="1" fillId="0" borderId="14" xfId="1" applyNumberFormat="1" applyFont="1" applyFill="1" applyBorder="1" applyAlignment="1">
      <alignment horizontal="center" vertical="center"/>
    </xf>
    <xf numFmtId="164" fontId="1" fillId="0" borderId="16" xfId="1" applyNumberFormat="1" applyFont="1" applyFill="1" applyBorder="1" applyAlignment="1">
      <alignment horizontal="center" vertical="center"/>
    </xf>
    <xf numFmtId="164" fontId="1" fillId="0" borderId="14" xfId="1" applyNumberFormat="1" applyFont="1" applyBorder="1"/>
    <xf numFmtId="164" fontId="1" fillId="0" borderId="2" xfId="1" applyNumberFormat="1" applyFont="1" applyBorder="1" applyAlignment="1">
      <alignment horizontal="center"/>
    </xf>
    <xf numFmtId="164" fontId="1" fillId="0" borderId="16" xfId="1" applyNumberFormat="1" applyFont="1" applyBorder="1" applyAlignment="1">
      <alignment horizontal="center"/>
    </xf>
    <xf numFmtId="164" fontId="1" fillId="0" borderId="6" xfId="1" applyNumberFormat="1" applyFont="1" applyBorder="1"/>
    <xf numFmtId="164" fontId="1" fillId="0" borderId="4" xfId="1" applyNumberFormat="1" applyFont="1" applyBorder="1" applyAlignment="1">
      <alignment horizontal="center"/>
    </xf>
    <xf numFmtId="0" fontId="16" fillId="0" borderId="13" xfId="0" quotePrefix="1" applyFont="1" applyBorder="1" applyAlignment="1">
      <alignment horizontal="left" vertical="center" indent="4"/>
    </xf>
    <xf numFmtId="164" fontId="16" fillId="0" borderId="14" xfId="1" applyNumberFormat="1" applyFont="1" applyBorder="1"/>
    <xf numFmtId="164" fontId="16" fillId="0" borderId="2" xfId="1" applyNumberFormat="1" applyFont="1" applyFill="1" applyBorder="1" applyAlignment="1">
      <alignment horizontal="center" vertical="center"/>
    </xf>
    <xf numFmtId="164" fontId="11" fillId="0" borderId="8" xfId="1" applyNumberFormat="1" applyFont="1" applyBorder="1"/>
    <xf numFmtId="164" fontId="16" fillId="0" borderId="11" xfId="1" applyNumberFormat="1" applyFont="1" applyBorder="1" applyAlignment="1">
      <alignment vertical="center"/>
    </xf>
    <xf numFmtId="164" fontId="16" fillId="0" borderId="10" xfId="1" applyNumberFormat="1" applyFont="1" applyBorder="1" applyAlignment="1">
      <alignment vertical="center"/>
    </xf>
    <xf numFmtId="164" fontId="16" fillId="0" borderId="9" xfId="1" applyNumberFormat="1" applyFont="1" applyBorder="1" applyAlignment="1">
      <alignment vertical="center"/>
    </xf>
    <xf numFmtId="164" fontId="16" fillId="0" borderId="14" xfId="1" applyNumberFormat="1" applyFont="1" applyBorder="1" applyAlignment="1">
      <alignment vertical="center"/>
    </xf>
    <xf numFmtId="164" fontId="16" fillId="0" borderId="2" xfId="1" applyNumberFormat="1" applyFont="1" applyBorder="1" applyAlignment="1">
      <alignment vertical="center"/>
    </xf>
    <xf numFmtId="164" fontId="16" fillId="0" borderId="8" xfId="1" applyNumberFormat="1" applyFont="1" applyBorder="1" applyAlignment="1">
      <alignment vertical="center"/>
    </xf>
    <xf numFmtId="49" fontId="16" fillId="0" borderId="13" xfId="0" quotePrefix="1" applyNumberFormat="1" applyFont="1" applyBorder="1" applyAlignment="1">
      <alignment horizontal="left" vertical="center" indent="4"/>
    </xf>
    <xf numFmtId="164" fontId="5" fillId="0" borderId="2" xfId="1" applyNumberFormat="1" applyFont="1" applyBorder="1"/>
    <xf numFmtId="164" fontId="5" fillId="0" borderId="1" xfId="1" applyNumberFormat="1" applyFont="1" applyBorder="1"/>
    <xf numFmtId="164" fontId="5" fillId="0" borderId="1" xfId="1" applyNumberFormat="1" applyFont="1" applyFill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</xdr:colOff>
      <xdr:row>0</xdr:row>
      <xdr:rowOff>35719</xdr:rowOff>
    </xdr:from>
    <xdr:to>
      <xdr:col>17</xdr:col>
      <xdr:colOff>722880</xdr:colOff>
      <xdr:row>3</xdr:row>
      <xdr:rowOff>87086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01762FB4-4D7A-4733-9E0A-620F53A6E948}"/>
            </a:ext>
          </a:extLst>
        </xdr:cNvPr>
        <xdr:cNvSpPr txBox="1"/>
      </xdr:nvSpPr>
      <xdr:spPr>
        <a:xfrm flipH="1">
          <a:off x="14061282" y="35719"/>
          <a:ext cx="1211036" cy="5633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1279070</xdr:colOff>
      <xdr:row>0</xdr:row>
      <xdr:rowOff>68036</xdr:rowOff>
    </xdr:from>
    <xdr:to>
      <xdr:col>5</xdr:col>
      <xdr:colOff>2512555</xdr:colOff>
      <xdr:row>2</xdr:row>
      <xdr:rowOff>204107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7104FE67-0E32-4173-A631-DA3781A74DBE}"/>
            </a:ext>
          </a:extLst>
        </xdr:cNvPr>
        <xdr:cNvSpPr txBox="1"/>
      </xdr:nvSpPr>
      <xdr:spPr>
        <a:xfrm flipH="1">
          <a:off x="12219213" y="68036"/>
          <a:ext cx="1233485" cy="680357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 tint="0.59999389629810485"/>
  </sheetPr>
  <dimension ref="A1:V56"/>
  <sheetViews>
    <sheetView tabSelected="1" topLeftCell="A32" zoomScale="80" zoomScaleNormal="80" workbookViewId="0">
      <selection activeCell="G53" sqref="G53"/>
    </sheetView>
  </sheetViews>
  <sheetFormatPr defaultColWidth="9" defaultRowHeight="21"/>
  <cols>
    <col min="1" max="1" width="62.85546875" style="42" customWidth="1"/>
    <col min="2" max="2" width="6.85546875" style="42" customWidth="1"/>
    <col min="3" max="3" width="12.85546875" style="42" customWidth="1"/>
    <col min="4" max="18" width="12.140625" style="42" customWidth="1"/>
    <col min="19" max="19" width="9" style="42"/>
    <col min="20" max="20" width="9.7109375" style="42" bestFit="1" customWidth="1"/>
    <col min="21" max="21" width="9" style="42"/>
    <col min="22" max="22" width="9.7109375" style="42" bestFit="1" customWidth="1"/>
    <col min="23" max="16384" width="9" style="42"/>
  </cols>
  <sheetData>
    <row r="1" spans="1:19" ht="21.75" customHeight="1">
      <c r="A1" s="327" t="s">
        <v>57</v>
      </c>
      <c r="B1" s="327"/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27"/>
      <c r="N1" s="327"/>
      <c r="O1" s="327"/>
      <c r="P1" s="327"/>
      <c r="Q1" s="327"/>
    </row>
    <row r="2" spans="1:19">
      <c r="A2" s="108" t="s">
        <v>20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</row>
    <row r="3" spans="1:19">
      <c r="A3" s="109" t="s">
        <v>33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</row>
    <row r="4" spans="1:19">
      <c r="A4" s="109"/>
      <c r="B4" s="109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328" t="s">
        <v>30</v>
      </c>
      <c r="Q4" s="328"/>
      <c r="R4" s="328"/>
    </row>
    <row r="5" spans="1:19" ht="18.75" customHeight="1">
      <c r="A5" s="329" t="s">
        <v>34</v>
      </c>
      <c r="B5" s="4" t="s">
        <v>18</v>
      </c>
      <c r="C5" s="330" t="s">
        <v>0</v>
      </c>
      <c r="D5" s="331" t="s">
        <v>3</v>
      </c>
      <c r="E5" s="331"/>
      <c r="F5" s="331"/>
      <c r="G5" s="331"/>
      <c r="H5" s="331"/>
      <c r="I5" s="331" t="s">
        <v>4</v>
      </c>
      <c r="J5" s="331"/>
      <c r="K5" s="331"/>
      <c r="L5" s="331"/>
      <c r="M5" s="331"/>
      <c r="N5" s="331" t="s">
        <v>5</v>
      </c>
      <c r="O5" s="331"/>
      <c r="P5" s="331"/>
      <c r="Q5" s="331"/>
      <c r="R5" s="331"/>
    </row>
    <row r="6" spans="1:19" ht="18.75" customHeight="1">
      <c r="A6" s="329"/>
      <c r="B6" s="4" t="s">
        <v>2</v>
      </c>
      <c r="C6" s="330"/>
      <c r="D6" s="4" t="s">
        <v>6</v>
      </c>
      <c r="E6" s="4" t="s">
        <v>7</v>
      </c>
      <c r="F6" s="4" t="s">
        <v>8</v>
      </c>
      <c r="G6" s="52" t="s">
        <v>9</v>
      </c>
      <c r="H6" s="4" t="s">
        <v>19</v>
      </c>
      <c r="I6" s="100" t="s">
        <v>10</v>
      </c>
      <c r="J6" s="4" t="s">
        <v>11</v>
      </c>
      <c r="K6" s="4" t="s">
        <v>12</v>
      </c>
      <c r="L6" s="52" t="s">
        <v>13</v>
      </c>
      <c r="M6" s="4" t="s">
        <v>19</v>
      </c>
      <c r="N6" s="100" t="s">
        <v>14</v>
      </c>
      <c r="O6" s="4" t="s">
        <v>15</v>
      </c>
      <c r="P6" s="4" t="s">
        <v>16</v>
      </c>
      <c r="Q6" s="4" t="s">
        <v>17</v>
      </c>
      <c r="R6" s="100" t="s">
        <v>19</v>
      </c>
    </row>
    <row r="7" spans="1:19" ht="18.75" customHeight="1">
      <c r="A7" s="254" t="s">
        <v>35</v>
      </c>
      <c r="B7" s="255"/>
      <c r="C7" s="256"/>
      <c r="D7" s="256"/>
      <c r="E7" s="256"/>
      <c r="F7" s="256"/>
      <c r="G7" s="255"/>
      <c r="H7" s="256"/>
      <c r="I7" s="257"/>
      <c r="J7" s="256"/>
      <c r="K7" s="256"/>
      <c r="L7" s="255"/>
      <c r="M7" s="256"/>
      <c r="N7" s="257"/>
      <c r="O7" s="256"/>
      <c r="P7" s="256"/>
      <c r="Q7" s="256"/>
      <c r="R7" s="257"/>
    </row>
    <row r="8" spans="1:19" ht="18.75" customHeight="1">
      <c r="A8" s="123" t="s">
        <v>47</v>
      </c>
      <c r="B8" s="3" t="s">
        <v>1</v>
      </c>
      <c r="C8" s="13">
        <f>H8+M8+R8</f>
        <v>223800</v>
      </c>
      <c r="D8" s="13">
        <f t="shared" ref="D8:Q8" si="0">D10</f>
        <v>0</v>
      </c>
      <c r="E8" s="13">
        <f t="shared" si="0"/>
        <v>33500</v>
      </c>
      <c r="F8" s="13">
        <f t="shared" si="0"/>
        <v>30000</v>
      </c>
      <c r="G8" s="242">
        <f t="shared" si="0"/>
        <v>10500</v>
      </c>
      <c r="H8" s="13">
        <f>SUM(D8:G8)</f>
        <v>74000</v>
      </c>
      <c r="I8" s="131">
        <f t="shared" si="0"/>
        <v>29500</v>
      </c>
      <c r="J8" s="13">
        <f t="shared" si="0"/>
        <v>16000</v>
      </c>
      <c r="K8" s="13">
        <f t="shared" si="0"/>
        <v>42000</v>
      </c>
      <c r="L8" s="242">
        <f t="shared" si="0"/>
        <v>0</v>
      </c>
      <c r="M8" s="13">
        <f>SUM(I8:L8)</f>
        <v>87500</v>
      </c>
      <c r="N8" s="131">
        <f t="shared" si="0"/>
        <v>62300</v>
      </c>
      <c r="O8" s="131">
        <f t="shared" si="0"/>
        <v>0</v>
      </c>
      <c r="P8" s="131">
        <f t="shared" si="0"/>
        <v>0</v>
      </c>
      <c r="Q8" s="13">
        <f t="shared" si="0"/>
        <v>0</v>
      </c>
      <c r="R8" s="131">
        <f>SUM(N8:Q8)</f>
        <v>62300</v>
      </c>
    </row>
    <row r="9" spans="1:19" ht="18.75" customHeight="1">
      <c r="A9" s="127"/>
      <c r="B9" s="110" t="s">
        <v>2</v>
      </c>
      <c r="C9" s="118"/>
      <c r="D9" s="118"/>
      <c r="E9" s="118"/>
      <c r="F9" s="118"/>
      <c r="G9" s="258"/>
      <c r="H9" s="118"/>
      <c r="I9" s="259"/>
      <c r="J9" s="118"/>
      <c r="K9" s="118"/>
      <c r="L9" s="258"/>
      <c r="M9" s="118"/>
      <c r="N9" s="259"/>
      <c r="O9" s="118"/>
      <c r="P9" s="118"/>
      <c r="Q9" s="118"/>
      <c r="R9" s="259"/>
    </row>
    <row r="10" spans="1:19" ht="18.75" customHeight="1">
      <c r="A10" s="128" t="s">
        <v>44</v>
      </c>
      <c r="B10" s="4" t="s">
        <v>1</v>
      </c>
      <c r="C10" s="113">
        <f>H10+M10+R10</f>
        <v>223800</v>
      </c>
      <c r="D10" s="113">
        <f>SUM(D14:D23)</f>
        <v>0</v>
      </c>
      <c r="E10" s="113">
        <f>SUM(E14:E23)</f>
        <v>33500</v>
      </c>
      <c r="F10" s="113">
        <f>SUM(F14:F23)</f>
        <v>30000</v>
      </c>
      <c r="G10" s="236">
        <f>SUM(G14:G23)</f>
        <v>10500</v>
      </c>
      <c r="H10" s="113">
        <f>SUM(D10:G10)</f>
        <v>74000</v>
      </c>
      <c r="I10" s="126">
        <f>SUM(I14:I23)</f>
        <v>29500</v>
      </c>
      <c r="J10" s="113">
        <f>SUM(J14:J23)</f>
        <v>16000</v>
      </c>
      <c r="K10" s="113">
        <f>SUM(K14:K23)</f>
        <v>42000</v>
      </c>
      <c r="L10" s="236">
        <f>SUM(L14:L23)</f>
        <v>0</v>
      </c>
      <c r="M10" s="113">
        <f>SUM(I10:L10)</f>
        <v>87500</v>
      </c>
      <c r="N10" s="126">
        <f>SUM(N14:N23)</f>
        <v>62300</v>
      </c>
      <c r="O10" s="126">
        <f>SUM(O14:O23)</f>
        <v>0</v>
      </c>
      <c r="P10" s="126">
        <f>SUM(P14:P23)</f>
        <v>0</v>
      </c>
      <c r="Q10" s="113">
        <f>SUM(Q14:Q23)</f>
        <v>0</v>
      </c>
      <c r="R10" s="126">
        <f>SUM(N10:Q10)</f>
        <v>62300</v>
      </c>
      <c r="S10" s="49"/>
    </row>
    <row r="11" spans="1:19" ht="18.75" customHeight="1">
      <c r="A11" s="92"/>
      <c r="B11" s="4" t="s">
        <v>2</v>
      </c>
      <c r="C11" s="113"/>
      <c r="D11" s="113"/>
      <c r="E11" s="113"/>
      <c r="F11" s="113"/>
      <c r="G11" s="236"/>
      <c r="H11" s="113"/>
      <c r="I11" s="126"/>
      <c r="J11" s="113"/>
      <c r="K11" s="113"/>
      <c r="L11" s="236"/>
      <c r="M11" s="113"/>
      <c r="N11" s="126"/>
      <c r="O11" s="113"/>
      <c r="P11" s="113"/>
      <c r="Q11" s="113"/>
      <c r="R11" s="126"/>
      <c r="S11" s="49"/>
    </row>
    <row r="12" spans="1:19" ht="19.5" customHeight="1">
      <c r="A12" s="94" t="s">
        <v>36</v>
      </c>
      <c r="B12" s="31"/>
      <c r="C12" s="119"/>
      <c r="D12" s="119"/>
      <c r="E12" s="119"/>
      <c r="F12" s="119"/>
      <c r="G12" s="226"/>
      <c r="H12" s="119"/>
      <c r="I12" s="130"/>
      <c r="J12" s="119"/>
      <c r="K12" s="119"/>
      <c r="L12" s="226"/>
      <c r="M12" s="119"/>
      <c r="N12" s="130"/>
      <c r="O12" s="119"/>
      <c r="P12" s="119"/>
      <c r="Q12" s="119"/>
      <c r="R12" s="130"/>
      <c r="S12" s="49"/>
    </row>
    <row r="13" spans="1:19" ht="19.5" customHeight="1">
      <c r="A13" s="94" t="s">
        <v>21</v>
      </c>
      <c r="B13" s="4"/>
      <c r="C13" s="113"/>
      <c r="D13" s="113"/>
      <c r="E13" s="113"/>
      <c r="F13" s="113"/>
      <c r="G13" s="236"/>
      <c r="H13" s="113"/>
      <c r="I13" s="126"/>
      <c r="J13" s="113"/>
      <c r="K13" s="113"/>
      <c r="L13" s="236"/>
      <c r="M13" s="113"/>
      <c r="N13" s="126"/>
      <c r="O13" s="113"/>
      <c r="P13" s="113"/>
      <c r="Q13" s="113"/>
      <c r="R13" s="126"/>
      <c r="S13" s="49"/>
    </row>
    <row r="14" spans="1:19" s="11" customFormat="1" ht="19.5" customHeight="1">
      <c r="A14" s="58" t="s">
        <v>22</v>
      </c>
      <c r="B14" s="2" t="s">
        <v>1</v>
      </c>
      <c r="C14" s="120">
        <f>H14+M14+R14</f>
        <v>17700</v>
      </c>
      <c r="D14" s="279"/>
      <c r="E14" s="279"/>
      <c r="F14" s="279"/>
      <c r="G14" s="280">
        <v>10500</v>
      </c>
      <c r="H14" s="113">
        <f>SUM(D14:G14)</f>
        <v>10500</v>
      </c>
      <c r="I14" s="281">
        <v>7200</v>
      </c>
      <c r="J14" s="279"/>
      <c r="K14" s="279"/>
      <c r="L14" s="280"/>
      <c r="M14" s="113">
        <f>SUM(I14:L14)</f>
        <v>7200</v>
      </c>
      <c r="N14" s="281"/>
      <c r="O14" s="279"/>
      <c r="P14" s="279"/>
      <c r="Q14" s="279"/>
      <c r="R14" s="126">
        <f>SUM(N14:Q14)</f>
        <v>0</v>
      </c>
      <c r="S14" s="282"/>
    </row>
    <row r="15" spans="1:19" ht="19.5" customHeight="1">
      <c r="A15" s="76" t="s">
        <v>23</v>
      </c>
      <c r="B15" s="4"/>
      <c r="C15" s="120"/>
      <c r="D15" s="9"/>
      <c r="E15" s="9"/>
      <c r="F15" s="9"/>
      <c r="G15" s="34"/>
      <c r="H15" s="120"/>
      <c r="I15" s="35"/>
      <c r="J15" s="9"/>
      <c r="K15" s="9"/>
      <c r="L15" s="34"/>
      <c r="M15" s="120"/>
      <c r="N15" s="35"/>
      <c r="O15" s="9"/>
      <c r="P15" s="9"/>
      <c r="Q15" s="9"/>
      <c r="R15" s="225"/>
      <c r="S15" s="49"/>
    </row>
    <row r="16" spans="1:19" s="11" customFormat="1" ht="19.5" customHeight="1">
      <c r="A16" s="58" t="s">
        <v>24</v>
      </c>
      <c r="B16" s="2" t="s">
        <v>1</v>
      </c>
      <c r="C16" s="120">
        <f t="shared" ref="C16:C17" si="1">H16+M16+R16</f>
        <v>54300</v>
      </c>
      <c r="D16" s="283"/>
      <c r="E16" s="283"/>
      <c r="F16" s="283">
        <v>30000</v>
      </c>
      <c r="G16" s="284"/>
      <c r="H16" s="113">
        <f t="shared" ref="H16:H17" si="2">SUM(D16:G16)</f>
        <v>30000</v>
      </c>
      <c r="I16" s="285"/>
      <c r="J16" s="283"/>
      <c r="K16" s="283"/>
      <c r="L16" s="284"/>
      <c r="M16" s="113">
        <f t="shared" ref="M16:M17" si="3">SUM(I16:L16)</f>
        <v>0</v>
      </c>
      <c r="N16" s="285">
        <v>24300</v>
      </c>
      <c r="O16" s="283"/>
      <c r="P16" s="283"/>
      <c r="Q16" s="283"/>
      <c r="R16" s="126">
        <f t="shared" ref="R16:R17" si="4">SUM(N16:Q16)</f>
        <v>24300</v>
      </c>
      <c r="S16" s="282"/>
    </row>
    <row r="17" spans="1:19" s="11" customFormat="1" ht="19.5" customHeight="1">
      <c r="A17" s="58" t="s">
        <v>25</v>
      </c>
      <c r="B17" s="2" t="s">
        <v>1</v>
      </c>
      <c r="C17" s="120">
        <f t="shared" si="1"/>
        <v>27000</v>
      </c>
      <c r="D17" s="283"/>
      <c r="E17" s="283">
        <v>13500</v>
      </c>
      <c r="F17" s="283"/>
      <c r="G17" s="284"/>
      <c r="H17" s="113">
        <f t="shared" si="2"/>
        <v>13500</v>
      </c>
      <c r="I17" s="285">
        <v>13500</v>
      </c>
      <c r="J17" s="283"/>
      <c r="K17" s="283"/>
      <c r="L17" s="284"/>
      <c r="M17" s="113">
        <f t="shared" si="3"/>
        <v>13500</v>
      </c>
      <c r="N17" s="285"/>
      <c r="O17" s="283"/>
      <c r="P17" s="283"/>
      <c r="Q17" s="283"/>
      <c r="R17" s="126">
        <f t="shared" si="4"/>
        <v>0</v>
      </c>
      <c r="S17" s="282"/>
    </row>
    <row r="18" spans="1:19" ht="19.5" customHeight="1">
      <c r="A18" s="76" t="s">
        <v>26</v>
      </c>
      <c r="B18" s="4"/>
      <c r="C18" s="120"/>
      <c r="D18" s="9"/>
      <c r="E18" s="9"/>
      <c r="F18" s="9"/>
      <c r="G18" s="34"/>
      <c r="H18" s="120"/>
      <c r="I18" s="35"/>
      <c r="J18" s="9"/>
      <c r="K18" s="9"/>
      <c r="L18" s="34"/>
      <c r="M18" s="120"/>
      <c r="N18" s="35"/>
      <c r="O18" s="9"/>
      <c r="P18" s="9"/>
      <c r="Q18" s="9"/>
      <c r="R18" s="225"/>
      <c r="S18" s="49"/>
    </row>
    <row r="19" spans="1:19" s="11" customFormat="1" ht="19.5" customHeight="1">
      <c r="A19" s="58" t="s">
        <v>27</v>
      </c>
      <c r="B19" s="2" t="s">
        <v>1</v>
      </c>
      <c r="C19" s="120">
        <f t="shared" ref="C19:C23" si="5">H19+M19+R19</f>
        <v>0</v>
      </c>
      <c r="D19" s="283"/>
      <c r="E19" s="283"/>
      <c r="F19" s="283"/>
      <c r="G19" s="284"/>
      <c r="H19" s="113">
        <f t="shared" ref="H19:H23" si="6">SUM(D19:G19)</f>
        <v>0</v>
      </c>
      <c r="I19" s="285"/>
      <c r="J19" s="283"/>
      <c r="K19" s="283"/>
      <c r="L19" s="284"/>
      <c r="M19" s="113">
        <f t="shared" ref="M19:M23" si="7">SUM(I19:L19)</f>
        <v>0</v>
      </c>
      <c r="N19" s="285"/>
      <c r="O19" s="283"/>
      <c r="P19" s="283"/>
      <c r="Q19" s="283"/>
      <c r="R19" s="126">
        <f t="shared" ref="R19:R23" si="8">SUM(N19:Q19)</f>
        <v>0</v>
      </c>
      <c r="S19" s="282"/>
    </row>
    <row r="20" spans="1:19" s="11" customFormat="1" ht="19.5" customHeight="1">
      <c r="A20" s="58" t="s">
        <v>42</v>
      </c>
      <c r="B20" s="2" t="s">
        <v>1</v>
      </c>
      <c r="C20" s="120">
        <f t="shared" si="5"/>
        <v>38000</v>
      </c>
      <c r="D20" s="283"/>
      <c r="E20" s="283"/>
      <c r="F20" s="283"/>
      <c r="G20" s="284"/>
      <c r="H20" s="113">
        <f t="shared" si="6"/>
        <v>0</v>
      </c>
      <c r="I20" s="285"/>
      <c r="J20" s="283"/>
      <c r="K20" s="283">
        <v>20000</v>
      </c>
      <c r="L20" s="284"/>
      <c r="M20" s="113">
        <f t="shared" si="7"/>
        <v>20000</v>
      </c>
      <c r="N20" s="285">
        <v>18000</v>
      </c>
      <c r="O20" s="283"/>
      <c r="P20" s="283"/>
      <c r="Q20" s="283"/>
      <c r="R20" s="126">
        <f t="shared" si="8"/>
        <v>18000</v>
      </c>
      <c r="S20" s="282"/>
    </row>
    <row r="21" spans="1:19" s="11" customFormat="1" ht="19.5" customHeight="1">
      <c r="A21" s="58" t="s">
        <v>32</v>
      </c>
      <c r="B21" s="2" t="s">
        <v>1</v>
      </c>
      <c r="C21" s="120">
        <f t="shared" si="5"/>
        <v>42000</v>
      </c>
      <c r="D21" s="283"/>
      <c r="E21" s="283"/>
      <c r="F21" s="283"/>
      <c r="G21" s="284"/>
      <c r="H21" s="113">
        <f t="shared" si="6"/>
        <v>0</v>
      </c>
      <c r="I21" s="285"/>
      <c r="J21" s="283"/>
      <c r="K21" s="283">
        <v>22000</v>
      </c>
      <c r="L21" s="284"/>
      <c r="M21" s="113">
        <f t="shared" si="7"/>
        <v>22000</v>
      </c>
      <c r="N21" s="285">
        <v>20000</v>
      </c>
      <c r="O21" s="283"/>
      <c r="P21" s="283"/>
      <c r="Q21" s="283"/>
      <c r="R21" s="126">
        <f t="shared" si="8"/>
        <v>20000</v>
      </c>
      <c r="S21" s="282"/>
    </row>
    <row r="22" spans="1:19" s="11" customFormat="1" ht="19.5" customHeight="1">
      <c r="A22" s="58" t="s">
        <v>28</v>
      </c>
      <c r="B22" s="2" t="s">
        <v>1</v>
      </c>
      <c r="C22" s="120">
        <f t="shared" si="5"/>
        <v>36000</v>
      </c>
      <c r="D22" s="283"/>
      <c r="E22" s="283">
        <v>20000</v>
      </c>
      <c r="F22" s="283"/>
      <c r="G22" s="284"/>
      <c r="H22" s="113">
        <f t="shared" si="6"/>
        <v>20000</v>
      </c>
      <c r="I22" s="285"/>
      <c r="J22" s="283">
        <v>16000</v>
      </c>
      <c r="K22" s="283"/>
      <c r="L22" s="284"/>
      <c r="M22" s="113">
        <f t="shared" si="7"/>
        <v>16000</v>
      </c>
      <c r="N22" s="285"/>
      <c r="O22" s="283"/>
      <c r="P22" s="283"/>
      <c r="Q22" s="283"/>
      <c r="R22" s="126">
        <f t="shared" si="8"/>
        <v>0</v>
      </c>
      <c r="S22" s="282"/>
    </row>
    <row r="23" spans="1:19" s="11" customFormat="1" ht="19.5" customHeight="1">
      <c r="A23" s="58" t="s">
        <v>29</v>
      </c>
      <c r="B23" s="129" t="s">
        <v>1</v>
      </c>
      <c r="C23" s="120">
        <f t="shared" si="5"/>
        <v>8800</v>
      </c>
      <c r="D23" s="287"/>
      <c r="E23" s="287"/>
      <c r="F23" s="287"/>
      <c r="G23" s="288"/>
      <c r="H23" s="113">
        <f t="shared" si="6"/>
        <v>0</v>
      </c>
      <c r="I23" s="289">
        <v>8800</v>
      </c>
      <c r="J23" s="287"/>
      <c r="K23" s="287"/>
      <c r="L23" s="288"/>
      <c r="M23" s="113">
        <f t="shared" si="7"/>
        <v>8800</v>
      </c>
      <c r="N23" s="289"/>
      <c r="O23" s="287"/>
      <c r="P23" s="287"/>
      <c r="Q23" s="287"/>
      <c r="R23" s="126">
        <f t="shared" si="8"/>
        <v>0</v>
      </c>
      <c r="S23" s="282"/>
    </row>
    <row r="24" spans="1:19" ht="19.5" customHeight="1">
      <c r="A24" s="79" t="s">
        <v>48</v>
      </c>
      <c r="B24" s="110" t="s">
        <v>1</v>
      </c>
      <c r="C24" s="32">
        <f>H24+M24+R24</f>
        <v>761600</v>
      </c>
      <c r="D24" s="32">
        <f>D26+D32</f>
        <v>612000</v>
      </c>
      <c r="E24" s="32">
        <f t="shared" ref="E24:G24" si="9">E26+E32</f>
        <v>63900</v>
      </c>
      <c r="F24" s="32">
        <f t="shared" si="9"/>
        <v>10000</v>
      </c>
      <c r="G24" s="32">
        <f t="shared" si="9"/>
        <v>10000</v>
      </c>
      <c r="H24" s="32">
        <f>SUM(D24:G24)</f>
        <v>695900</v>
      </c>
      <c r="I24" s="32">
        <f t="shared" ref="I24:L24" si="10">I26+I32</f>
        <v>11000</v>
      </c>
      <c r="J24" s="32">
        <f t="shared" si="10"/>
        <v>21000</v>
      </c>
      <c r="K24" s="32">
        <f t="shared" si="10"/>
        <v>21960</v>
      </c>
      <c r="L24" s="32">
        <f t="shared" si="10"/>
        <v>11740</v>
      </c>
      <c r="M24" s="32">
        <f>SUM(I24:L24)</f>
        <v>65700</v>
      </c>
      <c r="N24" s="32">
        <f>N26+N32</f>
        <v>0</v>
      </c>
      <c r="O24" s="32">
        <f t="shared" ref="O24:Q24" si="11">O26+O32</f>
        <v>0</v>
      </c>
      <c r="P24" s="32">
        <f t="shared" si="11"/>
        <v>0</v>
      </c>
      <c r="Q24" s="32">
        <f t="shared" si="11"/>
        <v>0</v>
      </c>
      <c r="R24" s="131">
        <f>SUM(N24:Q24)</f>
        <v>0</v>
      </c>
      <c r="S24" s="49"/>
    </row>
    <row r="25" spans="1:19" ht="19.5" customHeight="1">
      <c r="A25" s="82"/>
      <c r="B25" s="3" t="s">
        <v>2</v>
      </c>
      <c r="C25" s="13"/>
      <c r="D25" s="13"/>
      <c r="E25" s="13"/>
      <c r="F25" s="13"/>
      <c r="G25" s="242"/>
      <c r="H25" s="13"/>
      <c r="I25" s="131"/>
      <c r="J25" s="13"/>
      <c r="K25" s="13"/>
      <c r="L25" s="242"/>
      <c r="M25" s="13"/>
      <c r="N25" s="131"/>
      <c r="O25" s="13"/>
      <c r="P25" s="13"/>
      <c r="Q25" s="13"/>
      <c r="R25" s="131"/>
      <c r="S25" s="49"/>
    </row>
    <row r="26" spans="1:19" ht="19.5" customHeight="1">
      <c r="A26" s="128" t="s">
        <v>43</v>
      </c>
      <c r="B26" s="4" t="s">
        <v>1</v>
      </c>
      <c r="C26" s="120">
        <f>H26+M26+R26</f>
        <v>612000</v>
      </c>
      <c r="D26" s="9">
        <f>SUM(D30:D31)</f>
        <v>612000</v>
      </c>
      <c r="E26" s="9">
        <f t="shared" ref="E26:Q26" si="12">SUM(E30:E31)</f>
        <v>0</v>
      </c>
      <c r="F26" s="9">
        <f t="shared" si="12"/>
        <v>0</v>
      </c>
      <c r="G26" s="9">
        <f t="shared" si="12"/>
        <v>0</v>
      </c>
      <c r="H26" s="113">
        <f>SUM(D26:G26)</f>
        <v>612000</v>
      </c>
      <c r="I26" s="9">
        <f t="shared" si="12"/>
        <v>0</v>
      </c>
      <c r="J26" s="9">
        <f t="shared" si="12"/>
        <v>0</v>
      </c>
      <c r="K26" s="9">
        <f t="shared" si="12"/>
        <v>0</v>
      </c>
      <c r="L26" s="9">
        <f t="shared" si="12"/>
        <v>0</v>
      </c>
      <c r="M26" s="113">
        <f t="shared" ref="M26" si="13">SUM(I26:L26)</f>
        <v>0</v>
      </c>
      <c r="N26" s="9">
        <f t="shared" si="12"/>
        <v>0</v>
      </c>
      <c r="O26" s="9">
        <f t="shared" si="12"/>
        <v>0</v>
      </c>
      <c r="P26" s="9">
        <f t="shared" si="12"/>
        <v>0</v>
      </c>
      <c r="Q26" s="9">
        <f t="shared" si="12"/>
        <v>0</v>
      </c>
      <c r="R26" s="36"/>
      <c r="S26" s="49"/>
    </row>
    <row r="27" spans="1:19" ht="19.5" customHeight="1">
      <c r="A27" s="92"/>
      <c r="B27" s="4" t="s">
        <v>2</v>
      </c>
      <c r="C27" s="45"/>
      <c r="D27" s="119"/>
      <c r="E27" s="119"/>
      <c r="F27" s="119"/>
      <c r="G27" s="226"/>
      <c r="H27" s="119"/>
      <c r="I27" s="130"/>
      <c r="J27" s="119"/>
      <c r="K27" s="119"/>
      <c r="L27" s="226"/>
      <c r="M27" s="119"/>
      <c r="N27" s="130"/>
      <c r="O27" s="113"/>
      <c r="P27" s="227"/>
      <c r="Q27" s="10"/>
      <c r="R27" s="244"/>
      <c r="S27" s="49"/>
    </row>
    <row r="28" spans="1:19" ht="19.5" customHeight="1">
      <c r="A28" s="94" t="s">
        <v>36</v>
      </c>
      <c r="B28" s="31"/>
      <c r="C28" s="45"/>
      <c r="D28" s="119"/>
      <c r="E28" s="119"/>
      <c r="F28" s="119"/>
      <c r="G28" s="226"/>
      <c r="H28" s="119"/>
      <c r="I28" s="130"/>
      <c r="J28" s="119"/>
      <c r="K28" s="119"/>
      <c r="L28" s="226"/>
      <c r="M28" s="119"/>
      <c r="N28" s="130"/>
      <c r="O28" s="119"/>
      <c r="P28" s="229"/>
      <c r="Q28" s="234"/>
      <c r="R28" s="245"/>
      <c r="S28" s="49"/>
    </row>
    <row r="29" spans="1:19" ht="19.5" customHeight="1">
      <c r="A29" s="76" t="s">
        <v>23</v>
      </c>
      <c r="B29" s="4"/>
      <c r="C29" s="10"/>
      <c r="D29" s="10"/>
      <c r="E29" s="10"/>
      <c r="F29" s="10"/>
      <c r="G29" s="228"/>
      <c r="H29" s="10"/>
      <c r="I29" s="134"/>
      <c r="J29" s="10"/>
      <c r="K29" s="10"/>
      <c r="L29" s="228"/>
      <c r="M29" s="10"/>
      <c r="N29" s="134"/>
      <c r="O29" s="10"/>
      <c r="P29" s="10"/>
      <c r="Q29" s="10"/>
      <c r="R29" s="134"/>
      <c r="S29" s="49"/>
    </row>
    <row r="30" spans="1:19" ht="19.5" customHeight="1">
      <c r="A30" s="58" t="s">
        <v>64</v>
      </c>
      <c r="B30" s="30" t="s">
        <v>1</v>
      </c>
      <c r="C30" s="120">
        <f t="shared" ref="C30:C31" si="14">H30+M30+R30</f>
        <v>216000</v>
      </c>
      <c r="D30" s="293">
        <v>216000</v>
      </c>
      <c r="E30" s="291"/>
      <c r="F30" s="291"/>
      <c r="G30" s="41"/>
      <c r="H30" s="113">
        <f t="shared" ref="H30:H31" si="15">SUM(D30:G30)</f>
        <v>216000</v>
      </c>
      <c r="I30" s="297"/>
      <c r="J30" s="291"/>
      <c r="K30" s="291"/>
      <c r="L30" s="41"/>
      <c r="M30" s="113">
        <f t="shared" ref="M30:M32" si="16">SUM(I30:L30)</f>
        <v>0</v>
      </c>
      <c r="N30" s="297"/>
      <c r="O30" s="291"/>
      <c r="P30" s="291"/>
      <c r="Q30" s="291"/>
      <c r="R30" s="126">
        <f t="shared" ref="R30:R31" si="17">SUM(N30:Q30)</f>
        <v>0</v>
      </c>
      <c r="S30" s="49"/>
    </row>
    <row r="31" spans="1:19" ht="19.5" customHeight="1">
      <c r="A31" s="58" t="s">
        <v>58</v>
      </c>
      <c r="B31" s="30" t="s">
        <v>1</v>
      </c>
      <c r="C31" s="120">
        <f t="shared" si="14"/>
        <v>396000</v>
      </c>
      <c r="D31" s="293">
        <v>396000</v>
      </c>
      <c r="E31" s="291"/>
      <c r="F31" s="291"/>
      <c r="G31" s="41"/>
      <c r="H31" s="113">
        <f t="shared" si="15"/>
        <v>396000</v>
      </c>
      <c r="I31" s="297"/>
      <c r="J31" s="291"/>
      <c r="K31" s="291"/>
      <c r="L31" s="41"/>
      <c r="M31" s="113">
        <f t="shared" si="16"/>
        <v>0</v>
      </c>
      <c r="N31" s="297"/>
      <c r="O31" s="291"/>
      <c r="P31" s="291"/>
      <c r="Q31" s="291"/>
      <c r="R31" s="126">
        <f t="shared" si="17"/>
        <v>0</v>
      </c>
      <c r="S31" s="49"/>
    </row>
    <row r="32" spans="1:19" ht="19.5" customHeight="1">
      <c r="A32" s="132" t="s">
        <v>45</v>
      </c>
      <c r="B32" s="4" t="s">
        <v>1</v>
      </c>
      <c r="C32" s="120">
        <f>H32+M32+R32</f>
        <v>149600</v>
      </c>
      <c r="D32" s="53">
        <f>SUM(D34)</f>
        <v>0</v>
      </c>
      <c r="E32" s="53">
        <f t="shared" ref="E32:Q32" si="18">SUM(E34)</f>
        <v>63900</v>
      </c>
      <c r="F32" s="53">
        <f t="shared" si="18"/>
        <v>10000</v>
      </c>
      <c r="G32" s="53">
        <f t="shared" si="18"/>
        <v>10000</v>
      </c>
      <c r="H32" s="113">
        <f>SUM(D32:G32)</f>
        <v>83900</v>
      </c>
      <c r="I32" s="53">
        <f t="shared" si="18"/>
        <v>11000</v>
      </c>
      <c r="J32" s="53">
        <f t="shared" si="18"/>
        <v>21000</v>
      </c>
      <c r="K32" s="53">
        <f t="shared" si="18"/>
        <v>21960</v>
      </c>
      <c r="L32" s="53">
        <f t="shared" si="18"/>
        <v>11740</v>
      </c>
      <c r="M32" s="113">
        <f t="shared" si="16"/>
        <v>65700</v>
      </c>
      <c r="N32" s="53">
        <f t="shared" si="18"/>
        <v>0</v>
      </c>
      <c r="O32" s="53">
        <f t="shared" si="18"/>
        <v>0</v>
      </c>
      <c r="P32" s="53">
        <f t="shared" si="18"/>
        <v>0</v>
      </c>
      <c r="Q32" s="53">
        <f t="shared" si="18"/>
        <v>0</v>
      </c>
      <c r="R32" s="126">
        <f>SUM(N32:Q32)</f>
        <v>0</v>
      </c>
      <c r="S32" s="49"/>
    </row>
    <row r="33" spans="1:19" ht="19.5" customHeight="1">
      <c r="A33" s="266"/>
      <c r="B33" s="31" t="s">
        <v>2</v>
      </c>
      <c r="C33" s="247"/>
      <c r="D33" s="233"/>
      <c r="E33" s="235"/>
      <c r="F33" s="235"/>
      <c r="G33" s="241"/>
      <c r="H33" s="233"/>
      <c r="I33" s="248"/>
      <c r="J33" s="235"/>
      <c r="K33" s="235"/>
      <c r="L33" s="241"/>
      <c r="M33" s="249"/>
      <c r="N33" s="248"/>
      <c r="O33" s="235"/>
      <c r="P33" s="235"/>
      <c r="Q33" s="235"/>
      <c r="R33" s="250"/>
      <c r="S33" s="49"/>
    </row>
    <row r="34" spans="1:19" ht="19.5" customHeight="1">
      <c r="A34" s="298" t="s">
        <v>51</v>
      </c>
      <c r="B34" s="5" t="s">
        <v>1</v>
      </c>
      <c r="C34" s="120">
        <f>H34+M34+R34</f>
        <v>149600</v>
      </c>
      <c r="D34" s="292"/>
      <c r="E34" s="292">
        <v>63900</v>
      </c>
      <c r="F34" s="292">
        <v>10000</v>
      </c>
      <c r="G34" s="299">
        <v>10000</v>
      </c>
      <c r="H34" s="113">
        <f>SUM(D34:G34)</f>
        <v>83900</v>
      </c>
      <c r="I34" s="296">
        <v>11000</v>
      </c>
      <c r="J34" s="292">
        <v>21000</v>
      </c>
      <c r="K34" s="292">
        <v>21960</v>
      </c>
      <c r="L34" s="299">
        <v>11740</v>
      </c>
      <c r="M34" s="113">
        <f t="shared" ref="M34" si="19">SUM(I34:L34)</f>
        <v>65700</v>
      </c>
      <c r="N34" s="294"/>
      <c r="O34" s="12"/>
      <c r="P34" s="12"/>
      <c r="Q34" s="12"/>
      <c r="R34" s="126">
        <f>SUM(N34:Q34)</f>
        <v>0</v>
      </c>
      <c r="S34" s="49"/>
    </row>
    <row r="35" spans="1:19" ht="19.5" customHeight="1">
      <c r="A35" s="241"/>
      <c r="B35" s="5" t="s">
        <v>2</v>
      </c>
      <c r="C35" s="122"/>
      <c r="D35" s="122"/>
      <c r="E35" s="230"/>
      <c r="F35" s="230"/>
      <c r="G35" s="231"/>
      <c r="H35" s="122"/>
      <c r="I35" s="232"/>
      <c r="J35" s="230"/>
      <c r="K35" s="230"/>
      <c r="L35" s="231"/>
      <c r="M35" s="121"/>
      <c r="N35" s="232"/>
      <c r="O35" s="230"/>
      <c r="P35" s="230"/>
      <c r="Q35" s="230"/>
      <c r="R35" s="246"/>
      <c r="S35" s="49"/>
    </row>
    <row r="36" spans="1:19" ht="20.25" customHeight="1">
      <c r="A36" s="79" t="s">
        <v>38</v>
      </c>
      <c r="B36" s="3" t="s">
        <v>1</v>
      </c>
      <c r="C36" s="13">
        <f>H36+M36+R36</f>
        <v>423100</v>
      </c>
      <c r="D36" s="51">
        <f>D38+D44</f>
        <v>316800</v>
      </c>
      <c r="E36" s="51">
        <f t="shared" ref="E36:G36" si="20">E38+E44</f>
        <v>27700</v>
      </c>
      <c r="F36" s="51">
        <f t="shared" si="20"/>
        <v>27700</v>
      </c>
      <c r="G36" s="51">
        <f t="shared" si="20"/>
        <v>8400</v>
      </c>
      <c r="H36" s="13">
        <f>SUM(D36:G36)</f>
        <v>380600</v>
      </c>
      <c r="I36" s="51">
        <f t="shared" ref="I36:L36" si="21">I38+I44</f>
        <v>27700</v>
      </c>
      <c r="J36" s="51">
        <f t="shared" si="21"/>
        <v>14800</v>
      </c>
      <c r="K36" s="51">
        <f t="shared" si="21"/>
        <v>0</v>
      </c>
      <c r="L36" s="51">
        <f t="shared" si="21"/>
        <v>0</v>
      </c>
      <c r="M36" s="32">
        <f>SUM(I36:L36)</f>
        <v>42500</v>
      </c>
      <c r="N36" s="51">
        <f t="shared" ref="N36:Q36" si="22">N38+N44</f>
        <v>0</v>
      </c>
      <c r="O36" s="51">
        <f t="shared" si="22"/>
        <v>0</v>
      </c>
      <c r="P36" s="51">
        <f t="shared" si="22"/>
        <v>0</v>
      </c>
      <c r="Q36" s="51">
        <f t="shared" si="22"/>
        <v>0</v>
      </c>
      <c r="R36" s="131">
        <f>SUM(N36:Q36)</f>
        <v>0</v>
      </c>
      <c r="S36" s="49"/>
    </row>
    <row r="37" spans="1:19" ht="20.25" customHeight="1">
      <c r="A37" s="82"/>
      <c r="B37" s="3" t="s">
        <v>2</v>
      </c>
      <c r="C37" s="13"/>
      <c r="D37" s="13"/>
      <c r="E37" s="13"/>
      <c r="F37" s="13"/>
      <c r="G37" s="242"/>
      <c r="H37" s="13"/>
      <c r="I37" s="131"/>
      <c r="J37" s="13"/>
      <c r="K37" s="13"/>
      <c r="L37" s="242"/>
      <c r="M37" s="13"/>
      <c r="N37" s="131"/>
      <c r="O37" s="13"/>
      <c r="P37" s="13"/>
      <c r="Q37" s="13"/>
      <c r="R37" s="131"/>
      <c r="S37" s="49"/>
    </row>
    <row r="38" spans="1:19" ht="20.25" customHeight="1">
      <c r="A38" s="83" t="s">
        <v>37</v>
      </c>
      <c r="B38" s="31" t="s">
        <v>1</v>
      </c>
      <c r="C38" s="120">
        <f>H38+M38+R38</f>
        <v>316800</v>
      </c>
      <c r="D38" s="45">
        <f>SUM(D42)</f>
        <v>316800</v>
      </c>
      <c r="E38" s="45">
        <f t="shared" ref="E38:Q38" si="23">SUM(E42)</f>
        <v>0</v>
      </c>
      <c r="F38" s="45">
        <f t="shared" si="23"/>
        <v>0</v>
      </c>
      <c r="G38" s="45">
        <f t="shared" si="23"/>
        <v>0</v>
      </c>
      <c r="H38" s="113">
        <f>SUM(D38:G38)</f>
        <v>316800</v>
      </c>
      <c r="I38" s="45">
        <f t="shared" si="23"/>
        <v>0</v>
      </c>
      <c r="J38" s="45">
        <f t="shared" si="23"/>
        <v>0</v>
      </c>
      <c r="K38" s="45">
        <f t="shared" si="23"/>
        <v>0</v>
      </c>
      <c r="L38" s="45">
        <f t="shared" si="23"/>
        <v>0</v>
      </c>
      <c r="M38" s="113">
        <f t="shared" ref="M38" si="24">SUM(I38:L38)</f>
        <v>0</v>
      </c>
      <c r="N38" s="45">
        <f t="shared" si="23"/>
        <v>0</v>
      </c>
      <c r="O38" s="45">
        <f t="shared" si="23"/>
        <v>0</v>
      </c>
      <c r="P38" s="45">
        <f t="shared" si="23"/>
        <v>0</v>
      </c>
      <c r="Q38" s="45">
        <f t="shared" si="23"/>
        <v>0</v>
      </c>
      <c r="R38" s="126">
        <f>SUM(N38:Q38)</f>
        <v>0</v>
      </c>
      <c r="S38" s="49"/>
    </row>
    <row r="39" spans="1:19" ht="20.25" customHeight="1">
      <c r="A39" s="92"/>
      <c r="B39" s="4" t="s">
        <v>2</v>
      </c>
      <c r="C39" s="45"/>
      <c r="D39" s="113"/>
      <c r="E39" s="113"/>
      <c r="F39" s="113"/>
      <c r="G39" s="236"/>
      <c r="H39" s="113"/>
      <c r="I39" s="126"/>
      <c r="J39" s="113"/>
      <c r="K39" s="113"/>
      <c r="L39" s="236"/>
      <c r="M39" s="113"/>
      <c r="N39" s="126"/>
      <c r="O39" s="113"/>
      <c r="P39" s="227"/>
      <c r="Q39" s="10"/>
      <c r="R39" s="244"/>
      <c r="S39" s="49"/>
    </row>
    <row r="40" spans="1:19" ht="20.25" customHeight="1">
      <c r="A40" s="94" t="s">
        <v>36</v>
      </c>
      <c r="B40" s="4"/>
      <c r="C40" s="45"/>
      <c r="D40" s="113"/>
      <c r="E40" s="113"/>
      <c r="F40" s="113"/>
      <c r="G40" s="236"/>
      <c r="H40" s="113"/>
      <c r="I40" s="126"/>
      <c r="J40" s="113"/>
      <c r="K40" s="113"/>
      <c r="L40" s="236"/>
      <c r="M40" s="113"/>
      <c r="N40" s="126"/>
      <c r="O40" s="113"/>
      <c r="P40" s="227"/>
      <c r="Q40" s="10"/>
      <c r="R40" s="244"/>
      <c r="S40" s="49"/>
    </row>
    <row r="41" spans="1:19" ht="20.25" customHeight="1">
      <c r="A41" s="76" t="s">
        <v>23</v>
      </c>
      <c r="B41" s="4"/>
      <c r="C41" s="10"/>
      <c r="D41" s="10"/>
      <c r="E41" s="10"/>
      <c r="F41" s="10"/>
      <c r="G41" s="228"/>
      <c r="H41" s="10"/>
      <c r="I41" s="134"/>
      <c r="J41" s="10"/>
      <c r="K41" s="10"/>
      <c r="L41" s="228"/>
      <c r="M41" s="10"/>
      <c r="N41" s="134"/>
      <c r="O41" s="10"/>
      <c r="P41" s="10"/>
      <c r="Q41" s="10"/>
      <c r="R41" s="126">
        <f>SUM(N41:Q41)</f>
        <v>0</v>
      </c>
      <c r="S41" s="49"/>
    </row>
    <row r="42" spans="1:19" ht="20.25" customHeight="1">
      <c r="A42" s="58" t="s">
        <v>58</v>
      </c>
      <c r="B42" s="30" t="s">
        <v>1</v>
      </c>
      <c r="C42" s="120">
        <f t="shared" ref="C42:C44" si="25">H42+M42+R42</f>
        <v>316800</v>
      </c>
      <c r="D42" s="293">
        <v>316800</v>
      </c>
      <c r="E42" s="291"/>
      <c r="F42" s="291"/>
      <c r="G42" s="41"/>
      <c r="H42" s="113">
        <f t="shared" ref="H42:H44" si="26">SUM(D42:G42)</f>
        <v>316800</v>
      </c>
      <c r="I42" s="297"/>
      <c r="J42" s="291"/>
      <c r="K42" s="291"/>
      <c r="L42" s="41"/>
      <c r="M42" s="113">
        <f t="shared" ref="M42:M44" si="27">SUM(I42:L42)</f>
        <v>0</v>
      </c>
      <c r="N42" s="295"/>
      <c r="O42" s="291"/>
      <c r="P42" s="291"/>
      <c r="Q42" s="291"/>
      <c r="R42" s="117"/>
      <c r="S42" s="49"/>
    </row>
    <row r="43" spans="1:19" ht="20.25" customHeight="1">
      <c r="A43" s="133"/>
      <c r="B43" s="52" t="s">
        <v>2</v>
      </c>
      <c r="C43" s="53"/>
      <c r="D43" s="10"/>
      <c r="E43" s="10"/>
      <c r="F43" s="10"/>
      <c r="G43" s="228"/>
      <c r="H43" s="10"/>
      <c r="I43" s="134"/>
      <c r="J43" s="10"/>
      <c r="K43" s="10"/>
      <c r="L43" s="228"/>
      <c r="M43" s="10"/>
      <c r="N43" s="112"/>
      <c r="O43" s="10"/>
      <c r="P43" s="10"/>
      <c r="Q43" s="10"/>
      <c r="R43" s="112"/>
      <c r="S43" s="49"/>
    </row>
    <row r="44" spans="1:19" ht="20.25" customHeight="1">
      <c r="A44" s="132" t="s">
        <v>39</v>
      </c>
      <c r="B44" s="5" t="s">
        <v>1</v>
      </c>
      <c r="C44" s="120">
        <f t="shared" si="25"/>
        <v>106300</v>
      </c>
      <c r="D44" s="53">
        <f>SUM(D46)</f>
        <v>0</v>
      </c>
      <c r="E44" s="53">
        <f t="shared" ref="E44:G44" si="28">SUM(E46)</f>
        <v>27700</v>
      </c>
      <c r="F44" s="53">
        <f t="shared" si="28"/>
        <v>27700</v>
      </c>
      <c r="G44" s="53">
        <f t="shared" si="28"/>
        <v>8400</v>
      </c>
      <c r="H44" s="113">
        <f t="shared" si="26"/>
        <v>63800</v>
      </c>
      <c r="I44" s="53">
        <f t="shared" ref="I44:L44" si="29">SUM(I46)</f>
        <v>27700</v>
      </c>
      <c r="J44" s="53">
        <f t="shared" si="29"/>
        <v>14800</v>
      </c>
      <c r="K44" s="53">
        <f t="shared" si="29"/>
        <v>0</v>
      </c>
      <c r="L44" s="53">
        <f t="shared" si="29"/>
        <v>0</v>
      </c>
      <c r="M44" s="113">
        <f t="shared" si="27"/>
        <v>42500</v>
      </c>
      <c r="N44" s="53">
        <f t="shared" ref="N44:Q44" si="30">SUM(N46)</f>
        <v>0</v>
      </c>
      <c r="O44" s="53">
        <f t="shared" si="30"/>
        <v>0</v>
      </c>
      <c r="P44" s="53">
        <f t="shared" si="30"/>
        <v>0</v>
      </c>
      <c r="Q44" s="53">
        <f t="shared" si="30"/>
        <v>0</v>
      </c>
      <c r="R44" s="112"/>
      <c r="S44" s="49"/>
    </row>
    <row r="45" spans="1:19" ht="20.25" customHeight="1">
      <c r="A45" s="133"/>
      <c r="B45" s="52" t="s">
        <v>2</v>
      </c>
      <c r="C45" s="53"/>
      <c r="D45" s="10"/>
      <c r="E45" s="10"/>
      <c r="F45" s="10"/>
      <c r="G45" s="228"/>
      <c r="H45" s="10"/>
      <c r="I45" s="134"/>
      <c r="J45" s="10"/>
      <c r="K45" s="10"/>
      <c r="L45" s="228"/>
      <c r="M45" s="10"/>
      <c r="N45" s="112"/>
      <c r="O45" s="10"/>
      <c r="P45" s="10"/>
      <c r="Q45" s="10"/>
      <c r="R45" s="112"/>
      <c r="S45" s="49"/>
    </row>
    <row r="46" spans="1:19" ht="20.25" customHeight="1">
      <c r="A46" s="300" t="s">
        <v>60</v>
      </c>
      <c r="B46" s="47" t="s">
        <v>1</v>
      </c>
      <c r="C46" s="120">
        <f>H46+M46+R46</f>
        <v>106300</v>
      </c>
      <c r="D46" s="292"/>
      <c r="E46" s="292">
        <v>27700</v>
      </c>
      <c r="F46" s="292">
        <v>27700</v>
      </c>
      <c r="G46" s="299">
        <v>8400</v>
      </c>
      <c r="H46" s="113">
        <f>SUM(D46:G46)</f>
        <v>63800</v>
      </c>
      <c r="I46" s="296">
        <v>27700</v>
      </c>
      <c r="J46" s="292">
        <v>14800</v>
      </c>
      <c r="K46" s="292"/>
      <c r="L46" s="299"/>
      <c r="M46" s="113">
        <f t="shared" ref="M46" si="31">SUM(I46:L46)</f>
        <v>42500</v>
      </c>
      <c r="N46" s="294"/>
      <c r="O46" s="12"/>
      <c r="P46" s="12"/>
      <c r="Q46" s="12"/>
      <c r="R46" s="126">
        <f>SUM(N46:Q46)</f>
        <v>0</v>
      </c>
      <c r="S46" s="49"/>
    </row>
    <row r="47" spans="1:19" ht="20.25" customHeight="1">
      <c r="A47" s="39" t="s">
        <v>59</v>
      </c>
      <c r="B47" s="6" t="s">
        <v>2</v>
      </c>
      <c r="C47" s="10"/>
      <c r="D47" s="10"/>
      <c r="E47" s="10"/>
      <c r="F47" s="53"/>
      <c r="G47" s="243"/>
      <c r="H47" s="53"/>
      <c r="I47" s="112"/>
      <c r="J47" s="53"/>
      <c r="K47" s="53"/>
      <c r="L47" s="243"/>
      <c r="M47" s="53"/>
      <c r="N47" s="134"/>
      <c r="O47" s="10"/>
      <c r="P47" s="10"/>
      <c r="Q47" s="10"/>
      <c r="R47" s="134"/>
      <c r="S47" s="49"/>
    </row>
    <row r="48" spans="1:19">
      <c r="A48" s="325" t="s">
        <v>40</v>
      </c>
      <c r="B48" s="3" t="s">
        <v>1</v>
      </c>
      <c r="C48" s="238">
        <f>H48+M48+R48</f>
        <v>424300</v>
      </c>
      <c r="D48" s="238">
        <f>D24+D36</f>
        <v>928800</v>
      </c>
      <c r="E48" s="238">
        <f>E8+E24</f>
        <v>97400</v>
      </c>
      <c r="F48" s="238">
        <f>F8+F24+F36</f>
        <v>67700</v>
      </c>
      <c r="G48" s="239">
        <f>G8+G24+G36</f>
        <v>28900</v>
      </c>
      <c r="H48" s="238">
        <f>SUM(E48:G48)</f>
        <v>194000</v>
      </c>
      <c r="I48" s="240">
        <f>I8+I24</f>
        <v>40500</v>
      </c>
      <c r="J48" s="238">
        <f>J8+J24+J36</f>
        <v>51800</v>
      </c>
      <c r="K48" s="238">
        <f>K8+K24+K36</f>
        <v>63960</v>
      </c>
      <c r="L48" s="239">
        <f>L8+L24+L36</f>
        <v>11740</v>
      </c>
      <c r="M48" s="32">
        <f>SUM(I48:L48)</f>
        <v>168000</v>
      </c>
      <c r="N48" s="240">
        <f>N8+N24+N36</f>
        <v>62300</v>
      </c>
      <c r="O48" s="238"/>
      <c r="P48" s="238"/>
      <c r="Q48" s="238"/>
      <c r="R48" s="131">
        <f>SUM(N48:Q48)</f>
        <v>62300</v>
      </c>
      <c r="S48" s="49"/>
    </row>
    <row r="49" spans="1:22">
      <c r="A49" s="326"/>
      <c r="B49" s="3" t="s">
        <v>2</v>
      </c>
      <c r="C49" s="135"/>
      <c r="D49" s="135"/>
      <c r="E49" s="135"/>
      <c r="F49" s="135"/>
      <c r="G49" s="237"/>
      <c r="H49" s="135"/>
      <c r="I49" s="136"/>
      <c r="J49" s="135"/>
      <c r="K49" s="135"/>
      <c r="L49" s="237"/>
      <c r="M49" s="135"/>
      <c r="N49" s="136"/>
      <c r="O49" s="135"/>
      <c r="P49" s="135"/>
      <c r="Q49" s="135"/>
      <c r="R49" s="136"/>
      <c r="S49" s="49"/>
    </row>
    <row r="50" spans="1:22">
      <c r="A50" s="325" t="s">
        <v>0</v>
      </c>
      <c r="B50" s="3" t="s">
        <v>1</v>
      </c>
      <c r="C50" s="238">
        <f>C8+C24+C36</f>
        <v>1408500</v>
      </c>
      <c r="D50" s="238">
        <f t="shared" ref="D50:R50" si="32">D8+D24+D36</f>
        <v>928800</v>
      </c>
      <c r="E50" s="238">
        <f t="shared" si="32"/>
        <v>125100</v>
      </c>
      <c r="F50" s="238">
        <f t="shared" si="32"/>
        <v>67700</v>
      </c>
      <c r="G50" s="238">
        <f t="shared" si="32"/>
        <v>28900</v>
      </c>
      <c r="H50" s="238">
        <f t="shared" si="32"/>
        <v>1150500</v>
      </c>
      <c r="I50" s="238">
        <f t="shared" si="32"/>
        <v>68200</v>
      </c>
      <c r="J50" s="238">
        <f t="shared" si="32"/>
        <v>51800</v>
      </c>
      <c r="K50" s="238">
        <f t="shared" si="32"/>
        <v>63960</v>
      </c>
      <c r="L50" s="238">
        <f t="shared" si="32"/>
        <v>11740</v>
      </c>
      <c r="M50" s="238">
        <f t="shared" si="32"/>
        <v>195700</v>
      </c>
      <c r="N50" s="238">
        <f t="shared" si="32"/>
        <v>62300</v>
      </c>
      <c r="O50" s="238">
        <f t="shared" si="32"/>
        <v>0</v>
      </c>
      <c r="P50" s="238">
        <f t="shared" si="32"/>
        <v>0</v>
      </c>
      <c r="Q50" s="238">
        <f t="shared" si="32"/>
        <v>0</v>
      </c>
      <c r="R50" s="238">
        <f t="shared" si="32"/>
        <v>62300</v>
      </c>
      <c r="S50" s="49"/>
    </row>
    <row r="51" spans="1:22">
      <c r="A51" s="326"/>
      <c r="B51" s="3" t="s">
        <v>2</v>
      </c>
      <c r="C51" s="135"/>
      <c r="D51" s="135"/>
      <c r="E51" s="135"/>
      <c r="F51" s="135"/>
      <c r="G51" s="237"/>
      <c r="H51" s="135"/>
      <c r="I51" s="136"/>
      <c r="J51" s="135"/>
      <c r="K51" s="135"/>
      <c r="L51" s="237"/>
      <c r="M51" s="135"/>
      <c r="N51" s="136"/>
      <c r="O51" s="135"/>
      <c r="P51" s="135"/>
      <c r="Q51" s="135"/>
      <c r="R51" s="136"/>
      <c r="S51" s="49"/>
    </row>
    <row r="54" spans="1:22">
      <c r="A54" s="42" t="s">
        <v>41</v>
      </c>
    </row>
    <row r="55" spans="1:22">
      <c r="H55" s="49"/>
      <c r="S55" s="49"/>
    </row>
    <row r="56" spans="1:22">
      <c r="C56" s="49"/>
      <c r="I56" s="49"/>
      <c r="T56" s="49"/>
      <c r="V56" s="49"/>
    </row>
  </sheetData>
  <mergeCells count="9">
    <mergeCell ref="A48:A49"/>
    <mergeCell ref="A50:A51"/>
    <mergeCell ref="A1:Q1"/>
    <mergeCell ref="P4:R4"/>
    <mergeCell ref="A5:A6"/>
    <mergeCell ref="C5:C6"/>
    <mergeCell ref="D5:H5"/>
    <mergeCell ref="I5:M5"/>
    <mergeCell ref="N5:R5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 tint="0.59999389629810485"/>
  </sheetPr>
  <dimension ref="A1:F58"/>
  <sheetViews>
    <sheetView view="pageBreakPreview" zoomScale="70" zoomScaleNormal="80" zoomScaleSheetLayoutView="70" workbookViewId="0">
      <selection activeCell="F47" sqref="F47"/>
    </sheetView>
  </sheetViews>
  <sheetFormatPr defaultRowHeight="21"/>
  <cols>
    <col min="1" max="1" width="60.42578125" style="107" customWidth="1"/>
    <col min="2" max="2" width="9.140625" style="107"/>
    <col min="3" max="3" width="13.42578125" style="107" customWidth="1"/>
    <col min="4" max="6" width="33.7109375" style="138" customWidth="1"/>
    <col min="7" max="16384" width="9.140625" style="107"/>
  </cols>
  <sheetData>
    <row r="1" spans="1:6">
      <c r="A1" s="327" t="s">
        <v>57</v>
      </c>
      <c r="B1" s="327"/>
      <c r="C1" s="327"/>
      <c r="D1" s="327"/>
      <c r="E1" s="327"/>
      <c r="F1" s="327"/>
    </row>
    <row r="2" spans="1:6">
      <c r="A2" s="108" t="s">
        <v>20</v>
      </c>
      <c r="B2" s="108"/>
      <c r="C2" s="108"/>
      <c r="D2" s="137"/>
    </row>
    <row r="3" spans="1:6">
      <c r="A3" s="109" t="s">
        <v>33</v>
      </c>
      <c r="B3" s="108"/>
      <c r="C3" s="108"/>
      <c r="D3" s="137"/>
    </row>
    <row r="4" spans="1:6">
      <c r="A4" s="109"/>
      <c r="B4" s="109"/>
      <c r="C4" s="109"/>
      <c r="D4" s="139"/>
      <c r="F4" s="140" t="s">
        <v>30</v>
      </c>
    </row>
    <row r="5" spans="1:6" ht="18.75" customHeight="1">
      <c r="A5" s="329" t="s">
        <v>34</v>
      </c>
      <c r="B5" s="52" t="s">
        <v>18</v>
      </c>
      <c r="C5" s="336" t="s">
        <v>0</v>
      </c>
      <c r="D5" s="141" t="s">
        <v>3</v>
      </c>
      <c r="E5" s="142" t="s">
        <v>4</v>
      </c>
      <c r="F5" s="143" t="s">
        <v>5</v>
      </c>
    </row>
    <row r="6" spans="1:6" ht="18.75" customHeight="1">
      <c r="A6" s="329"/>
      <c r="B6" s="52" t="s">
        <v>2</v>
      </c>
      <c r="C6" s="336"/>
      <c r="D6" s="115" t="s">
        <v>61</v>
      </c>
      <c r="E6" s="45" t="s">
        <v>62</v>
      </c>
      <c r="F6" s="46" t="s">
        <v>63</v>
      </c>
    </row>
    <row r="7" spans="1:6">
      <c r="A7" s="123" t="s">
        <v>47</v>
      </c>
      <c r="B7" s="3" t="s">
        <v>1</v>
      </c>
      <c r="C7" s="98">
        <f>SUM(D7:F7)</f>
        <v>223800</v>
      </c>
      <c r="D7" s="125">
        <f>D9</f>
        <v>74000</v>
      </c>
      <c r="E7" s="54">
        <f>E9</f>
        <v>87500</v>
      </c>
      <c r="F7" s="116">
        <f>F9</f>
        <v>62300</v>
      </c>
    </row>
    <row r="8" spans="1:6">
      <c r="A8" s="146"/>
      <c r="B8" s="147" t="s">
        <v>2</v>
      </c>
      <c r="C8" s="147"/>
      <c r="D8" s="148"/>
      <c r="E8" s="149"/>
      <c r="F8" s="150"/>
    </row>
    <row r="9" spans="1:6">
      <c r="A9" s="151" t="s">
        <v>44</v>
      </c>
      <c r="B9" s="105" t="s">
        <v>1</v>
      </c>
      <c r="C9" s="152">
        <f>SUM(D9:F9)</f>
        <v>223800</v>
      </c>
      <c r="D9" s="153">
        <f>SUM(D13:D22)</f>
        <v>74000</v>
      </c>
      <c r="E9" s="154">
        <f>SUM(E13:E22)</f>
        <v>87500</v>
      </c>
      <c r="F9" s="155">
        <f>SUM(F13:F22)</f>
        <v>62300</v>
      </c>
    </row>
    <row r="10" spans="1:6">
      <c r="A10" s="156"/>
      <c r="B10" s="105" t="s">
        <v>2</v>
      </c>
      <c r="C10" s="157"/>
      <c r="D10" s="153"/>
      <c r="E10" s="154"/>
      <c r="F10" s="155"/>
    </row>
    <row r="11" spans="1:6">
      <c r="A11" s="158" t="s">
        <v>36</v>
      </c>
      <c r="B11" s="159"/>
      <c r="C11" s="160"/>
      <c r="D11" s="161"/>
      <c r="E11" s="162"/>
      <c r="F11" s="163"/>
    </row>
    <row r="12" spans="1:6">
      <c r="A12" s="158" t="s">
        <v>21</v>
      </c>
      <c r="B12" s="105"/>
      <c r="C12" s="157"/>
      <c r="D12" s="153"/>
      <c r="E12" s="154"/>
      <c r="F12" s="164"/>
    </row>
    <row r="13" spans="1:6">
      <c r="A13" s="58" t="s">
        <v>22</v>
      </c>
      <c r="B13" s="105" t="s">
        <v>1</v>
      </c>
      <c r="C13" s="152">
        <f>SUM(D13:F13)</f>
        <v>17700</v>
      </c>
      <c r="D13" s="301">
        <v>10500</v>
      </c>
      <c r="E13" s="279">
        <v>7200</v>
      </c>
      <c r="F13" s="302"/>
    </row>
    <row r="14" spans="1:6">
      <c r="A14" s="168" t="s">
        <v>23</v>
      </c>
      <c r="B14" s="105"/>
      <c r="C14" s="157"/>
      <c r="D14" s="165"/>
      <c r="E14" s="166"/>
      <c r="F14" s="167"/>
    </row>
    <row r="15" spans="1:6">
      <c r="A15" s="58" t="s">
        <v>24</v>
      </c>
      <c r="B15" s="105" t="s">
        <v>1</v>
      </c>
      <c r="C15" s="152">
        <f t="shared" ref="C15:C16" si="0">SUM(D15:F15)</f>
        <v>54300</v>
      </c>
      <c r="D15" s="301">
        <v>30000</v>
      </c>
      <c r="E15" s="279"/>
      <c r="F15" s="302">
        <v>24300</v>
      </c>
    </row>
    <row r="16" spans="1:6">
      <c r="A16" s="58" t="s">
        <v>25</v>
      </c>
      <c r="B16" s="105" t="s">
        <v>1</v>
      </c>
      <c r="C16" s="152">
        <f t="shared" si="0"/>
        <v>27000</v>
      </c>
      <c r="D16" s="301">
        <v>13500</v>
      </c>
      <c r="E16" s="279">
        <v>13500</v>
      </c>
      <c r="F16" s="302"/>
    </row>
    <row r="17" spans="1:6">
      <c r="A17" s="168" t="s">
        <v>26</v>
      </c>
      <c r="B17" s="105"/>
      <c r="C17" s="157"/>
      <c r="D17" s="165"/>
      <c r="E17" s="166"/>
      <c r="F17" s="167"/>
    </row>
    <row r="18" spans="1:6">
      <c r="A18" s="58" t="s">
        <v>27</v>
      </c>
      <c r="B18" s="105" t="s">
        <v>1</v>
      </c>
      <c r="C18" s="152">
        <f t="shared" ref="C18:C22" si="1">SUM(D18:F18)</f>
        <v>0</v>
      </c>
      <c r="D18" s="301"/>
      <c r="E18" s="279"/>
      <c r="F18" s="302"/>
    </row>
    <row r="19" spans="1:6">
      <c r="A19" s="58" t="s">
        <v>42</v>
      </c>
      <c r="B19" s="105" t="s">
        <v>1</v>
      </c>
      <c r="C19" s="152">
        <f t="shared" si="1"/>
        <v>38000</v>
      </c>
      <c r="D19" s="301"/>
      <c r="E19" s="279">
        <v>20000</v>
      </c>
      <c r="F19" s="302">
        <v>18000</v>
      </c>
    </row>
    <row r="20" spans="1:6">
      <c r="A20" s="58" t="s">
        <v>32</v>
      </c>
      <c r="B20" s="105" t="s">
        <v>1</v>
      </c>
      <c r="C20" s="152">
        <f t="shared" si="1"/>
        <v>42000</v>
      </c>
      <c r="D20" s="301"/>
      <c r="E20" s="279">
        <v>22000</v>
      </c>
      <c r="F20" s="302">
        <v>20000</v>
      </c>
    </row>
    <row r="21" spans="1:6">
      <c r="A21" s="58" t="s">
        <v>28</v>
      </c>
      <c r="B21" s="105" t="s">
        <v>1</v>
      </c>
      <c r="C21" s="152">
        <f t="shared" si="1"/>
        <v>36000</v>
      </c>
      <c r="D21" s="301">
        <v>20000</v>
      </c>
      <c r="E21" s="279">
        <v>16000</v>
      </c>
      <c r="F21" s="302"/>
    </row>
    <row r="22" spans="1:6">
      <c r="A22" s="58" t="s">
        <v>29</v>
      </c>
      <c r="B22" s="169" t="s">
        <v>1</v>
      </c>
      <c r="C22" s="170">
        <f t="shared" si="1"/>
        <v>8800</v>
      </c>
      <c r="D22" s="303"/>
      <c r="E22" s="286">
        <v>8800</v>
      </c>
      <c r="F22" s="304"/>
    </row>
    <row r="23" spans="1:6">
      <c r="A23" s="171" t="s">
        <v>48</v>
      </c>
      <c r="B23" s="147" t="s">
        <v>1</v>
      </c>
      <c r="C23" s="172">
        <f>SUM(D23:F23)</f>
        <v>761600</v>
      </c>
      <c r="D23" s="148">
        <f>D25+D31</f>
        <v>695900</v>
      </c>
      <c r="E23" s="149">
        <f>E25+E31</f>
        <v>65700</v>
      </c>
      <c r="F23" s="173">
        <f>F25+F31</f>
        <v>0</v>
      </c>
    </row>
    <row r="24" spans="1:6">
      <c r="A24" s="174"/>
      <c r="B24" s="175" t="s">
        <v>2</v>
      </c>
      <c r="C24" s="176"/>
      <c r="D24" s="177"/>
      <c r="E24" s="178"/>
      <c r="F24" s="179"/>
    </row>
    <row r="25" spans="1:6">
      <c r="A25" s="180" t="s">
        <v>43</v>
      </c>
      <c r="B25" s="181" t="s">
        <v>1</v>
      </c>
      <c r="C25" s="182">
        <f>SUM(D25:F25)</f>
        <v>612000</v>
      </c>
      <c r="D25" s="161">
        <f>SUM(D29:D30)</f>
        <v>612000</v>
      </c>
      <c r="E25" s="162">
        <f>SUM(E29:E30)</f>
        <v>0</v>
      </c>
      <c r="F25" s="183">
        <f>SUM(F29:F30)</f>
        <v>0</v>
      </c>
    </row>
    <row r="26" spans="1:6">
      <c r="A26" s="156"/>
      <c r="B26" s="184" t="s">
        <v>2</v>
      </c>
      <c r="C26" s="159"/>
      <c r="D26" s="161"/>
      <c r="E26" s="162"/>
      <c r="F26" s="183"/>
    </row>
    <row r="27" spans="1:6">
      <c r="A27" s="158" t="s">
        <v>36</v>
      </c>
      <c r="B27" s="181"/>
      <c r="C27" s="159"/>
      <c r="D27" s="161"/>
      <c r="E27" s="162"/>
      <c r="F27" s="163"/>
    </row>
    <row r="28" spans="1:6">
      <c r="A28" s="168" t="s">
        <v>23</v>
      </c>
      <c r="B28" s="184"/>
      <c r="C28" s="105"/>
      <c r="D28" s="185"/>
      <c r="E28" s="186"/>
      <c r="F28" s="187"/>
    </row>
    <row r="29" spans="1:6">
      <c r="A29" s="58" t="s">
        <v>64</v>
      </c>
      <c r="B29" s="188"/>
      <c r="C29" s="189">
        <f t="shared" ref="C29:C30" si="2">SUM(D29:F29)</f>
        <v>216000</v>
      </c>
      <c r="D29" s="305">
        <v>216000</v>
      </c>
      <c r="E29" s="306"/>
      <c r="F29" s="307"/>
    </row>
    <row r="30" spans="1:6">
      <c r="A30" s="58" t="s">
        <v>58</v>
      </c>
      <c r="B30" s="188" t="s">
        <v>1</v>
      </c>
      <c r="C30" s="191">
        <f t="shared" si="2"/>
        <v>396000</v>
      </c>
      <c r="D30" s="305">
        <v>396000</v>
      </c>
      <c r="E30" s="306"/>
      <c r="F30" s="307"/>
    </row>
    <row r="31" spans="1:6">
      <c r="A31" s="192" t="s">
        <v>45</v>
      </c>
      <c r="B31" s="188" t="s">
        <v>1</v>
      </c>
      <c r="C31" s="191">
        <f>SUM(D31:F31)</f>
        <v>149600</v>
      </c>
      <c r="D31" s="185">
        <f>SUM(D33)</f>
        <v>83900</v>
      </c>
      <c r="E31" s="186">
        <f>SUM(E33)</f>
        <v>65700</v>
      </c>
      <c r="F31" s="193">
        <f>SUM(F33)</f>
        <v>0</v>
      </c>
    </row>
    <row r="32" spans="1:6">
      <c r="A32" s="194"/>
      <c r="B32" s="184" t="s">
        <v>2</v>
      </c>
      <c r="C32" s="105"/>
      <c r="D32" s="185"/>
      <c r="E32" s="195"/>
      <c r="F32" s="196"/>
    </row>
    <row r="33" spans="1:6">
      <c r="A33" s="89" t="s">
        <v>51</v>
      </c>
      <c r="B33" s="184" t="s">
        <v>1</v>
      </c>
      <c r="C33" s="189">
        <f>SUM(D33:F33)</f>
        <v>149600</v>
      </c>
      <c r="D33" s="308">
        <v>83900</v>
      </c>
      <c r="E33" s="290">
        <v>65700</v>
      </c>
      <c r="F33" s="309"/>
    </row>
    <row r="34" spans="1:6">
      <c r="A34" s="197"/>
      <c r="B34" s="184" t="s">
        <v>2</v>
      </c>
      <c r="C34" s="105"/>
      <c r="D34" s="198"/>
      <c r="E34" s="199"/>
      <c r="F34" s="200"/>
    </row>
    <row r="35" spans="1:6">
      <c r="A35" s="334" t="s">
        <v>34</v>
      </c>
      <c r="B35" s="184" t="s">
        <v>18</v>
      </c>
      <c r="C35" s="336" t="s">
        <v>0</v>
      </c>
      <c r="D35" s="201" t="s">
        <v>3</v>
      </c>
      <c r="E35" s="202" t="s">
        <v>4</v>
      </c>
      <c r="F35" s="203" t="s">
        <v>5</v>
      </c>
    </row>
    <row r="36" spans="1:6">
      <c r="A36" s="335"/>
      <c r="B36" s="188" t="s">
        <v>2</v>
      </c>
      <c r="C36" s="336"/>
      <c r="D36" s="161" t="str">
        <f>D6</f>
        <v>(ตุลาคม 2567 - มกราคม 2568)</v>
      </c>
      <c r="E36" s="162" t="str">
        <f>E6</f>
        <v>(กุมภาพันธ์ 2568 - พฤษภาคม 2568)</v>
      </c>
      <c r="F36" s="183" t="str">
        <f>F6</f>
        <v>(มิถุนายน 2568 - กันยายน 2568)</v>
      </c>
    </row>
    <row r="37" spans="1:6">
      <c r="A37" s="171" t="s">
        <v>38</v>
      </c>
      <c r="B37" s="204" t="s">
        <v>1</v>
      </c>
      <c r="C37" s="172">
        <f>SUM(D37:F37)</f>
        <v>423100</v>
      </c>
      <c r="D37" s="205">
        <f>D39+D44</f>
        <v>380600</v>
      </c>
      <c r="E37" s="216">
        <f t="shared" ref="E37:F37" si="3">E39+E44</f>
        <v>42500</v>
      </c>
      <c r="F37" s="216">
        <f t="shared" si="3"/>
        <v>0</v>
      </c>
    </row>
    <row r="38" spans="1:6">
      <c r="A38" s="174"/>
      <c r="B38" s="204" t="s">
        <v>2</v>
      </c>
      <c r="C38" s="206"/>
      <c r="D38" s="207"/>
      <c r="E38" s="208"/>
      <c r="F38" s="209"/>
    </row>
    <row r="39" spans="1:6">
      <c r="A39" s="180" t="s">
        <v>37</v>
      </c>
      <c r="B39" s="181" t="s">
        <v>1</v>
      </c>
      <c r="C39" s="182">
        <f>SUM(D39:F39)</f>
        <v>316800</v>
      </c>
      <c r="D39" s="210">
        <f>SUM(D43)</f>
        <v>316800</v>
      </c>
      <c r="E39" s="211">
        <f>SUM(E43)</f>
        <v>0</v>
      </c>
      <c r="F39" s="211">
        <f>SUM(F43)</f>
        <v>0</v>
      </c>
    </row>
    <row r="40" spans="1:6">
      <c r="A40" s="156"/>
      <c r="B40" s="184" t="s">
        <v>2</v>
      </c>
      <c r="C40" s="105"/>
      <c r="D40" s="185"/>
      <c r="E40" s="186"/>
      <c r="F40" s="193"/>
    </row>
    <row r="41" spans="1:6">
      <c r="A41" s="158" t="s">
        <v>36</v>
      </c>
      <c r="B41" s="184"/>
      <c r="C41" s="169"/>
      <c r="D41" s="190"/>
      <c r="E41" s="212"/>
      <c r="F41" s="213"/>
    </row>
    <row r="42" spans="1:6">
      <c r="A42" s="168" t="s">
        <v>23</v>
      </c>
      <c r="B42" s="184"/>
      <c r="C42" s="105"/>
      <c r="D42" s="185"/>
      <c r="E42" s="166"/>
      <c r="F42" s="214"/>
    </row>
    <row r="43" spans="1:6">
      <c r="A43" s="310" t="s">
        <v>58</v>
      </c>
      <c r="B43" s="188" t="s">
        <v>1</v>
      </c>
      <c r="C43" s="191">
        <f>SUM(D43:F43)</f>
        <v>316800</v>
      </c>
      <c r="D43" s="311">
        <v>316800</v>
      </c>
      <c r="E43" s="312"/>
      <c r="F43" s="313"/>
    </row>
    <row r="44" spans="1:6">
      <c r="A44" s="192" t="s">
        <v>39</v>
      </c>
      <c r="B44" s="188" t="s">
        <v>1</v>
      </c>
      <c r="C44" s="191">
        <f>SUM(D44:F44)</f>
        <v>106300</v>
      </c>
      <c r="D44" s="185">
        <f>SUM(D46:D47)</f>
        <v>63800</v>
      </c>
      <c r="E44" s="186">
        <f>SUM(E46:E47)</f>
        <v>42500</v>
      </c>
      <c r="F44" s="186">
        <f>SUM(F46:F47)</f>
        <v>0</v>
      </c>
    </row>
    <row r="45" spans="1:6">
      <c r="A45" s="194"/>
      <c r="B45" s="184" t="s">
        <v>2</v>
      </c>
      <c r="C45" s="105"/>
      <c r="D45" s="185"/>
      <c r="E45" s="154"/>
      <c r="F45" s="214"/>
    </row>
    <row r="46" spans="1:6">
      <c r="A46" s="320" t="s">
        <v>65</v>
      </c>
      <c r="B46" s="215" t="s">
        <v>1</v>
      </c>
      <c r="C46" s="221">
        <f>SUM(D46:F46)</f>
        <v>106300</v>
      </c>
      <c r="D46" s="314">
        <v>63800</v>
      </c>
      <c r="E46" s="315">
        <v>42500</v>
      </c>
      <c r="F46" s="316">
        <v>0</v>
      </c>
    </row>
    <row r="47" spans="1:6">
      <c r="A47" s="320" t="s">
        <v>66</v>
      </c>
      <c r="B47" s="188" t="s">
        <v>2</v>
      </c>
      <c r="C47" s="169"/>
      <c r="D47" s="317"/>
      <c r="E47" s="318"/>
      <c r="F47" s="319"/>
    </row>
    <row r="48" spans="1:6">
      <c r="A48" s="332" t="s">
        <v>40</v>
      </c>
      <c r="B48" s="204" t="s">
        <v>1</v>
      </c>
      <c r="C48" s="222">
        <f>SUM(D48:F48)</f>
        <v>1408500</v>
      </c>
      <c r="D48" s="218">
        <f>D7+D23+D37</f>
        <v>1150500</v>
      </c>
      <c r="E48" s="216">
        <f>E7+E23+E37</f>
        <v>195700</v>
      </c>
      <c r="F48" s="217">
        <f>F7+F23+F37</f>
        <v>62300</v>
      </c>
    </row>
    <row r="49" spans="1:6">
      <c r="A49" s="333"/>
      <c r="B49" s="204" t="s">
        <v>2</v>
      </c>
      <c r="C49" s="175"/>
      <c r="D49" s="205"/>
      <c r="E49" s="219"/>
      <c r="F49" s="220"/>
    </row>
    <row r="50" spans="1:6">
      <c r="A50" s="332" t="s">
        <v>0</v>
      </c>
      <c r="B50" s="204" t="s">
        <v>1</v>
      </c>
      <c r="C50" s="172">
        <f>C7+C23+C37</f>
        <v>1408500</v>
      </c>
      <c r="D50" s="172">
        <f t="shared" ref="D50:F50" si="4">D7+D23+D37</f>
        <v>1150500</v>
      </c>
      <c r="E50" s="172">
        <f t="shared" si="4"/>
        <v>195700</v>
      </c>
      <c r="F50" s="172">
        <f t="shared" si="4"/>
        <v>62300</v>
      </c>
    </row>
    <row r="51" spans="1:6">
      <c r="A51" s="333"/>
      <c r="B51" s="204" t="s">
        <v>2</v>
      </c>
      <c r="C51" s="206"/>
      <c r="D51" s="207"/>
      <c r="E51" s="216"/>
      <c r="F51" s="217"/>
    </row>
    <row r="52" spans="1:6">
      <c r="E52" s="144"/>
    </row>
    <row r="53" spans="1:6">
      <c r="E53" s="145"/>
    </row>
    <row r="54" spans="1:6">
      <c r="A54" s="111" t="s">
        <v>46</v>
      </c>
      <c r="E54" s="144"/>
    </row>
    <row r="55" spans="1:6">
      <c r="E55" s="145"/>
    </row>
    <row r="56" spans="1:6">
      <c r="E56" s="144"/>
    </row>
    <row r="57" spans="1:6">
      <c r="E57" s="145"/>
    </row>
    <row r="58" spans="1:6">
      <c r="E58" s="145"/>
    </row>
  </sheetData>
  <mergeCells count="7">
    <mergeCell ref="A50:A51"/>
    <mergeCell ref="A35:A36"/>
    <mergeCell ref="A1:F1"/>
    <mergeCell ref="A5:A6"/>
    <mergeCell ref="A48:A49"/>
    <mergeCell ref="C5:C6"/>
    <mergeCell ref="C35:C36"/>
  </mergeCells>
  <pageMargins left="0.31496062992125984" right="0.11811023622047245" top="0" bottom="0" header="0.31496062992125984" footer="0.31496062992125984"/>
  <pageSetup paperSize="9" scale="75" orientation="landscape" r:id="rId1"/>
  <rowBreaks count="1" manualBreakCount="1">
    <brk id="34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 tint="0.59999389629810485"/>
  </sheetPr>
  <dimension ref="A1:C58"/>
  <sheetViews>
    <sheetView view="pageBreakPreview" zoomScale="90" zoomScaleNormal="100" zoomScaleSheetLayoutView="90" workbookViewId="0">
      <selection activeCell="C51" sqref="C51"/>
    </sheetView>
  </sheetViews>
  <sheetFormatPr defaultRowHeight="15"/>
  <cols>
    <col min="1" max="1" width="59.7109375" customWidth="1"/>
    <col min="3" max="3" width="40.5703125" customWidth="1"/>
  </cols>
  <sheetData>
    <row r="1" spans="1:3" ht="18.75">
      <c r="A1" s="339" t="s">
        <v>57</v>
      </c>
      <c r="B1" s="339"/>
      <c r="C1" s="339"/>
    </row>
    <row r="2" spans="1:3" ht="18.75">
      <c r="A2" s="14" t="s">
        <v>20</v>
      </c>
      <c r="B2" s="14"/>
      <c r="C2" s="28" t="s">
        <v>49</v>
      </c>
    </row>
    <row r="3" spans="1:3" ht="18.75">
      <c r="A3" s="15" t="s">
        <v>33</v>
      </c>
      <c r="B3" s="15"/>
      <c r="C3" s="28" t="s">
        <v>50</v>
      </c>
    </row>
    <row r="5" spans="1:3" ht="21">
      <c r="A5" s="340" t="s">
        <v>34</v>
      </c>
      <c r="B5" s="5" t="s">
        <v>18</v>
      </c>
      <c r="C5" s="142" t="s">
        <v>3</v>
      </c>
    </row>
    <row r="6" spans="1:3" ht="21">
      <c r="A6" s="340"/>
      <c r="B6" s="6" t="s">
        <v>2</v>
      </c>
      <c r="C6" s="45" t="s">
        <v>61</v>
      </c>
    </row>
    <row r="7" spans="1:3" ht="18.75">
      <c r="A7" s="21" t="s">
        <v>47</v>
      </c>
      <c r="B7" s="65" t="s">
        <v>1</v>
      </c>
      <c r="C7" s="17">
        <f>C9</f>
        <v>74000</v>
      </c>
    </row>
    <row r="8" spans="1:3" ht="18.75">
      <c r="A8" s="22"/>
      <c r="B8" s="65" t="s">
        <v>2</v>
      </c>
      <c r="C8" s="66"/>
    </row>
    <row r="9" spans="1:3" ht="18.75">
      <c r="A9" s="261" t="s">
        <v>44</v>
      </c>
      <c r="B9" s="68" t="s">
        <v>1</v>
      </c>
      <c r="C9" s="69">
        <f>SUM(C13:C22)</f>
        <v>74000</v>
      </c>
    </row>
    <row r="10" spans="1:3" ht="18.75">
      <c r="A10" s="260"/>
      <c r="B10" s="23" t="s">
        <v>2</v>
      </c>
      <c r="C10" s="72"/>
    </row>
    <row r="11" spans="1:3" ht="18.75">
      <c r="A11" s="19" t="s">
        <v>36</v>
      </c>
      <c r="B11" s="68"/>
      <c r="C11" s="69"/>
    </row>
    <row r="12" spans="1:3" ht="18.75">
      <c r="A12" s="19" t="s">
        <v>21</v>
      </c>
      <c r="B12" s="23"/>
      <c r="C12" s="72"/>
    </row>
    <row r="13" spans="1:3" ht="21">
      <c r="A13" s="8" t="s">
        <v>22</v>
      </c>
      <c r="B13" s="55" t="s">
        <v>1</v>
      </c>
      <c r="C13" s="323">
        <v>10500</v>
      </c>
    </row>
    <row r="14" spans="1:3" ht="21">
      <c r="A14" s="7" t="s">
        <v>23</v>
      </c>
      <c r="B14" s="55"/>
      <c r="C14" s="323"/>
    </row>
    <row r="15" spans="1:3" ht="21">
      <c r="A15" s="8" t="s">
        <v>24</v>
      </c>
      <c r="B15" s="55" t="s">
        <v>1</v>
      </c>
      <c r="C15" s="323">
        <v>30000</v>
      </c>
    </row>
    <row r="16" spans="1:3" ht="21">
      <c r="A16" s="8" t="s">
        <v>25</v>
      </c>
      <c r="B16" s="55" t="s">
        <v>1</v>
      </c>
      <c r="C16" s="323">
        <v>13500</v>
      </c>
    </row>
    <row r="17" spans="1:3" ht="21">
      <c r="A17" s="7" t="s">
        <v>26</v>
      </c>
      <c r="B17" s="55"/>
      <c r="C17" s="323"/>
    </row>
    <row r="18" spans="1:3" ht="21">
      <c r="A18" s="8" t="s">
        <v>27</v>
      </c>
      <c r="B18" s="55" t="s">
        <v>1</v>
      </c>
      <c r="C18" s="323">
        <v>0</v>
      </c>
    </row>
    <row r="19" spans="1:3" ht="21">
      <c r="A19" s="8" t="s">
        <v>42</v>
      </c>
      <c r="B19" s="55" t="s">
        <v>1</v>
      </c>
      <c r="C19" s="323">
        <v>0</v>
      </c>
    </row>
    <row r="20" spans="1:3" ht="21">
      <c r="A20" s="8" t="s">
        <v>32</v>
      </c>
      <c r="B20" s="55" t="s">
        <v>1</v>
      </c>
      <c r="C20" s="323">
        <v>0</v>
      </c>
    </row>
    <row r="21" spans="1:3" ht="21">
      <c r="A21" s="8" t="s">
        <v>28</v>
      </c>
      <c r="B21" s="55" t="s">
        <v>1</v>
      </c>
      <c r="C21" s="323">
        <v>20000</v>
      </c>
    </row>
    <row r="22" spans="1:3" ht="21">
      <c r="A22" s="8" t="s">
        <v>29</v>
      </c>
      <c r="B22" s="77" t="s">
        <v>1</v>
      </c>
      <c r="C22" s="262"/>
    </row>
    <row r="23" spans="1:3" ht="21">
      <c r="A23" s="50" t="s">
        <v>48</v>
      </c>
      <c r="B23" s="102" t="s">
        <v>1</v>
      </c>
      <c r="C23" s="80">
        <f>C25+C31</f>
        <v>695900</v>
      </c>
    </row>
    <row r="24" spans="1:3" ht="21">
      <c r="A24" s="263"/>
      <c r="B24" s="104" t="s">
        <v>2</v>
      </c>
      <c r="C24" s="17"/>
    </row>
    <row r="25" spans="1:3" ht="21">
      <c r="A25" s="33" t="s">
        <v>43</v>
      </c>
      <c r="B25" s="52" t="s">
        <v>1</v>
      </c>
      <c r="C25" s="264">
        <f>SUM(C29:C30)</f>
        <v>612000</v>
      </c>
    </row>
    <row r="26" spans="1:3" ht="21">
      <c r="A26" s="37"/>
      <c r="B26" s="52" t="s">
        <v>2</v>
      </c>
      <c r="C26" s="69"/>
    </row>
    <row r="27" spans="1:3" ht="21">
      <c r="A27" s="38" t="s">
        <v>36</v>
      </c>
      <c r="B27" s="56"/>
      <c r="C27" s="69"/>
    </row>
    <row r="28" spans="1:3" ht="21">
      <c r="A28" s="40" t="s">
        <v>23</v>
      </c>
      <c r="B28" s="57"/>
      <c r="C28" s="86"/>
    </row>
    <row r="29" spans="1:3" ht="21">
      <c r="A29" s="8" t="s">
        <v>64</v>
      </c>
      <c r="B29" s="43"/>
      <c r="C29" s="321">
        <v>216000</v>
      </c>
    </row>
    <row r="30" spans="1:3" ht="21">
      <c r="A30" s="8" t="s">
        <v>58</v>
      </c>
      <c r="B30" s="43" t="s">
        <v>1</v>
      </c>
      <c r="C30" s="321">
        <v>396000</v>
      </c>
    </row>
    <row r="31" spans="1:3" ht="21">
      <c r="A31" s="265" t="s">
        <v>45</v>
      </c>
      <c r="B31" s="60" t="s">
        <v>1</v>
      </c>
      <c r="C31" s="29">
        <f>SUM(C33)</f>
        <v>83900</v>
      </c>
    </row>
    <row r="32" spans="1:3" ht="21">
      <c r="A32" s="266"/>
      <c r="B32" s="103" t="s">
        <v>2</v>
      </c>
      <c r="C32" s="29"/>
    </row>
    <row r="33" spans="1:3" ht="21">
      <c r="A33" s="61" t="s">
        <v>51</v>
      </c>
      <c r="B33" s="55" t="s">
        <v>1</v>
      </c>
      <c r="C33" s="322">
        <v>83900</v>
      </c>
    </row>
    <row r="34" spans="1:3" ht="21">
      <c r="A34" s="12"/>
      <c r="B34" s="55" t="s">
        <v>2</v>
      </c>
      <c r="C34" s="62"/>
    </row>
    <row r="35" spans="1:3" ht="21">
      <c r="A35" s="11"/>
      <c r="B35" s="1"/>
      <c r="C35" s="63"/>
    </row>
    <row r="36" spans="1:3" ht="21">
      <c r="A36" s="11"/>
      <c r="B36" s="1"/>
      <c r="C36" s="63"/>
    </row>
    <row r="37" spans="1:3" ht="21">
      <c r="A37" s="11"/>
      <c r="B37" s="1"/>
      <c r="C37" s="63"/>
    </row>
    <row r="38" spans="1:3" ht="21">
      <c r="A38" s="11"/>
      <c r="B38" s="1"/>
      <c r="C38" s="63"/>
    </row>
    <row r="39" spans="1:3" ht="18.75">
      <c r="A39" s="341" t="s">
        <v>34</v>
      </c>
      <c r="B39" s="18" t="s">
        <v>18</v>
      </c>
      <c r="C39" s="71" t="str">
        <f>C5</f>
        <v>งวดที่ 1</v>
      </c>
    </row>
    <row r="40" spans="1:3" ht="18.75">
      <c r="A40" s="342"/>
      <c r="B40" s="101" t="s">
        <v>2</v>
      </c>
      <c r="C40" s="69" t="str">
        <f>C6</f>
        <v>(ตุลาคม 2567 - มกราคม 2568)</v>
      </c>
    </row>
    <row r="41" spans="1:3" ht="21">
      <c r="A41" s="79" t="s">
        <v>38</v>
      </c>
      <c r="B41" s="3" t="s">
        <v>1</v>
      </c>
      <c r="C41" s="99">
        <f>C43+C48</f>
        <v>380600</v>
      </c>
    </row>
    <row r="42" spans="1:3" ht="21">
      <c r="A42" s="82"/>
      <c r="B42" s="3" t="s">
        <v>2</v>
      </c>
      <c r="C42" s="90"/>
    </row>
    <row r="43" spans="1:3" ht="21">
      <c r="A43" s="83" t="s">
        <v>37</v>
      </c>
      <c r="B43" s="31" t="s">
        <v>1</v>
      </c>
      <c r="C43" s="91">
        <f>SUM(C47)</f>
        <v>316800</v>
      </c>
    </row>
    <row r="44" spans="1:3" ht="21">
      <c r="A44" s="92"/>
      <c r="B44" s="4" t="s">
        <v>2</v>
      </c>
      <c r="C44" s="93"/>
    </row>
    <row r="45" spans="1:3" ht="21">
      <c r="A45" s="94" t="s">
        <v>36</v>
      </c>
      <c r="B45" s="4"/>
      <c r="C45" s="95"/>
    </row>
    <row r="46" spans="1:3" ht="21">
      <c r="A46" s="76" t="s">
        <v>23</v>
      </c>
      <c r="B46" s="2"/>
      <c r="C46" s="93"/>
    </row>
    <row r="47" spans="1:3" ht="21">
      <c r="A47" s="58" t="s">
        <v>58</v>
      </c>
      <c r="B47" s="30" t="s">
        <v>1</v>
      </c>
      <c r="C47" s="273">
        <v>316800</v>
      </c>
    </row>
    <row r="48" spans="1:3" ht="21">
      <c r="A48" s="132" t="s">
        <v>39</v>
      </c>
      <c r="B48" s="30" t="s">
        <v>1</v>
      </c>
      <c r="C48" s="93">
        <f>SUM(C50:C51)</f>
        <v>63800</v>
      </c>
    </row>
    <row r="49" spans="1:3" ht="21">
      <c r="A49" s="133"/>
      <c r="B49" s="4" t="s">
        <v>2</v>
      </c>
      <c r="C49" s="93"/>
    </row>
    <row r="50" spans="1:3" ht="21">
      <c r="A50" s="320" t="s">
        <v>65</v>
      </c>
      <c r="B50" s="114" t="s">
        <v>1</v>
      </c>
      <c r="C50" s="324">
        <v>63800</v>
      </c>
    </row>
    <row r="51" spans="1:3" ht="21">
      <c r="A51" s="320" t="s">
        <v>66</v>
      </c>
      <c r="B51" s="30" t="s">
        <v>2</v>
      </c>
      <c r="C51" s="267"/>
    </row>
    <row r="52" spans="1:3" ht="21">
      <c r="A52" s="343" t="s">
        <v>40</v>
      </c>
      <c r="B52" s="48" t="s">
        <v>1</v>
      </c>
      <c r="C52" s="97">
        <f>C7+C23+C41</f>
        <v>1150500</v>
      </c>
    </row>
    <row r="53" spans="1:3" ht="21">
      <c r="A53" s="338"/>
      <c r="B53" s="3" t="s">
        <v>2</v>
      </c>
      <c r="C53" s="99"/>
    </row>
    <row r="54" spans="1:3" ht="21">
      <c r="A54" s="337" t="s">
        <v>0</v>
      </c>
      <c r="B54" s="3" t="s">
        <v>1</v>
      </c>
      <c r="C54" s="99">
        <f>C7+C23+C41</f>
        <v>1150500</v>
      </c>
    </row>
    <row r="55" spans="1:3" ht="21">
      <c r="A55" s="338"/>
      <c r="B55" s="3" t="s">
        <v>2</v>
      </c>
      <c r="C55" s="268"/>
    </row>
    <row r="58" spans="1:3" ht="18.75">
      <c r="A58" s="27" t="s">
        <v>46</v>
      </c>
    </row>
  </sheetData>
  <mergeCells count="5">
    <mergeCell ref="A54:A55"/>
    <mergeCell ref="A1:C1"/>
    <mergeCell ref="A5:A6"/>
    <mergeCell ref="A39:A40"/>
    <mergeCell ref="A52:A53"/>
  </mergeCells>
  <pageMargins left="0.31496062992125984" right="0.31496062992125984" top="0.35433070866141736" bottom="0.15748031496062992" header="0.31496062992125984" footer="0.31496062992125984"/>
  <pageSetup scale="92" orientation="portrait" horizontalDpi="1200" verticalDpi="1200" r:id="rId1"/>
  <rowBreaks count="1" manualBreakCount="1">
    <brk id="3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DA36E-3BF0-4251-A840-BF0B8646DEF0}">
  <dimension ref="A1:C59"/>
  <sheetViews>
    <sheetView view="pageBreakPreview" topLeftCell="A43" zoomScaleNormal="100" zoomScaleSheetLayoutView="100" workbookViewId="0">
      <selection activeCell="A63" sqref="A63"/>
    </sheetView>
  </sheetViews>
  <sheetFormatPr defaultRowHeight="15"/>
  <cols>
    <col min="1" max="1" width="62.5703125" customWidth="1"/>
    <col min="3" max="3" width="42.28515625" customWidth="1"/>
  </cols>
  <sheetData>
    <row r="1" spans="1:3" ht="18.75">
      <c r="A1" s="339" t="s">
        <v>52</v>
      </c>
      <c r="B1" s="339"/>
      <c r="C1" s="339"/>
    </row>
    <row r="2" spans="1:3" ht="18.75">
      <c r="A2" s="14" t="s">
        <v>20</v>
      </c>
      <c r="B2" s="14"/>
      <c r="C2" s="28" t="s">
        <v>49</v>
      </c>
    </row>
    <row r="3" spans="1:3" ht="18.75">
      <c r="A3" s="15" t="s">
        <v>33</v>
      </c>
      <c r="B3" s="15"/>
      <c r="C3" s="28" t="s">
        <v>50</v>
      </c>
    </row>
    <row r="5" spans="1:3" ht="21">
      <c r="A5" s="340" t="s">
        <v>34</v>
      </c>
      <c r="B5" s="18" t="s">
        <v>18</v>
      </c>
      <c r="C5" s="143" t="s">
        <v>4</v>
      </c>
    </row>
    <row r="6" spans="1:3" ht="21">
      <c r="A6" s="340"/>
      <c r="B6" s="18" t="s">
        <v>2</v>
      </c>
      <c r="C6" s="46" t="s">
        <v>55</v>
      </c>
    </row>
    <row r="7" spans="1:3" ht="18.75">
      <c r="A7" s="21" t="s">
        <v>47</v>
      </c>
      <c r="B7" s="16" t="s">
        <v>1</v>
      </c>
      <c r="C7" s="24">
        <f>C9</f>
        <v>117400</v>
      </c>
    </row>
    <row r="8" spans="1:3" ht="18.75">
      <c r="A8" s="22"/>
      <c r="B8" s="16" t="s">
        <v>2</v>
      </c>
      <c r="C8" s="67"/>
    </row>
    <row r="9" spans="1:3" ht="18.75">
      <c r="A9" s="261" t="s">
        <v>44</v>
      </c>
      <c r="B9" s="26" t="s">
        <v>1</v>
      </c>
      <c r="C9" s="70">
        <f>SUM(C13:C23)</f>
        <v>117400</v>
      </c>
    </row>
    <row r="10" spans="1:3" ht="18.75">
      <c r="A10" s="260"/>
      <c r="B10" s="18" t="s">
        <v>2</v>
      </c>
      <c r="C10" s="73"/>
    </row>
    <row r="11" spans="1:3" ht="18.75">
      <c r="A11" s="19" t="s">
        <v>36</v>
      </c>
      <c r="B11" s="26"/>
      <c r="C11" s="70"/>
    </row>
    <row r="12" spans="1:3" ht="18.75">
      <c r="A12" s="19" t="s">
        <v>21</v>
      </c>
      <c r="B12" s="18"/>
      <c r="C12" s="73"/>
    </row>
    <row r="13" spans="1:3" ht="21">
      <c r="A13" s="8" t="s">
        <v>22</v>
      </c>
      <c r="B13" s="2" t="s">
        <v>1</v>
      </c>
      <c r="C13" s="96">
        <v>7200</v>
      </c>
    </row>
    <row r="14" spans="1:3" ht="21">
      <c r="A14" s="8" t="s">
        <v>31</v>
      </c>
      <c r="B14" s="2" t="s">
        <v>1</v>
      </c>
      <c r="C14" s="96">
        <v>30000</v>
      </c>
    </row>
    <row r="15" spans="1:3" ht="21">
      <c r="A15" s="7" t="s">
        <v>23</v>
      </c>
      <c r="B15" s="2"/>
      <c r="C15" s="96"/>
    </row>
    <row r="16" spans="1:3" ht="21">
      <c r="A16" s="8" t="s">
        <v>24</v>
      </c>
      <c r="B16" s="2" t="s">
        <v>1</v>
      </c>
      <c r="C16" s="96">
        <v>0</v>
      </c>
    </row>
    <row r="17" spans="1:3" ht="21">
      <c r="A17" s="8" t="s">
        <v>25</v>
      </c>
      <c r="B17" s="2" t="s">
        <v>1</v>
      </c>
      <c r="C17" s="96">
        <v>13500</v>
      </c>
    </row>
    <row r="18" spans="1:3" ht="21">
      <c r="A18" s="7" t="s">
        <v>26</v>
      </c>
      <c r="B18" s="2"/>
      <c r="C18" s="96"/>
    </row>
    <row r="19" spans="1:3" ht="21">
      <c r="A19" s="8" t="s">
        <v>27</v>
      </c>
      <c r="B19" s="2" t="s">
        <v>1</v>
      </c>
      <c r="C19" s="96">
        <v>0</v>
      </c>
    </row>
    <row r="20" spans="1:3" ht="21">
      <c r="A20" s="8" t="s">
        <v>42</v>
      </c>
      <c r="B20" s="2" t="s">
        <v>1</v>
      </c>
      <c r="C20" s="96">
        <v>20000</v>
      </c>
    </row>
    <row r="21" spans="1:3" ht="21">
      <c r="A21" s="8" t="s">
        <v>32</v>
      </c>
      <c r="B21" s="2" t="s">
        <v>1</v>
      </c>
      <c r="C21" s="96">
        <v>20000</v>
      </c>
    </row>
    <row r="22" spans="1:3" ht="21">
      <c r="A22" s="8" t="s">
        <v>28</v>
      </c>
      <c r="B22" s="2" t="s">
        <v>1</v>
      </c>
      <c r="C22" s="96">
        <v>17900</v>
      </c>
    </row>
    <row r="23" spans="1:3" ht="21">
      <c r="A23" s="8" t="s">
        <v>29</v>
      </c>
      <c r="B23" s="129" t="s">
        <v>1</v>
      </c>
      <c r="C23" s="270">
        <v>8800</v>
      </c>
    </row>
    <row r="24" spans="1:3" ht="21">
      <c r="A24" s="50" t="s">
        <v>48</v>
      </c>
      <c r="B24" s="110" t="s">
        <v>1</v>
      </c>
      <c r="C24" s="81">
        <f>C26+C32</f>
        <v>65700</v>
      </c>
    </row>
    <row r="25" spans="1:3" ht="21">
      <c r="A25" s="263"/>
      <c r="B25" s="3" t="s">
        <v>2</v>
      </c>
      <c r="C25" s="24"/>
    </row>
    <row r="26" spans="1:3" ht="21">
      <c r="A26" s="44" t="s">
        <v>43</v>
      </c>
      <c r="B26" s="31" t="s">
        <v>1</v>
      </c>
      <c r="C26" s="84">
        <f>SUM(C30:C31)</f>
        <v>0</v>
      </c>
    </row>
    <row r="27" spans="1:3" ht="21">
      <c r="A27" s="37"/>
      <c r="B27" s="4" t="s">
        <v>2</v>
      </c>
      <c r="C27" s="70"/>
    </row>
    <row r="28" spans="1:3" ht="21">
      <c r="A28" s="38" t="s">
        <v>36</v>
      </c>
      <c r="B28" s="223"/>
      <c r="C28" s="70"/>
    </row>
    <row r="29" spans="1:3" ht="21">
      <c r="A29" s="40" t="s">
        <v>23</v>
      </c>
      <c r="B29" s="2"/>
      <c r="C29" s="87"/>
    </row>
    <row r="30" spans="1:3" ht="21">
      <c r="A30" s="8" t="s">
        <v>64</v>
      </c>
      <c r="B30" s="129" t="s">
        <v>1</v>
      </c>
      <c r="C30" s="95">
        <v>0</v>
      </c>
    </row>
    <row r="31" spans="1:3" ht="21">
      <c r="A31" s="8" t="s">
        <v>58</v>
      </c>
      <c r="B31" s="129"/>
      <c r="C31" s="95">
        <v>0</v>
      </c>
    </row>
    <row r="32" spans="1:3" ht="21">
      <c r="A32" s="265" t="s">
        <v>45</v>
      </c>
      <c r="B32" s="30" t="s">
        <v>1</v>
      </c>
      <c r="C32" s="93">
        <f>SUM(C34)</f>
        <v>65700</v>
      </c>
    </row>
    <row r="33" spans="1:3" ht="21">
      <c r="A33" s="266"/>
      <c r="B33" s="4" t="s">
        <v>2</v>
      </c>
      <c r="C33" s="93"/>
    </row>
    <row r="34" spans="1:3" ht="21">
      <c r="A34" s="61" t="s">
        <v>51</v>
      </c>
      <c r="B34" s="2" t="s">
        <v>1</v>
      </c>
      <c r="C34" s="93">
        <v>65700</v>
      </c>
    </row>
    <row r="35" spans="1:3" ht="21">
      <c r="A35" s="12"/>
      <c r="B35" s="2" t="s">
        <v>2</v>
      </c>
      <c r="C35" s="269"/>
    </row>
    <row r="36" spans="1:3" ht="21">
      <c r="A36" s="11"/>
      <c r="B36" s="1"/>
      <c r="C36" s="63"/>
    </row>
    <row r="37" spans="1:3" ht="21">
      <c r="A37" s="11"/>
      <c r="B37" s="1"/>
      <c r="C37" s="63"/>
    </row>
    <row r="38" spans="1:3" ht="21">
      <c r="A38" s="11"/>
      <c r="B38" s="1"/>
      <c r="C38" s="63"/>
    </row>
    <row r="39" spans="1:3" ht="21">
      <c r="A39" s="11"/>
      <c r="B39" s="1"/>
      <c r="C39" s="63"/>
    </row>
    <row r="40" spans="1:3" ht="18.75">
      <c r="A40" s="341" t="s">
        <v>34</v>
      </c>
      <c r="B40" s="18" t="s">
        <v>18</v>
      </c>
      <c r="C40" s="344" t="s">
        <v>53</v>
      </c>
    </row>
    <row r="41" spans="1:3" ht="18.75">
      <c r="A41" s="342"/>
      <c r="B41" s="101" t="s">
        <v>2</v>
      </c>
      <c r="C41" s="345"/>
    </row>
    <row r="42" spans="1:3" ht="21">
      <c r="A42" s="79" t="s">
        <v>38</v>
      </c>
      <c r="B42" s="3" t="s">
        <v>1</v>
      </c>
      <c r="C42" s="99">
        <f>C44+C49</f>
        <v>0</v>
      </c>
    </row>
    <row r="43" spans="1:3" ht="21">
      <c r="A43" s="82"/>
      <c r="B43" s="3" t="s">
        <v>2</v>
      </c>
      <c r="C43" s="90"/>
    </row>
    <row r="44" spans="1:3" ht="21">
      <c r="A44" s="83" t="s">
        <v>37</v>
      </c>
      <c r="B44" s="31" t="s">
        <v>1</v>
      </c>
      <c r="C44" s="91">
        <f>SUM(C48)</f>
        <v>0</v>
      </c>
    </row>
    <row r="45" spans="1:3" ht="21">
      <c r="A45" s="92"/>
      <c r="B45" s="4" t="s">
        <v>2</v>
      </c>
      <c r="C45" s="93"/>
    </row>
    <row r="46" spans="1:3" ht="21">
      <c r="A46" s="94" t="s">
        <v>36</v>
      </c>
      <c r="B46" s="4"/>
      <c r="C46" s="95"/>
    </row>
    <row r="47" spans="1:3" ht="21">
      <c r="A47" s="76" t="s">
        <v>23</v>
      </c>
      <c r="B47" s="2"/>
      <c r="C47" s="93"/>
    </row>
    <row r="48" spans="1:3" ht="21">
      <c r="A48" s="58" t="s">
        <v>58</v>
      </c>
      <c r="B48" s="30" t="s">
        <v>1</v>
      </c>
      <c r="C48" s="95">
        <v>0</v>
      </c>
    </row>
    <row r="49" spans="1:3" ht="21">
      <c r="A49" s="132" t="s">
        <v>39</v>
      </c>
      <c r="B49" s="30" t="s">
        <v>1</v>
      </c>
      <c r="C49" s="93">
        <f>SUM(C51:C52)</f>
        <v>0</v>
      </c>
    </row>
    <row r="50" spans="1:3" ht="21">
      <c r="A50" s="133"/>
      <c r="B50" s="4" t="s">
        <v>2</v>
      </c>
      <c r="C50" s="93"/>
    </row>
    <row r="51" spans="1:3" ht="21">
      <c r="A51" s="320" t="s">
        <v>65</v>
      </c>
      <c r="B51" s="114" t="s">
        <v>1</v>
      </c>
      <c r="C51" s="271">
        <v>0</v>
      </c>
    </row>
    <row r="52" spans="1:3" ht="21">
      <c r="A52" s="320" t="s">
        <v>66</v>
      </c>
      <c r="B52" s="30" t="s">
        <v>2</v>
      </c>
      <c r="C52" s="267"/>
    </row>
    <row r="53" spans="1:3" ht="21">
      <c r="A53" s="343" t="s">
        <v>40</v>
      </c>
      <c r="B53" s="48" t="s">
        <v>1</v>
      </c>
      <c r="C53" s="97">
        <f>C7+C24+C42</f>
        <v>183100</v>
      </c>
    </row>
    <row r="54" spans="1:3" ht="21">
      <c r="A54" s="338"/>
      <c r="B54" s="3" t="s">
        <v>2</v>
      </c>
      <c r="C54" s="99"/>
    </row>
    <row r="55" spans="1:3" ht="21">
      <c r="A55" s="337" t="s">
        <v>0</v>
      </c>
      <c r="B55" s="3" t="s">
        <v>1</v>
      </c>
      <c r="C55" s="99" t="e">
        <f>C53+#REF!</f>
        <v>#REF!</v>
      </c>
    </row>
    <row r="56" spans="1:3" ht="21">
      <c r="A56" s="338"/>
      <c r="B56" s="3" t="s">
        <v>2</v>
      </c>
      <c r="C56" s="268"/>
    </row>
    <row r="59" spans="1:3" ht="18.75">
      <c r="A59" s="27" t="s">
        <v>46</v>
      </c>
    </row>
  </sheetData>
  <mergeCells count="6">
    <mergeCell ref="A55:A56"/>
    <mergeCell ref="A1:C1"/>
    <mergeCell ref="A5:A6"/>
    <mergeCell ref="A40:A41"/>
    <mergeCell ref="C40:C41"/>
    <mergeCell ref="A53:A54"/>
  </mergeCells>
  <pageMargins left="0.31496062992125984" right="0.11811023622047245" top="0.35433070866141736" bottom="0.15748031496062992" header="0.31496062992125984" footer="0.31496062992125984"/>
  <pageSetup scale="85" orientation="portrait" horizontalDpi="1200" verticalDpi="1200" r:id="rId1"/>
  <rowBreaks count="1" manualBreakCount="1">
    <brk id="3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689BD-57D6-42EB-8CC8-00780ADB497F}">
  <dimension ref="A1:C55"/>
  <sheetViews>
    <sheetView view="pageBreakPreview" topLeftCell="A43" zoomScaleNormal="100" zoomScaleSheetLayoutView="100" workbookViewId="0">
      <selection activeCell="A63" sqref="A63"/>
    </sheetView>
  </sheetViews>
  <sheetFormatPr defaultRowHeight="15"/>
  <cols>
    <col min="1" max="1" width="62.5703125" customWidth="1"/>
    <col min="3" max="3" width="42.28515625" customWidth="1"/>
  </cols>
  <sheetData>
    <row r="1" spans="1:3" ht="18.75">
      <c r="A1" s="339" t="s">
        <v>52</v>
      </c>
      <c r="B1" s="339"/>
      <c r="C1" s="339"/>
    </row>
    <row r="2" spans="1:3" ht="18.75">
      <c r="A2" s="14" t="s">
        <v>20</v>
      </c>
      <c r="B2" s="14"/>
      <c r="C2" s="28" t="s">
        <v>49</v>
      </c>
    </row>
    <row r="3" spans="1:3" ht="18.75">
      <c r="A3" s="15" t="s">
        <v>33</v>
      </c>
      <c r="B3" s="15"/>
      <c r="C3" s="28" t="s">
        <v>50</v>
      </c>
    </row>
    <row r="5" spans="1:3" ht="21">
      <c r="A5" s="341" t="s">
        <v>34</v>
      </c>
      <c r="B5" s="18" t="s">
        <v>18</v>
      </c>
      <c r="C5" s="143" t="s">
        <v>5</v>
      </c>
    </row>
    <row r="6" spans="1:3" ht="21">
      <c r="A6" s="341"/>
      <c r="B6" s="18" t="s">
        <v>2</v>
      </c>
      <c r="C6" s="46" t="s">
        <v>56</v>
      </c>
    </row>
    <row r="7" spans="1:3" ht="18.75">
      <c r="A7" s="64" t="s">
        <v>47</v>
      </c>
      <c r="B7" s="16" t="s">
        <v>1</v>
      </c>
      <c r="C7" s="24">
        <f>C9</f>
        <v>65900</v>
      </c>
    </row>
    <row r="8" spans="1:3" ht="18.75">
      <c r="A8" s="251"/>
      <c r="B8" s="20" t="s">
        <v>2</v>
      </c>
      <c r="C8" s="224"/>
    </row>
    <row r="9" spans="1:3" ht="18.75">
      <c r="A9" s="252" t="s">
        <v>44</v>
      </c>
      <c r="B9" s="18" t="s">
        <v>1</v>
      </c>
      <c r="C9" s="73">
        <f>SUM(C13:C23)</f>
        <v>65900</v>
      </c>
    </row>
    <row r="10" spans="1:3" ht="18.75">
      <c r="A10" s="253"/>
      <c r="B10" s="18" t="s">
        <v>2</v>
      </c>
      <c r="C10" s="73"/>
    </row>
    <row r="11" spans="1:3" ht="18.75">
      <c r="A11" s="74" t="s">
        <v>36</v>
      </c>
      <c r="B11" s="26"/>
      <c r="C11" s="70"/>
    </row>
    <row r="12" spans="1:3" ht="18.75">
      <c r="A12" s="74" t="s">
        <v>21</v>
      </c>
      <c r="B12" s="18"/>
      <c r="C12" s="73"/>
    </row>
    <row r="13" spans="1:3" ht="21">
      <c r="A13" s="58" t="s">
        <v>22</v>
      </c>
      <c r="B13" s="2" t="s">
        <v>1</v>
      </c>
      <c r="C13" s="75">
        <v>0</v>
      </c>
    </row>
    <row r="14" spans="1:3" ht="21">
      <c r="A14" s="58" t="s">
        <v>31</v>
      </c>
      <c r="B14" s="2" t="s">
        <v>1</v>
      </c>
      <c r="C14" s="75">
        <v>0</v>
      </c>
    </row>
    <row r="15" spans="1:3" ht="21">
      <c r="A15" s="76" t="s">
        <v>23</v>
      </c>
      <c r="B15" s="2"/>
      <c r="C15" s="75"/>
    </row>
    <row r="16" spans="1:3" ht="21">
      <c r="A16" s="58" t="s">
        <v>24</v>
      </c>
      <c r="B16" s="2" t="s">
        <v>1</v>
      </c>
      <c r="C16" s="75">
        <v>27100</v>
      </c>
    </row>
    <row r="17" spans="1:3" ht="21">
      <c r="A17" s="58" t="s">
        <v>25</v>
      </c>
      <c r="B17" s="2" t="s">
        <v>1</v>
      </c>
      <c r="C17" s="75">
        <v>0</v>
      </c>
    </row>
    <row r="18" spans="1:3" ht="21">
      <c r="A18" s="76" t="s">
        <v>26</v>
      </c>
      <c r="B18" s="2"/>
      <c r="C18" s="75"/>
    </row>
    <row r="19" spans="1:3" ht="21">
      <c r="A19" s="58" t="s">
        <v>27</v>
      </c>
      <c r="B19" s="2" t="s">
        <v>1</v>
      </c>
      <c r="C19" s="75">
        <v>0</v>
      </c>
    </row>
    <row r="20" spans="1:3" ht="21">
      <c r="A20" s="58" t="s">
        <v>54</v>
      </c>
      <c r="B20" s="2" t="s">
        <v>1</v>
      </c>
      <c r="C20" s="75">
        <v>18000</v>
      </c>
    </row>
    <row r="21" spans="1:3" ht="21">
      <c r="A21" s="58" t="s">
        <v>32</v>
      </c>
      <c r="B21" s="2" t="s">
        <v>1</v>
      </c>
      <c r="C21" s="75">
        <v>20800</v>
      </c>
    </row>
    <row r="22" spans="1:3" ht="21">
      <c r="A22" s="58" t="s">
        <v>28</v>
      </c>
      <c r="B22" s="2" t="s">
        <v>1</v>
      </c>
      <c r="C22" s="75">
        <v>0</v>
      </c>
    </row>
    <row r="23" spans="1:3" ht="21">
      <c r="A23" s="58" t="s">
        <v>29</v>
      </c>
      <c r="B23" s="129" t="s">
        <v>1</v>
      </c>
      <c r="C23" s="78">
        <v>0</v>
      </c>
    </row>
    <row r="24" spans="1:3" ht="21">
      <c r="A24" s="79" t="s">
        <v>48</v>
      </c>
      <c r="B24" s="110" t="s">
        <v>1</v>
      </c>
      <c r="C24" s="81">
        <f>C26+C32</f>
        <v>0</v>
      </c>
    </row>
    <row r="25" spans="1:3" ht="21">
      <c r="A25" s="82"/>
      <c r="B25" s="3" t="s">
        <v>2</v>
      </c>
      <c r="C25" s="24"/>
    </row>
    <row r="26" spans="1:3" ht="21">
      <c r="A26" s="128" t="s">
        <v>43</v>
      </c>
      <c r="B26" s="4" t="s">
        <v>1</v>
      </c>
      <c r="C26" s="276">
        <f>SUM(C30:C31)</f>
        <v>0</v>
      </c>
    </row>
    <row r="27" spans="1:3" ht="21">
      <c r="A27" s="92"/>
      <c r="B27" s="4" t="s">
        <v>2</v>
      </c>
      <c r="C27" s="70"/>
    </row>
    <row r="28" spans="1:3" ht="21">
      <c r="A28" s="124" t="s">
        <v>36</v>
      </c>
      <c r="B28" s="223"/>
      <c r="C28" s="25"/>
    </row>
    <row r="29" spans="1:3" ht="21">
      <c r="A29" s="85" t="s">
        <v>23</v>
      </c>
      <c r="B29" s="2"/>
      <c r="C29" s="272"/>
    </row>
    <row r="30" spans="1:3" ht="21">
      <c r="A30" s="58" t="s">
        <v>64</v>
      </c>
      <c r="B30" s="129" t="s">
        <v>1</v>
      </c>
      <c r="C30" s="273">
        <v>0</v>
      </c>
    </row>
    <row r="31" spans="1:3" ht="21">
      <c r="A31" s="88" t="s">
        <v>58</v>
      </c>
      <c r="B31" s="2"/>
      <c r="C31" s="274">
        <v>0</v>
      </c>
    </row>
    <row r="32" spans="1:3" ht="21">
      <c r="A32" s="59" t="s">
        <v>45</v>
      </c>
      <c r="B32" s="114" t="s">
        <v>1</v>
      </c>
      <c r="C32" s="91">
        <f>SUM(C34)</f>
        <v>0</v>
      </c>
    </row>
    <row r="33" spans="1:3" ht="21">
      <c r="A33" s="59"/>
      <c r="B33" s="30" t="s">
        <v>2</v>
      </c>
      <c r="C33" s="95"/>
    </row>
    <row r="34" spans="1:3" ht="21">
      <c r="A34" s="89" t="s">
        <v>51</v>
      </c>
      <c r="B34" s="2" t="s">
        <v>1</v>
      </c>
      <c r="C34" s="274">
        <v>0</v>
      </c>
    </row>
    <row r="35" spans="1:3" ht="21">
      <c r="A35" s="41"/>
      <c r="B35" s="129" t="s">
        <v>2</v>
      </c>
      <c r="C35" s="277"/>
    </row>
    <row r="36" spans="1:3" ht="18.75">
      <c r="A36" s="341" t="s">
        <v>34</v>
      </c>
      <c r="B36" s="18" t="s">
        <v>18</v>
      </c>
      <c r="C36" s="344" t="s">
        <v>53</v>
      </c>
    </row>
    <row r="37" spans="1:3" ht="18.75">
      <c r="A37" s="342"/>
      <c r="B37" s="101" t="s">
        <v>2</v>
      </c>
      <c r="C37" s="345"/>
    </row>
    <row r="38" spans="1:3" ht="21">
      <c r="A38" s="79" t="s">
        <v>38</v>
      </c>
      <c r="B38" s="3" t="s">
        <v>1</v>
      </c>
      <c r="C38" s="99">
        <f>C40+C45</f>
        <v>0</v>
      </c>
    </row>
    <row r="39" spans="1:3" ht="21">
      <c r="A39" s="82"/>
      <c r="B39" s="3" t="s">
        <v>2</v>
      </c>
      <c r="C39" s="90"/>
    </row>
    <row r="40" spans="1:3" ht="21">
      <c r="A40" s="83" t="s">
        <v>37</v>
      </c>
      <c r="B40" s="31" t="s">
        <v>1</v>
      </c>
      <c r="C40" s="91">
        <f>SUM(C44)</f>
        <v>0</v>
      </c>
    </row>
    <row r="41" spans="1:3" ht="21">
      <c r="A41" s="92"/>
      <c r="B41" s="4" t="s">
        <v>2</v>
      </c>
      <c r="C41" s="93"/>
    </row>
    <row r="42" spans="1:3" ht="21">
      <c r="A42" s="94" t="s">
        <v>36</v>
      </c>
      <c r="B42" s="4"/>
      <c r="C42" s="95"/>
    </row>
    <row r="43" spans="1:3" ht="21">
      <c r="A43" s="76" t="s">
        <v>23</v>
      </c>
      <c r="B43" s="2"/>
      <c r="C43" s="93"/>
    </row>
    <row r="44" spans="1:3" ht="21">
      <c r="A44" s="88" t="s">
        <v>58</v>
      </c>
      <c r="B44" s="4" t="s">
        <v>1</v>
      </c>
      <c r="C44" s="274">
        <v>0</v>
      </c>
    </row>
    <row r="45" spans="1:3" ht="21">
      <c r="A45" s="59" t="s">
        <v>39</v>
      </c>
      <c r="B45" s="114" t="s">
        <v>1</v>
      </c>
      <c r="C45" s="91">
        <f>SUM(C47:C48)</f>
        <v>0</v>
      </c>
    </row>
    <row r="46" spans="1:3" ht="21">
      <c r="A46" s="59"/>
      <c r="B46" s="30" t="s">
        <v>2</v>
      </c>
      <c r="C46" s="95"/>
    </row>
    <row r="47" spans="1:3" ht="21">
      <c r="A47" s="320" t="s">
        <v>65</v>
      </c>
      <c r="B47" s="30" t="s">
        <v>1</v>
      </c>
      <c r="C47" s="278">
        <v>0</v>
      </c>
    </row>
    <row r="48" spans="1:3" ht="21">
      <c r="A48" s="320" t="s">
        <v>66</v>
      </c>
      <c r="B48" s="30" t="s">
        <v>2</v>
      </c>
      <c r="C48" s="275"/>
    </row>
    <row r="49" spans="1:3" ht="21">
      <c r="A49" s="343" t="s">
        <v>40</v>
      </c>
      <c r="B49" s="48" t="s">
        <v>1</v>
      </c>
      <c r="C49" s="97">
        <f>C7+C24+C38</f>
        <v>65900</v>
      </c>
    </row>
    <row r="50" spans="1:3" ht="21">
      <c r="A50" s="338"/>
      <c r="B50" s="3" t="s">
        <v>2</v>
      </c>
      <c r="C50" s="99"/>
    </row>
    <row r="51" spans="1:3" ht="21">
      <c r="A51" s="337" t="s">
        <v>0</v>
      </c>
      <c r="B51" s="3" t="s">
        <v>1</v>
      </c>
      <c r="C51" s="99" t="e">
        <f>C49+#REF!</f>
        <v>#REF!</v>
      </c>
    </row>
    <row r="52" spans="1:3" ht="21">
      <c r="A52" s="338"/>
      <c r="B52" s="3" t="s">
        <v>2</v>
      </c>
      <c r="C52" s="268"/>
    </row>
    <row r="55" spans="1:3" ht="18.75">
      <c r="A55" s="27" t="s">
        <v>46</v>
      </c>
    </row>
  </sheetData>
  <mergeCells count="6">
    <mergeCell ref="A51:A52"/>
    <mergeCell ref="A1:C1"/>
    <mergeCell ref="A5:A6"/>
    <mergeCell ref="A36:A37"/>
    <mergeCell ref="C36:C37"/>
    <mergeCell ref="A49:A50"/>
  </mergeCells>
  <pageMargins left="0.31496062992125984" right="0.11811023622047245" top="0.35433070866141736" bottom="0.15748031496062992" header="0.31496062992125984" footer="0.31496062992125984"/>
  <pageSetup scale="85" orientation="portrait" horizontalDpi="1200" verticalDpi="1200" r:id="rId1"/>
  <rowBreaks count="1" manualBreakCount="1"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แผนรวม</vt:lpstr>
      <vt:lpstr>รายงวด3งวด(67)</vt:lpstr>
      <vt:lpstr>งวด1 (67)</vt:lpstr>
      <vt:lpstr>งวด2 (67)</vt:lpstr>
      <vt:lpstr>งวด3 (67)</vt:lpstr>
      <vt:lpstr>แผนรวม!Print_Titles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bma03005</cp:lastModifiedBy>
  <cp:lastPrinted>2024-09-11T09:15:55Z</cp:lastPrinted>
  <dcterms:created xsi:type="dcterms:W3CDTF">2019-08-18T06:05:51Z</dcterms:created>
  <dcterms:modified xsi:type="dcterms:W3CDTF">2025-04-07T06:44:16Z</dcterms:modified>
</cp:coreProperties>
</file>