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สงม. 1 และ สงม. 2\"/>
    </mc:Choice>
  </mc:AlternateContent>
  <xr:revisionPtr revIDLastSave="0" documentId="13_ncr:1_{BDD74044-50F9-4B3D-9F34-2C59D956FBE4}" xr6:coauthVersionLast="47" xr6:coauthVersionMax="47" xr10:uidLastSave="{00000000-0000-0000-0000-000000000000}"/>
  <bookViews>
    <workbookView xWindow="-120" yWindow="-120" windowWidth="24240" windowHeight="13020" tabRatio="854" xr2:uid="{00000000-000D-0000-FFFF-FFFF00000000}"/>
  </bookViews>
  <sheets>
    <sheet name="สงม.2" sheetId="19" r:id="rId1"/>
    <sheet name="โยธา" sheetId="22" r:id="rId2"/>
    <sheet name="งวด 1" sheetId="20" r:id="rId3"/>
    <sheet name="งวด 2" sheetId="21" r:id="rId4"/>
    <sheet name="งวด 3" sheetId="23" r:id="rId5"/>
    <sheet name="สัญญา" sheetId="17" state="hidden" r:id="rId6"/>
  </sheets>
  <definedNames>
    <definedName name="_xlnm.Print_Area" localSheetId="2">'งวด 1'!$A$1:$C$70</definedName>
    <definedName name="_xlnm.Print_Area" localSheetId="3">'งวด 2'!$A$1:$C$70</definedName>
    <definedName name="_xlnm.Print_Area" localSheetId="4">'งวด 3'!$A$1:$C$70</definedName>
    <definedName name="_xlnm.Print_Area" localSheetId="1">โยธา!$A$1:$D$70</definedName>
    <definedName name="_xlnm.Print_Area" localSheetId="0">สงม.2!$A$1:$R$67</definedName>
    <definedName name="_xlnm.Print_Titles" localSheetId="2">'งวด 1'!$A:$B,'งวด 1'!$1:$6</definedName>
    <definedName name="_xlnm.Print_Titles" localSheetId="3">'งวด 2'!$A:$B,'งวด 2'!$1:$6</definedName>
    <definedName name="_xlnm.Print_Titles" localSheetId="4">'งวด 3'!$A:$B,'งวด 3'!$1:$6</definedName>
    <definedName name="_xlnm.Print_Titles" localSheetId="1">โยธา!$A:$B,โยธา!$1:$6</definedName>
    <definedName name="_xlnm.Print_Titles" localSheetId="0">สงม.2!$A:$B,สงม.2!$1:$6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5" i="19" l="1"/>
  <c r="C39" i="22"/>
  <c r="C38" i="22"/>
  <c r="C48" i="23"/>
  <c r="C46" i="23" s="1"/>
  <c r="C34" i="23"/>
  <c r="C32" i="23" s="1"/>
  <c r="C25" i="23"/>
  <c r="C23" i="23" s="1"/>
  <c r="C10" i="23"/>
  <c r="C8" i="23" s="1"/>
  <c r="C61" i="22"/>
  <c r="C60" i="22"/>
  <c r="C59" i="22"/>
  <c r="C58" i="22"/>
  <c r="C56" i="22"/>
  <c r="C55" i="22"/>
  <c r="C54" i="22"/>
  <c r="C52" i="22"/>
  <c r="F48" i="22"/>
  <c r="F46" i="22" s="1"/>
  <c r="E48" i="22"/>
  <c r="E46" i="22" s="1"/>
  <c r="D48" i="22"/>
  <c r="C45" i="22"/>
  <c r="C44" i="22"/>
  <c r="C43" i="22"/>
  <c r="C42" i="22"/>
  <c r="C41" i="22"/>
  <c r="F34" i="22"/>
  <c r="F32" i="22" s="1"/>
  <c r="E34" i="22"/>
  <c r="D34" i="22"/>
  <c r="D32" i="22" s="1"/>
  <c r="C31" i="22"/>
  <c r="C30" i="22"/>
  <c r="C29" i="22"/>
  <c r="F25" i="22"/>
  <c r="F23" i="22" s="1"/>
  <c r="E25" i="22"/>
  <c r="E23" i="22" s="1"/>
  <c r="D25" i="22"/>
  <c r="D23" i="22" s="1"/>
  <c r="C22" i="22"/>
  <c r="C21" i="22"/>
  <c r="C20" i="22"/>
  <c r="C19" i="22"/>
  <c r="C16" i="22"/>
  <c r="C17" i="22"/>
  <c r="C14" i="22"/>
  <c r="F10" i="22"/>
  <c r="F8" i="22" s="1"/>
  <c r="E10" i="22"/>
  <c r="E8" i="22" s="1"/>
  <c r="D10" i="22"/>
  <c r="C48" i="21"/>
  <c r="C46" i="21" s="1"/>
  <c r="C34" i="21"/>
  <c r="C32" i="21" s="1"/>
  <c r="C25" i="21"/>
  <c r="C23" i="21" s="1"/>
  <c r="C10" i="21"/>
  <c r="C8" i="21" s="1"/>
  <c r="C48" i="20"/>
  <c r="C46" i="20" s="1"/>
  <c r="C34" i="20"/>
  <c r="C32" i="20" s="1"/>
  <c r="C25" i="20"/>
  <c r="C23" i="20" s="1"/>
  <c r="C10" i="20"/>
  <c r="C8" i="20" s="1"/>
  <c r="D48" i="19"/>
  <c r="D25" i="19"/>
  <c r="C62" i="20" l="1"/>
  <c r="C48" i="22"/>
  <c r="C34" i="22"/>
  <c r="C25" i="22"/>
  <c r="C23" i="22"/>
  <c r="C10" i="22"/>
  <c r="C62" i="23"/>
  <c r="C64" i="23" s="1"/>
  <c r="F62" i="22"/>
  <c r="F64" i="22" s="1"/>
  <c r="D8" i="22"/>
  <c r="D46" i="22"/>
  <c r="C46" i="22" s="1"/>
  <c r="E32" i="22"/>
  <c r="C32" i="22" s="1"/>
  <c r="C62" i="21"/>
  <c r="C64" i="21" s="1"/>
  <c r="C64" i="20"/>
  <c r="Q48" i="19"/>
  <c r="Q46" i="19" s="1"/>
  <c r="P48" i="19"/>
  <c r="O48" i="19"/>
  <c r="O46" i="19" s="1"/>
  <c r="N48" i="19"/>
  <c r="N46" i="19" s="1"/>
  <c r="L48" i="19"/>
  <c r="L46" i="19" s="1"/>
  <c r="K48" i="19"/>
  <c r="K46" i="19" s="1"/>
  <c r="J48" i="19"/>
  <c r="J46" i="19" s="1"/>
  <c r="I48" i="19"/>
  <c r="I46" i="19" s="1"/>
  <c r="G48" i="19"/>
  <c r="G46" i="19" s="1"/>
  <c r="F48" i="19"/>
  <c r="F46" i="19" s="1"/>
  <c r="E48" i="19"/>
  <c r="E46" i="19" s="1"/>
  <c r="P46" i="19"/>
  <c r="D46" i="19"/>
  <c r="D34" i="19"/>
  <c r="H43" i="19"/>
  <c r="C43" i="19" s="1"/>
  <c r="Q25" i="19"/>
  <c r="Q23" i="19" s="1"/>
  <c r="P25" i="19"/>
  <c r="P23" i="19" s="1"/>
  <c r="O25" i="19"/>
  <c r="O23" i="19" s="1"/>
  <c r="N25" i="19"/>
  <c r="N23" i="19" s="1"/>
  <c r="L25" i="19"/>
  <c r="L23" i="19" s="1"/>
  <c r="K25" i="19"/>
  <c r="K23" i="19" s="1"/>
  <c r="J25" i="19"/>
  <c r="J23" i="19" s="1"/>
  <c r="I25" i="19"/>
  <c r="I23" i="19" s="1"/>
  <c r="G25" i="19"/>
  <c r="G23" i="19" s="1"/>
  <c r="F25" i="19"/>
  <c r="F23" i="19" s="1"/>
  <c r="E23" i="19"/>
  <c r="D23" i="19"/>
  <c r="Q10" i="19"/>
  <c r="Q8" i="19" s="1"/>
  <c r="P10" i="19"/>
  <c r="P8" i="19" s="1"/>
  <c r="O10" i="19"/>
  <c r="O8" i="19" s="1"/>
  <c r="N10" i="19"/>
  <c r="N8" i="19" s="1"/>
  <c r="L10" i="19"/>
  <c r="L8" i="19" s="1"/>
  <c r="K10" i="19"/>
  <c r="K8" i="19" s="1"/>
  <c r="J10" i="19"/>
  <c r="J8" i="19" s="1"/>
  <c r="I10" i="19"/>
  <c r="I8" i="19" s="1"/>
  <c r="G10" i="19"/>
  <c r="G8" i="19" s="1"/>
  <c r="F10" i="19"/>
  <c r="F8" i="19" s="1"/>
  <c r="E10" i="19"/>
  <c r="E8" i="19" s="1"/>
  <c r="D10" i="19"/>
  <c r="D8" i="19" s="1"/>
  <c r="C8" i="22" l="1"/>
  <c r="D62" i="22"/>
  <c r="E62" i="22"/>
  <c r="E64" i="22" s="1"/>
  <c r="H60" i="19"/>
  <c r="C60" i="19" s="1"/>
  <c r="R58" i="19"/>
  <c r="M58" i="19"/>
  <c r="H58" i="19"/>
  <c r="C58" i="19" s="1"/>
  <c r="M61" i="19"/>
  <c r="H31" i="19"/>
  <c r="T31" i="19" l="1"/>
  <c r="C31" i="19"/>
  <c r="D64" i="22"/>
  <c r="C64" i="22" s="1"/>
  <c r="C62" i="22"/>
  <c r="T60" i="19"/>
  <c r="T58" i="19"/>
  <c r="M55" i="19"/>
  <c r="D32" i="19" l="1"/>
  <c r="E34" i="19"/>
  <c r="E32" i="19" s="1"/>
  <c r="F34" i="19"/>
  <c r="F32" i="19" s="1"/>
  <c r="G34" i="19"/>
  <c r="G32" i="19" s="1"/>
  <c r="I34" i="19"/>
  <c r="I32" i="19" s="1"/>
  <c r="J34" i="19"/>
  <c r="J32" i="19" s="1"/>
  <c r="K34" i="19"/>
  <c r="K32" i="19" s="1"/>
  <c r="L34" i="19"/>
  <c r="L32" i="19" s="1"/>
  <c r="N34" i="19"/>
  <c r="N32" i="19" s="1"/>
  <c r="O34" i="19"/>
  <c r="O32" i="19" s="1"/>
  <c r="P34" i="19"/>
  <c r="P32" i="19" s="1"/>
  <c r="Q34" i="19"/>
  <c r="Q32" i="19" s="1"/>
  <c r="R45" i="19"/>
  <c r="M45" i="19"/>
  <c r="H45" i="19"/>
  <c r="C45" i="19" s="1"/>
  <c r="H44" i="19"/>
  <c r="C44" i="19" s="1"/>
  <c r="M44" i="19"/>
  <c r="R44" i="19"/>
  <c r="H59" i="19"/>
  <c r="M59" i="19"/>
  <c r="R59" i="19"/>
  <c r="H55" i="19"/>
  <c r="R61" i="19"/>
  <c r="R56" i="19"/>
  <c r="M56" i="19"/>
  <c r="H56" i="19"/>
  <c r="R54" i="19"/>
  <c r="M54" i="19"/>
  <c r="H54" i="19"/>
  <c r="C54" i="19" s="1"/>
  <c r="R52" i="19"/>
  <c r="M52" i="19"/>
  <c r="H52" i="19"/>
  <c r="T43" i="19"/>
  <c r="R42" i="19"/>
  <c r="M42" i="19"/>
  <c r="H42" i="19"/>
  <c r="C42" i="19" s="1"/>
  <c r="R41" i="19"/>
  <c r="M41" i="19"/>
  <c r="H41" i="19"/>
  <c r="C41" i="19" s="1"/>
  <c r="R39" i="19"/>
  <c r="M39" i="19"/>
  <c r="H39" i="19"/>
  <c r="R38" i="19"/>
  <c r="M38" i="19"/>
  <c r="H38" i="19"/>
  <c r="T61" i="19" l="1"/>
  <c r="C61" i="19"/>
  <c r="C59" i="19"/>
  <c r="T55" i="19"/>
  <c r="C55" i="19"/>
  <c r="C56" i="19"/>
  <c r="C52" i="19"/>
  <c r="C39" i="19"/>
  <c r="C38" i="19"/>
  <c r="H48" i="19"/>
  <c r="R48" i="19"/>
  <c r="R46" i="19" s="1"/>
  <c r="M48" i="19"/>
  <c r="M46" i="19" s="1"/>
  <c r="T38" i="19"/>
  <c r="T39" i="19"/>
  <c r="T41" i="19"/>
  <c r="T52" i="19"/>
  <c r="M34" i="19"/>
  <c r="M32" i="19" s="1"/>
  <c r="T44" i="19"/>
  <c r="T42" i="19"/>
  <c r="R34" i="19"/>
  <c r="R32" i="19" s="1"/>
  <c r="H34" i="19"/>
  <c r="T45" i="19"/>
  <c r="T59" i="19"/>
  <c r="T54" i="19"/>
  <c r="T56" i="19"/>
  <c r="T48" i="19" l="1"/>
  <c r="H46" i="19"/>
  <c r="C46" i="19" s="1"/>
  <c r="C48" i="19"/>
  <c r="H32" i="19"/>
  <c r="C34" i="19"/>
  <c r="C32" i="19" s="1"/>
  <c r="T34" i="19"/>
  <c r="H29" i="19" l="1"/>
  <c r="R29" i="19"/>
  <c r="R30" i="19"/>
  <c r="M29" i="19"/>
  <c r="M30" i="19"/>
  <c r="H30" i="19"/>
  <c r="R19" i="19"/>
  <c r="R21" i="19"/>
  <c r="R20" i="19"/>
  <c r="M19" i="19"/>
  <c r="M21" i="19"/>
  <c r="M20" i="19"/>
  <c r="H19" i="19"/>
  <c r="H21" i="19"/>
  <c r="H20" i="19"/>
  <c r="C20" i="19" s="1"/>
  <c r="R16" i="19"/>
  <c r="R17" i="19"/>
  <c r="M16" i="19"/>
  <c r="M17" i="19"/>
  <c r="H16" i="19"/>
  <c r="H17" i="19"/>
  <c r="R14" i="19"/>
  <c r="M14" i="19"/>
  <c r="H14" i="19"/>
  <c r="C14" i="19" s="1"/>
  <c r="H22" i="19"/>
  <c r="C22" i="19" s="1"/>
  <c r="C17" i="19" l="1"/>
  <c r="C16" i="19"/>
  <c r="C30" i="19"/>
  <c r="C29" i="19"/>
  <c r="C21" i="19"/>
  <c r="C19" i="19"/>
  <c r="R25" i="19"/>
  <c r="R23" i="19" s="1"/>
  <c r="M25" i="19"/>
  <c r="M23" i="19" s="1"/>
  <c r="H25" i="19"/>
  <c r="M10" i="19"/>
  <c r="H10" i="19"/>
  <c r="H8" i="19" s="1"/>
  <c r="R10" i="19"/>
  <c r="R8" i="19" s="1"/>
  <c r="T22" i="19"/>
  <c r="T30" i="19"/>
  <c r="T14" i="19"/>
  <c r="T29" i="19"/>
  <c r="T20" i="19"/>
  <c r="T21" i="19"/>
  <c r="T19" i="19"/>
  <c r="T17" i="19"/>
  <c r="T16" i="19"/>
  <c r="E62" i="19"/>
  <c r="E64" i="19" s="1"/>
  <c r="O62" i="19"/>
  <c r="O64" i="19" s="1"/>
  <c r="I62" i="19"/>
  <c r="I64" i="19" s="1"/>
  <c r="G62" i="19"/>
  <c r="G64" i="19" s="1"/>
  <c r="K62" i="19"/>
  <c r="K64" i="19" s="1"/>
  <c r="L62" i="19"/>
  <c r="L64" i="19" s="1"/>
  <c r="P62" i="19"/>
  <c r="P64" i="19" s="1"/>
  <c r="D62" i="19"/>
  <c r="D64" i="19" s="1"/>
  <c r="N62" i="19"/>
  <c r="N64" i="19" s="1"/>
  <c r="J62" i="19"/>
  <c r="J64" i="19" s="1"/>
  <c r="F62" i="19"/>
  <c r="F64" i="19" s="1"/>
  <c r="Q62" i="19"/>
  <c r="Q64" i="19" s="1"/>
  <c r="H23" i="19" l="1"/>
  <c r="H62" i="19" s="1"/>
  <c r="C25" i="19"/>
  <c r="C23" i="19" s="1"/>
  <c r="M8" i="19"/>
  <c r="C8" i="19" s="1"/>
  <c r="C10" i="19"/>
  <c r="T10" i="19"/>
  <c r="R62" i="19"/>
  <c r="R64" i="19" s="1"/>
  <c r="M62" i="19"/>
  <c r="T23" i="19" l="1"/>
  <c r="M64" i="19"/>
  <c r="C62" i="19"/>
  <c r="H64" i="19"/>
  <c r="C64" i="19" s="1"/>
  <c r="N29" i="17"/>
  <c r="N35" i="17" s="1"/>
  <c r="M29" i="17"/>
  <c r="M35" i="17" s="1"/>
  <c r="L29" i="17"/>
  <c r="L35" i="17" s="1"/>
  <c r="K29" i="17"/>
  <c r="K35" i="17" s="1"/>
  <c r="J29" i="17"/>
  <c r="J35" i="17" s="1"/>
  <c r="I29" i="17"/>
  <c r="I35" i="17" s="1"/>
  <c r="H29" i="17"/>
  <c r="H35" i="17" s="1"/>
  <c r="G29" i="17"/>
  <c r="F29" i="17"/>
  <c r="F35" i="17" s="1"/>
  <c r="E29" i="17"/>
  <c r="D29" i="17"/>
  <c r="C29" i="17"/>
  <c r="C35" i="17" s="1"/>
  <c r="D35" i="17"/>
  <c r="E35" i="17"/>
  <c r="G35" i="17"/>
  <c r="B35" i="17"/>
  <c r="B36" i="17" l="1"/>
</calcChain>
</file>

<file path=xl/sharedStrings.xml><?xml version="1.0" encoding="utf-8"?>
<sst xmlns="http://schemas.openxmlformats.org/spreadsheetml/2006/main" count="564" uniqueCount="89">
  <si>
    <t>ผู้รายงาน......................................................</t>
  </si>
  <si>
    <t>ผล</t>
  </si>
  <si>
    <t>แผน</t>
  </si>
  <si>
    <t>รวม</t>
  </si>
  <si>
    <t>- ค่าเครื่องแต่งกาย</t>
  </si>
  <si>
    <t>- ค่าจ้างเหมาบริการเป็นรายบุคคล</t>
  </si>
  <si>
    <t>- ค่าจ้างเหมาดูแลทรัพย์สินและรักษาความปลอดภัย</t>
  </si>
  <si>
    <t>- ค่าจ้างเหมาทำความสะอาดอาคาร</t>
  </si>
  <si>
    <t>- ค่าทำความสะอาดเครื่องนอนเวรฯ</t>
  </si>
  <si>
    <t>- ค่าซ่อมแซมยานพาหนะ</t>
  </si>
  <si>
    <t>- ค่าบำรุงรักษาซ่อมแซมลิฟท์</t>
  </si>
  <si>
    <t>- ค่าอาหารทำการนอกเวลา</t>
  </si>
  <si>
    <t>แผน/</t>
  </si>
  <si>
    <t>งาน/หมวด/รายการ</t>
  </si>
  <si>
    <t>หน่วย : บาท</t>
  </si>
  <si>
    <t>- จ้างเหมาบริการเป็นรายบุคคล</t>
  </si>
  <si>
    <t>- ค่าจ้างเหมาดูแลทรัพย์สินและรักษาความปลอดภัยในสวนสาธารณะ</t>
  </si>
  <si>
    <t>- ค่าจ้างเหมาล้างทำความสะอาดท่อระบายน้ำ</t>
  </si>
  <si>
    <t>- ค่าบำรุงรักษาสระว่ายน้ำของโรงเรียน</t>
  </si>
  <si>
    <t>- ค่าจ้างเหมาบริษัทเอกชนทำความสะอาดในโรงเรียนสังกัดกรุงเทพมหานคร</t>
  </si>
  <si>
    <t>- ค่าจ้างเหมาดูแลทรัพย์สินและรักษาความปลอดภัยในโรงเรียนสังกัดกรุงเทพมหานคร</t>
  </si>
  <si>
    <t>รวมทั้งสิ้น</t>
  </si>
  <si>
    <t>สำนักงานเขตหลักสี่</t>
  </si>
  <si>
    <t>งานปกครอง</t>
  </si>
  <si>
    <t>งานบริหารการจัดเก็บรายได้</t>
  </si>
  <si>
    <t>ค่าตอบแทน ใช้สอยและวัสดุ</t>
  </si>
  <si>
    <t>งานการระบายน้ำและแก้ไขปัญหาน้ำท่วม</t>
  </si>
  <si>
    <t>งานปลูกและบำรุงรักษาต้นไม้</t>
  </si>
  <si>
    <t>งานพัฒนาชุมชน</t>
  </si>
  <si>
    <t>งานควบคุมอนามัย</t>
  </si>
  <si>
    <t>งานบริหารการศึกษา</t>
  </si>
  <si>
    <t>วงเงินงบประมาณ</t>
  </si>
  <si>
    <t xml:space="preserve"> - ค่าจ้างเหมาบริการเป็นรายบุคคลโครงการจ้างเจ้าหน้าที่ปฏิบัติงานตามนโยบายการดำเนินงานศูนย์ส่งเสริมการบริหารเงินออมครอบครัว</t>
  </si>
  <si>
    <t>- ค่าจ้างเหมาบริการเป็นรายบุคคลโครงการจ้างเจ้าหน้าที่เพื่อปฏิบัติงานในโครงการกรุงเทพฯ เมืองอาหารปลอดภัย</t>
  </si>
  <si>
    <t>- ค่าจ้างเหมาบริการเป็นรายบุคคลโครงการจ้างงานเพื่อพัฒนาคุณภาพงานสุขาภิบาลอาหารในกรุงเทพมหานคร</t>
  </si>
  <si>
    <t>- ค่าจ้างเหมาบริการเป็นรายบุคคลโครงการจ้างเจ้าหน้าที่เพื่อปฏิบัติงานในโครงการตรวจสอบหาสารเคมีกำจัดศัตรูพืชตกค้างในผักสด</t>
  </si>
  <si>
    <t>รายละเอียดการเบิกจ่ายงบประมาณรายการที่ต้องก่อหนี้ผูกพันทั้งจำนวน</t>
  </si>
  <si>
    <t>งบประมาณรายจ่ายประจำปี 2565</t>
  </si>
  <si>
    <t>งาน/โครงการตามแผนยุทธศาสตร์/งบรายจ่าย/รายการ</t>
  </si>
  <si>
    <t>งบประมาณตามโครงสร้างงาน</t>
  </si>
  <si>
    <t>งวดที่ 1</t>
  </si>
  <si>
    <t>ม.ค.</t>
  </si>
  <si>
    <t>ธ.ค.</t>
  </si>
  <si>
    <t>พ.ย.</t>
  </si>
  <si>
    <t>ต.ค.</t>
  </si>
  <si>
    <t>งวดที่ 2</t>
  </si>
  <si>
    <t>ก.พ.</t>
  </si>
  <si>
    <t>มี.ค.</t>
  </si>
  <si>
    <t>เม.ย.</t>
  </si>
  <si>
    <t>พ.ค.</t>
  </si>
  <si>
    <t>งวดที่ 3</t>
  </si>
  <si>
    <t>มิ.ย.</t>
  </si>
  <si>
    <t>ก.ค.</t>
  </si>
  <si>
    <t>ส.ค.</t>
  </si>
  <si>
    <t>ก.ย.</t>
  </si>
  <si>
    <t>รวมงบประมาณตามโครงสร้างงาน</t>
  </si>
  <si>
    <t>หน่วยงาน : สำนักงานเขตสัมพันธวงศ์</t>
  </si>
  <si>
    <t>ฝ่าย : โยธา</t>
  </si>
  <si>
    <t xml:space="preserve">     งานที่ 1 : บริหารทั่วไปฝ่ายโยธา</t>
  </si>
  <si>
    <t xml:space="preserve">     งานที่ 2 : อนุญาตก่อสร้าง ควบคุมอาคารและผังเมือง</t>
  </si>
  <si>
    <t>-  ค่าวัสดุอุปกรณ์คอมพิวเตอร์</t>
  </si>
  <si>
    <t>-  ค่าวัสดุสำนักงาน</t>
  </si>
  <si>
    <t xml:space="preserve">     งานที่ 3 : บำรุงรักษาซ่อมแซม</t>
  </si>
  <si>
    <t>-  ค่าซ่อมแซมถนน ตรอก ซอย สะพานและสิ่งสาธารณประโยชน์</t>
  </si>
  <si>
    <t>-  ค่าซ่อมแซมไฟฟ้าสาธารณะ</t>
  </si>
  <si>
    <t xml:space="preserve">     งานที่ 4 : ระบายน้ำและแก้ไขปัญหาน้ำท่วม</t>
  </si>
  <si>
    <t>- ค่าซ่อมแซมเครื่องจักรกลและเครื่องทุ่นแรง</t>
  </si>
  <si>
    <t xml:space="preserve">  ค่าจ้างเหมาล้างทำความสะอาดท่อระบายน้ำ</t>
  </si>
  <si>
    <t>แผน/ผลการปฏิบัติงานและการใช้จ่ายงบประมาณรายจ่ายประจำปีงบประมาณ พ.ศ. 2567</t>
  </si>
  <si>
    <r>
      <rPr>
        <b/>
        <sz val="16"/>
        <rFont val="TH SarabunIT๙"/>
        <family val="2"/>
      </rPr>
      <t xml:space="preserve">    </t>
    </r>
    <r>
      <rPr>
        <b/>
        <u/>
        <sz val="16"/>
        <rFont val="TH SarabunIT๙"/>
        <family val="2"/>
      </rPr>
      <t>ค่าตอบแทน ใช้สอยและวัสดุ</t>
    </r>
  </si>
  <si>
    <r>
      <rPr>
        <b/>
        <sz val="16"/>
        <rFont val="TH SarabunIT๙"/>
        <family val="2"/>
      </rPr>
      <t xml:space="preserve">    </t>
    </r>
    <r>
      <rPr>
        <b/>
        <u/>
        <sz val="16"/>
        <rFont val="TH SarabunIT๙"/>
        <family val="2"/>
      </rPr>
      <t>ค่าตอบแทน</t>
    </r>
  </si>
  <si>
    <r>
      <rPr>
        <b/>
        <sz val="16"/>
        <rFont val="TH SarabunIT๙"/>
        <family val="2"/>
      </rPr>
      <t xml:space="preserve">    </t>
    </r>
    <r>
      <rPr>
        <b/>
        <u/>
        <sz val="16"/>
        <rFont val="TH SarabunIT๙"/>
        <family val="2"/>
      </rPr>
      <t>ค่าใช้สอย</t>
    </r>
  </si>
  <si>
    <r>
      <rPr>
        <b/>
        <sz val="16"/>
        <rFont val="TH SarabunIT๙"/>
        <family val="2"/>
      </rPr>
      <t xml:space="preserve">    </t>
    </r>
    <r>
      <rPr>
        <b/>
        <u/>
        <sz val="16"/>
        <rFont val="TH SarabunIT๙"/>
        <family val="2"/>
      </rPr>
      <t>ค่าวัสดุ</t>
    </r>
  </si>
  <si>
    <t xml:space="preserve">     1) งบดำเนินงาน</t>
  </si>
  <si>
    <t>- ค่าวัสดุสำนักงาน</t>
  </si>
  <si>
    <t>- ค่าวัสดุยานพาหนะ</t>
  </si>
  <si>
    <t>- ค่าวัสดุป้องกันอุบัติภัย</t>
  </si>
  <si>
    <t>- ค่าวัสดุสำหรับหน่วยบริการเร่งด่วนกรุงเทพมหานคร BEST</t>
  </si>
  <si>
    <t>- ค่าวัสดุอุปกรณ์ทำความสะอาดท่อระบายน้ำ</t>
  </si>
  <si>
    <t>(กุมภาพันธ์ 2567 - พฤษภาคม 2567)</t>
  </si>
  <si>
    <t>(มิถุนายน 2567 - กันยายน 2567)</t>
  </si>
  <si>
    <t>แผน/ผลการปฏิบัติงานและการใช้จ่ายงบประมาณรายจ่ายประจำปีงบประมาณ พ.ศ. 2568</t>
  </si>
  <si>
    <t>- ค่าซ่อมแซมครุภัณฑ์และอาคารสำนักงาน</t>
  </si>
  <si>
    <t>- ค่าวัสดุอุปกรณ์คอมพิวเตอร์</t>
  </si>
  <si>
    <t>(ตุลาคม 2567 - มกราคม 2568)</t>
  </si>
  <si>
    <t>(กุมภาพันธ์ 2568 - พฤษภาคม 2568)</t>
  </si>
  <si>
    <t>(มิถุนายน 2568 - กันยายน 2568)</t>
  </si>
  <si>
    <t>- ค่าวัสดุก่อสร้าง</t>
  </si>
  <si>
    <t>- ค่าวัสดุอุปกรณ์บำรุงรักษาระบบระบายน้ำ 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</si>
</sst>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6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theme="1"/>
      <name val="TH SarabunPSK"/>
      <family val="2"/>
      <charset val="222"/>
    </font>
    <font>
      <u/>
      <sz val="16"/>
      <color theme="1"/>
      <name val="TH SarabunPSK"/>
      <family val="2"/>
    </font>
    <font>
      <b/>
      <sz val="16"/>
      <name val="TH SarabunPSK"/>
      <family val="2"/>
      <charset val="222"/>
    </font>
    <font>
      <b/>
      <sz val="16"/>
      <name val="TH SarabunIT๙"/>
      <family val="2"/>
    </font>
    <font>
      <b/>
      <u/>
      <sz val="16"/>
      <name val="TH SarabunIT๙"/>
      <family val="2"/>
    </font>
    <font>
      <sz val="16"/>
      <name val="TH SarabunIT๙"/>
      <family val="2"/>
    </font>
    <font>
      <sz val="16"/>
      <name val="TH SarabunPSK"/>
      <family val="2"/>
    </font>
    <font>
      <b/>
      <sz val="16"/>
      <name val="TH SarabunPSK"/>
      <family val="2"/>
    </font>
    <font>
      <sz val="11"/>
      <name val="Calibri"/>
      <family val="2"/>
      <charset val="222"/>
      <scheme val="minor"/>
    </font>
    <font>
      <b/>
      <sz val="11"/>
      <name val="Calibri"/>
      <family val="2"/>
      <charset val="222"/>
      <scheme val="minor"/>
    </font>
    <font>
      <sz val="11"/>
      <name val="Calibri"/>
      <family val="2"/>
      <scheme val="minor"/>
    </font>
    <font>
      <sz val="16"/>
      <name val="TH SarabunPSK"/>
      <family val="2"/>
      <charset val="222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9" fontId="1" fillId="0" borderId="0" applyFont="0" applyFill="0" applyBorder="0" applyAlignment="0" applyProtection="0"/>
  </cellStyleXfs>
  <cellXfs count="113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0" xfId="0" applyFont="1"/>
    <xf numFmtId="43" fontId="3" fillId="0" borderId="0" xfId="1" applyFont="1"/>
    <xf numFmtId="0" fontId="2" fillId="4" borderId="1" xfId="0" applyFont="1" applyFill="1" applyBorder="1" applyAlignment="1">
      <alignment horizontal="left" vertical="center" indent="2"/>
    </xf>
    <xf numFmtId="0" fontId="3" fillId="0" borderId="1" xfId="0" applyFont="1" applyBorder="1" applyAlignment="1">
      <alignment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43" fontId="3" fillId="0" borderId="1" xfId="1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43" fontId="3" fillId="4" borderId="1" xfId="1" applyFont="1" applyFill="1" applyBorder="1" applyAlignment="1">
      <alignment horizontal="left" vertical="center" indent="2"/>
    </xf>
    <xf numFmtId="43" fontId="3" fillId="0" borderId="1" xfId="1" applyFont="1" applyFill="1" applyBorder="1" applyAlignment="1">
      <alignment horizontal="left" vertical="center" indent="2"/>
    </xf>
    <xf numFmtId="43" fontId="3" fillId="0" borderId="1" xfId="1" applyFont="1" applyFill="1" applyBorder="1" applyAlignment="1">
      <alignment horizontal="left" vertical="center"/>
    </xf>
    <xf numFmtId="43" fontId="3" fillId="2" borderId="1" xfId="1" applyFont="1" applyFill="1" applyBorder="1" applyAlignment="1">
      <alignment horizontal="center" vertical="center"/>
    </xf>
    <xf numFmtId="43" fontId="3" fillId="4" borderId="1" xfId="1" applyFont="1" applyFill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3" fillId="0" borderId="1" xfId="0" quotePrefix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43" fontId="3" fillId="5" borderId="1" xfId="1" applyFont="1" applyFill="1" applyBorder="1" applyAlignment="1">
      <alignment vertical="center"/>
    </xf>
    <xf numFmtId="43" fontId="3" fillId="5" borderId="1" xfId="1" applyFont="1" applyFill="1" applyBorder="1" applyAlignment="1">
      <alignment horizontal="left" vertical="center" indent="2"/>
    </xf>
    <xf numFmtId="43" fontId="3" fillId="5" borderId="1" xfId="1" applyFont="1" applyFill="1" applyBorder="1" applyAlignment="1">
      <alignment horizontal="left" vertical="center"/>
    </xf>
    <xf numFmtId="164" fontId="6" fillId="3" borderId="1" xfId="1" applyNumberFormat="1" applyFont="1" applyFill="1" applyBorder="1" applyAlignment="1">
      <alignment horizontal="center" vertical="center"/>
    </xf>
    <xf numFmtId="164" fontId="6" fillId="0" borderId="1" xfId="1" applyNumberFormat="1" applyFont="1" applyBorder="1" applyAlignment="1">
      <alignment horizontal="center" vertical="center"/>
    </xf>
    <xf numFmtId="164" fontId="6" fillId="0" borderId="1" xfId="1" applyNumberFormat="1" applyFont="1" applyBorder="1" applyAlignment="1">
      <alignment horizontal="center" vertical="top"/>
    </xf>
    <xf numFmtId="0" fontId="7" fillId="2" borderId="4" xfId="0" applyFont="1" applyFill="1" applyBorder="1" applyAlignment="1">
      <alignment horizontal="left" vertical="center"/>
    </xf>
    <xf numFmtId="9" fontId="7" fillId="3" borderId="3" xfId="2" applyFont="1" applyFill="1" applyBorder="1" applyAlignment="1">
      <alignment vertical="center"/>
    </xf>
    <xf numFmtId="9" fontId="8" fillId="3" borderId="2" xfId="2" applyFont="1" applyFill="1" applyBorder="1" applyAlignment="1">
      <alignment horizontal="left" vertical="center" indent="5"/>
    </xf>
    <xf numFmtId="9" fontId="7" fillId="0" borderId="3" xfId="2" applyFont="1" applyBorder="1" applyAlignment="1">
      <alignment vertical="center"/>
    </xf>
    <xf numFmtId="9" fontId="7" fillId="0" borderId="2" xfId="2" applyFont="1" applyBorder="1" applyAlignment="1">
      <alignment vertical="center"/>
    </xf>
    <xf numFmtId="9" fontId="8" fillId="0" borderId="3" xfId="2" applyFont="1" applyBorder="1" applyAlignment="1">
      <alignment vertical="top"/>
    </xf>
    <xf numFmtId="9" fontId="9" fillId="0" borderId="4" xfId="2" quotePrefix="1" applyFont="1" applyBorder="1" applyAlignment="1">
      <alignment vertical="top"/>
    </xf>
    <xf numFmtId="9" fontId="8" fillId="0" borderId="4" xfId="2" applyFont="1" applyBorder="1" applyAlignment="1">
      <alignment vertical="top"/>
    </xf>
    <xf numFmtId="9" fontId="8" fillId="0" borderId="4" xfId="2" applyFont="1" applyFill="1" applyBorder="1" applyAlignment="1">
      <alignment vertical="top"/>
    </xf>
    <xf numFmtId="9" fontId="8" fillId="0" borderId="4" xfId="2" quotePrefix="1" applyFont="1" applyFill="1" applyBorder="1" applyAlignment="1">
      <alignment vertical="top"/>
    </xf>
    <xf numFmtId="9" fontId="9" fillId="0" borderId="4" xfId="2" applyFont="1" applyFill="1" applyBorder="1" applyAlignment="1">
      <alignment vertical="center"/>
    </xf>
    <xf numFmtId="164" fontId="10" fillId="0" borderId="1" xfId="1" applyNumberFormat="1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/>
    </xf>
    <xf numFmtId="0" fontId="12" fillId="0" borderId="0" xfId="0" applyFont="1" applyAlignment="1">
      <alignment vertical="top"/>
    </xf>
    <xf numFmtId="164" fontId="12" fillId="0" borderId="0" xfId="0" applyNumberFormat="1" applyFont="1" applyAlignment="1">
      <alignment vertical="top"/>
    </xf>
    <xf numFmtId="0" fontId="11" fillId="0" borderId="1" xfId="0" applyFont="1" applyBorder="1" applyAlignment="1">
      <alignment horizontal="center" vertical="center"/>
    </xf>
    <xf numFmtId="164" fontId="11" fillId="0" borderId="1" xfId="1" applyNumberFormat="1" applyFont="1" applyBorder="1" applyAlignment="1">
      <alignment horizontal="center" vertical="center"/>
    </xf>
    <xf numFmtId="0" fontId="13" fillId="0" borderId="0" xfId="0" applyFont="1"/>
    <xf numFmtId="164" fontId="14" fillId="0" borderId="0" xfId="0" applyNumberFormat="1" applyFont="1"/>
    <xf numFmtId="164" fontId="12" fillId="0" borderId="0" xfId="1" applyNumberFormat="1" applyFont="1" applyAlignment="1">
      <alignment vertical="top"/>
    </xf>
    <xf numFmtId="0" fontId="12" fillId="0" borderId="0" xfId="0" applyFont="1"/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1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17" fontId="11" fillId="0" borderId="1" xfId="0" applyNumberFormat="1" applyFont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164" fontId="11" fillId="3" borderId="1" xfId="1" applyNumberFormat="1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164" fontId="11" fillId="0" borderId="2" xfId="1" applyNumberFormat="1" applyFont="1" applyBorder="1" applyAlignment="1">
      <alignment horizontal="center" vertical="center"/>
    </xf>
    <xf numFmtId="164" fontId="6" fillId="0" borderId="2" xfId="1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top"/>
    </xf>
    <xf numFmtId="164" fontId="10" fillId="0" borderId="2" xfId="1" applyNumberFormat="1" applyFont="1" applyBorder="1" applyAlignment="1">
      <alignment horizontal="center" vertical="top"/>
    </xf>
    <xf numFmtId="164" fontId="6" fillId="0" borderId="2" xfId="1" applyNumberFormat="1" applyFont="1" applyBorder="1" applyAlignment="1">
      <alignment horizontal="center" vertical="top"/>
    </xf>
    <xf numFmtId="164" fontId="12" fillId="0" borderId="0" xfId="0" applyNumberFormat="1" applyFont="1"/>
    <xf numFmtId="164" fontId="10" fillId="0" borderId="1" xfId="1" applyNumberFormat="1" applyFont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164" fontId="6" fillId="4" borderId="1" xfId="1" applyNumberFormat="1" applyFont="1" applyFill="1" applyBorder="1" applyAlignment="1">
      <alignment horizontal="center" vertical="center"/>
    </xf>
    <xf numFmtId="0" fontId="15" fillId="6" borderId="0" xfId="0" applyFont="1" applyFill="1"/>
    <xf numFmtId="0" fontId="6" fillId="2" borderId="1" xfId="0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/>
    </xf>
    <xf numFmtId="0" fontId="15" fillId="0" borderId="0" xfId="0" applyFont="1"/>
    <xf numFmtId="0" fontId="11" fillId="0" borderId="0" xfId="0" applyFont="1" applyAlignment="1">
      <alignment horizontal="left" vertical="center" indent="4"/>
    </xf>
    <xf numFmtId="0" fontId="10" fillId="0" borderId="0" xfId="0" applyFont="1"/>
    <xf numFmtId="9" fontId="7" fillId="3" borderId="3" xfId="4" applyFont="1" applyFill="1" applyBorder="1" applyAlignment="1">
      <alignment vertical="center"/>
    </xf>
    <xf numFmtId="164" fontId="11" fillId="3" borderId="1" xfId="0" applyNumberFormat="1" applyFont="1" applyFill="1" applyBorder="1" applyAlignment="1">
      <alignment horizontal="center" vertical="center"/>
    </xf>
    <xf numFmtId="9" fontId="8" fillId="3" borderId="2" xfId="4" applyFont="1" applyFill="1" applyBorder="1" applyAlignment="1">
      <alignment horizontal="left" vertical="center" indent="5"/>
    </xf>
    <xf numFmtId="9" fontId="7" fillId="0" borderId="3" xfId="4" applyFont="1" applyBorder="1" applyAlignment="1">
      <alignment vertical="center"/>
    </xf>
    <xf numFmtId="164" fontId="6" fillId="0" borderId="1" xfId="0" applyNumberFormat="1" applyFont="1" applyBorder="1" applyAlignment="1">
      <alignment horizontal="center" vertical="center"/>
    </xf>
    <xf numFmtId="9" fontId="7" fillId="0" borderId="2" xfId="4" applyFont="1" applyBorder="1" applyAlignment="1">
      <alignment vertical="center"/>
    </xf>
    <xf numFmtId="9" fontId="8" fillId="0" borderId="3" xfId="4" applyFont="1" applyBorder="1" applyAlignment="1">
      <alignment vertical="top"/>
    </xf>
    <xf numFmtId="9" fontId="8" fillId="0" borderId="4" xfId="4" applyFont="1" applyBorder="1" applyAlignment="1">
      <alignment vertical="top"/>
    </xf>
    <xf numFmtId="9" fontId="9" fillId="0" borderId="4" xfId="4" quotePrefix="1" applyFont="1" applyBorder="1" applyAlignment="1">
      <alignment vertical="top"/>
    </xf>
    <xf numFmtId="164" fontId="10" fillId="0" borderId="1" xfId="0" applyNumberFormat="1" applyFont="1" applyBorder="1" applyAlignment="1">
      <alignment horizontal="center" vertical="top"/>
    </xf>
    <xf numFmtId="9" fontId="8" fillId="0" borderId="4" xfId="4" applyFont="1" applyFill="1" applyBorder="1" applyAlignment="1">
      <alignment vertical="top"/>
    </xf>
    <xf numFmtId="9" fontId="8" fillId="0" borderId="4" xfId="4" quotePrefix="1" applyFont="1" applyFill="1" applyBorder="1" applyAlignment="1">
      <alignment vertical="top"/>
    </xf>
    <xf numFmtId="9" fontId="9" fillId="0" borderId="4" xfId="4" applyFont="1" applyFill="1" applyBorder="1" applyAlignment="1">
      <alignment vertical="center"/>
    </xf>
    <xf numFmtId="164" fontId="6" fillId="4" borderId="1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9" fillId="0" borderId="4" xfId="2" quotePrefix="1" applyNumberFormat="1" applyFont="1" applyBorder="1" applyAlignment="1">
      <alignment vertical="top"/>
    </xf>
    <xf numFmtId="49" fontId="9" fillId="0" borderId="4" xfId="2" applyNumberFormat="1" applyFont="1" applyFill="1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7" fillId="4" borderId="3" xfId="0" applyFont="1" applyFill="1" applyBorder="1" applyAlignment="1">
      <alignment horizontal="left" vertical="center"/>
    </xf>
    <xf numFmtId="0" fontId="7" fillId="4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43" fontId="2" fillId="0" borderId="3" xfId="1" applyFont="1" applyFill="1" applyBorder="1" applyAlignment="1">
      <alignment horizontal="center" vertical="center"/>
    </xf>
    <xf numFmtId="43" fontId="2" fillId="0" borderId="2" xfId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/>
    </xf>
  </cellXfs>
  <cellStyles count="5">
    <cellStyle name="Comma" xfId="1" builtinId="3"/>
    <cellStyle name="Normal" xfId="0" builtinId="0"/>
    <cellStyle name="Percent" xfId="2" builtinId="5"/>
    <cellStyle name="ปกติ 6" xfId="3" xr:uid="{00000000-0005-0000-0000-000003000000}"/>
    <cellStyle name="เปอร์เซ็นต์ 2" xfId="4" xr:uid="{09756573-5749-4ED2-8161-5AD46DEC48C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273843</xdr:colOff>
      <xdr:row>0</xdr:row>
      <xdr:rowOff>62932</xdr:rowOff>
    </xdr:from>
    <xdr:to>
      <xdr:col>17</xdr:col>
      <xdr:colOff>678655</xdr:colOff>
      <xdr:row>3</xdr:row>
      <xdr:rowOff>-1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 flipH="1">
          <a:off x="15382874" y="62932"/>
          <a:ext cx="1202531" cy="72288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1211036</xdr:colOff>
      <xdr:row>0</xdr:row>
      <xdr:rowOff>204107</xdr:rowOff>
    </xdr:from>
    <xdr:to>
      <xdr:col>5</xdr:col>
      <xdr:colOff>2530166</xdr:colOff>
      <xdr:row>3</xdr:row>
      <xdr:rowOff>54428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A7569791-9AED-4AF9-B116-7E4412A53590}"/>
            </a:ext>
          </a:extLst>
        </xdr:cNvPr>
        <xdr:cNvSpPr txBox="1"/>
      </xdr:nvSpPr>
      <xdr:spPr>
        <a:xfrm flipH="1">
          <a:off x="11620500" y="204107"/>
          <a:ext cx="1319130" cy="6667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2558143</xdr:colOff>
      <xdr:row>1</xdr:row>
      <xdr:rowOff>25702</xdr:rowOff>
    </xdr:from>
    <xdr:to>
      <xdr:col>2</xdr:col>
      <xdr:colOff>3630987</xdr:colOff>
      <xdr:row>3</xdr:row>
      <xdr:rowOff>54428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 flipH="1">
          <a:off x="6027964" y="297845"/>
          <a:ext cx="1072844" cy="573012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2177140</xdr:colOff>
      <xdr:row>0</xdr:row>
      <xdr:rowOff>204107</xdr:rowOff>
    </xdr:from>
    <xdr:to>
      <xdr:col>2</xdr:col>
      <xdr:colOff>3549341</xdr:colOff>
      <xdr:row>3</xdr:row>
      <xdr:rowOff>54428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962C7C01-38CA-4C2B-8200-57C68B105EC5}"/>
            </a:ext>
          </a:extLst>
        </xdr:cNvPr>
        <xdr:cNvSpPr txBox="1"/>
      </xdr:nvSpPr>
      <xdr:spPr>
        <a:xfrm flipH="1">
          <a:off x="5646961" y="204107"/>
          <a:ext cx="1372201" cy="6667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2177140</xdr:colOff>
      <xdr:row>0</xdr:row>
      <xdr:rowOff>204107</xdr:rowOff>
    </xdr:from>
    <xdr:to>
      <xdr:col>2</xdr:col>
      <xdr:colOff>3549341</xdr:colOff>
      <xdr:row>3</xdr:row>
      <xdr:rowOff>54428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A765F8A9-38B1-499A-A0E7-DBDF03985554}"/>
            </a:ext>
          </a:extLst>
        </xdr:cNvPr>
        <xdr:cNvSpPr txBox="1"/>
      </xdr:nvSpPr>
      <xdr:spPr>
        <a:xfrm flipH="1">
          <a:off x="5653765" y="204107"/>
          <a:ext cx="1372201" cy="650421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A1:T67"/>
  <sheetViews>
    <sheetView tabSelected="1" view="pageBreakPreview" zoomScale="70" zoomScaleNormal="70" zoomScaleSheetLayoutView="70" workbookViewId="0">
      <pane xSplit="2" ySplit="6" topLeftCell="C51" activePane="bottomRight" state="frozen"/>
      <selection activeCell="A58" sqref="A58:A61"/>
      <selection pane="topRight" activeCell="A58" sqref="A58:A61"/>
      <selection pane="bottomLeft" activeCell="A58" sqref="A58:A61"/>
      <selection pane="bottomRight" activeCell="I31" sqref="I31"/>
    </sheetView>
  </sheetViews>
  <sheetFormatPr defaultColWidth="9" defaultRowHeight="15"/>
  <cols>
    <col min="1" max="1" width="51.42578125" style="47" customWidth="1"/>
    <col min="2" max="2" width="7.42578125" style="47" customWidth="1"/>
    <col min="3" max="3" width="16.7109375" style="44" customWidth="1"/>
    <col min="4" max="5" width="13" style="47" customWidth="1"/>
    <col min="6" max="7" width="12" style="47" customWidth="1"/>
    <col min="8" max="8" width="12" style="44" customWidth="1"/>
    <col min="9" max="12" width="12" style="47" customWidth="1"/>
    <col min="13" max="13" width="12" style="44" customWidth="1"/>
    <col min="14" max="17" width="12" style="47" customWidth="1"/>
    <col min="18" max="18" width="12" style="44" customWidth="1"/>
    <col min="19" max="19" width="9" style="47"/>
    <col min="20" max="20" width="11.5703125" style="47" customWidth="1"/>
    <col min="21" max="16384" width="9" style="47"/>
  </cols>
  <sheetData>
    <row r="1" spans="1:20" ht="21">
      <c r="A1" s="96" t="s">
        <v>81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</row>
    <row r="2" spans="1:20" ht="21">
      <c r="A2" s="48" t="s">
        <v>56</v>
      </c>
      <c r="B2" s="48"/>
    </row>
    <row r="3" spans="1:20" ht="21">
      <c r="A3" s="49" t="s">
        <v>57</v>
      </c>
      <c r="B3" s="49"/>
    </row>
    <row r="4" spans="1:20" ht="21">
      <c r="A4" s="49"/>
      <c r="B4" s="49"/>
      <c r="C4" s="50"/>
      <c r="D4" s="51"/>
      <c r="E4" s="51"/>
      <c r="F4" s="51"/>
      <c r="G4" s="51"/>
      <c r="H4" s="50"/>
      <c r="I4" s="51"/>
      <c r="J4" s="51"/>
      <c r="K4" s="51"/>
      <c r="L4" s="51"/>
      <c r="M4" s="50"/>
      <c r="N4" s="51"/>
      <c r="O4" s="51"/>
      <c r="P4" s="51"/>
      <c r="Q4" s="51"/>
      <c r="R4" s="50" t="s">
        <v>14</v>
      </c>
    </row>
    <row r="5" spans="1:20" ht="21">
      <c r="A5" s="104" t="s">
        <v>38</v>
      </c>
      <c r="B5" s="52" t="s">
        <v>12</v>
      </c>
      <c r="C5" s="106" t="s">
        <v>21</v>
      </c>
      <c r="D5" s="101" t="s">
        <v>40</v>
      </c>
      <c r="E5" s="102"/>
      <c r="F5" s="102"/>
      <c r="G5" s="102"/>
      <c r="H5" s="103"/>
      <c r="I5" s="101" t="s">
        <v>45</v>
      </c>
      <c r="J5" s="102"/>
      <c r="K5" s="102"/>
      <c r="L5" s="102"/>
      <c r="M5" s="103"/>
      <c r="N5" s="101" t="s">
        <v>50</v>
      </c>
      <c r="O5" s="102"/>
      <c r="P5" s="102"/>
      <c r="Q5" s="102"/>
      <c r="R5" s="103"/>
    </row>
    <row r="6" spans="1:20" ht="21">
      <c r="A6" s="105"/>
      <c r="B6" s="54" t="s">
        <v>1</v>
      </c>
      <c r="C6" s="106"/>
      <c r="D6" s="55" t="s">
        <v>44</v>
      </c>
      <c r="E6" s="55" t="s">
        <v>43</v>
      </c>
      <c r="F6" s="55" t="s">
        <v>42</v>
      </c>
      <c r="G6" s="42" t="s">
        <v>41</v>
      </c>
      <c r="H6" s="53" t="s">
        <v>3</v>
      </c>
      <c r="I6" s="55" t="s">
        <v>46</v>
      </c>
      <c r="J6" s="55" t="s">
        <v>47</v>
      </c>
      <c r="K6" s="55" t="s">
        <v>48</v>
      </c>
      <c r="L6" s="42" t="s">
        <v>49</v>
      </c>
      <c r="M6" s="53" t="s">
        <v>3</v>
      </c>
      <c r="N6" s="55" t="s">
        <v>51</v>
      </c>
      <c r="O6" s="55" t="s">
        <v>52</v>
      </c>
      <c r="P6" s="55" t="s">
        <v>53</v>
      </c>
      <c r="Q6" s="42" t="s">
        <v>54</v>
      </c>
      <c r="R6" s="53" t="s">
        <v>3</v>
      </c>
    </row>
    <row r="7" spans="1:20" ht="21">
      <c r="A7" s="27" t="s">
        <v>39</v>
      </c>
      <c r="B7" s="56"/>
      <c r="C7" s="57"/>
      <c r="D7" s="58"/>
      <c r="E7" s="58"/>
      <c r="F7" s="58"/>
      <c r="G7" s="58"/>
      <c r="H7" s="59"/>
      <c r="I7" s="58"/>
      <c r="J7" s="58"/>
      <c r="K7" s="58"/>
      <c r="L7" s="58"/>
      <c r="M7" s="59"/>
      <c r="N7" s="58"/>
      <c r="O7" s="58"/>
      <c r="P7" s="58"/>
      <c r="Q7" s="58"/>
      <c r="R7" s="59"/>
    </row>
    <row r="8" spans="1:20" ht="21">
      <c r="A8" s="28" t="s">
        <v>58</v>
      </c>
      <c r="B8" s="60" t="s">
        <v>2</v>
      </c>
      <c r="C8" s="24">
        <f>H8+M8+R8</f>
        <v>1174100</v>
      </c>
      <c r="D8" s="61">
        <f t="shared" ref="D8:H8" si="0">D10</f>
        <v>82000</v>
      </c>
      <c r="E8" s="61">
        <f t="shared" si="0"/>
        <v>98600</v>
      </c>
      <c r="F8" s="61">
        <f t="shared" si="0"/>
        <v>82000</v>
      </c>
      <c r="G8" s="61">
        <f t="shared" si="0"/>
        <v>119500</v>
      </c>
      <c r="H8" s="24">
        <f t="shared" si="0"/>
        <v>382100</v>
      </c>
      <c r="I8" s="61">
        <f t="shared" ref="I8:Q8" si="1">I10</f>
        <v>174800</v>
      </c>
      <c r="J8" s="61">
        <f t="shared" si="1"/>
        <v>114800</v>
      </c>
      <c r="K8" s="61">
        <f t="shared" si="1"/>
        <v>82000</v>
      </c>
      <c r="L8" s="61">
        <f t="shared" si="1"/>
        <v>82000</v>
      </c>
      <c r="M8" s="24">
        <f>M10</f>
        <v>453600</v>
      </c>
      <c r="N8" s="61">
        <f t="shared" si="1"/>
        <v>82000</v>
      </c>
      <c r="O8" s="61">
        <f t="shared" si="1"/>
        <v>82000</v>
      </c>
      <c r="P8" s="61">
        <f t="shared" si="1"/>
        <v>82000</v>
      </c>
      <c r="Q8" s="61">
        <f t="shared" si="1"/>
        <v>92400</v>
      </c>
      <c r="R8" s="24">
        <f>R10</f>
        <v>338400</v>
      </c>
    </row>
    <row r="9" spans="1:20" ht="21">
      <c r="A9" s="29"/>
      <c r="B9" s="60" t="s">
        <v>1</v>
      </c>
      <c r="C9" s="24"/>
      <c r="D9" s="61"/>
      <c r="E9" s="61"/>
      <c r="F9" s="61"/>
      <c r="G9" s="61"/>
      <c r="H9" s="24"/>
      <c r="I9" s="61"/>
      <c r="J9" s="61"/>
      <c r="K9" s="61"/>
      <c r="L9" s="61"/>
      <c r="M9" s="24"/>
      <c r="N9" s="61"/>
      <c r="O9" s="61"/>
      <c r="P9" s="61"/>
      <c r="Q9" s="61"/>
      <c r="R9" s="24"/>
    </row>
    <row r="10" spans="1:20" s="44" customFormat="1" ht="21">
      <c r="A10" s="30" t="s">
        <v>73</v>
      </c>
      <c r="B10" s="53" t="s">
        <v>2</v>
      </c>
      <c r="C10" s="25">
        <f>H10+M10+R10</f>
        <v>1174100</v>
      </c>
      <c r="D10" s="25">
        <f t="shared" ref="D10:R10" si="2">SUM(D12:D22)</f>
        <v>82000</v>
      </c>
      <c r="E10" s="25">
        <f t="shared" si="2"/>
        <v>98600</v>
      </c>
      <c r="F10" s="25">
        <f t="shared" si="2"/>
        <v>82000</v>
      </c>
      <c r="G10" s="25">
        <f t="shared" si="2"/>
        <v>119500</v>
      </c>
      <c r="H10" s="25">
        <f t="shared" si="2"/>
        <v>382100</v>
      </c>
      <c r="I10" s="25">
        <f t="shared" si="2"/>
        <v>174800</v>
      </c>
      <c r="J10" s="25">
        <f t="shared" si="2"/>
        <v>114800</v>
      </c>
      <c r="K10" s="25">
        <f t="shared" si="2"/>
        <v>82000</v>
      </c>
      <c r="L10" s="25">
        <f t="shared" si="2"/>
        <v>82000</v>
      </c>
      <c r="M10" s="25">
        <f t="shared" si="2"/>
        <v>453600</v>
      </c>
      <c r="N10" s="25">
        <f t="shared" si="2"/>
        <v>82000</v>
      </c>
      <c r="O10" s="25">
        <f t="shared" si="2"/>
        <v>82000</v>
      </c>
      <c r="P10" s="25">
        <f t="shared" si="2"/>
        <v>82000</v>
      </c>
      <c r="Q10" s="25">
        <f t="shared" si="2"/>
        <v>92400</v>
      </c>
      <c r="R10" s="25">
        <f t="shared" si="2"/>
        <v>338400</v>
      </c>
      <c r="T10" s="41">
        <f>SUM(H10+M10+R10)</f>
        <v>1174100</v>
      </c>
    </row>
    <row r="11" spans="1:20" s="44" customFormat="1" ht="21">
      <c r="A11" s="31"/>
      <c r="B11" s="42" t="s">
        <v>1</v>
      </c>
      <c r="C11" s="25"/>
      <c r="D11" s="43"/>
      <c r="E11" s="43"/>
      <c r="F11" s="43"/>
      <c r="G11" s="43"/>
      <c r="H11" s="25"/>
      <c r="I11" s="43"/>
      <c r="J11" s="43"/>
      <c r="K11" s="43"/>
      <c r="L11" s="43"/>
      <c r="M11" s="25"/>
      <c r="N11" s="43"/>
      <c r="O11" s="43"/>
      <c r="P11" s="43"/>
      <c r="Q11" s="43"/>
      <c r="R11" s="25"/>
    </row>
    <row r="12" spans="1:20" s="44" customFormat="1" ht="21">
      <c r="A12" s="32" t="s">
        <v>69</v>
      </c>
      <c r="B12" s="62"/>
      <c r="C12" s="25"/>
      <c r="D12" s="63"/>
      <c r="E12" s="63"/>
      <c r="F12" s="63"/>
      <c r="G12" s="63"/>
      <c r="H12" s="64"/>
      <c r="I12" s="63"/>
      <c r="J12" s="63"/>
      <c r="K12" s="63"/>
      <c r="L12" s="63"/>
      <c r="M12" s="64"/>
      <c r="N12" s="63"/>
      <c r="O12" s="63"/>
      <c r="P12" s="63"/>
      <c r="Q12" s="63"/>
      <c r="R12" s="64"/>
    </row>
    <row r="13" spans="1:20" s="40" customFormat="1" ht="21">
      <c r="A13" s="34" t="s">
        <v>70</v>
      </c>
      <c r="B13" s="65"/>
      <c r="C13" s="26"/>
      <c r="D13" s="66"/>
      <c r="E13" s="66"/>
      <c r="F13" s="66"/>
      <c r="G13" s="66"/>
      <c r="H13" s="67"/>
      <c r="I13" s="66"/>
      <c r="J13" s="66"/>
      <c r="K13" s="66"/>
      <c r="L13" s="66"/>
      <c r="M13" s="67"/>
      <c r="N13" s="66"/>
      <c r="O13" s="66"/>
      <c r="P13" s="66"/>
      <c r="Q13" s="66"/>
      <c r="R13" s="67"/>
    </row>
    <row r="14" spans="1:20" s="40" customFormat="1" ht="21">
      <c r="A14" s="33" t="s">
        <v>11</v>
      </c>
      <c r="B14" s="39" t="s">
        <v>2</v>
      </c>
      <c r="C14" s="26">
        <f>H14+M14+R14</f>
        <v>994400</v>
      </c>
      <c r="D14" s="38">
        <v>82000</v>
      </c>
      <c r="E14" s="38">
        <v>82000</v>
      </c>
      <c r="F14" s="38">
        <v>82000</v>
      </c>
      <c r="G14" s="38">
        <v>82000</v>
      </c>
      <c r="H14" s="26">
        <f>SUM(D14:G14)</f>
        <v>328000</v>
      </c>
      <c r="I14" s="38">
        <v>82000</v>
      </c>
      <c r="J14" s="38">
        <v>82000</v>
      </c>
      <c r="K14" s="38">
        <v>82000</v>
      </c>
      <c r="L14" s="38">
        <v>82000</v>
      </c>
      <c r="M14" s="26">
        <f>SUM(I14:L14)</f>
        <v>328000</v>
      </c>
      <c r="N14" s="38">
        <v>82000</v>
      </c>
      <c r="O14" s="38">
        <v>82000</v>
      </c>
      <c r="P14" s="38">
        <v>82000</v>
      </c>
      <c r="Q14" s="38">
        <v>92400</v>
      </c>
      <c r="R14" s="26">
        <f>SUM(N14:Q14)</f>
        <v>338400</v>
      </c>
      <c r="T14" s="41">
        <f>SUM(H14+M14+R14)</f>
        <v>994400</v>
      </c>
    </row>
    <row r="15" spans="1:20" s="40" customFormat="1" ht="21">
      <c r="A15" s="35" t="s">
        <v>71</v>
      </c>
      <c r="B15" s="39"/>
      <c r="C15" s="26"/>
      <c r="D15" s="38"/>
      <c r="E15" s="38"/>
      <c r="F15" s="38"/>
      <c r="G15" s="38"/>
      <c r="H15" s="26"/>
      <c r="I15" s="38"/>
      <c r="J15" s="38"/>
      <c r="K15" s="38"/>
      <c r="L15" s="38"/>
      <c r="M15" s="26"/>
      <c r="N15" s="38"/>
      <c r="O15" s="38"/>
      <c r="P15" s="38"/>
      <c r="Q15" s="38"/>
      <c r="R15" s="26"/>
    </row>
    <row r="16" spans="1:20" s="40" customFormat="1" ht="21">
      <c r="A16" s="33" t="s">
        <v>82</v>
      </c>
      <c r="B16" s="39" t="s">
        <v>2</v>
      </c>
      <c r="C16" s="26">
        <f>H16+M16+R16</f>
        <v>32800</v>
      </c>
      <c r="D16" s="38"/>
      <c r="E16" s="38"/>
      <c r="F16" s="38"/>
      <c r="G16" s="38"/>
      <c r="H16" s="26">
        <f>SUM(D16:G16)</f>
        <v>0</v>
      </c>
      <c r="I16" s="38"/>
      <c r="J16" s="38">
        <v>32800</v>
      </c>
      <c r="K16" s="38"/>
      <c r="L16" s="38"/>
      <c r="M16" s="26">
        <f>SUM(I16:L16)</f>
        <v>32800</v>
      </c>
      <c r="N16" s="38"/>
      <c r="O16" s="38"/>
      <c r="P16" s="38"/>
      <c r="Q16" s="38"/>
      <c r="R16" s="26">
        <f>SUM(N16:Q16)</f>
        <v>0</v>
      </c>
      <c r="T16" s="41">
        <f>SUM(H16+M16+R16)</f>
        <v>32800</v>
      </c>
    </row>
    <row r="17" spans="1:20" s="40" customFormat="1" ht="21">
      <c r="A17" s="33" t="s">
        <v>9</v>
      </c>
      <c r="B17" s="39" t="s">
        <v>2</v>
      </c>
      <c r="C17" s="26">
        <f t="shared" ref="C17" si="3">H17+M17+R17</f>
        <v>56300</v>
      </c>
      <c r="D17" s="38"/>
      <c r="E17" s="38"/>
      <c r="F17" s="38"/>
      <c r="G17" s="38"/>
      <c r="H17" s="26">
        <f t="shared" ref="H17" si="4">SUM(D17:G17)</f>
        <v>0</v>
      </c>
      <c r="I17" s="38">
        <v>56300</v>
      </c>
      <c r="J17" s="38"/>
      <c r="K17" s="38"/>
      <c r="L17" s="38"/>
      <c r="M17" s="26">
        <f t="shared" ref="M17" si="5">SUM(I17:L17)</f>
        <v>56300</v>
      </c>
      <c r="N17" s="38"/>
      <c r="O17" s="38"/>
      <c r="P17" s="38"/>
      <c r="Q17" s="38"/>
      <c r="R17" s="26">
        <f t="shared" ref="R17" si="6">SUM(N17:Q17)</f>
        <v>0</v>
      </c>
      <c r="T17" s="41">
        <f>SUM(H17+M17+R17)</f>
        <v>56300</v>
      </c>
    </row>
    <row r="18" spans="1:20" s="40" customFormat="1" ht="21">
      <c r="A18" s="36" t="s">
        <v>72</v>
      </c>
      <c r="B18" s="39"/>
      <c r="C18" s="26"/>
      <c r="D18" s="38"/>
      <c r="E18" s="38"/>
      <c r="F18" s="38"/>
      <c r="G18" s="38"/>
      <c r="H18" s="26"/>
      <c r="I18" s="38"/>
      <c r="J18" s="38"/>
      <c r="K18" s="38"/>
      <c r="L18" s="38"/>
      <c r="M18" s="26"/>
      <c r="N18" s="38"/>
      <c r="O18" s="38"/>
      <c r="P18" s="38"/>
      <c r="Q18" s="38"/>
      <c r="R18" s="26"/>
    </row>
    <row r="19" spans="1:20" s="40" customFormat="1" ht="21">
      <c r="A19" s="33" t="s">
        <v>74</v>
      </c>
      <c r="B19" s="39" t="s">
        <v>2</v>
      </c>
      <c r="C19" s="26">
        <f t="shared" ref="C19:C22" si="7">H19+M19+R19</f>
        <v>36500</v>
      </c>
      <c r="D19" s="38"/>
      <c r="E19" s="38"/>
      <c r="F19" s="38"/>
      <c r="G19" s="38"/>
      <c r="H19" s="26">
        <f>SUM(D19:G19)</f>
        <v>0</v>
      </c>
      <c r="I19" s="38">
        <v>36500</v>
      </c>
      <c r="J19" s="38"/>
      <c r="K19" s="38"/>
      <c r="L19" s="38"/>
      <c r="M19" s="26">
        <f>SUM(I19:L19)</f>
        <v>36500</v>
      </c>
      <c r="N19" s="38"/>
      <c r="O19" s="38"/>
      <c r="P19" s="38"/>
      <c r="Q19" s="38"/>
      <c r="R19" s="26">
        <f>SUM(N19:Q19)</f>
        <v>0</v>
      </c>
      <c r="T19" s="41">
        <f>SUM(H19+M19+R19)</f>
        <v>36500</v>
      </c>
    </row>
    <row r="20" spans="1:20" s="40" customFormat="1" ht="21">
      <c r="A20" s="33" t="s">
        <v>83</v>
      </c>
      <c r="B20" s="39" t="s">
        <v>2</v>
      </c>
      <c r="C20" s="26">
        <f t="shared" si="7"/>
        <v>10000</v>
      </c>
      <c r="D20" s="38"/>
      <c r="E20" s="38">
        <v>10000</v>
      </c>
      <c r="F20" s="38"/>
      <c r="G20" s="38"/>
      <c r="H20" s="26">
        <f>SUM(D20:G20)</f>
        <v>10000</v>
      </c>
      <c r="I20" s="38"/>
      <c r="J20" s="38"/>
      <c r="K20" s="38"/>
      <c r="L20" s="38"/>
      <c r="M20" s="26">
        <f>SUM(I20:L20)</f>
        <v>0</v>
      </c>
      <c r="N20" s="38"/>
      <c r="O20" s="38"/>
      <c r="P20" s="38"/>
      <c r="Q20" s="38"/>
      <c r="R20" s="26">
        <f>SUM(N20:Q20)</f>
        <v>0</v>
      </c>
      <c r="T20" s="41">
        <f>SUM(H20+M20+R20)</f>
        <v>10000</v>
      </c>
    </row>
    <row r="21" spans="1:20" s="40" customFormat="1" ht="21">
      <c r="A21" s="33" t="s">
        <v>75</v>
      </c>
      <c r="B21" s="39" t="s">
        <v>2</v>
      </c>
      <c r="C21" s="26">
        <f t="shared" si="7"/>
        <v>37500</v>
      </c>
      <c r="D21" s="38"/>
      <c r="E21" s="38"/>
      <c r="F21" s="38"/>
      <c r="G21" s="38">
        <v>37500</v>
      </c>
      <c r="H21" s="26">
        <f>SUM(D21:G21)</f>
        <v>37500</v>
      </c>
      <c r="I21" s="38"/>
      <c r="J21" s="38"/>
      <c r="K21" s="38"/>
      <c r="L21" s="38"/>
      <c r="M21" s="26">
        <f>SUM(I21:L21)</f>
        <v>0</v>
      </c>
      <c r="N21" s="38"/>
      <c r="O21" s="38"/>
      <c r="P21" s="38"/>
      <c r="Q21" s="38"/>
      <c r="R21" s="26">
        <f>SUM(N21:Q21)</f>
        <v>0</v>
      </c>
      <c r="T21" s="41">
        <f>SUM(H21+M21+R21)</f>
        <v>37500</v>
      </c>
    </row>
    <row r="22" spans="1:20" s="40" customFormat="1" ht="21">
      <c r="A22" s="33" t="s">
        <v>4</v>
      </c>
      <c r="B22" s="39" t="s">
        <v>2</v>
      </c>
      <c r="C22" s="26">
        <f t="shared" si="7"/>
        <v>6600</v>
      </c>
      <c r="D22" s="38"/>
      <c r="E22" s="38">
        <v>6600</v>
      </c>
      <c r="F22" s="38"/>
      <c r="G22" s="38"/>
      <c r="H22" s="26">
        <f>SUM(D22:G22)</f>
        <v>6600</v>
      </c>
      <c r="I22" s="38"/>
      <c r="J22" s="38"/>
      <c r="K22" s="38"/>
      <c r="L22" s="38"/>
      <c r="M22" s="26"/>
      <c r="N22" s="38"/>
      <c r="O22" s="38"/>
      <c r="P22" s="38"/>
      <c r="Q22" s="38"/>
      <c r="R22" s="26"/>
      <c r="T22" s="41">
        <f>SUM(H22+M22+R22)</f>
        <v>6600</v>
      </c>
    </row>
    <row r="23" spans="1:20" ht="21">
      <c r="A23" s="28" t="s">
        <v>59</v>
      </c>
      <c r="B23" s="60" t="s">
        <v>2</v>
      </c>
      <c r="C23" s="24">
        <f>C25</f>
        <v>50600</v>
      </c>
      <c r="D23" s="24">
        <f>D25</f>
        <v>0</v>
      </c>
      <c r="E23" s="24">
        <f>E25</f>
        <v>6600</v>
      </c>
      <c r="F23" s="24">
        <f t="shared" ref="F23:H23" si="8">F25</f>
        <v>0</v>
      </c>
      <c r="G23" s="24">
        <f t="shared" si="8"/>
        <v>0</v>
      </c>
      <c r="H23" s="24">
        <f t="shared" si="8"/>
        <v>6600</v>
      </c>
      <c r="I23" s="24">
        <f>I25</f>
        <v>44000</v>
      </c>
      <c r="J23" s="24">
        <f>J25</f>
        <v>0</v>
      </c>
      <c r="K23" s="24">
        <f t="shared" ref="K23:M23" si="9">K25</f>
        <v>0</v>
      </c>
      <c r="L23" s="24">
        <f t="shared" si="9"/>
        <v>0</v>
      </c>
      <c r="M23" s="24">
        <f t="shared" si="9"/>
        <v>44000</v>
      </c>
      <c r="N23" s="24">
        <f>N25</f>
        <v>0</v>
      </c>
      <c r="O23" s="24">
        <f>O25</f>
        <v>0</v>
      </c>
      <c r="P23" s="24">
        <f t="shared" ref="P23:R23" si="10">P25</f>
        <v>0</v>
      </c>
      <c r="Q23" s="24">
        <f t="shared" si="10"/>
        <v>0</v>
      </c>
      <c r="R23" s="24">
        <f t="shared" si="10"/>
        <v>0</v>
      </c>
      <c r="T23" s="41">
        <f>SUM(H23+M23+R23)</f>
        <v>50600</v>
      </c>
    </row>
    <row r="24" spans="1:20" ht="21">
      <c r="A24" s="29"/>
      <c r="B24" s="60" t="s">
        <v>1</v>
      </c>
      <c r="C24" s="24"/>
      <c r="D24" s="61"/>
      <c r="E24" s="61"/>
      <c r="F24" s="61"/>
      <c r="G24" s="61"/>
      <c r="H24" s="24"/>
      <c r="I24" s="61"/>
      <c r="J24" s="61"/>
      <c r="K24" s="61"/>
      <c r="L24" s="61"/>
      <c r="M24" s="24"/>
      <c r="N24" s="61"/>
      <c r="O24" s="61"/>
      <c r="P24" s="61"/>
      <c r="Q24" s="61"/>
      <c r="R24" s="24"/>
    </row>
    <row r="25" spans="1:20" s="44" customFormat="1" ht="21">
      <c r="A25" s="30" t="s">
        <v>73</v>
      </c>
      <c r="B25" s="42" t="s">
        <v>2</v>
      </c>
      <c r="C25" s="26">
        <f>H25+M25+R25</f>
        <v>50600</v>
      </c>
      <c r="D25" s="25">
        <f>SUM(D28:D31)</f>
        <v>0</v>
      </c>
      <c r="E25" s="25">
        <f t="shared" ref="E25:G25" si="11">SUM(E28:E31)</f>
        <v>6600</v>
      </c>
      <c r="F25" s="25">
        <f t="shared" si="11"/>
        <v>0</v>
      </c>
      <c r="G25" s="25">
        <f t="shared" si="11"/>
        <v>0</v>
      </c>
      <c r="H25" s="25">
        <f>SUM(H28:H31)</f>
        <v>6600</v>
      </c>
      <c r="I25" s="25">
        <f>SUM(I28:I31)</f>
        <v>44000</v>
      </c>
      <c r="J25" s="25">
        <f t="shared" ref="J25:L25" si="12">SUM(J28:J31)</f>
        <v>0</v>
      </c>
      <c r="K25" s="25">
        <f t="shared" si="12"/>
        <v>0</v>
      </c>
      <c r="L25" s="25">
        <f t="shared" si="12"/>
        <v>0</v>
      </c>
      <c r="M25" s="25">
        <f>SUM(M28:M31)</f>
        <v>44000</v>
      </c>
      <c r="N25" s="25">
        <f>SUM(N28:N31)</f>
        <v>0</v>
      </c>
      <c r="O25" s="25">
        <f t="shared" ref="O25:Q25" si="13">SUM(O28:O31)</f>
        <v>0</v>
      </c>
      <c r="P25" s="25">
        <f t="shared" si="13"/>
        <v>0</v>
      </c>
      <c r="Q25" s="25">
        <f t="shared" si="13"/>
        <v>0</v>
      </c>
      <c r="R25" s="25">
        <f>SUM(R28:R31)</f>
        <v>0</v>
      </c>
      <c r="T25" s="45"/>
    </row>
    <row r="26" spans="1:20" s="44" customFormat="1" ht="21">
      <c r="A26" s="31"/>
      <c r="B26" s="42"/>
      <c r="C26" s="25"/>
      <c r="D26" s="43"/>
      <c r="E26" s="43"/>
      <c r="F26" s="43"/>
      <c r="G26" s="43"/>
      <c r="H26" s="25"/>
      <c r="I26" s="43"/>
      <c r="J26" s="43"/>
      <c r="K26" s="43"/>
      <c r="L26" s="43"/>
      <c r="M26" s="25"/>
      <c r="N26" s="43"/>
      <c r="O26" s="43"/>
      <c r="P26" s="43"/>
      <c r="Q26" s="43"/>
      <c r="R26" s="25"/>
    </row>
    <row r="27" spans="1:20" s="44" customFormat="1" ht="21">
      <c r="A27" s="32" t="s">
        <v>69</v>
      </c>
      <c r="B27" s="62"/>
      <c r="C27" s="25"/>
      <c r="D27" s="63"/>
      <c r="E27" s="63"/>
      <c r="F27" s="63"/>
      <c r="G27" s="63"/>
      <c r="H27" s="64"/>
      <c r="I27" s="63"/>
      <c r="J27" s="63"/>
      <c r="K27" s="63"/>
      <c r="L27" s="63"/>
      <c r="M27" s="64"/>
      <c r="N27" s="63"/>
      <c r="O27" s="63"/>
      <c r="P27" s="63"/>
      <c r="Q27" s="63"/>
      <c r="R27" s="64"/>
    </row>
    <row r="28" spans="1:20" s="40" customFormat="1" ht="21">
      <c r="A28" s="36" t="s">
        <v>72</v>
      </c>
      <c r="B28" s="39"/>
      <c r="C28" s="26"/>
      <c r="D28" s="38"/>
      <c r="E28" s="38"/>
      <c r="F28" s="38"/>
      <c r="G28" s="38"/>
      <c r="H28" s="26"/>
      <c r="I28" s="38"/>
      <c r="J28" s="38"/>
      <c r="K28" s="38"/>
      <c r="L28" s="38"/>
      <c r="M28" s="26"/>
      <c r="N28" s="38"/>
      <c r="O28" s="38"/>
      <c r="P28" s="38"/>
      <c r="Q28" s="38"/>
      <c r="R28" s="26"/>
    </row>
    <row r="29" spans="1:20" s="40" customFormat="1" ht="21">
      <c r="A29" s="33" t="s">
        <v>74</v>
      </c>
      <c r="B29" s="39" t="s">
        <v>2</v>
      </c>
      <c r="C29" s="26">
        <f>H29+M29+R29</f>
        <v>34000</v>
      </c>
      <c r="D29" s="38"/>
      <c r="E29" s="38"/>
      <c r="F29" s="38"/>
      <c r="G29" s="38"/>
      <c r="H29" s="26">
        <f>SUM(D29:G29)</f>
        <v>0</v>
      </c>
      <c r="I29" s="38">
        <v>34000</v>
      </c>
      <c r="J29" s="38"/>
      <c r="K29" s="38"/>
      <c r="L29" s="38"/>
      <c r="M29" s="26">
        <f>SUM(I29:L29)</f>
        <v>34000</v>
      </c>
      <c r="N29" s="38"/>
      <c r="O29" s="38"/>
      <c r="P29" s="38"/>
      <c r="Q29" s="38"/>
      <c r="R29" s="26">
        <f>SUM(N29:Q29)</f>
        <v>0</v>
      </c>
      <c r="T29" s="41">
        <f>SUM(H29+M29+R29)</f>
        <v>34000</v>
      </c>
    </row>
    <row r="30" spans="1:20" s="40" customFormat="1" ht="21">
      <c r="A30" s="33" t="s">
        <v>83</v>
      </c>
      <c r="B30" s="39" t="s">
        <v>2</v>
      </c>
      <c r="C30" s="26">
        <f t="shared" ref="C30:C31" si="14">H30+M30+R30</f>
        <v>10000</v>
      </c>
      <c r="D30" s="38"/>
      <c r="E30" s="38">
        <v>0</v>
      </c>
      <c r="F30" s="38"/>
      <c r="G30" s="38"/>
      <c r="H30" s="26">
        <f>SUM(D30:G30)</f>
        <v>0</v>
      </c>
      <c r="I30" s="38">
        <v>10000</v>
      </c>
      <c r="J30" s="38"/>
      <c r="K30" s="38"/>
      <c r="L30" s="38"/>
      <c r="M30" s="26">
        <f t="shared" ref="M30" si="15">SUM(I30:L30)</f>
        <v>10000</v>
      </c>
      <c r="N30" s="38"/>
      <c r="O30" s="38"/>
      <c r="P30" s="38"/>
      <c r="Q30" s="38"/>
      <c r="R30" s="26">
        <f t="shared" ref="R30" si="16">SUM(N30:Q30)</f>
        <v>0</v>
      </c>
      <c r="T30" s="41">
        <f>SUM(H30+M30+R30)</f>
        <v>10000</v>
      </c>
    </row>
    <row r="31" spans="1:20" s="40" customFormat="1" ht="21">
      <c r="A31" s="33" t="s">
        <v>4</v>
      </c>
      <c r="B31" s="39" t="s">
        <v>2</v>
      </c>
      <c r="C31" s="26">
        <f t="shared" si="14"/>
        <v>6600</v>
      </c>
      <c r="D31" s="38"/>
      <c r="E31" s="38">
        <v>6600</v>
      </c>
      <c r="F31" s="38"/>
      <c r="G31" s="38"/>
      <c r="H31" s="26">
        <f>SUM(D31:G31)</f>
        <v>6600</v>
      </c>
      <c r="I31" s="38"/>
      <c r="J31" s="38"/>
      <c r="K31" s="38"/>
      <c r="L31" s="38"/>
      <c r="M31" s="26"/>
      <c r="N31" s="38"/>
      <c r="O31" s="38"/>
      <c r="P31" s="38"/>
      <c r="Q31" s="38"/>
      <c r="R31" s="26"/>
      <c r="T31" s="41">
        <f>SUM(H31+M31+R31)</f>
        <v>6600</v>
      </c>
    </row>
    <row r="32" spans="1:20" ht="21">
      <c r="A32" s="28" t="s">
        <v>62</v>
      </c>
      <c r="B32" s="60" t="s">
        <v>2</v>
      </c>
      <c r="C32" s="24">
        <f>C34</f>
        <v>5921200</v>
      </c>
      <c r="D32" s="24">
        <f t="shared" ref="D32:Q32" si="17">D34</f>
        <v>500000</v>
      </c>
      <c r="E32" s="24">
        <f t="shared" si="17"/>
        <v>21200</v>
      </c>
      <c r="F32" s="24">
        <f t="shared" si="17"/>
        <v>100000</v>
      </c>
      <c r="G32" s="24">
        <f t="shared" si="17"/>
        <v>500000</v>
      </c>
      <c r="H32" s="24">
        <f>H34</f>
        <v>1121200</v>
      </c>
      <c r="I32" s="24">
        <f t="shared" si="17"/>
        <v>700000</v>
      </c>
      <c r="J32" s="24">
        <f t="shared" si="17"/>
        <v>550000</v>
      </c>
      <c r="K32" s="24">
        <f t="shared" si="17"/>
        <v>500000</v>
      </c>
      <c r="L32" s="24">
        <f t="shared" si="17"/>
        <v>1000000</v>
      </c>
      <c r="M32" s="24">
        <f>M34</f>
        <v>2750000</v>
      </c>
      <c r="N32" s="24">
        <f t="shared" si="17"/>
        <v>1000000</v>
      </c>
      <c r="O32" s="24">
        <f t="shared" si="17"/>
        <v>1050000</v>
      </c>
      <c r="P32" s="24">
        <f t="shared" si="17"/>
        <v>0</v>
      </c>
      <c r="Q32" s="24">
        <f t="shared" si="17"/>
        <v>0</v>
      </c>
      <c r="R32" s="24">
        <f>R34</f>
        <v>2050000</v>
      </c>
    </row>
    <row r="33" spans="1:20" ht="21">
      <c r="A33" s="29"/>
      <c r="B33" s="60"/>
      <c r="C33" s="24"/>
      <c r="D33" s="61"/>
      <c r="E33" s="61"/>
      <c r="F33" s="61"/>
      <c r="G33" s="61"/>
      <c r="H33" s="24"/>
      <c r="I33" s="61"/>
      <c r="J33" s="61"/>
      <c r="K33" s="61"/>
      <c r="L33" s="61"/>
      <c r="M33" s="24"/>
      <c r="N33" s="61"/>
      <c r="O33" s="61"/>
      <c r="P33" s="61"/>
      <c r="Q33" s="61"/>
      <c r="R33" s="24"/>
    </row>
    <row r="34" spans="1:20" s="44" customFormat="1" ht="21">
      <c r="A34" s="30" t="s">
        <v>73</v>
      </c>
      <c r="B34" s="42" t="s">
        <v>2</v>
      </c>
      <c r="C34" s="26">
        <f>H34+M34+R34</f>
        <v>5921200</v>
      </c>
      <c r="D34" s="25">
        <f t="shared" ref="D34:R34" si="18">SUM(D37:D45)</f>
        <v>500000</v>
      </c>
      <c r="E34" s="25">
        <f t="shared" si="18"/>
        <v>21200</v>
      </c>
      <c r="F34" s="25">
        <f t="shared" si="18"/>
        <v>100000</v>
      </c>
      <c r="G34" s="25">
        <f t="shared" si="18"/>
        <v>500000</v>
      </c>
      <c r="H34" s="25">
        <f t="shared" si="18"/>
        <v>1121200</v>
      </c>
      <c r="I34" s="25">
        <f t="shared" si="18"/>
        <v>700000</v>
      </c>
      <c r="J34" s="25">
        <f t="shared" si="18"/>
        <v>550000</v>
      </c>
      <c r="K34" s="25">
        <f t="shared" si="18"/>
        <v>500000</v>
      </c>
      <c r="L34" s="25">
        <f t="shared" si="18"/>
        <v>1000000</v>
      </c>
      <c r="M34" s="25">
        <f t="shared" si="18"/>
        <v>2750000</v>
      </c>
      <c r="N34" s="25">
        <f t="shared" si="18"/>
        <v>1000000</v>
      </c>
      <c r="O34" s="25">
        <f t="shared" si="18"/>
        <v>1050000</v>
      </c>
      <c r="P34" s="25">
        <f t="shared" si="18"/>
        <v>0</v>
      </c>
      <c r="Q34" s="25">
        <f t="shared" si="18"/>
        <v>0</v>
      </c>
      <c r="R34" s="25">
        <f t="shared" si="18"/>
        <v>2050000</v>
      </c>
      <c r="T34" s="45">
        <f>SUM(H34+M34+R34)</f>
        <v>5921200</v>
      </c>
    </row>
    <row r="35" spans="1:20" s="44" customFormat="1" ht="21">
      <c r="A35" s="31"/>
      <c r="B35" s="42"/>
      <c r="C35" s="25"/>
      <c r="D35" s="43"/>
      <c r="E35" s="43"/>
      <c r="F35" s="43"/>
      <c r="G35" s="43"/>
      <c r="H35" s="25"/>
      <c r="I35" s="43"/>
      <c r="J35" s="43"/>
      <c r="K35" s="43"/>
      <c r="L35" s="43"/>
      <c r="M35" s="25"/>
      <c r="N35" s="43"/>
      <c r="O35" s="43"/>
      <c r="P35" s="43"/>
      <c r="Q35" s="43"/>
      <c r="R35" s="25"/>
    </row>
    <row r="36" spans="1:20" s="44" customFormat="1" ht="21">
      <c r="A36" s="32" t="s">
        <v>69</v>
      </c>
      <c r="B36" s="62"/>
      <c r="C36" s="25"/>
      <c r="D36" s="63"/>
      <c r="E36" s="63"/>
      <c r="F36" s="63"/>
      <c r="G36" s="63"/>
      <c r="H36" s="64"/>
      <c r="I36" s="63"/>
      <c r="J36" s="63"/>
      <c r="K36" s="63"/>
      <c r="L36" s="63"/>
      <c r="M36" s="64"/>
      <c r="N36" s="63"/>
      <c r="O36" s="63"/>
      <c r="P36" s="63"/>
      <c r="Q36" s="63"/>
      <c r="R36" s="64"/>
    </row>
    <row r="37" spans="1:20" s="40" customFormat="1" ht="21">
      <c r="A37" s="36" t="s">
        <v>71</v>
      </c>
      <c r="B37" s="39"/>
      <c r="C37" s="26"/>
      <c r="D37" s="38"/>
      <c r="E37" s="38"/>
      <c r="F37" s="38"/>
      <c r="G37" s="38"/>
      <c r="H37" s="26"/>
      <c r="I37" s="38"/>
      <c r="J37" s="38"/>
      <c r="K37" s="38"/>
      <c r="L37" s="38"/>
      <c r="M37" s="26"/>
      <c r="N37" s="38"/>
      <c r="O37" s="38"/>
      <c r="P37" s="38"/>
      <c r="Q37" s="38"/>
      <c r="R37" s="26"/>
    </row>
    <row r="38" spans="1:20" s="40" customFormat="1" ht="21">
      <c r="A38" s="33" t="s">
        <v>63</v>
      </c>
      <c r="B38" s="39" t="s">
        <v>2</v>
      </c>
      <c r="C38" s="26">
        <f t="shared" ref="C38:C39" si="19">H38+M38+R38</f>
        <v>5000000</v>
      </c>
      <c r="D38" s="38"/>
      <c r="E38" s="38"/>
      <c r="F38" s="38"/>
      <c r="G38" s="38">
        <v>500000</v>
      </c>
      <c r="H38" s="26">
        <f>SUM(D38:G38)</f>
        <v>500000</v>
      </c>
      <c r="I38" s="38">
        <v>500000</v>
      </c>
      <c r="J38" s="38">
        <v>500000</v>
      </c>
      <c r="K38" s="38">
        <v>500000</v>
      </c>
      <c r="L38" s="38">
        <v>1000000</v>
      </c>
      <c r="M38" s="26">
        <f t="shared" ref="M38:M39" si="20">SUM(I38:L38)</f>
        <v>2500000</v>
      </c>
      <c r="N38" s="38">
        <v>1000000</v>
      </c>
      <c r="O38" s="38">
        <v>1000000</v>
      </c>
      <c r="P38" s="38"/>
      <c r="Q38" s="38"/>
      <c r="R38" s="26">
        <f t="shared" ref="R38:R39" si="21">SUM(N38:Q38)</f>
        <v>2000000</v>
      </c>
      <c r="T38" s="41">
        <f>SUM(H38+M38+R38)</f>
        <v>5000000</v>
      </c>
    </row>
    <row r="39" spans="1:20" s="40" customFormat="1" ht="21">
      <c r="A39" s="33" t="s">
        <v>64</v>
      </c>
      <c r="B39" s="39" t="s">
        <v>2</v>
      </c>
      <c r="C39" s="26">
        <f t="shared" si="19"/>
        <v>200000</v>
      </c>
      <c r="D39" s="38"/>
      <c r="E39" s="38"/>
      <c r="F39" s="38">
        <v>100000</v>
      </c>
      <c r="G39" s="38"/>
      <c r="H39" s="26">
        <f>SUM(D39:G39)</f>
        <v>100000</v>
      </c>
      <c r="I39" s="38"/>
      <c r="J39" s="38">
        <v>50000</v>
      </c>
      <c r="K39" s="38"/>
      <c r="L39" s="38"/>
      <c r="M39" s="26">
        <f t="shared" si="20"/>
        <v>50000</v>
      </c>
      <c r="N39" s="38"/>
      <c r="O39" s="38">
        <v>50000</v>
      </c>
      <c r="P39" s="38"/>
      <c r="Q39" s="38"/>
      <c r="R39" s="26">
        <f t="shared" si="21"/>
        <v>50000</v>
      </c>
      <c r="T39" s="41">
        <f>SUM(H39+M39+R39)</f>
        <v>200000</v>
      </c>
    </row>
    <row r="40" spans="1:20" s="40" customFormat="1" ht="21">
      <c r="A40" s="36" t="s">
        <v>72</v>
      </c>
      <c r="B40" s="39"/>
      <c r="C40" s="26"/>
      <c r="D40" s="38"/>
      <c r="E40" s="38"/>
      <c r="F40" s="38"/>
      <c r="G40" s="38"/>
      <c r="H40" s="26"/>
      <c r="I40" s="38"/>
      <c r="J40" s="38"/>
      <c r="K40" s="38"/>
      <c r="L40" s="38"/>
      <c r="M40" s="26"/>
      <c r="N40" s="38"/>
      <c r="O40" s="38"/>
      <c r="P40" s="38"/>
      <c r="Q40" s="38"/>
      <c r="R40" s="26"/>
    </row>
    <row r="41" spans="1:20" s="40" customFormat="1" ht="21">
      <c r="A41" s="33" t="s">
        <v>74</v>
      </c>
      <c r="B41" s="39" t="s">
        <v>2</v>
      </c>
      <c r="C41" s="26">
        <f t="shared" ref="C41:C45" si="22">H41+M41+R41</f>
        <v>18000</v>
      </c>
      <c r="D41" s="38"/>
      <c r="E41" s="38">
        <v>18000</v>
      </c>
      <c r="F41" s="38"/>
      <c r="G41" s="38"/>
      <c r="H41" s="26">
        <f>SUM(D41:G41)</f>
        <v>18000</v>
      </c>
      <c r="I41" s="38"/>
      <c r="J41" s="38"/>
      <c r="K41" s="38"/>
      <c r="L41" s="38"/>
      <c r="M41" s="26">
        <f t="shared" ref="M41:M42" si="23">SUM(I41:L41)</f>
        <v>0</v>
      </c>
      <c r="N41" s="38"/>
      <c r="O41" s="38"/>
      <c r="P41" s="38"/>
      <c r="Q41" s="38"/>
      <c r="R41" s="26">
        <f t="shared" ref="R41:R42" si="24">SUM(N41:Q41)</f>
        <v>0</v>
      </c>
      <c r="T41" s="41">
        <f>SUM(H41+M41+R41)</f>
        <v>18000</v>
      </c>
    </row>
    <row r="42" spans="1:20" s="40" customFormat="1" ht="21">
      <c r="A42" s="33" t="s">
        <v>87</v>
      </c>
      <c r="B42" s="39" t="s">
        <v>2</v>
      </c>
      <c r="C42" s="26">
        <f t="shared" si="22"/>
        <v>200000</v>
      </c>
      <c r="D42" s="38">
        <v>200000</v>
      </c>
      <c r="E42" s="38"/>
      <c r="F42" s="38"/>
      <c r="G42" s="38"/>
      <c r="H42" s="26">
        <f>SUM(D42:G42)</f>
        <v>200000</v>
      </c>
      <c r="I42" s="38"/>
      <c r="J42" s="38"/>
      <c r="K42" s="38"/>
      <c r="L42" s="38"/>
      <c r="M42" s="26">
        <f t="shared" si="23"/>
        <v>0</v>
      </c>
      <c r="N42" s="38"/>
      <c r="O42" s="38"/>
      <c r="P42" s="38"/>
      <c r="Q42" s="38"/>
      <c r="R42" s="26">
        <f t="shared" si="24"/>
        <v>0</v>
      </c>
      <c r="T42" s="41">
        <f>SUM(H42+M42+R42)</f>
        <v>200000</v>
      </c>
    </row>
    <row r="43" spans="1:20" s="40" customFormat="1" ht="21">
      <c r="A43" s="33" t="s">
        <v>4</v>
      </c>
      <c r="B43" s="39" t="s">
        <v>2</v>
      </c>
      <c r="C43" s="26">
        <f t="shared" si="22"/>
        <v>2200</v>
      </c>
      <c r="D43" s="38"/>
      <c r="E43" s="38">
        <v>2200</v>
      </c>
      <c r="F43" s="38"/>
      <c r="G43" s="38"/>
      <c r="H43" s="26">
        <f>SUM(D43:G43)</f>
        <v>2200</v>
      </c>
      <c r="I43" s="38"/>
      <c r="J43" s="38"/>
      <c r="K43" s="38"/>
      <c r="L43" s="38"/>
      <c r="M43" s="26"/>
      <c r="N43" s="38"/>
      <c r="O43" s="38"/>
      <c r="P43" s="38"/>
      <c r="Q43" s="38"/>
      <c r="R43" s="26"/>
      <c r="T43" s="41">
        <f>SUM(H43+M43+R43)</f>
        <v>2200</v>
      </c>
    </row>
    <row r="44" spans="1:20" s="40" customFormat="1" ht="21">
      <c r="A44" s="33" t="s">
        <v>76</v>
      </c>
      <c r="B44" s="39" t="s">
        <v>2</v>
      </c>
      <c r="C44" s="26">
        <f t="shared" si="22"/>
        <v>1000</v>
      </c>
      <c r="D44" s="38"/>
      <c r="E44" s="38">
        <v>1000</v>
      </c>
      <c r="F44" s="38"/>
      <c r="G44" s="38"/>
      <c r="H44" s="26">
        <f>SUM(D44:G44)</f>
        <v>1000</v>
      </c>
      <c r="I44" s="38"/>
      <c r="J44" s="38"/>
      <c r="K44" s="38"/>
      <c r="L44" s="38"/>
      <c r="M44" s="26">
        <f>SUM(I44:L44)</f>
        <v>0</v>
      </c>
      <c r="N44" s="38">
        <v>0</v>
      </c>
      <c r="O44" s="38"/>
      <c r="P44" s="38"/>
      <c r="Q44" s="38"/>
      <c r="R44" s="26">
        <f>SUM(N44:Q44)</f>
        <v>0</v>
      </c>
      <c r="T44" s="41">
        <f>SUM(H44+M44+R44)</f>
        <v>1000</v>
      </c>
    </row>
    <row r="45" spans="1:20" s="40" customFormat="1" ht="21">
      <c r="A45" s="33" t="s">
        <v>77</v>
      </c>
      <c r="B45" s="39" t="s">
        <v>2</v>
      </c>
      <c r="C45" s="26">
        <f t="shared" si="22"/>
        <v>500000</v>
      </c>
      <c r="D45" s="38">
        <v>300000</v>
      </c>
      <c r="E45" s="38"/>
      <c r="F45" s="38"/>
      <c r="G45" s="38"/>
      <c r="H45" s="26">
        <f>SUM(D45:G45)</f>
        <v>300000</v>
      </c>
      <c r="I45" s="38">
        <v>200000</v>
      </c>
      <c r="J45" s="38"/>
      <c r="K45" s="38"/>
      <c r="L45" s="38"/>
      <c r="M45" s="26">
        <f>SUM(I45:L45)</f>
        <v>200000</v>
      </c>
      <c r="N45" s="38"/>
      <c r="O45" s="38"/>
      <c r="P45" s="38"/>
      <c r="Q45" s="38"/>
      <c r="R45" s="26">
        <f>SUM(N45:Q45)</f>
        <v>0</v>
      </c>
      <c r="T45" s="46">
        <f>SUM(H45+M45+R45)</f>
        <v>500000</v>
      </c>
    </row>
    <row r="46" spans="1:20" ht="21">
      <c r="A46" s="28" t="s">
        <v>65</v>
      </c>
      <c r="B46" s="60" t="s">
        <v>2</v>
      </c>
      <c r="C46" s="24">
        <f>H46+M46+R46</f>
        <v>1194000</v>
      </c>
      <c r="D46" s="61">
        <f>D48</f>
        <v>64500</v>
      </c>
      <c r="E46" s="61">
        <f t="shared" ref="E46:G46" si="25">E48</f>
        <v>99700</v>
      </c>
      <c r="F46" s="61">
        <f t="shared" si="25"/>
        <v>64500</v>
      </c>
      <c r="G46" s="61">
        <f t="shared" si="25"/>
        <v>490000</v>
      </c>
      <c r="H46" s="24">
        <f>H48</f>
        <v>718700</v>
      </c>
      <c r="I46" s="61">
        <f>I48</f>
        <v>118900</v>
      </c>
      <c r="J46" s="61">
        <f t="shared" ref="J46:L46" si="26">J48</f>
        <v>69000</v>
      </c>
      <c r="K46" s="61">
        <f t="shared" si="26"/>
        <v>168000</v>
      </c>
      <c r="L46" s="61">
        <f t="shared" si="26"/>
        <v>119400</v>
      </c>
      <c r="M46" s="24">
        <f>M48</f>
        <v>475300</v>
      </c>
      <c r="N46" s="61">
        <f>N48</f>
        <v>0</v>
      </c>
      <c r="O46" s="61">
        <f t="shared" ref="O46:Q46" si="27">O48</f>
        <v>0</v>
      </c>
      <c r="P46" s="61">
        <f t="shared" si="27"/>
        <v>0</v>
      </c>
      <c r="Q46" s="61">
        <f t="shared" si="27"/>
        <v>0</v>
      </c>
      <c r="R46" s="24">
        <f>R48</f>
        <v>0</v>
      </c>
    </row>
    <row r="47" spans="1:20" ht="21">
      <c r="A47" s="29"/>
      <c r="B47" s="60" t="s">
        <v>1</v>
      </c>
      <c r="C47" s="24"/>
      <c r="D47" s="61"/>
      <c r="E47" s="61"/>
      <c r="F47" s="61"/>
      <c r="G47" s="61"/>
      <c r="H47" s="24"/>
      <c r="I47" s="61"/>
      <c r="J47" s="61"/>
      <c r="K47" s="61"/>
      <c r="L47" s="61"/>
      <c r="M47" s="24"/>
      <c r="N47" s="61"/>
      <c r="O47" s="61"/>
      <c r="P47" s="61"/>
      <c r="Q47" s="61"/>
      <c r="R47" s="24"/>
    </row>
    <row r="48" spans="1:20" s="44" customFormat="1" ht="21">
      <c r="A48" s="30" t="s">
        <v>73</v>
      </c>
      <c r="B48" s="53" t="s">
        <v>2</v>
      </c>
      <c r="C48" s="26">
        <f>H48+M48+R48</f>
        <v>1194000</v>
      </c>
      <c r="D48" s="25">
        <f>SUM(D50:D61)</f>
        <v>64500</v>
      </c>
      <c r="E48" s="25">
        <f t="shared" ref="E48:G48" si="28">SUM(E50:E61)</f>
        <v>99700</v>
      </c>
      <c r="F48" s="25">
        <f t="shared" si="28"/>
        <v>64500</v>
      </c>
      <c r="G48" s="25">
        <f t="shared" si="28"/>
        <v>490000</v>
      </c>
      <c r="H48" s="25">
        <f>SUM(H50:H61)</f>
        <v>718700</v>
      </c>
      <c r="I48" s="25">
        <f>SUM(I50:I61)</f>
        <v>118900</v>
      </c>
      <c r="J48" s="25">
        <f t="shared" ref="J48:L48" si="29">SUM(J50:J61)</f>
        <v>69000</v>
      </c>
      <c r="K48" s="25">
        <f t="shared" si="29"/>
        <v>168000</v>
      </c>
      <c r="L48" s="25">
        <f t="shared" si="29"/>
        <v>119400</v>
      </c>
      <c r="M48" s="25">
        <f>SUM(M50:M61)</f>
        <v>475300</v>
      </c>
      <c r="N48" s="25">
        <f>SUM(N50:N61)</f>
        <v>0</v>
      </c>
      <c r="O48" s="25">
        <f t="shared" ref="O48:Q48" si="30">SUM(O50:O61)</f>
        <v>0</v>
      </c>
      <c r="P48" s="25">
        <f t="shared" si="30"/>
        <v>0</v>
      </c>
      <c r="Q48" s="25">
        <f t="shared" si="30"/>
        <v>0</v>
      </c>
      <c r="R48" s="25">
        <f>SUM(R50:R61)</f>
        <v>0</v>
      </c>
      <c r="T48" s="45">
        <f>SUM(H48+M48+R48)</f>
        <v>1194000</v>
      </c>
    </row>
    <row r="49" spans="1:20" s="44" customFormat="1" ht="21">
      <c r="A49" s="31"/>
      <c r="B49" s="42" t="s">
        <v>1</v>
      </c>
      <c r="C49" s="25"/>
      <c r="D49" s="43"/>
      <c r="E49" s="43"/>
      <c r="F49" s="43"/>
      <c r="G49" s="43"/>
      <c r="H49" s="25"/>
      <c r="I49" s="43"/>
      <c r="J49" s="43"/>
      <c r="K49" s="43"/>
      <c r="L49" s="43"/>
      <c r="M49" s="25"/>
      <c r="N49" s="43"/>
      <c r="O49" s="43"/>
      <c r="P49" s="43"/>
      <c r="Q49" s="43"/>
      <c r="R49" s="25"/>
    </row>
    <row r="50" spans="1:20" s="44" customFormat="1" ht="21">
      <c r="A50" s="32" t="s">
        <v>69</v>
      </c>
      <c r="B50" s="62"/>
      <c r="C50" s="25"/>
      <c r="D50" s="63"/>
      <c r="E50" s="63"/>
      <c r="F50" s="63"/>
      <c r="G50" s="63"/>
      <c r="H50" s="64"/>
      <c r="I50" s="63"/>
      <c r="J50" s="63"/>
      <c r="K50" s="63"/>
      <c r="L50" s="63"/>
      <c r="M50" s="64"/>
      <c r="N50" s="63"/>
      <c r="O50" s="63"/>
      <c r="P50" s="63"/>
      <c r="Q50" s="63"/>
      <c r="R50" s="64"/>
    </row>
    <row r="51" spans="1:20" s="40" customFormat="1" ht="21">
      <c r="A51" s="34" t="s">
        <v>70</v>
      </c>
      <c r="B51" s="65"/>
      <c r="C51" s="26"/>
      <c r="D51" s="66"/>
      <c r="E51" s="66"/>
      <c r="F51" s="66"/>
      <c r="G51" s="66"/>
      <c r="H51" s="67"/>
      <c r="I51" s="66"/>
      <c r="J51" s="66"/>
      <c r="K51" s="66"/>
      <c r="L51" s="66"/>
      <c r="M51" s="67"/>
      <c r="N51" s="66"/>
      <c r="O51" s="66"/>
      <c r="P51" s="66"/>
      <c r="Q51" s="66"/>
      <c r="R51" s="67"/>
    </row>
    <row r="52" spans="1:20" s="40" customFormat="1" ht="21">
      <c r="A52" s="33" t="s">
        <v>11</v>
      </c>
      <c r="B52" s="39" t="s">
        <v>2</v>
      </c>
      <c r="C52" s="26">
        <f>H52+M52+R52</f>
        <v>469400</v>
      </c>
      <c r="D52" s="38">
        <v>64500</v>
      </c>
      <c r="E52" s="38">
        <v>64500</v>
      </c>
      <c r="F52" s="38">
        <v>64500</v>
      </c>
      <c r="G52" s="38"/>
      <c r="H52" s="26">
        <f>SUM(D52:G52)</f>
        <v>193500</v>
      </c>
      <c r="I52" s="38">
        <v>68900</v>
      </c>
      <c r="J52" s="38">
        <v>69000</v>
      </c>
      <c r="K52" s="38">
        <v>69000</v>
      </c>
      <c r="L52" s="38">
        <v>69000</v>
      </c>
      <c r="M52" s="26">
        <f>SUM(I52:L52)</f>
        <v>275900</v>
      </c>
      <c r="N52" s="38"/>
      <c r="O52" s="38"/>
      <c r="P52" s="38"/>
      <c r="Q52" s="38"/>
      <c r="R52" s="26">
        <f>SUM(N52:Q52)</f>
        <v>0</v>
      </c>
      <c r="T52" s="41">
        <f>SUM(H52+M52+R52)</f>
        <v>469400</v>
      </c>
    </row>
    <row r="53" spans="1:20" s="40" customFormat="1" ht="21">
      <c r="A53" s="35" t="s">
        <v>71</v>
      </c>
      <c r="B53" s="39"/>
      <c r="C53" s="26"/>
      <c r="D53" s="38"/>
      <c r="E53" s="38"/>
      <c r="F53" s="38"/>
      <c r="G53" s="38"/>
      <c r="H53" s="26"/>
      <c r="I53" s="38"/>
      <c r="J53" s="38"/>
      <c r="K53" s="38"/>
      <c r="L53" s="38"/>
      <c r="M53" s="26"/>
      <c r="N53" s="38"/>
      <c r="O53" s="38"/>
      <c r="P53" s="38"/>
      <c r="Q53" s="38"/>
      <c r="R53" s="26"/>
    </row>
    <row r="54" spans="1:20" s="40" customFormat="1" ht="21">
      <c r="A54" s="33" t="s">
        <v>9</v>
      </c>
      <c r="B54" s="39" t="s">
        <v>2</v>
      </c>
      <c r="C54" s="26">
        <f t="shared" ref="C54:C55" si="31">H54+M54+R54</f>
        <v>100400</v>
      </c>
      <c r="D54" s="38"/>
      <c r="E54" s="38"/>
      <c r="F54" s="38"/>
      <c r="G54" s="38"/>
      <c r="H54" s="26">
        <f t="shared" ref="H54:H56" si="32">SUM(D54:G54)</f>
        <v>0</v>
      </c>
      <c r="I54" s="38">
        <v>50000</v>
      </c>
      <c r="J54" s="38"/>
      <c r="K54" s="38"/>
      <c r="L54" s="38">
        <v>50400</v>
      </c>
      <c r="M54" s="26">
        <f t="shared" ref="M54:M56" si="33">SUM(I54:L54)</f>
        <v>100400</v>
      </c>
      <c r="N54" s="38"/>
      <c r="O54" s="38"/>
      <c r="P54" s="38"/>
      <c r="Q54" s="38"/>
      <c r="R54" s="26">
        <f t="shared" ref="R54:R56" si="34">SUM(N54:Q54)</f>
        <v>0</v>
      </c>
      <c r="T54" s="41">
        <f>SUM(H54+M54+R54)</f>
        <v>100400</v>
      </c>
    </row>
    <row r="55" spans="1:20" s="40" customFormat="1" ht="21">
      <c r="A55" s="33" t="s">
        <v>67</v>
      </c>
      <c r="B55" s="39" t="s">
        <v>2</v>
      </c>
      <c r="C55" s="26">
        <f t="shared" si="31"/>
        <v>490000</v>
      </c>
      <c r="D55" s="38"/>
      <c r="E55" s="38"/>
      <c r="F55" s="38"/>
      <c r="G55" s="38">
        <v>490000</v>
      </c>
      <c r="H55" s="26">
        <f>SUM(D55:G55)</f>
        <v>490000</v>
      </c>
      <c r="I55" s="38"/>
      <c r="J55" s="38"/>
      <c r="K55" s="38"/>
      <c r="L55" s="38"/>
      <c r="M55" s="26">
        <f>SUM(I55:L55)</f>
        <v>0</v>
      </c>
      <c r="N55" s="38"/>
      <c r="O55" s="38"/>
      <c r="P55" s="38"/>
      <c r="Q55" s="38"/>
      <c r="R55" s="26"/>
      <c r="T55" s="41">
        <f>SUM(H55+M55+R55)</f>
        <v>490000</v>
      </c>
    </row>
    <row r="56" spans="1:20" s="40" customFormat="1" ht="21">
      <c r="A56" s="33" t="s">
        <v>66</v>
      </c>
      <c r="B56" s="39" t="s">
        <v>2</v>
      </c>
      <c r="C56" s="26">
        <f>H56+M56+R56</f>
        <v>0</v>
      </c>
      <c r="D56" s="38"/>
      <c r="E56" s="38"/>
      <c r="F56" s="38"/>
      <c r="G56" s="38"/>
      <c r="H56" s="26">
        <f t="shared" si="32"/>
        <v>0</v>
      </c>
      <c r="I56" s="38"/>
      <c r="J56" s="38"/>
      <c r="K56" s="38"/>
      <c r="L56" s="38"/>
      <c r="M56" s="26">
        <f t="shared" si="33"/>
        <v>0</v>
      </c>
      <c r="N56" s="38"/>
      <c r="O56" s="38"/>
      <c r="P56" s="38"/>
      <c r="Q56" s="38"/>
      <c r="R56" s="26">
        <f t="shared" si="34"/>
        <v>0</v>
      </c>
      <c r="T56" s="41">
        <f>SUM(H56+M56+R56)</f>
        <v>0</v>
      </c>
    </row>
    <row r="57" spans="1:20" s="40" customFormat="1" ht="21">
      <c r="A57" s="36" t="s">
        <v>72</v>
      </c>
      <c r="B57" s="39"/>
      <c r="C57" s="26"/>
      <c r="D57" s="38"/>
      <c r="E57" s="38"/>
      <c r="F57" s="38"/>
      <c r="G57" s="38"/>
      <c r="H57" s="26"/>
      <c r="I57" s="38"/>
      <c r="J57" s="38"/>
      <c r="K57" s="38"/>
      <c r="L57" s="38"/>
      <c r="M57" s="26"/>
      <c r="N57" s="38"/>
      <c r="O57" s="38"/>
      <c r="P57" s="38"/>
      <c r="Q57" s="38"/>
      <c r="R57" s="26"/>
    </row>
    <row r="58" spans="1:20" ht="21">
      <c r="A58" s="95" t="s">
        <v>78</v>
      </c>
      <c r="B58" s="39" t="s">
        <v>2</v>
      </c>
      <c r="C58" s="26">
        <f>H58+M58+R58</f>
        <v>36000</v>
      </c>
      <c r="D58" s="69"/>
      <c r="E58" s="69"/>
      <c r="F58" s="69"/>
      <c r="G58" s="69"/>
      <c r="H58" s="25">
        <f>SUM(D58:G58)</f>
        <v>0</v>
      </c>
      <c r="I58" s="69"/>
      <c r="J58" s="69"/>
      <c r="K58" s="69">
        <v>36000</v>
      </c>
      <c r="L58" s="69"/>
      <c r="M58" s="25">
        <f>SUM(I58:L58)</f>
        <v>36000</v>
      </c>
      <c r="N58" s="69"/>
      <c r="O58" s="69"/>
      <c r="P58" s="69"/>
      <c r="Q58" s="69"/>
      <c r="R58" s="25">
        <f>SUM(N58:Q58)</f>
        <v>0</v>
      </c>
      <c r="T58" s="41">
        <f>SUM(H58+M58+R58)</f>
        <v>36000</v>
      </c>
    </row>
    <row r="59" spans="1:20" ht="21">
      <c r="A59" s="95" t="s">
        <v>88</v>
      </c>
      <c r="B59" s="39" t="s">
        <v>2</v>
      </c>
      <c r="C59" s="26">
        <f t="shared" ref="C59:C61" si="35">H59+M59+R59</f>
        <v>50000</v>
      </c>
      <c r="D59" s="69"/>
      <c r="E59" s="69"/>
      <c r="F59" s="69"/>
      <c r="G59" s="69"/>
      <c r="H59" s="25">
        <f>SUM(D59:G59)</f>
        <v>0</v>
      </c>
      <c r="I59" s="69">
        <v>0</v>
      </c>
      <c r="J59" s="69"/>
      <c r="K59" s="69">
        <v>50000</v>
      </c>
      <c r="L59" s="69"/>
      <c r="M59" s="25">
        <f>SUM(I59:L59)</f>
        <v>50000</v>
      </c>
      <c r="N59" s="69"/>
      <c r="O59" s="69"/>
      <c r="P59" s="69"/>
      <c r="Q59" s="69"/>
      <c r="R59" s="25">
        <f>SUM(N59:Q59)</f>
        <v>0</v>
      </c>
      <c r="T59" s="68">
        <f>SUM(H59+M59+R59)</f>
        <v>50000</v>
      </c>
    </row>
    <row r="60" spans="1:20" s="40" customFormat="1" ht="21">
      <c r="A60" s="94" t="s">
        <v>4</v>
      </c>
      <c r="B60" s="39" t="s">
        <v>2</v>
      </c>
      <c r="C60" s="26">
        <f t="shared" si="35"/>
        <v>35200</v>
      </c>
      <c r="D60" s="38"/>
      <c r="E60" s="38">
        <v>35200</v>
      </c>
      <c r="F60" s="38"/>
      <c r="G60" s="38"/>
      <c r="H60" s="26">
        <f>SUM(D60:G60)</f>
        <v>35200</v>
      </c>
      <c r="I60" s="38"/>
      <c r="J60" s="38"/>
      <c r="K60" s="38"/>
      <c r="L60" s="38"/>
      <c r="M60" s="26"/>
      <c r="N60" s="38"/>
      <c r="O60" s="38"/>
      <c r="P60" s="38"/>
      <c r="Q60" s="38"/>
      <c r="R60" s="26"/>
      <c r="T60" s="41">
        <f>SUM(H60+M60+R60)</f>
        <v>35200</v>
      </c>
    </row>
    <row r="61" spans="1:20" s="40" customFormat="1" ht="21">
      <c r="A61" s="94" t="s">
        <v>76</v>
      </c>
      <c r="B61" s="39" t="s">
        <v>2</v>
      </c>
      <c r="C61" s="26">
        <f t="shared" si="35"/>
        <v>13000</v>
      </c>
      <c r="D61" s="38"/>
      <c r="E61" s="38"/>
      <c r="F61" s="38"/>
      <c r="G61" s="38"/>
      <c r="H61" s="26"/>
      <c r="I61" s="38"/>
      <c r="J61" s="38"/>
      <c r="K61" s="38">
        <v>13000</v>
      </c>
      <c r="L61" s="38"/>
      <c r="M61" s="26">
        <f t="shared" ref="M61" si="36">SUM(I61:L61)</f>
        <v>13000</v>
      </c>
      <c r="N61" s="38"/>
      <c r="O61" s="38"/>
      <c r="P61" s="38"/>
      <c r="Q61" s="38"/>
      <c r="R61" s="26">
        <f t="shared" ref="R61" si="37">SUM(N61:Q61)</f>
        <v>0</v>
      </c>
      <c r="T61" s="41">
        <f t="shared" ref="T61" si="38">SUM(H61+M61+R61)</f>
        <v>13000</v>
      </c>
    </row>
    <row r="62" spans="1:20" s="72" customFormat="1" ht="21">
      <c r="A62" s="97" t="s">
        <v>55</v>
      </c>
      <c r="B62" s="70" t="s">
        <v>2</v>
      </c>
      <c r="C62" s="71">
        <f>H62+M62+R62</f>
        <v>8339900</v>
      </c>
      <c r="D62" s="71">
        <f t="shared" ref="D62:R62" si="39">SUM(D8+D23+D32+D46)</f>
        <v>646500</v>
      </c>
      <c r="E62" s="71">
        <f t="shared" si="39"/>
        <v>226100</v>
      </c>
      <c r="F62" s="71">
        <f t="shared" si="39"/>
        <v>246500</v>
      </c>
      <c r="G62" s="71">
        <f t="shared" si="39"/>
        <v>1109500</v>
      </c>
      <c r="H62" s="71">
        <f t="shared" si="39"/>
        <v>2228600</v>
      </c>
      <c r="I62" s="71">
        <f t="shared" si="39"/>
        <v>1037700</v>
      </c>
      <c r="J62" s="71">
        <f t="shared" si="39"/>
        <v>733800</v>
      </c>
      <c r="K62" s="71">
        <f t="shared" si="39"/>
        <v>750000</v>
      </c>
      <c r="L62" s="71">
        <f t="shared" si="39"/>
        <v>1201400</v>
      </c>
      <c r="M62" s="71">
        <f t="shared" si="39"/>
        <v>3722900</v>
      </c>
      <c r="N62" s="71">
        <f t="shared" si="39"/>
        <v>1082000</v>
      </c>
      <c r="O62" s="71">
        <f t="shared" si="39"/>
        <v>1132000</v>
      </c>
      <c r="P62" s="71">
        <f t="shared" si="39"/>
        <v>82000</v>
      </c>
      <c r="Q62" s="71">
        <f t="shared" si="39"/>
        <v>92400</v>
      </c>
      <c r="R62" s="71">
        <f t="shared" si="39"/>
        <v>2388400</v>
      </c>
    </row>
    <row r="63" spans="1:20" s="72" customFormat="1" ht="21">
      <c r="A63" s="98"/>
      <c r="B63" s="70" t="s">
        <v>1</v>
      </c>
      <c r="C63" s="71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</row>
    <row r="64" spans="1:20" s="75" customFormat="1" ht="21">
      <c r="A64" s="99" t="s">
        <v>21</v>
      </c>
      <c r="B64" s="73" t="s">
        <v>2</v>
      </c>
      <c r="C64" s="74">
        <f>H64+M64+R64</f>
        <v>8339900</v>
      </c>
      <c r="D64" s="74">
        <f>+D62</f>
        <v>646500</v>
      </c>
      <c r="E64" s="74">
        <f t="shared" ref="E64:R64" si="40">+E62</f>
        <v>226100</v>
      </c>
      <c r="F64" s="74">
        <f t="shared" si="40"/>
        <v>246500</v>
      </c>
      <c r="G64" s="74">
        <f t="shared" si="40"/>
        <v>1109500</v>
      </c>
      <c r="H64" s="74">
        <f>+H62</f>
        <v>2228600</v>
      </c>
      <c r="I64" s="74">
        <f t="shared" si="40"/>
        <v>1037700</v>
      </c>
      <c r="J64" s="74">
        <f t="shared" si="40"/>
        <v>733800</v>
      </c>
      <c r="K64" s="74">
        <f t="shared" si="40"/>
        <v>750000</v>
      </c>
      <c r="L64" s="74">
        <f t="shared" si="40"/>
        <v>1201400</v>
      </c>
      <c r="M64" s="74">
        <f t="shared" si="40"/>
        <v>3722900</v>
      </c>
      <c r="N64" s="74">
        <f t="shared" si="40"/>
        <v>1082000</v>
      </c>
      <c r="O64" s="74">
        <f t="shared" si="40"/>
        <v>1132000</v>
      </c>
      <c r="P64" s="74">
        <f t="shared" si="40"/>
        <v>82000</v>
      </c>
      <c r="Q64" s="74">
        <f t="shared" si="40"/>
        <v>92400</v>
      </c>
      <c r="R64" s="74">
        <f t="shared" si="40"/>
        <v>2388400</v>
      </c>
    </row>
    <row r="65" spans="1:18" s="75" customFormat="1" ht="21">
      <c r="A65" s="100"/>
      <c r="B65" s="73" t="s">
        <v>1</v>
      </c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</row>
    <row r="66" spans="1:18" s="77" customFormat="1" ht="9.6" customHeight="1">
      <c r="A66" s="76"/>
      <c r="B66" s="76"/>
      <c r="C66" s="44"/>
      <c r="D66" s="47"/>
      <c r="E66" s="47"/>
      <c r="F66" s="47"/>
      <c r="G66" s="47"/>
      <c r="H66" s="44"/>
      <c r="I66" s="47"/>
      <c r="J66" s="47"/>
      <c r="K66" s="47"/>
      <c r="L66" s="47"/>
      <c r="M66" s="44"/>
      <c r="N66" s="47"/>
      <c r="O66" s="47"/>
      <c r="P66" s="47"/>
      <c r="Q66" s="47"/>
      <c r="R66" s="44"/>
    </row>
    <row r="67" spans="1:18" s="77" customFormat="1" ht="28.5" customHeight="1">
      <c r="A67" s="49" t="s">
        <v>0</v>
      </c>
      <c r="B67" s="76"/>
      <c r="C67" s="44"/>
      <c r="D67" s="47"/>
      <c r="E67" s="47"/>
      <c r="F67" s="47"/>
      <c r="G67" s="47"/>
      <c r="H67" s="44"/>
      <c r="I67" s="47"/>
      <c r="J67" s="47"/>
      <c r="K67" s="47"/>
      <c r="L67" s="47"/>
      <c r="M67" s="44"/>
      <c r="N67" s="47"/>
      <c r="O67" s="47"/>
      <c r="P67" s="47"/>
      <c r="Q67" s="47"/>
      <c r="R67" s="44"/>
    </row>
  </sheetData>
  <mergeCells count="8">
    <mergeCell ref="A1:R1"/>
    <mergeCell ref="A62:A63"/>
    <mergeCell ref="A64:A65"/>
    <mergeCell ref="D5:H5"/>
    <mergeCell ref="I5:M5"/>
    <mergeCell ref="N5:R5"/>
    <mergeCell ref="A5:A6"/>
    <mergeCell ref="C5:C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0" orientation="landscape" r:id="rId1"/>
  <headerFooter>
    <oddHeader>&amp;R&amp;"TH SarabunPSK,ธรรมดา"&amp;16แบบ สงม. 2   (สำนักงานเขต)</oddHeader>
  </headerFooter>
  <rowBreaks count="1" manualBreakCount="1">
    <brk id="45" max="1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8E3EB-87E1-490C-820F-36DAEB161F26}">
  <sheetPr>
    <tabColor theme="3" tint="0.59999389629810485"/>
  </sheetPr>
  <dimension ref="A1:H70"/>
  <sheetViews>
    <sheetView zoomScale="70" zoomScaleNormal="70" zoomScaleSheetLayoutView="70" workbookViewId="0">
      <pane xSplit="2" ySplit="6" topLeftCell="C49" activePane="bottomRight" state="frozen"/>
      <selection activeCell="A58" sqref="A58:A61"/>
      <selection pane="topRight" activeCell="A58" sqref="A58:A61"/>
      <selection pane="bottomLeft" activeCell="A58" sqref="A58:A61"/>
      <selection pane="bottomRight" activeCell="E30" sqref="E30"/>
    </sheetView>
  </sheetViews>
  <sheetFormatPr defaultColWidth="9" defaultRowHeight="15"/>
  <cols>
    <col min="1" max="1" width="55.42578125" style="47" customWidth="1"/>
    <col min="2" max="2" width="7.42578125" style="47" customWidth="1"/>
    <col min="3" max="3" width="17.28515625" style="47" customWidth="1"/>
    <col min="4" max="6" width="38" style="44" customWidth="1"/>
    <col min="7" max="7" width="9" style="47"/>
    <col min="8" max="8" width="11.5703125" style="47" customWidth="1"/>
    <col min="9" max="16384" width="9" style="47"/>
  </cols>
  <sheetData>
    <row r="1" spans="1:8" ht="21">
      <c r="A1" s="96" t="s">
        <v>81</v>
      </c>
      <c r="B1" s="96"/>
      <c r="C1" s="96"/>
      <c r="D1" s="96"/>
      <c r="E1" s="96"/>
      <c r="F1" s="96"/>
    </row>
    <row r="2" spans="1:8" ht="21">
      <c r="A2" s="48" t="s">
        <v>56</v>
      </c>
      <c r="B2" s="48"/>
      <c r="C2" s="48"/>
    </row>
    <row r="3" spans="1:8" ht="21">
      <c r="A3" s="49" t="s">
        <v>57</v>
      </c>
      <c r="B3" s="49"/>
      <c r="C3" s="49"/>
    </row>
    <row r="4" spans="1:8" ht="21">
      <c r="A4" s="49"/>
      <c r="B4" s="49"/>
      <c r="C4" s="49"/>
      <c r="D4" s="50"/>
      <c r="E4" s="50"/>
      <c r="F4" s="50" t="s">
        <v>14</v>
      </c>
    </row>
    <row r="5" spans="1:8" ht="21">
      <c r="A5" s="104" t="s">
        <v>38</v>
      </c>
      <c r="B5" s="52" t="s">
        <v>12</v>
      </c>
      <c r="C5" s="106" t="s">
        <v>21</v>
      </c>
      <c r="D5" s="92" t="s">
        <v>40</v>
      </c>
      <c r="E5" s="92" t="s">
        <v>45</v>
      </c>
      <c r="F5" s="92" t="s">
        <v>50</v>
      </c>
    </row>
    <row r="6" spans="1:8" ht="21">
      <c r="A6" s="105"/>
      <c r="B6" s="54" t="s">
        <v>1</v>
      </c>
      <c r="C6" s="106"/>
      <c r="D6" s="93" t="s">
        <v>84</v>
      </c>
      <c r="E6" s="93" t="s">
        <v>85</v>
      </c>
      <c r="F6" s="93" t="s">
        <v>86</v>
      </c>
    </row>
    <row r="7" spans="1:8" ht="21">
      <c r="A7" s="27" t="s">
        <v>39</v>
      </c>
      <c r="B7" s="56"/>
      <c r="C7" s="56"/>
      <c r="D7" s="59"/>
      <c r="E7" s="59"/>
      <c r="F7" s="59"/>
    </row>
    <row r="8" spans="1:8" ht="21">
      <c r="A8" s="78" t="s">
        <v>58</v>
      </c>
      <c r="B8" s="60" t="s">
        <v>2</v>
      </c>
      <c r="C8" s="79">
        <f>SUM(D8:F8)</f>
        <v>1174100</v>
      </c>
      <c r="D8" s="24">
        <f>D10</f>
        <v>382100</v>
      </c>
      <c r="E8" s="24">
        <f>E10</f>
        <v>453600</v>
      </c>
      <c r="F8" s="24">
        <f>F10</f>
        <v>338400</v>
      </c>
    </row>
    <row r="9" spans="1:8" ht="21">
      <c r="A9" s="80"/>
      <c r="B9" s="60" t="s">
        <v>1</v>
      </c>
      <c r="C9" s="60"/>
      <c r="D9" s="24"/>
      <c r="E9" s="24"/>
      <c r="F9" s="24"/>
    </row>
    <row r="10" spans="1:8" s="44" customFormat="1" ht="21">
      <c r="A10" s="81" t="s">
        <v>73</v>
      </c>
      <c r="B10" s="53" t="s">
        <v>2</v>
      </c>
      <c r="C10" s="82">
        <f>SUM(D10:F10)</f>
        <v>1174100</v>
      </c>
      <c r="D10" s="25">
        <f>SUM(D14:D22)</f>
        <v>382100</v>
      </c>
      <c r="E10" s="25">
        <f>SUM(E14:E22)</f>
        <v>453600</v>
      </c>
      <c r="F10" s="25">
        <f>SUM(F14:F22)</f>
        <v>338400</v>
      </c>
      <c r="H10" s="41"/>
    </row>
    <row r="11" spans="1:8" s="44" customFormat="1" ht="21">
      <c r="A11" s="83"/>
      <c r="B11" s="42" t="s">
        <v>1</v>
      </c>
      <c r="C11" s="42"/>
      <c r="D11" s="25"/>
      <c r="E11" s="25"/>
      <c r="F11" s="25"/>
    </row>
    <row r="12" spans="1:8" s="44" customFormat="1" ht="21">
      <c r="A12" s="84" t="s">
        <v>69</v>
      </c>
      <c r="B12" s="62"/>
      <c r="C12" s="62"/>
      <c r="D12" s="64"/>
      <c r="E12" s="64"/>
      <c r="F12" s="64"/>
    </row>
    <row r="13" spans="1:8" s="40" customFormat="1" ht="21">
      <c r="A13" s="85" t="s">
        <v>70</v>
      </c>
      <c r="B13" s="65"/>
      <c r="C13" s="65"/>
      <c r="D13" s="67"/>
      <c r="E13" s="67"/>
      <c r="F13" s="67"/>
    </row>
    <row r="14" spans="1:8" s="40" customFormat="1" ht="21">
      <c r="A14" s="86" t="s">
        <v>11</v>
      </c>
      <c r="B14" s="39" t="s">
        <v>2</v>
      </c>
      <c r="C14" s="87">
        <f>SUM(D14:F14)</f>
        <v>994400</v>
      </c>
      <c r="D14" s="38">
        <v>328000</v>
      </c>
      <c r="E14" s="38">
        <v>328000</v>
      </c>
      <c r="F14" s="38">
        <v>338400</v>
      </c>
      <c r="H14" s="41"/>
    </row>
    <row r="15" spans="1:8" s="40" customFormat="1" ht="21">
      <c r="A15" s="88" t="s">
        <v>71</v>
      </c>
      <c r="B15" s="39"/>
      <c r="C15" s="39"/>
      <c r="D15" s="38"/>
      <c r="E15" s="38"/>
      <c r="F15" s="38"/>
    </row>
    <row r="16" spans="1:8" s="40" customFormat="1" ht="21">
      <c r="A16" s="86" t="s">
        <v>82</v>
      </c>
      <c r="B16" s="39" t="s">
        <v>2</v>
      </c>
      <c r="C16" s="87">
        <f>SUM(D16:F16)</f>
        <v>32800</v>
      </c>
      <c r="D16" s="38">
        <v>0</v>
      </c>
      <c r="E16" s="38">
        <v>32800</v>
      </c>
      <c r="F16" s="38">
        <v>0</v>
      </c>
      <c r="H16" s="41"/>
    </row>
    <row r="17" spans="1:8" s="40" customFormat="1" ht="21">
      <c r="A17" s="86" t="s">
        <v>9</v>
      </c>
      <c r="B17" s="39" t="s">
        <v>2</v>
      </c>
      <c r="C17" s="87">
        <f t="shared" ref="C17" si="0">SUM(D17:F17)</f>
        <v>56300</v>
      </c>
      <c r="D17" s="38">
        <v>0</v>
      </c>
      <c r="E17" s="38">
        <v>56300</v>
      </c>
      <c r="F17" s="38">
        <v>0</v>
      </c>
      <c r="H17" s="41"/>
    </row>
    <row r="18" spans="1:8" s="40" customFormat="1" ht="21">
      <c r="A18" s="89" t="s">
        <v>72</v>
      </c>
      <c r="B18" s="39"/>
      <c r="C18" s="39"/>
      <c r="D18" s="38"/>
      <c r="E18" s="38"/>
      <c r="F18" s="38"/>
    </row>
    <row r="19" spans="1:8" s="40" customFormat="1" ht="21">
      <c r="A19" s="86" t="s">
        <v>74</v>
      </c>
      <c r="B19" s="39" t="s">
        <v>2</v>
      </c>
      <c r="C19" s="87">
        <f t="shared" ref="C19:C22" si="1">SUM(D19:F19)</f>
        <v>36500</v>
      </c>
      <c r="D19" s="38">
        <v>0</v>
      </c>
      <c r="E19" s="38">
        <v>36500</v>
      </c>
      <c r="F19" s="38">
        <v>0</v>
      </c>
      <c r="H19" s="41"/>
    </row>
    <row r="20" spans="1:8" s="40" customFormat="1" ht="21">
      <c r="A20" s="86" t="s">
        <v>83</v>
      </c>
      <c r="B20" s="39" t="s">
        <v>2</v>
      </c>
      <c r="C20" s="87">
        <f t="shared" si="1"/>
        <v>10000</v>
      </c>
      <c r="D20" s="38">
        <v>10000</v>
      </c>
      <c r="E20" s="38">
        <v>0</v>
      </c>
      <c r="F20" s="38">
        <v>0</v>
      </c>
      <c r="H20" s="41"/>
    </row>
    <row r="21" spans="1:8" s="40" customFormat="1" ht="21">
      <c r="A21" s="86" t="s">
        <v>75</v>
      </c>
      <c r="B21" s="39" t="s">
        <v>2</v>
      </c>
      <c r="C21" s="87">
        <f t="shared" si="1"/>
        <v>37500</v>
      </c>
      <c r="D21" s="38">
        <v>37500</v>
      </c>
      <c r="E21" s="38">
        <v>0</v>
      </c>
      <c r="F21" s="38">
        <v>0</v>
      </c>
      <c r="H21" s="41"/>
    </row>
    <row r="22" spans="1:8" s="40" customFormat="1" ht="21">
      <c r="A22" s="86" t="s">
        <v>4</v>
      </c>
      <c r="B22" s="39" t="s">
        <v>2</v>
      </c>
      <c r="C22" s="87">
        <f t="shared" si="1"/>
        <v>6600</v>
      </c>
      <c r="D22" s="38">
        <v>6600</v>
      </c>
      <c r="E22" s="38">
        <v>0</v>
      </c>
      <c r="F22" s="38">
        <v>0</v>
      </c>
      <c r="H22" s="41"/>
    </row>
    <row r="23" spans="1:8" ht="21">
      <c r="A23" s="78" t="s">
        <v>59</v>
      </c>
      <c r="B23" s="60" t="s">
        <v>2</v>
      </c>
      <c r="C23" s="79">
        <f>SUM(D23:F23)</f>
        <v>50600</v>
      </c>
      <c r="D23" s="24">
        <f>D25</f>
        <v>16600</v>
      </c>
      <c r="E23" s="24">
        <f>E25</f>
        <v>34000</v>
      </c>
      <c r="F23" s="24">
        <f>F25</f>
        <v>0</v>
      </c>
      <c r="H23" s="41"/>
    </row>
    <row r="24" spans="1:8" ht="21">
      <c r="A24" s="80"/>
      <c r="B24" s="60" t="s">
        <v>1</v>
      </c>
      <c r="C24" s="60"/>
      <c r="D24" s="24"/>
      <c r="E24" s="24"/>
      <c r="F24" s="24"/>
    </row>
    <row r="25" spans="1:8" s="44" customFormat="1" ht="21">
      <c r="A25" s="81" t="s">
        <v>73</v>
      </c>
      <c r="B25" s="42" t="s">
        <v>2</v>
      </c>
      <c r="C25" s="82">
        <f>SUM(D25:F25)</f>
        <v>50600</v>
      </c>
      <c r="D25" s="25">
        <f>SUM(D29:D31)</f>
        <v>16600</v>
      </c>
      <c r="E25" s="25">
        <f>SUM(E29:E31)</f>
        <v>34000</v>
      </c>
      <c r="F25" s="25">
        <f>SUM(F29:F31)</f>
        <v>0</v>
      </c>
      <c r="H25" s="45"/>
    </row>
    <row r="26" spans="1:8" s="44" customFormat="1" ht="21">
      <c r="A26" s="83"/>
      <c r="B26" s="42"/>
      <c r="C26" s="42"/>
      <c r="D26" s="25"/>
      <c r="E26" s="25"/>
      <c r="F26" s="25"/>
    </row>
    <row r="27" spans="1:8" s="44" customFormat="1" ht="21">
      <c r="A27" s="84" t="s">
        <v>69</v>
      </c>
      <c r="B27" s="62"/>
      <c r="C27" s="62"/>
      <c r="D27" s="64"/>
      <c r="E27" s="64"/>
      <c r="F27" s="64"/>
    </row>
    <row r="28" spans="1:8" s="40" customFormat="1" ht="21">
      <c r="A28" s="89" t="s">
        <v>72</v>
      </c>
      <c r="B28" s="39"/>
      <c r="C28" s="39"/>
      <c r="D28" s="38"/>
      <c r="E28" s="38"/>
      <c r="F28" s="38"/>
    </row>
    <row r="29" spans="1:8" s="40" customFormat="1" ht="21">
      <c r="A29" s="86" t="s">
        <v>61</v>
      </c>
      <c r="B29" s="39" t="s">
        <v>2</v>
      </c>
      <c r="C29" s="87">
        <f t="shared" ref="C29:C31" si="2">SUM(D29:F29)</f>
        <v>34000</v>
      </c>
      <c r="D29" s="38">
        <v>0</v>
      </c>
      <c r="E29" s="38">
        <v>34000</v>
      </c>
      <c r="F29" s="38">
        <v>0</v>
      </c>
      <c r="H29" s="41"/>
    </row>
    <row r="30" spans="1:8" s="40" customFormat="1" ht="21">
      <c r="A30" s="86" t="s">
        <v>60</v>
      </c>
      <c r="B30" s="39" t="s">
        <v>2</v>
      </c>
      <c r="C30" s="87">
        <f t="shared" si="2"/>
        <v>10000</v>
      </c>
      <c r="D30" s="38">
        <v>10000</v>
      </c>
      <c r="E30" s="38">
        <v>0</v>
      </c>
      <c r="F30" s="38">
        <v>0</v>
      </c>
      <c r="H30" s="41"/>
    </row>
    <row r="31" spans="1:8" s="40" customFormat="1" ht="21">
      <c r="A31" s="86" t="s">
        <v>4</v>
      </c>
      <c r="B31" s="39" t="s">
        <v>2</v>
      </c>
      <c r="C31" s="87">
        <f t="shared" si="2"/>
        <v>6600</v>
      </c>
      <c r="D31" s="38">
        <v>6600</v>
      </c>
      <c r="E31" s="38">
        <v>0</v>
      </c>
      <c r="F31" s="38">
        <v>0</v>
      </c>
      <c r="H31" s="41"/>
    </row>
    <row r="32" spans="1:8" ht="21">
      <c r="A32" s="78" t="s">
        <v>62</v>
      </c>
      <c r="B32" s="60" t="s">
        <v>2</v>
      </c>
      <c r="C32" s="79">
        <f>SUM(D32:F32)</f>
        <v>5921200</v>
      </c>
      <c r="D32" s="24">
        <f>D34</f>
        <v>1121200</v>
      </c>
      <c r="E32" s="24">
        <f>E34</f>
        <v>2750000</v>
      </c>
      <c r="F32" s="24">
        <f>F34</f>
        <v>2050000</v>
      </c>
    </row>
    <row r="33" spans="1:8" ht="21">
      <c r="A33" s="80"/>
      <c r="B33" s="60"/>
      <c r="C33" s="60"/>
      <c r="D33" s="24"/>
      <c r="E33" s="24"/>
      <c r="F33" s="24"/>
    </row>
    <row r="34" spans="1:8" s="44" customFormat="1" ht="21">
      <c r="A34" s="81" t="s">
        <v>73</v>
      </c>
      <c r="B34" s="42" t="s">
        <v>2</v>
      </c>
      <c r="C34" s="82">
        <f>SUM(D34:F34)</f>
        <v>5921200</v>
      </c>
      <c r="D34" s="25">
        <f>SUM(D38:D45)</f>
        <v>1121200</v>
      </c>
      <c r="E34" s="25">
        <f>SUM(E38:E45)</f>
        <v>2750000</v>
      </c>
      <c r="F34" s="25">
        <f>SUM(F38:F45)</f>
        <v>2050000</v>
      </c>
      <c r="H34" s="45"/>
    </row>
    <row r="35" spans="1:8" s="44" customFormat="1" ht="21">
      <c r="A35" s="83"/>
      <c r="B35" s="42"/>
      <c r="C35" s="42"/>
      <c r="D35" s="25"/>
      <c r="E35" s="25"/>
      <c r="F35" s="25"/>
    </row>
    <row r="36" spans="1:8" s="44" customFormat="1" ht="21">
      <c r="A36" s="84" t="s">
        <v>69</v>
      </c>
      <c r="B36" s="62"/>
      <c r="C36" s="62"/>
      <c r="D36" s="64"/>
      <c r="E36" s="64"/>
      <c r="F36" s="64"/>
    </row>
    <row r="37" spans="1:8" s="40" customFormat="1" ht="21">
      <c r="A37" s="89" t="s">
        <v>71</v>
      </c>
      <c r="B37" s="39"/>
      <c r="C37" s="39"/>
      <c r="D37" s="26"/>
      <c r="E37" s="26"/>
      <c r="F37" s="26"/>
    </row>
    <row r="38" spans="1:8" s="40" customFormat="1" ht="21">
      <c r="A38" s="86" t="s">
        <v>63</v>
      </c>
      <c r="B38" s="39" t="s">
        <v>2</v>
      </c>
      <c r="C38" s="87">
        <f>SUM(D38:F38)</f>
        <v>5000000</v>
      </c>
      <c r="D38" s="38">
        <v>500000</v>
      </c>
      <c r="E38" s="38">
        <v>2500000</v>
      </c>
      <c r="F38" s="38">
        <v>2000000</v>
      </c>
      <c r="H38" s="41"/>
    </row>
    <row r="39" spans="1:8" s="40" customFormat="1" ht="21">
      <c r="A39" s="86" t="s">
        <v>64</v>
      </c>
      <c r="B39" s="39" t="s">
        <v>2</v>
      </c>
      <c r="C39" s="87">
        <f>SUM(D39:F39)</f>
        <v>200000</v>
      </c>
      <c r="D39" s="38">
        <v>100000</v>
      </c>
      <c r="E39" s="38">
        <v>50000</v>
      </c>
      <c r="F39" s="38">
        <v>50000</v>
      </c>
      <c r="H39" s="41"/>
    </row>
    <row r="40" spans="1:8" s="40" customFormat="1" ht="21">
      <c r="A40" s="89" t="s">
        <v>72</v>
      </c>
      <c r="B40" s="39"/>
      <c r="C40" s="39"/>
      <c r="D40" s="38"/>
      <c r="E40" s="38"/>
      <c r="F40" s="38"/>
    </row>
    <row r="41" spans="1:8" s="40" customFormat="1" ht="21">
      <c r="A41" s="86" t="s">
        <v>74</v>
      </c>
      <c r="B41" s="39" t="s">
        <v>2</v>
      </c>
      <c r="C41" s="87">
        <f t="shared" ref="C41:C45" si="3">SUM(D41:F41)</f>
        <v>18000</v>
      </c>
      <c r="D41" s="38">
        <v>18000</v>
      </c>
      <c r="E41" s="38">
        <v>0</v>
      </c>
      <c r="F41" s="38">
        <v>0</v>
      </c>
      <c r="H41" s="41"/>
    </row>
    <row r="42" spans="1:8" s="40" customFormat="1" ht="21">
      <c r="A42" s="86" t="s">
        <v>87</v>
      </c>
      <c r="B42" s="39" t="s">
        <v>2</v>
      </c>
      <c r="C42" s="87">
        <f t="shared" si="3"/>
        <v>200000</v>
      </c>
      <c r="D42" s="38">
        <v>200000</v>
      </c>
      <c r="E42" s="38">
        <v>0</v>
      </c>
      <c r="F42" s="38">
        <v>0</v>
      </c>
      <c r="H42" s="41"/>
    </row>
    <row r="43" spans="1:8" s="40" customFormat="1" ht="21">
      <c r="A43" s="86" t="s">
        <v>4</v>
      </c>
      <c r="B43" s="39" t="s">
        <v>2</v>
      </c>
      <c r="C43" s="87">
        <f t="shared" si="3"/>
        <v>2200</v>
      </c>
      <c r="D43" s="38">
        <v>2200</v>
      </c>
      <c r="E43" s="38">
        <v>0</v>
      </c>
      <c r="F43" s="38">
        <v>0</v>
      </c>
      <c r="H43" s="41"/>
    </row>
    <row r="44" spans="1:8" s="40" customFormat="1" ht="21">
      <c r="A44" s="86" t="s">
        <v>76</v>
      </c>
      <c r="B44" s="39" t="s">
        <v>2</v>
      </c>
      <c r="C44" s="87">
        <f t="shared" si="3"/>
        <v>1000</v>
      </c>
      <c r="D44" s="38">
        <v>1000</v>
      </c>
      <c r="E44" s="38">
        <v>0</v>
      </c>
      <c r="F44" s="38">
        <v>0</v>
      </c>
      <c r="H44" s="41"/>
    </row>
    <row r="45" spans="1:8" s="40" customFormat="1" ht="21">
      <c r="A45" s="86" t="s">
        <v>77</v>
      </c>
      <c r="B45" s="39" t="s">
        <v>2</v>
      </c>
      <c r="C45" s="87">
        <f t="shared" si="3"/>
        <v>500000</v>
      </c>
      <c r="D45" s="38">
        <v>300000</v>
      </c>
      <c r="E45" s="38">
        <v>200000</v>
      </c>
      <c r="F45" s="38">
        <v>0</v>
      </c>
      <c r="H45" s="46"/>
    </row>
    <row r="46" spans="1:8" ht="21">
      <c r="A46" s="78" t="s">
        <v>65</v>
      </c>
      <c r="B46" s="60" t="s">
        <v>2</v>
      </c>
      <c r="C46" s="79">
        <f>SUM(D46:F46)</f>
        <v>1194000</v>
      </c>
      <c r="D46" s="24">
        <f>D48</f>
        <v>718700</v>
      </c>
      <c r="E46" s="24">
        <f>E48</f>
        <v>475300</v>
      </c>
      <c r="F46" s="24">
        <f>F48</f>
        <v>0</v>
      </c>
    </row>
    <row r="47" spans="1:8" ht="21">
      <c r="A47" s="80"/>
      <c r="B47" s="60" t="s">
        <v>1</v>
      </c>
      <c r="C47" s="60"/>
      <c r="D47" s="24"/>
      <c r="E47" s="24"/>
      <c r="F47" s="24"/>
    </row>
    <row r="48" spans="1:8" s="44" customFormat="1" ht="21">
      <c r="A48" s="81" t="s">
        <v>73</v>
      </c>
      <c r="B48" s="53" t="s">
        <v>2</v>
      </c>
      <c r="C48" s="82">
        <f>SUM(D48:F48)</f>
        <v>1194000</v>
      </c>
      <c r="D48" s="25">
        <f>SUM(D52:D61)</f>
        <v>718700</v>
      </c>
      <c r="E48" s="25">
        <f>SUM(E52:E61)</f>
        <v>475300</v>
      </c>
      <c r="F48" s="25">
        <f>SUM(F52:F61)</f>
        <v>0</v>
      </c>
      <c r="H48" s="45"/>
    </row>
    <row r="49" spans="1:8" s="44" customFormat="1" ht="21">
      <c r="A49" s="83"/>
      <c r="B49" s="42" t="s">
        <v>1</v>
      </c>
      <c r="C49" s="42"/>
      <c r="D49" s="25"/>
      <c r="E49" s="25"/>
      <c r="F49" s="25"/>
    </row>
    <row r="50" spans="1:8" s="44" customFormat="1" ht="21">
      <c r="A50" s="84" t="s">
        <v>69</v>
      </c>
      <c r="B50" s="62"/>
      <c r="C50" s="62"/>
      <c r="D50" s="64"/>
      <c r="E50" s="64"/>
      <c r="F50" s="64"/>
    </row>
    <row r="51" spans="1:8" s="40" customFormat="1" ht="21">
      <c r="A51" s="85" t="s">
        <v>70</v>
      </c>
      <c r="B51" s="65"/>
      <c r="C51" s="65"/>
      <c r="D51" s="67"/>
      <c r="E51" s="67"/>
      <c r="F51" s="67"/>
    </row>
    <row r="52" spans="1:8" s="40" customFormat="1" ht="21">
      <c r="A52" s="86" t="s">
        <v>11</v>
      </c>
      <c r="B52" s="39" t="s">
        <v>2</v>
      </c>
      <c r="C52" s="87">
        <f t="shared" ref="C52" si="4">SUM(D52:F52)</f>
        <v>469400</v>
      </c>
      <c r="D52" s="38">
        <v>193500</v>
      </c>
      <c r="E52" s="38">
        <v>275900</v>
      </c>
      <c r="F52" s="38">
        <v>0</v>
      </c>
      <c r="H52" s="41"/>
    </row>
    <row r="53" spans="1:8" s="40" customFormat="1" ht="21">
      <c r="A53" s="88" t="s">
        <v>71</v>
      </c>
      <c r="B53" s="39"/>
      <c r="C53" s="39"/>
      <c r="D53" s="38"/>
      <c r="E53" s="38"/>
      <c r="F53" s="38"/>
    </row>
    <row r="54" spans="1:8" s="40" customFormat="1" ht="21">
      <c r="A54" s="86" t="s">
        <v>9</v>
      </c>
      <c r="B54" s="39" t="s">
        <v>2</v>
      </c>
      <c r="C54" s="87">
        <f t="shared" ref="C54:C56" si="5">SUM(D54:F54)</f>
        <v>100400</v>
      </c>
      <c r="D54" s="38"/>
      <c r="E54" s="38">
        <v>100400</v>
      </c>
      <c r="F54" s="38">
        <v>0</v>
      </c>
      <c r="H54" s="41"/>
    </row>
    <row r="55" spans="1:8" s="40" customFormat="1" ht="21">
      <c r="A55" s="86" t="s">
        <v>67</v>
      </c>
      <c r="B55" s="39" t="s">
        <v>2</v>
      </c>
      <c r="C55" s="87">
        <f t="shared" si="5"/>
        <v>490000</v>
      </c>
      <c r="D55" s="38">
        <v>490000</v>
      </c>
      <c r="E55" s="38">
        <v>0</v>
      </c>
      <c r="F55" s="38">
        <v>0</v>
      </c>
      <c r="H55" s="41"/>
    </row>
    <row r="56" spans="1:8" s="40" customFormat="1" ht="21">
      <c r="A56" s="86" t="s">
        <v>66</v>
      </c>
      <c r="B56" s="39" t="s">
        <v>2</v>
      </c>
      <c r="C56" s="87">
        <f t="shared" si="5"/>
        <v>0</v>
      </c>
      <c r="D56" s="38">
        <v>0</v>
      </c>
      <c r="E56" s="38">
        <v>0</v>
      </c>
      <c r="F56" s="38">
        <v>0</v>
      </c>
      <c r="H56" s="41"/>
    </row>
    <row r="57" spans="1:8" s="40" customFormat="1" ht="21">
      <c r="A57" s="89" t="s">
        <v>72</v>
      </c>
      <c r="B57" s="39"/>
      <c r="C57" s="39"/>
      <c r="D57" s="38"/>
      <c r="E57" s="38"/>
      <c r="F57" s="38"/>
    </row>
    <row r="58" spans="1:8" ht="21">
      <c r="A58" s="90" t="s">
        <v>78</v>
      </c>
      <c r="B58" s="39" t="s">
        <v>2</v>
      </c>
      <c r="C58" s="87">
        <f t="shared" ref="C58:C61" si="6">SUM(D58:F58)</f>
        <v>36000</v>
      </c>
      <c r="D58" s="69">
        <v>0</v>
      </c>
      <c r="E58" s="69">
        <v>36000</v>
      </c>
      <c r="F58" s="38">
        <v>0</v>
      </c>
      <c r="H58" s="41"/>
    </row>
    <row r="59" spans="1:8" ht="21">
      <c r="A59" s="90" t="s">
        <v>88</v>
      </c>
      <c r="B59" s="39" t="s">
        <v>2</v>
      </c>
      <c r="C59" s="87">
        <f t="shared" si="6"/>
        <v>50000</v>
      </c>
      <c r="D59" s="69">
        <v>0</v>
      </c>
      <c r="E59" s="69">
        <v>50000</v>
      </c>
      <c r="F59" s="38">
        <v>0</v>
      </c>
      <c r="H59" s="68"/>
    </row>
    <row r="60" spans="1:8" s="40" customFormat="1" ht="21">
      <c r="A60" s="86" t="s">
        <v>4</v>
      </c>
      <c r="B60" s="39" t="s">
        <v>2</v>
      </c>
      <c r="C60" s="87">
        <f t="shared" si="6"/>
        <v>35200</v>
      </c>
      <c r="D60" s="38">
        <v>35200</v>
      </c>
      <c r="E60" s="38">
        <v>0</v>
      </c>
      <c r="F60" s="38">
        <v>0</v>
      </c>
      <c r="H60" s="41"/>
    </row>
    <row r="61" spans="1:8" s="40" customFormat="1" ht="21">
      <c r="A61" s="86" t="s">
        <v>76</v>
      </c>
      <c r="B61" s="39" t="s">
        <v>2</v>
      </c>
      <c r="C61" s="87">
        <f t="shared" si="6"/>
        <v>13000</v>
      </c>
      <c r="D61" s="38"/>
      <c r="E61" s="38">
        <v>13000</v>
      </c>
      <c r="F61" s="38">
        <v>0</v>
      </c>
      <c r="H61" s="41"/>
    </row>
    <row r="62" spans="1:8" s="72" customFormat="1" ht="21">
      <c r="A62" s="97" t="s">
        <v>55</v>
      </c>
      <c r="B62" s="70" t="s">
        <v>2</v>
      </c>
      <c r="C62" s="91">
        <f>SUM(D62:F62)</f>
        <v>8339900</v>
      </c>
      <c r="D62" s="71">
        <f>D8+D23+D32+D46</f>
        <v>2238600</v>
      </c>
      <c r="E62" s="71">
        <f>E8+E23+E32+E46</f>
        <v>3712900</v>
      </c>
      <c r="F62" s="71">
        <f>F8+F23+F32+F46</f>
        <v>2388400</v>
      </c>
    </row>
    <row r="63" spans="1:8" s="72" customFormat="1" ht="21">
      <c r="A63" s="98"/>
      <c r="B63" s="70" t="s">
        <v>1</v>
      </c>
      <c r="C63" s="70"/>
      <c r="D63" s="71"/>
      <c r="E63" s="71"/>
      <c r="F63" s="71"/>
    </row>
    <row r="64" spans="1:8" s="75" customFormat="1" ht="21">
      <c r="A64" s="99" t="s">
        <v>21</v>
      </c>
      <c r="B64" s="73" t="s">
        <v>2</v>
      </c>
      <c r="C64" s="57">
        <f>SUM(D64:F64)</f>
        <v>8339900</v>
      </c>
      <c r="D64" s="74">
        <f>D62</f>
        <v>2238600</v>
      </c>
      <c r="E64" s="74">
        <f>E62</f>
        <v>3712900</v>
      </c>
      <c r="F64" s="74">
        <f>F62</f>
        <v>2388400</v>
      </c>
    </row>
    <row r="65" spans="1:6" s="75" customFormat="1" ht="21">
      <c r="A65" s="100"/>
      <c r="B65" s="73" t="s">
        <v>1</v>
      </c>
      <c r="C65" s="73"/>
      <c r="D65" s="74"/>
      <c r="E65" s="74"/>
      <c r="F65" s="74"/>
    </row>
    <row r="66" spans="1:6" s="77" customFormat="1" ht="9.6" customHeight="1">
      <c r="A66" s="76"/>
      <c r="B66" s="76"/>
      <c r="C66" s="76"/>
      <c r="D66" s="44"/>
      <c r="E66" s="44"/>
      <c r="F66" s="44"/>
    </row>
    <row r="67" spans="1:6" s="77" customFormat="1" ht="9.6" customHeight="1">
      <c r="A67" s="76"/>
      <c r="B67" s="76"/>
      <c r="C67" s="76"/>
      <c r="D67" s="44"/>
      <c r="E67" s="44"/>
      <c r="F67" s="44"/>
    </row>
    <row r="68" spans="1:6" s="77" customFormat="1" ht="9.6" customHeight="1">
      <c r="A68" s="76"/>
      <c r="B68" s="76"/>
      <c r="C68" s="76"/>
      <c r="D68" s="44"/>
      <c r="E68" s="44"/>
      <c r="F68" s="44"/>
    </row>
    <row r="69" spans="1:6" s="77" customFormat="1" ht="9.6" customHeight="1">
      <c r="A69" s="76"/>
      <c r="B69" s="76"/>
      <c r="C69" s="76"/>
      <c r="D69" s="44"/>
      <c r="E69" s="44"/>
      <c r="F69" s="44"/>
    </row>
    <row r="70" spans="1:6" s="77" customFormat="1" ht="28.5" customHeight="1">
      <c r="A70" s="49" t="s">
        <v>0</v>
      </c>
      <c r="B70" s="76"/>
      <c r="C70" s="76"/>
      <c r="D70" s="44"/>
      <c r="E70" s="44"/>
      <c r="F70" s="44"/>
    </row>
  </sheetData>
  <mergeCells count="5">
    <mergeCell ref="A62:A63"/>
    <mergeCell ref="A64:A65"/>
    <mergeCell ref="A5:A6"/>
    <mergeCell ref="C5:C6"/>
    <mergeCell ref="A1:F1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8" orientation="portrait" r:id="rId1"/>
  <headerFooter>
    <oddHeader>&amp;R&amp;"TH SarabunPSK,ธรรมดา"&amp;16แบบ สงม. 2   (สำนักงานเขต)</oddHeader>
  </headerFooter>
  <rowBreaks count="1" manualBreakCount="1">
    <brk id="45" max="2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59999389629810485"/>
  </sheetPr>
  <dimension ref="A1:E70"/>
  <sheetViews>
    <sheetView view="pageBreakPreview" zoomScale="80" zoomScaleNormal="70" zoomScaleSheetLayoutView="80" workbookViewId="0">
      <pane xSplit="2" ySplit="6" topLeftCell="C55" activePane="bottomRight" state="frozen"/>
      <selection activeCell="A58" sqref="A58:A61"/>
      <selection pane="topRight" activeCell="A58" sqref="A58:A61"/>
      <selection pane="bottomLeft" activeCell="A58" sqref="A58:A61"/>
      <selection pane="bottomRight" activeCell="C30" sqref="C30"/>
    </sheetView>
  </sheetViews>
  <sheetFormatPr defaultColWidth="9" defaultRowHeight="15"/>
  <cols>
    <col min="1" max="1" width="49.7109375" style="47" customWidth="1"/>
    <col min="2" max="2" width="7.42578125" style="47" customWidth="1"/>
    <col min="3" max="3" width="55.7109375" style="44" customWidth="1"/>
    <col min="4" max="4" width="9" style="47"/>
    <col min="5" max="5" width="11.5703125" style="47" customWidth="1"/>
    <col min="6" max="16384" width="9" style="47"/>
  </cols>
  <sheetData>
    <row r="1" spans="1:5" ht="21">
      <c r="A1" s="96" t="s">
        <v>81</v>
      </c>
      <c r="B1" s="96"/>
      <c r="C1" s="96"/>
    </row>
    <row r="2" spans="1:5" ht="21">
      <c r="A2" s="48" t="s">
        <v>56</v>
      </c>
      <c r="B2" s="48"/>
    </row>
    <row r="3" spans="1:5" ht="21">
      <c r="A3" s="49" t="s">
        <v>57</v>
      </c>
      <c r="B3" s="49"/>
    </row>
    <row r="4" spans="1:5" ht="21">
      <c r="A4" s="49"/>
      <c r="B4" s="49"/>
      <c r="C4" s="50" t="s">
        <v>14</v>
      </c>
    </row>
    <row r="5" spans="1:5" ht="21">
      <c r="A5" s="104" t="s">
        <v>38</v>
      </c>
      <c r="B5" s="52" t="s">
        <v>12</v>
      </c>
      <c r="C5" s="92" t="s">
        <v>40</v>
      </c>
    </row>
    <row r="6" spans="1:5" ht="21">
      <c r="A6" s="105"/>
      <c r="B6" s="54" t="s">
        <v>1</v>
      </c>
      <c r="C6" s="93" t="s">
        <v>84</v>
      </c>
    </row>
    <row r="7" spans="1:5" ht="21">
      <c r="A7" s="27" t="s">
        <v>39</v>
      </c>
      <c r="B7" s="56"/>
      <c r="C7" s="59"/>
    </row>
    <row r="8" spans="1:5" ht="21">
      <c r="A8" s="28" t="s">
        <v>58</v>
      </c>
      <c r="B8" s="60" t="s">
        <v>2</v>
      </c>
      <c r="C8" s="24">
        <f>C10</f>
        <v>382100</v>
      </c>
    </row>
    <row r="9" spans="1:5" ht="21">
      <c r="A9" s="29"/>
      <c r="B9" s="60" t="s">
        <v>1</v>
      </c>
      <c r="C9" s="24"/>
    </row>
    <row r="10" spans="1:5" s="44" customFormat="1" ht="21">
      <c r="A10" s="30" t="s">
        <v>73</v>
      </c>
      <c r="B10" s="53" t="s">
        <v>2</v>
      </c>
      <c r="C10" s="25">
        <f>SUM(C14:C22)</f>
        <v>382100</v>
      </c>
      <c r="E10" s="41"/>
    </row>
    <row r="11" spans="1:5" s="44" customFormat="1" ht="21">
      <c r="A11" s="31"/>
      <c r="B11" s="42" t="s">
        <v>1</v>
      </c>
      <c r="C11" s="25"/>
    </row>
    <row r="12" spans="1:5" s="44" customFormat="1" ht="21">
      <c r="A12" s="32" t="s">
        <v>69</v>
      </c>
      <c r="B12" s="62"/>
      <c r="C12" s="64"/>
    </row>
    <row r="13" spans="1:5" s="40" customFormat="1" ht="21">
      <c r="A13" s="34" t="s">
        <v>70</v>
      </c>
      <c r="B13" s="65"/>
      <c r="C13" s="67"/>
    </row>
    <row r="14" spans="1:5" s="40" customFormat="1" ht="21">
      <c r="A14" s="33" t="s">
        <v>11</v>
      </c>
      <c r="B14" s="39" t="s">
        <v>2</v>
      </c>
      <c r="C14" s="26">
        <v>328000</v>
      </c>
      <c r="E14" s="41"/>
    </row>
    <row r="15" spans="1:5" s="40" customFormat="1" ht="21">
      <c r="A15" s="35" t="s">
        <v>71</v>
      </c>
      <c r="B15" s="39"/>
      <c r="C15" s="26"/>
    </row>
    <row r="16" spans="1:5" s="40" customFormat="1" ht="21">
      <c r="A16" s="33" t="s">
        <v>82</v>
      </c>
      <c r="B16" s="39" t="s">
        <v>2</v>
      </c>
      <c r="C16" s="26">
        <v>0</v>
      </c>
      <c r="E16" s="41"/>
    </row>
    <row r="17" spans="1:5" s="40" customFormat="1" ht="21">
      <c r="A17" s="33" t="s">
        <v>9</v>
      </c>
      <c r="B17" s="39" t="s">
        <v>2</v>
      </c>
      <c r="C17" s="26">
        <v>0</v>
      </c>
      <c r="E17" s="41"/>
    </row>
    <row r="18" spans="1:5" s="40" customFormat="1" ht="21">
      <c r="A18" s="36" t="s">
        <v>72</v>
      </c>
      <c r="B18" s="39"/>
      <c r="C18" s="26"/>
    </row>
    <row r="19" spans="1:5" s="40" customFormat="1" ht="21">
      <c r="A19" s="33" t="s">
        <v>74</v>
      </c>
      <c r="B19" s="39" t="s">
        <v>2</v>
      </c>
      <c r="C19" s="26">
        <v>0</v>
      </c>
      <c r="E19" s="41"/>
    </row>
    <row r="20" spans="1:5" s="40" customFormat="1" ht="21">
      <c r="A20" s="33" t="s">
        <v>83</v>
      </c>
      <c r="B20" s="39" t="s">
        <v>2</v>
      </c>
      <c r="C20" s="26">
        <v>10000</v>
      </c>
      <c r="E20" s="41"/>
    </row>
    <row r="21" spans="1:5" s="40" customFormat="1" ht="21">
      <c r="A21" s="33" t="s">
        <v>75</v>
      </c>
      <c r="B21" s="39" t="s">
        <v>2</v>
      </c>
      <c r="C21" s="26">
        <v>37500</v>
      </c>
      <c r="E21" s="41"/>
    </row>
    <row r="22" spans="1:5" s="40" customFormat="1" ht="21">
      <c r="A22" s="33" t="s">
        <v>4</v>
      </c>
      <c r="B22" s="39" t="s">
        <v>2</v>
      </c>
      <c r="C22" s="26">
        <v>6600</v>
      </c>
      <c r="E22" s="41"/>
    </row>
    <row r="23" spans="1:5" ht="21">
      <c r="A23" s="28" t="s">
        <v>59</v>
      </c>
      <c r="B23" s="60" t="s">
        <v>2</v>
      </c>
      <c r="C23" s="24">
        <f>C25</f>
        <v>16600</v>
      </c>
      <c r="E23" s="41"/>
    </row>
    <row r="24" spans="1:5" ht="21">
      <c r="A24" s="29"/>
      <c r="B24" s="60" t="s">
        <v>1</v>
      </c>
      <c r="C24" s="24"/>
    </row>
    <row r="25" spans="1:5" s="44" customFormat="1" ht="21">
      <c r="A25" s="30" t="s">
        <v>73</v>
      </c>
      <c r="B25" s="42" t="s">
        <v>2</v>
      </c>
      <c r="C25" s="25">
        <f>SUM(C29:C31)</f>
        <v>16600</v>
      </c>
      <c r="E25" s="45"/>
    </row>
    <row r="26" spans="1:5" s="44" customFormat="1" ht="21">
      <c r="A26" s="31"/>
      <c r="B26" s="42"/>
      <c r="C26" s="25"/>
    </row>
    <row r="27" spans="1:5" s="44" customFormat="1" ht="21">
      <c r="A27" s="32" t="s">
        <v>69</v>
      </c>
      <c r="B27" s="62"/>
      <c r="C27" s="64"/>
    </row>
    <row r="28" spans="1:5" s="40" customFormat="1" ht="21">
      <c r="A28" s="36" t="s">
        <v>72</v>
      </c>
      <c r="B28" s="39"/>
      <c r="C28" s="26"/>
    </row>
    <row r="29" spans="1:5" s="40" customFormat="1" ht="21">
      <c r="A29" s="33" t="s">
        <v>61</v>
      </c>
      <c r="B29" s="39" t="s">
        <v>2</v>
      </c>
      <c r="C29" s="26">
        <v>0</v>
      </c>
      <c r="E29" s="41"/>
    </row>
    <row r="30" spans="1:5" s="40" customFormat="1" ht="21">
      <c r="A30" s="33" t="s">
        <v>60</v>
      </c>
      <c r="B30" s="39" t="s">
        <v>2</v>
      </c>
      <c r="C30" s="26">
        <v>10000</v>
      </c>
      <c r="E30" s="41"/>
    </row>
    <row r="31" spans="1:5" s="40" customFormat="1" ht="21">
      <c r="A31" s="33" t="s">
        <v>4</v>
      </c>
      <c r="B31" s="39" t="s">
        <v>2</v>
      </c>
      <c r="C31" s="26">
        <v>6600</v>
      </c>
      <c r="E31" s="41"/>
    </row>
    <row r="32" spans="1:5" ht="21">
      <c r="A32" s="28" t="s">
        <v>62</v>
      </c>
      <c r="B32" s="60" t="s">
        <v>2</v>
      </c>
      <c r="C32" s="24">
        <f>C34</f>
        <v>1121200</v>
      </c>
    </row>
    <row r="33" spans="1:5" ht="21">
      <c r="A33" s="29"/>
      <c r="B33" s="60"/>
      <c r="C33" s="24"/>
    </row>
    <row r="34" spans="1:5" s="44" customFormat="1" ht="21">
      <c r="A34" s="30" t="s">
        <v>73</v>
      </c>
      <c r="B34" s="42" t="s">
        <v>2</v>
      </c>
      <c r="C34" s="25">
        <f>SUM(C38:C45)</f>
        <v>1121200</v>
      </c>
      <c r="E34" s="45"/>
    </row>
    <row r="35" spans="1:5" s="44" customFormat="1" ht="21">
      <c r="A35" s="31"/>
      <c r="B35" s="42"/>
      <c r="C35" s="25"/>
    </row>
    <row r="36" spans="1:5" s="44" customFormat="1" ht="21">
      <c r="A36" s="32" t="s">
        <v>69</v>
      </c>
      <c r="B36" s="62"/>
      <c r="C36" s="64"/>
    </row>
    <row r="37" spans="1:5" s="40" customFormat="1" ht="21">
      <c r="A37" s="36" t="s">
        <v>71</v>
      </c>
      <c r="B37" s="39"/>
      <c r="C37" s="26"/>
    </row>
    <row r="38" spans="1:5" s="40" customFormat="1" ht="21">
      <c r="A38" s="33" t="s">
        <v>63</v>
      </c>
      <c r="B38" s="39" t="s">
        <v>2</v>
      </c>
      <c r="C38" s="26">
        <v>500000</v>
      </c>
      <c r="E38" s="41"/>
    </row>
    <row r="39" spans="1:5" s="40" customFormat="1" ht="21">
      <c r="A39" s="33" t="s">
        <v>64</v>
      </c>
      <c r="B39" s="39" t="s">
        <v>2</v>
      </c>
      <c r="C39" s="26">
        <v>100000</v>
      </c>
      <c r="E39" s="41"/>
    </row>
    <row r="40" spans="1:5" s="40" customFormat="1" ht="21">
      <c r="A40" s="36" t="s">
        <v>72</v>
      </c>
      <c r="B40" s="39"/>
      <c r="C40" s="26"/>
    </row>
    <row r="41" spans="1:5" s="40" customFormat="1" ht="21">
      <c r="A41" s="33" t="s">
        <v>74</v>
      </c>
      <c r="B41" s="39" t="s">
        <v>2</v>
      </c>
      <c r="C41" s="26">
        <v>18000</v>
      </c>
      <c r="E41" s="41"/>
    </row>
    <row r="42" spans="1:5" s="40" customFormat="1" ht="21">
      <c r="A42" s="33" t="s">
        <v>87</v>
      </c>
      <c r="B42" s="39" t="s">
        <v>2</v>
      </c>
      <c r="C42" s="26">
        <v>200000</v>
      </c>
      <c r="E42" s="41"/>
    </row>
    <row r="43" spans="1:5" s="40" customFormat="1" ht="21">
      <c r="A43" s="33" t="s">
        <v>4</v>
      </c>
      <c r="B43" s="39" t="s">
        <v>2</v>
      </c>
      <c r="C43" s="26">
        <v>2200</v>
      </c>
      <c r="E43" s="41"/>
    </row>
    <row r="44" spans="1:5" s="40" customFormat="1" ht="21">
      <c r="A44" s="33" t="s">
        <v>76</v>
      </c>
      <c r="B44" s="39" t="s">
        <v>2</v>
      </c>
      <c r="C44" s="26">
        <v>1000</v>
      </c>
      <c r="E44" s="41"/>
    </row>
    <row r="45" spans="1:5" s="40" customFormat="1" ht="21">
      <c r="A45" s="33" t="s">
        <v>77</v>
      </c>
      <c r="B45" s="39" t="s">
        <v>2</v>
      </c>
      <c r="C45" s="26">
        <v>300000</v>
      </c>
      <c r="E45" s="46"/>
    </row>
    <row r="46" spans="1:5" ht="21">
      <c r="A46" s="28" t="s">
        <v>65</v>
      </c>
      <c r="B46" s="60" t="s">
        <v>2</v>
      </c>
      <c r="C46" s="24">
        <f>C48</f>
        <v>718700</v>
      </c>
    </row>
    <row r="47" spans="1:5" ht="21">
      <c r="A47" s="29"/>
      <c r="B47" s="60" t="s">
        <v>1</v>
      </c>
      <c r="C47" s="24"/>
    </row>
    <row r="48" spans="1:5" s="44" customFormat="1" ht="21">
      <c r="A48" s="30" t="s">
        <v>73</v>
      </c>
      <c r="B48" s="53" t="s">
        <v>2</v>
      </c>
      <c r="C48" s="25">
        <f>SUM(C52:C61)</f>
        <v>718700</v>
      </c>
      <c r="E48" s="45"/>
    </row>
    <row r="49" spans="1:5" s="44" customFormat="1" ht="21">
      <c r="A49" s="31"/>
      <c r="B49" s="42" t="s">
        <v>1</v>
      </c>
      <c r="C49" s="25"/>
    </row>
    <row r="50" spans="1:5" s="44" customFormat="1" ht="21">
      <c r="A50" s="32" t="s">
        <v>69</v>
      </c>
      <c r="B50" s="62"/>
      <c r="C50" s="64"/>
    </row>
    <row r="51" spans="1:5" s="40" customFormat="1" ht="21">
      <c r="A51" s="34" t="s">
        <v>70</v>
      </c>
      <c r="B51" s="65"/>
      <c r="C51" s="67"/>
    </row>
    <row r="52" spans="1:5" s="40" customFormat="1" ht="21">
      <c r="A52" s="33" t="s">
        <v>11</v>
      </c>
      <c r="B52" s="39" t="s">
        <v>2</v>
      </c>
      <c r="C52" s="26">
        <v>193500</v>
      </c>
      <c r="E52" s="41"/>
    </row>
    <row r="53" spans="1:5" s="40" customFormat="1" ht="21">
      <c r="A53" s="35" t="s">
        <v>71</v>
      </c>
      <c r="B53" s="39"/>
      <c r="C53" s="26"/>
    </row>
    <row r="54" spans="1:5" s="40" customFormat="1" ht="21">
      <c r="A54" s="33" t="s">
        <v>9</v>
      </c>
      <c r="B54" s="39" t="s">
        <v>2</v>
      </c>
      <c r="C54" s="26">
        <v>0</v>
      </c>
      <c r="E54" s="41"/>
    </row>
    <row r="55" spans="1:5" s="40" customFormat="1" ht="21">
      <c r="A55" s="33" t="s">
        <v>67</v>
      </c>
      <c r="B55" s="39" t="s">
        <v>2</v>
      </c>
      <c r="C55" s="26">
        <v>490000</v>
      </c>
      <c r="E55" s="41"/>
    </row>
    <row r="56" spans="1:5" s="40" customFormat="1" ht="21">
      <c r="A56" s="33" t="s">
        <v>66</v>
      </c>
      <c r="B56" s="39" t="s">
        <v>2</v>
      </c>
      <c r="C56" s="26">
        <v>0</v>
      </c>
      <c r="E56" s="41"/>
    </row>
    <row r="57" spans="1:5" s="40" customFormat="1" ht="21">
      <c r="A57" s="36" t="s">
        <v>72</v>
      </c>
      <c r="B57" s="39"/>
      <c r="C57" s="26"/>
    </row>
    <row r="58" spans="1:5" ht="21">
      <c r="A58" s="37" t="s">
        <v>78</v>
      </c>
      <c r="B58" s="39" t="s">
        <v>2</v>
      </c>
      <c r="C58" s="25">
        <v>0</v>
      </c>
      <c r="E58" s="41"/>
    </row>
    <row r="59" spans="1:5" ht="21">
      <c r="A59" s="37" t="s">
        <v>88</v>
      </c>
      <c r="B59" s="39" t="s">
        <v>2</v>
      </c>
      <c r="C59" s="25">
        <v>0</v>
      </c>
      <c r="E59" s="68"/>
    </row>
    <row r="60" spans="1:5" s="40" customFormat="1" ht="21">
      <c r="A60" s="33" t="s">
        <v>4</v>
      </c>
      <c r="B60" s="39" t="s">
        <v>2</v>
      </c>
      <c r="C60" s="26">
        <v>35200</v>
      </c>
      <c r="E60" s="41"/>
    </row>
    <row r="61" spans="1:5" s="40" customFormat="1" ht="21">
      <c r="A61" s="33" t="s">
        <v>76</v>
      </c>
      <c r="B61" s="39" t="s">
        <v>2</v>
      </c>
      <c r="C61" s="26"/>
      <c r="E61" s="41"/>
    </row>
    <row r="62" spans="1:5" s="72" customFormat="1" ht="21">
      <c r="A62" s="97" t="s">
        <v>55</v>
      </c>
      <c r="B62" s="70" t="s">
        <v>2</v>
      </c>
      <c r="C62" s="71">
        <f>C8+C23+C32+C46</f>
        <v>2238600</v>
      </c>
    </row>
    <row r="63" spans="1:5" s="72" customFormat="1" ht="21">
      <c r="A63" s="98"/>
      <c r="B63" s="70" t="s">
        <v>1</v>
      </c>
      <c r="C63" s="71"/>
    </row>
    <row r="64" spans="1:5" s="75" customFormat="1" ht="21">
      <c r="A64" s="99" t="s">
        <v>21</v>
      </c>
      <c r="B64" s="73" t="s">
        <v>2</v>
      </c>
      <c r="C64" s="74">
        <f>C62</f>
        <v>2238600</v>
      </c>
    </row>
    <row r="65" spans="1:3" s="75" customFormat="1" ht="21">
      <c r="A65" s="100"/>
      <c r="B65" s="73" t="s">
        <v>1</v>
      </c>
      <c r="C65" s="74"/>
    </row>
    <row r="66" spans="1:3" s="77" customFormat="1" ht="9.6" customHeight="1">
      <c r="A66" s="76"/>
      <c r="B66" s="76"/>
      <c r="C66" s="44"/>
    </row>
    <row r="67" spans="1:3" s="77" customFormat="1" ht="9.6" customHeight="1">
      <c r="A67" s="76"/>
      <c r="B67" s="76"/>
      <c r="C67" s="44"/>
    </row>
    <row r="68" spans="1:3" s="77" customFormat="1" ht="9.6" customHeight="1">
      <c r="A68" s="76"/>
      <c r="B68" s="76"/>
      <c r="C68" s="44"/>
    </row>
    <row r="69" spans="1:3" s="77" customFormat="1" ht="9.6" customHeight="1">
      <c r="A69" s="76"/>
      <c r="B69" s="76"/>
      <c r="C69" s="44"/>
    </row>
    <row r="70" spans="1:3" s="77" customFormat="1" ht="28.5" customHeight="1">
      <c r="A70" s="49" t="s">
        <v>0</v>
      </c>
      <c r="B70" s="76"/>
      <c r="C70" s="44"/>
    </row>
  </sheetData>
  <mergeCells count="4">
    <mergeCell ref="A62:A63"/>
    <mergeCell ref="A64:A65"/>
    <mergeCell ref="A1:C1"/>
    <mergeCell ref="A5:A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8" orientation="portrait" r:id="rId1"/>
  <headerFooter>
    <oddHeader>&amp;R&amp;"TH SarabunPSK,ธรรมดา"&amp;16แบบ สงม. 2   (สำนักงานเขต)</oddHeader>
  </headerFooter>
  <rowBreaks count="1" manualBreakCount="1">
    <brk id="45" max="2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4E0FD-4632-4FF5-9010-96BC4DAFAFAB}">
  <dimension ref="A1:E70"/>
  <sheetViews>
    <sheetView view="pageBreakPreview" zoomScale="70" zoomScaleNormal="70" zoomScaleSheetLayoutView="70" workbookViewId="0">
      <pane xSplit="2" ySplit="6" topLeftCell="C7" activePane="bottomRight" state="frozen"/>
      <selection sqref="A1:R1"/>
      <selection pane="topRight" sqref="A1:R1"/>
      <selection pane="bottomLeft" sqref="A1:R1"/>
      <selection pane="bottomRight" activeCell="A22" sqref="A22"/>
    </sheetView>
  </sheetViews>
  <sheetFormatPr defaultColWidth="9" defaultRowHeight="15"/>
  <cols>
    <col min="1" max="1" width="44.7109375" style="47" customWidth="1"/>
    <col min="2" max="2" width="7.42578125" style="47" customWidth="1"/>
    <col min="3" max="3" width="55.7109375" style="44" customWidth="1"/>
    <col min="4" max="4" width="9" style="47"/>
    <col min="5" max="5" width="11.5703125" style="47" customWidth="1"/>
    <col min="6" max="16384" width="9" style="47"/>
  </cols>
  <sheetData>
    <row r="1" spans="1:5" ht="21">
      <c r="A1" s="96" t="s">
        <v>68</v>
      </c>
      <c r="B1" s="96"/>
      <c r="C1" s="96"/>
    </row>
    <row r="2" spans="1:5" ht="21">
      <c r="A2" s="48" t="s">
        <v>56</v>
      </c>
      <c r="B2" s="48"/>
    </row>
    <row r="3" spans="1:5" ht="21">
      <c r="A3" s="49" t="s">
        <v>57</v>
      </c>
      <c r="B3" s="49"/>
    </row>
    <row r="4" spans="1:5" ht="21">
      <c r="A4" s="49"/>
      <c r="B4" s="49"/>
      <c r="C4" s="50" t="s">
        <v>14</v>
      </c>
    </row>
    <row r="5" spans="1:5" ht="21">
      <c r="A5" s="104" t="s">
        <v>38</v>
      </c>
      <c r="B5" s="52" t="s">
        <v>12</v>
      </c>
      <c r="C5" s="92" t="s">
        <v>45</v>
      </c>
    </row>
    <row r="6" spans="1:5" ht="21">
      <c r="A6" s="105"/>
      <c r="B6" s="54" t="s">
        <v>1</v>
      </c>
      <c r="C6" s="93" t="s">
        <v>79</v>
      </c>
    </row>
    <row r="7" spans="1:5" ht="21">
      <c r="A7" s="27" t="s">
        <v>39</v>
      </c>
      <c r="B7" s="56"/>
      <c r="C7" s="59"/>
    </row>
    <row r="8" spans="1:5" ht="21">
      <c r="A8" s="28" t="s">
        <v>58</v>
      </c>
      <c r="B8" s="60" t="s">
        <v>2</v>
      </c>
      <c r="C8" s="24">
        <f>C10</f>
        <v>440300</v>
      </c>
    </row>
    <row r="9" spans="1:5" ht="21">
      <c r="A9" s="29"/>
      <c r="B9" s="60" t="s">
        <v>1</v>
      </c>
      <c r="C9" s="24"/>
    </row>
    <row r="10" spans="1:5" s="44" customFormat="1" ht="21">
      <c r="A10" s="30" t="s">
        <v>73</v>
      </c>
      <c r="B10" s="53" t="s">
        <v>2</v>
      </c>
      <c r="C10" s="25">
        <f>SUM(C14:C22)</f>
        <v>440300</v>
      </c>
      <c r="E10" s="41"/>
    </row>
    <row r="11" spans="1:5" s="44" customFormat="1" ht="21">
      <c r="A11" s="31"/>
      <c r="B11" s="42" t="s">
        <v>1</v>
      </c>
      <c r="C11" s="25"/>
    </row>
    <row r="12" spans="1:5" s="44" customFormat="1" ht="21">
      <c r="A12" s="32" t="s">
        <v>69</v>
      </c>
      <c r="B12" s="62"/>
      <c r="C12" s="64"/>
    </row>
    <row r="13" spans="1:5" s="40" customFormat="1" ht="21">
      <c r="A13" s="34" t="s">
        <v>70</v>
      </c>
      <c r="B13" s="65"/>
      <c r="C13" s="67"/>
    </row>
    <row r="14" spans="1:5" s="40" customFormat="1" ht="21">
      <c r="A14" s="33" t="s">
        <v>11</v>
      </c>
      <c r="B14" s="39" t="s">
        <v>2</v>
      </c>
      <c r="C14" s="26">
        <v>328000</v>
      </c>
      <c r="E14" s="41"/>
    </row>
    <row r="15" spans="1:5" s="40" customFormat="1" ht="21">
      <c r="A15" s="35" t="s">
        <v>71</v>
      </c>
      <c r="B15" s="39"/>
      <c r="C15" s="26"/>
    </row>
    <row r="16" spans="1:5" s="40" customFormat="1" ht="21">
      <c r="A16" s="33" t="s">
        <v>82</v>
      </c>
      <c r="B16" s="39" t="s">
        <v>2</v>
      </c>
      <c r="C16" s="26">
        <v>0</v>
      </c>
      <c r="E16" s="41"/>
    </row>
    <row r="17" spans="1:5" s="40" customFormat="1" ht="21">
      <c r="A17" s="33" t="s">
        <v>9</v>
      </c>
      <c r="B17" s="39" t="s">
        <v>2</v>
      </c>
      <c r="C17" s="26">
        <v>44600</v>
      </c>
      <c r="E17" s="41"/>
    </row>
    <row r="18" spans="1:5" s="40" customFormat="1" ht="21">
      <c r="A18" s="36" t="s">
        <v>72</v>
      </c>
      <c r="B18" s="39"/>
      <c r="C18" s="26"/>
    </row>
    <row r="19" spans="1:5" s="40" customFormat="1" ht="21">
      <c r="A19" s="33" t="s">
        <v>74</v>
      </c>
      <c r="B19" s="39" t="s">
        <v>2</v>
      </c>
      <c r="C19" s="26">
        <v>38000</v>
      </c>
      <c r="E19" s="41"/>
    </row>
    <row r="20" spans="1:5" s="40" customFormat="1" ht="21">
      <c r="A20" s="33" t="s">
        <v>83</v>
      </c>
      <c r="B20" s="39" t="s">
        <v>2</v>
      </c>
      <c r="C20" s="26">
        <v>0</v>
      </c>
      <c r="E20" s="41"/>
    </row>
    <row r="21" spans="1:5" s="40" customFormat="1" ht="21">
      <c r="A21" s="33" t="s">
        <v>75</v>
      </c>
      <c r="B21" s="39" t="s">
        <v>2</v>
      </c>
      <c r="C21" s="26">
        <v>29700</v>
      </c>
      <c r="E21" s="41"/>
    </row>
    <row r="22" spans="1:5" s="40" customFormat="1" ht="21">
      <c r="A22" s="33" t="s">
        <v>4</v>
      </c>
      <c r="B22" s="39" t="s">
        <v>2</v>
      </c>
      <c r="C22" s="26">
        <v>0</v>
      </c>
      <c r="E22" s="41"/>
    </row>
    <row r="23" spans="1:5" ht="21">
      <c r="A23" s="28" t="s">
        <v>59</v>
      </c>
      <c r="B23" s="60" t="s">
        <v>2</v>
      </c>
      <c r="C23" s="24">
        <f>C25</f>
        <v>41000</v>
      </c>
      <c r="E23" s="41"/>
    </row>
    <row r="24" spans="1:5" ht="21">
      <c r="A24" s="29"/>
      <c r="B24" s="60" t="s">
        <v>1</v>
      </c>
      <c r="C24" s="24"/>
    </row>
    <row r="25" spans="1:5" s="44" customFormat="1" ht="21">
      <c r="A25" s="30" t="s">
        <v>73</v>
      </c>
      <c r="B25" s="42" t="s">
        <v>2</v>
      </c>
      <c r="C25" s="25">
        <f>SUM(C29:C31)</f>
        <v>41000</v>
      </c>
      <c r="E25" s="45"/>
    </row>
    <row r="26" spans="1:5" s="44" customFormat="1" ht="21">
      <c r="A26" s="31"/>
      <c r="B26" s="42"/>
      <c r="C26" s="25"/>
    </row>
    <row r="27" spans="1:5" s="44" customFormat="1" ht="21">
      <c r="A27" s="32" t="s">
        <v>69</v>
      </c>
      <c r="B27" s="62"/>
      <c r="C27" s="64"/>
    </row>
    <row r="28" spans="1:5" s="40" customFormat="1" ht="21">
      <c r="A28" s="36" t="s">
        <v>72</v>
      </c>
      <c r="B28" s="39"/>
      <c r="C28" s="26"/>
    </row>
    <row r="29" spans="1:5" s="40" customFormat="1" ht="21">
      <c r="A29" s="33" t="s">
        <v>61</v>
      </c>
      <c r="B29" s="39" t="s">
        <v>2</v>
      </c>
      <c r="C29" s="26">
        <v>31000</v>
      </c>
      <c r="E29" s="41"/>
    </row>
    <row r="30" spans="1:5" s="40" customFormat="1" ht="21">
      <c r="A30" s="33" t="s">
        <v>60</v>
      </c>
      <c r="B30" s="39" t="s">
        <v>2</v>
      </c>
      <c r="C30" s="26">
        <v>10000</v>
      </c>
      <c r="E30" s="41"/>
    </row>
    <row r="31" spans="1:5" s="40" customFormat="1" ht="21">
      <c r="A31" s="33" t="s">
        <v>4</v>
      </c>
      <c r="B31" s="39" t="s">
        <v>2</v>
      </c>
      <c r="C31" s="26">
        <v>0</v>
      </c>
      <c r="E31" s="41"/>
    </row>
    <row r="32" spans="1:5" ht="21">
      <c r="A32" s="28" t="s">
        <v>62</v>
      </c>
      <c r="B32" s="60" t="s">
        <v>2</v>
      </c>
      <c r="C32" s="24">
        <f>C34</f>
        <v>3200000</v>
      </c>
    </row>
    <row r="33" spans="1:5" ht="21">
      <c r="A33" s="29"/>
      <c r="B33" s="60"/>
      <c r="C33" s="24"/>
    </row>
    <row r="34" spans="1:5" s="44" customFormat="1" ht="21">
      <c r="A34" s="30" t="s">
        <v>73</v>
      </c>
      <c r="B34" s="42" t="s">
        <v>2</v>
      </c>
      <c r="C34" s="25">
        <f>SUM(C38:C45)</f>
        <v>3200000</v>
      </c>
      <c r="E34" s="45"/>
    </row>
    <row r="35" spans="1:5" s="44" customFormat="1" ht="21">
      <c r="A35" s="31"/>
      <c r="B35" s="42"/>
      <c r="C35" s="25"/>
    </row>
    <row r="36" spans="1:5" s="44" customFormat="1" ht="21">
      <c r="A36" s="32" t="s">
        <v>69</v>
      </c>
      <c r="B36" s="62"/>
      <c r="C36" s="64"/>
    </row>
    <row r="37" spans="1:5" s="40" customFormat="1" ht="21">
      <c r="A37" s="36" t="s">
        <v>71</v>
      </c>
      <c r="B37" s="39"/>
      <c r="C37" s="26"/>
    </row>
    <row r="38" spans="1:5" s="40" customFormat="1" ht="21">
      <c r="A38" s="33" t="s">
        <v>63</v>
      </c>
      <c r="B38" s="39" t="s">
        <v>2</v>
      </c>
      <c r="C38" s="26">
        <v>3000000</v>
      </c>
      <c r="E38" s="41"/>
    </row>
    <row r="39" spans="1:5" s="40" customFormat="1" ht="21">
      <c r="A39" s="33" t="s">
        <v>64</v>
      </c>
      <c r="B39" s="39" t="s">
        <v>2</v>
      </c>
      <c r="C39" s="26">
        <v>0</v>
      </c>
      <c r="E39" s="41"/>
    </row>
    <row r="40" spans="1:5" s="40" customFormat="1" ht="21">
      <c r="A40" s="36" t="s">
        <v>72</v>
      </c>
      <c r="B40" s="39"/>
      <c r="C40" s="26"/>
    </row>
    <row r="41" spans="1:5" s="40" customFormat="1" ht="21">
      <c r="A41" s="33" t="s">
        <v>74</v>
      </c>
      <c r="B41" s="39" t="s">
        <v>2</v>
      </c>
      <c r="C41" s="26">
        <v>0</v>
      </c>
      <c r="E41" s="41"/>
    </row>
    <row r="42" spans="1:5" s="40" customFormat="1" ht="21">
      <c r="A42" s="33" t="s">
        <v>87</v>
      </c>
      <c r="B42" s="39" t="s">
        <v>2</v>
      </c>
      <c r="C42" s="26">
        <v>0</v>
      </c>
      <c r="E42" s="41"/>
    </row>
    <row r="43" spans="1:5" s="40" customFormat="1" ht="21">
      <c r="A43" s="33" t="s">
        <v>4</v>
      </c>
      <c r="B43" s="39" t="s">
        <v>2</v>
      </c>
      <c r="C43" s="26">
        <v>0</v>
      </c>
      <c r="E43" s="41"/>
    </row>
    <row r="44" spans="1:5" s="40" customFormat="1" ht="21">
      <c r="A44" s="33" t="s">
        <v>76</v>
      </c>
      <c r="B44" s="39" t="s">
        <v>2</v>
      </c>
      <c r="C44" s="26">
        <v>0</v>
      </c>
      <c r="E44" s="41"/>
    </row>
    <row r="45" spans="1:5" s="40" customFormat="1" ht="21">
      <c r="A45" s="33" t="s">
        <v>77</v>
      </c>
      <c r="B45" s="39" t="s">
        <v>2</v>
      </c>
      <c r="C45" s="26">
        <v>200000</v>
      </c>
      <c r="E45" s="46"/>
    </row>
    <row r="46" spans="1:5" ht="21">
      <c r="A46" s="28" t="s">
        <v>65</v>
      </c>
      <c r="B46" s="60" t="s">
        <v>2</v>
      </c>
      <c r="C46" s="24">
        <f>C48</f>
        <v>476100</v>
      </c>
    </row>
    <row r="47" spans="1:5" ht="21">
      <c r="A47" s="29"/>
      <c r="B47" s="60" t="s">
        <v>1</v>
      </c>
      <c r="C47" s="24"/>
    </row>
    <row r="48" spans="1:5" s="44" customFormat="1" ht="21">
      <c r="A48" s="30" t="s">
        <v>73</v>
      </c>
      <c r="B48" s="53" t="s">
        <v>2</v>
      </c>
      <c r="C48" s="25">
        <f>SUM(C52:C61)</f>
        <v>476100</v>
      </c>
      <c r="E48" s="45"/>
    </row>
    <row r="49" spans="1:5" s="44" customFormat="1" ht="21">
      <c r="A49" s="31"/>
      <c r="B49" s="42" t="s">
        <v>1</v>
      </c>
      <c r="C49" s="25"/>
    </row>
    <row r="50" spans="1:5" s="44" customFormat="1" ht="21">
      <c r="A50" s="32" t="s">
        <v>69</v>
      </c>
      <c r="B50" s="62"/>
      <c r="C50" s="64"/>
    </row>
    <row r="51" spans="1:5" s="40" customFormat="1" ht="21">
      <c r="A51" s="34" t="s">
        <v>70</v>
      </c>
      <c r="B51" s="65"/>
      <c r="C51" s="67"/>
    </row>
    <row r="52" spans="1:5" s="40" customFormat="1" ht="21">
      <c r="A52" s="33" t="s">
        <v>11</v>
      </c>
      <c r="B52" s="39" t="s">
        <v>2</v>
      </c>
      <c r="C52" s="26">
        <v>276000</v>
      </c>
      <c r="E52" s="41"/>
    </row>
    <row r="53" spans="1:5" s="40" customFormat="1" ht="21">
      <c r="A53" s="35" t="s">
        <v>71</v>
      </c>
      <c r="B53" s="39"/>
      <c r="C53" s="26"/>
    </row>
    <row r="54" spans="1:5" s="40" customFormat="1" ht="21">
      <c r="A54" s="33" t="s">
        <v>9</v>
      </c>
      <c r="B54" s="39" t="s">
        <v>2</v>
      </c>
      <c r="C54" s="26">
        <v>100400</v>
      </c>
      <c r="E54" s="41"/>
    </row>
    <row r="55" spans="1:5" s="40" customFormat="1" ht="21">
      <c r="A55" s="33" t="s">
        <v>67</v>
      </c>
      <c r="B55" s="39" t="s">
        <v>2</v>
      </c>
      <c r="C55" s="26">
        <v>0</v>
      </c>
      <c r="E55" s="41"/>
    </row>
    <row r="56" spans="1:5" s="40" customFormat="1" ht="21">
      <c r="A56" s="33" t="s">
        <v>66</v>
      </c>
      <c r="B56" s="39" t="s">
        <v>2</v>
      </c>
      <c r="C56" s="26">
        <v>0</v>
      </c>
      <c r="E56" s="41"/>
    </row>
    <row r="57" spans="1:5" s="40" customFormat="1" ht="21">
      <c r="A57" s="36" t="s">
        <v>72</v>
      </c>
      <c r="B57" s="39"/>
      <c r="C57" s="26"/>
    </row>
    <row r="58" spans="1:5" ht="21">
      <c r="A58" s="37" t="s">
        <v>78</v>
      </c>
      <c r="B58" s="39" t="s">
        <v>2</v>
      </c>
      <c r="C58" s="25">
        <v>36000</v>
      </c>
      <c r="E58" s="41"/>
    </row>
    <row r="59" spans="1:5" ht="21">
      <c r="A59" s="37" t="s">
        <v>88</v>
      </c>
      <c r="B59" s="39" t="s">
        <v>2</v>
      </c>
      <c r="C59" s="25">
        <v>50000</v>
      </c>
      <c r="E59" s="68"/>
    </row>
    <row r="60" spans="1:5" s="40" customFormat="1" ht="21">
      <c r="A60" s="33" t="s">
        <v>4</v>
      </c>
      <c r="B60" s="39" t="s">
        <v>2</v>
      </c>
      <c r="C60" s="26">
        <v>0</v>
      </c>
      <c r="E60" s="41"/>
    </row>
    <row r="61" spans="1:5" s="40" customFormat="1" ht="21">
      <c r="A61" s="33" t="s">
        <v>76</v>
      </c>
      <c r="B61" s="39" t="s">
        <v>2</v>
      </c>
      <c r="C61" s="26">
        <v>13700</v>
      </c>
      <c r="E61" s="41"/>
    </row>
    <row r="62" spans="1:5" s="72" customFormat="1" ht="21">
      <c r="A62" s="97" t="s">
        <v>55</v>
      </c>
      <c r="B62" s="70" t="s">
        <v>2</v>
      </c>
      <c r="C62" s="71">
        <f>C8+C23+C32+C46</f>
        <v>4157400</v>
      </c>
    </row>
    <row r="63" spans="1:5" s="72" customFormat="1" ht="21">
      <c r="A63" s="98"/>
      <c r="B63" s="70" t="s">
        <v>1</v>
      </c>
      <c r="C63" s="71"/>
    </row>
    <row r="64" spans="1:5" s="75" customFormat="1" ht="21">
      <c r="A64" s="99" t="s">
        <v>21</v>
      </c>
      <c r="B64" s="73" t="s">
        <v>2</v>
      </c>
      <c r="C64" s="74">
        <f>C62</f>
        <v>4157400</v>
      </c>
    </row>
    <row r="65" spans="1:3" s="75" customFormat="1" ht="21">
      <c r="A65" s="100"/>
      <c r="B65" s="73" t="s">
        <v>1</v>
      </c>
      <c r="C65" s="74"/>
    </row>
    <row r="66" spans="1:3" s="77" customFormat="1" ht="9.6" customHeight="1">
      <c r="A66" s="76"/>
      <c r="B66" s="76"/>
      <c r="C66" s="44"/>
    </row>
    <row r="67" spans="1:3" s="77" customFormat="1" ht="9.6" customHeight="1">
      <c r="A67" s="76"/>
      <c r="B67" s="76"/>
      <c r="C67" s="44"/>
    </row>
    <row r="68" spans="1:3" s="77" customFormat="1" ht="9.6" customHeight="1">
      <c r="A68" s="76"/>
      <c r="B68" s="76"/>
      <c r="C68" s="44"/>
    </row>
    <row r="69" spans="1:3" s="77" customFormat="1" ht="9.6" customHeight="1">
      <c r="A69" s="76"/>
      <c r="B69" s="76"/>
      <c r="C69" s="44"/>
    </row>
    <row r="70" spans="1:3" s="77" customFormat="1" ht="28.5" customHeight="1">
      <c r="A70" s="49" t="s">
        <v>0</v>
      </c>
      <c r="B70" s="76"/>
      <c r="C70" s="44"/>
    </row>
  </sheetData>
  <mergeCells count="4">
    <mergeCell ref="A1:C1"/>
    <mergeCell ref="A5:A6"/>
    <mergeCell ref="A62:A63"/>
    <mergeCell ref="A64:A6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8" orientation="portrait" r:id="rId1"/>
  <headerFooter>
    <oddHeader>&amp;R&amp;"TH SarabunPSK,ธรรมดา"&amp;16แบบ สงม. 2   (สำนักงานเขต)</oddHeader>
  </headerFooter>
  <rowBreaks count="1" manualBreakCount="1">
    <brk id="45" max="2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94264-2A83-4355-8D43-322E6105C61B}">
  <dimension ref="A1:E70"/>
  <sheetViews>
    <sheetView view="pageBreakPreview" zoomScale="70" zoomScaleNormal="70" zoomScaleSheetLayoutView="70" workbookViewId="0">
      <pane xSplit="2" ySplit="6" topLeftCell="C7" activePane="bottomRight" state="frozen"/>
      <selection sqref="A1:R1"/>
      <selection pane="topRight" sqref="A1:R1"/>
      <selection pane="bottomLeft" sqref="A1:R1"/>
      <selection pane="bottomRight" activeCell="A16" sqref="A16:XFD16"/>
    </sheetView>
  </sheetViews>
  <sheetFormatPr defaultColWidth="9" defaultRowHeight="15"/>
  <cols>
    <col min="1" max="1" width="54.85546875" style="47" customWidth="1"/>
    <col min="2" max="2" width="7.42578125" style="47" customWidth="1"/>
    <col min="3" max="3" width="48.42578125" style="44" customWidth="1"/>
    <col min="4" max="4" width="9" style="47"/>
    <col min="5" max="5" width="11.5703125" style="47" customWidth="1"/>
    <col min="6" max="16384" width="9" style="47"/>
  </cols>
  <sheetData>
    <row r="1" spans="1:5" ht="21">
      <c r="A1" s="96" t="s">
        <v>68</v>
      </c>
      <c r="B1" s="96"/>
      <c r="C1" s="96"/>
    </row>
    <row r="2" spans="1:5" ht="21">
      <c r="A2" s="48" t="s">
        <v>56</v>
      </c>
      <c r="B2" s="48"/>
    </row>
    <row r="3" spans="1:5" ht="21">
      <c r="A3" s="49" t="s">
        <v>57</v>
      </c>
      <c r="B3" s="49"/>
    </row>
    <row r="4" spans="1:5" ht="21">
      <c r="A4" s="49"/>
      <c r="B4" s="49"/>
      <c r="C4" s="50" t="s">
        <v>14</v>
      </c>
    </row>
    <row r="5" spans="1:5" ht="21">
      <c r="A5" s="104" t="s">
        <v>38</v>
      </c>
      <c r="B5" s="52" t="s">
        <v>12</v>
      </c>
      <c r="C5" s="92" t="s">
        <v>50</v>
      </c>
    </row>
    <row r="6" spans="1:5" ht="21">
      <c r="A6" s="105"/>
      <c r="B6" s="54" t="s">
        <v>1</v>
      </c>
      <c r="C6" s="93" t="s">
        <v>80</v>
      </c>
    </row>
    <row r="7" spans="1:5" ht="21">
      <c r="A7" s="27" t="s">
        <v>39</v>
      </c>
      <c r="B7" s="56"/>
      <c r="C7" s="59"/>
    </row>
    <row r="8" spans="1:5" ht="21">
      <c r="A8" s="28" t="s">
        <v>58</v>
      </c>
      <c r="B8" s="60" t="s">
        <v>2</v>
      </c>
      <c r="C8" s="24">
        <f>C10</f>
        <v>338400</v>
      </c>
    </row>
    <row r="9" spans="1:5" ht="21">
      <c r="A9" s="29"/>
      <c r="B9" s="60" t="s">
        <v>1</v>
      </c>
      <c r="C9" s="24"/>
    </row>
    <row r="10" spans="1:5" s="44" customFormat="1" ht="21">
      <c r="A10" s="30" t="s">
        <v>73</v>
      </c>
      <c r="B10" s="53" t="s">
        <v>2</v>
      </c>
      <c r="C10" s="25">
        <f>SUM(C14:C22)</f>
        <v>338400</v>
      </c>
      <c r="E10" s="41"/>
    </row>
    <row r="11" spans="1:5" s="44" customFormat="1" ht="21">
      <c r="A11" s="31"/>
      <c r="B11" s="42" t="s">
        <v>1</v>
      </c>
      <c r="C11" s="25"/>
    </row>
    <row r="12" spans="1:5" s="44" customFormat="1" ht="21">
      <c r="A12" s="32" t="s">
        <v>69</v>
      </c>
      <c r="B12" s="62"/>
      <c r="C12" s="64"/>
    </row>
    <row r="13" spans="1:5" s="40" customFormat="1" ht="21">
      <c r="A13" s="34" t="s">
        <v>70</v>
      </c>
      <c r="B13" s="65"/>
      <c r="C13" s="67"/>
    </row>
    <row r="14" spans="1:5" s="40" customFormat="1" ht="21">
      <c r="A14" s="33" t="s">
        <v>11</v>
      </c>
      <c r="B14" s="39" t="s">
        <v>2</v>
      </c>
      <c r="C14" s="26">
        <v>338400</v>
      </c>
      <c r="E14" s="41"/>
    </row>
    <row r="15" spans="1:5" s="40" customFormat="1" ht="21">
      <c r="A15" s="35" t="s">
        <v>71</v>
      </c>
      <c r="B15" s="39"/>
      <c r="C15" s="26"/>
    </row>
    <row r="16" spans="1:5" s="40" customFormat="1" ht="21">
      <c r="A16" s="33" t="s">
        <v>82</v>
      </c>
      <c r="B16" s="39" t="s">
        <v>2</v>
      </c>
      <c r="C16" s="26">
        <v>0</v>
      </c>
      <c r="E16" s="41"/>
    </row>
    <row r="17" spans="1:5" s="40" customFormat="1" ht="21">
      <c r="A17" s="33" t="s">
        <v>9</v>
      </c>
      <c r="B17" s="39" t="s">
        <v>2</v>
      </c>
      <c r="C17" s="26">
        <v>0</v>
      </c>
      <c r="E17" s="41"/>
    </row>
    <row r="18" spans="1:5" s="40" customFormat="1" ht="21">
      <c r="A18" s="36" t="s">
        <v>72</v>
      </c>
      <c r="B18" s="39"/>
      <c r="C18" s="26"/>
    </row>
    <row r="19" spans="1:5" s="40" customFormat="1" ht="21">
      <c r="A19" s="94" t="s">
        <v>74</v>
      </c>
      <c r="B19" s="39" t="s">
        <v>2</v>
      </c>
      <c r="C19" s="26">
        <v>0</v>
      </c>
      <c r="E19" s="41"/>
    </row>
    <row r="20" spans="1:5" s="40" customFormat="1" ht="21">
      <c r="A20" s="94" t="s">
        <v>83</v>
      </c>
      <c r="B20" s="39" t="s">
        <v>2</v>
      </c>
      <c r="C20" s="26">
        <v>0</v>
      </c>
      <c r="E20" s="41"/>
    </row>
    <row r="21" spans="1:5" s="40" customFormat="1" ht="21">
      <c r="A21" s="94" t="s">
        <v>75</v>
      </c>
      <c r="B21" s="39" t="s">
        <v>2</v>
      </c>
      <c r="C21" s="26">
        <v>0</v>
      </c>
      <c r="E21" s="41"/>
    </row>
    <row r="22" spans="1:5" s="40" customFormat="1" ht="21">
      <c r="A22" s="33" t="s">
        <v>4</v>
      </c>
      <c r="B22" s="39" t="s">
        <v>2</v>
      </c>
      <c r="C22" s="26">
        <v>0</v>
      </c>
      <c r="E22" s="41"/>
    </row>
    <row r="23" spans="1:5" ht="21">
      <c r="A23" s="28" t="s">
        <v>59</v>
      </c>
      <c r="B23" s="60" t="s">
        <v>2</v>
      </c>
      <c r="C23" s="24">
        <f>C25</f>
        <v>0</v>
      </c>
      <c r="E23" s="41"/>
    </row>
    <row r="24" spans="1:5" ht="21">
      <c r="A24" s="29"/>
      <c r="B24" s="60" t="s">
        <v>1</v>
      </c>
      <c r="C24" s="24"/>
    </row>
    <row r="25" spans="1:5" s="44" customFormat="1" ht="21">
      <c r="A25" s="30" t="s">
        <v>73</v>
      </c>
      <c r="B25" s="42" t="s">
        <v>2</v>
      </c>
      <c r="C25" s="25">
        <f>SUM(C29:C31)</f>
        <v>0</v>
      </c>
      <c r="E25" s="45"/>
    </row>
    <row r="26" spans="1:5" s="44" customFormat="1" ht="21">
      <c r="A26" s="31"/>
      <c r="B26" s="42"/>
      <c r="C26" s="25"/>
    </row>
    <row r="27" spans="1:5" s="44" customFormat="1" ht="21">
      <c r="A27" s="32" t="s">
        <v>69</v>
      </c>
      <c r="B27" s="62"/>
      <c r="C27" s="64"/>
    </row>
    <row r="28" spans="1:5" s="40" customFormat="1" ht="21">
      <c r="A28" s="36" t="s">
        <v>72</v>
      </c>
      <c r="B28" s="39"/>
      <c r="C28" s="26"/>
    </row>
    <row r="29" spans="1:5" s="40" customFormat="1" ht="21">
      <c r="A29" s="33" t="s">
        <v>61</v>
      </c>
      <c r="B29" s="39" t="s">
        <v>2</v>
      </c>
      <c r="C29" s="26">
        <v>0</v>
      </c>
      <c r="E29" s="41"/>
    </row>
    <row r="30" spans="1:5" s="40" customFormat="1" ht="21">
      <c r="A30" s="33" t="s">
        <v>60</v>
      </c>
      <c r="B30" s="39" t="s">
        <v>2</v>
      </c>
      <c r="C30" s="26">
        <v>0</v>
      </c>
      <c r="E30" s="41"/>
    </row>
    <row r="31" spans="1:5" s="40" customFormat="1" ht="21">
      <c r="A31" s="33" t="s">
        <v>4</v>
      </c>
      <c r="B31" s="39" t="s">
        <v>2</v>
      </c>
      <c r="C31" s="26">
        <v>0</v>
      </c>
      <c r="E31" s="41"/>
    </row>
    <row r="32" spans="1:5" ht="21">
      <c r="A32" s="28" t="s">
        <v>62</v>
      </c>
      <c r="B32" s="60" t="s">
        <v>2</v>
      </c>
      <c r="C32" s="24">
        <f>C34</f>
        <v>1001800</v>
      </c>
    </row>
    <row r="33" spans="1:5" ht="21">
      <c r="A33" s="29"/>
      <c r="B33" s="60"/>
      <c r="C33" s="24"/>
    </row>
    <row r="34" spans="1:5" s="44" customFormat="1" ht="21">
      <c r="A34" s="30" t="s">
        <v>73</v>
      </c>
      <c r="B34" s="42" t="s">
        <v>2</v>
      </c>
      <c r="C34" s="25">
        <f>SUM(C38:C45)</f>
        <v>1001800</v>
      </c>
      <c r="E34" s="45"/>
    </row>
    <row r="35" spans="1:5" s="44" customFormat="1" ht="21">
      <c r="A35" s="31"/>
      <c r="B35" s="42"/>
      <c r="C35" s="25"/>
    </row>
    <row r="36" spans="1:5" s="44" customFormat="1" ht="21">
      <c r="A36" s="32" t="s">
        <v>69</v>
      </c>
      <c r="B36" s="62"/>
      <c r="C36" s="64"/>
    </row>
    <row r="37" spans="1:5" s="40" customFormat="1" ht="21">
      <c r="A37" s="36" t="s">
        <v>71</v>
      </c>
      <c r="B37" s="39"/>
      <c r="C37" s="26"/>
    </row>
    <row r="38" spans="1:5" s="40" customFormat="1" ht="21">
      <c r="A38" s="33" t="s">
        <v>63</v>
      </c>
      <c r="B38" s="39" t="s">
        <v>2</v>
      </c>
      <c r="C38" s="26">
        <v>1000000</v>
      </c>
      <c r="E38" s="41"/>
    </row>
    <row r="39" spans="1:5" s="40" customFormat="1" ht="21">
      <c r="A39" s="33" t="s">
        <v>64</v>
      </c>
      <c r="B39" s="39" t="s">
        <v>2</v>
      </c>
      <c r="C39" s="26">
        <v>0</v>
      </c>
      <c r="E39" s="41"/>
    </row>
    <row r="40" spans="1:5" s="40" customFormat="1" ht="21">
      <c r="A40" s="36" t="s">
        <v>72</v>
      </c>
      <c r="B40" s="39"/>
      <c r="C40" s="26"/>
    </row>
    <row r="41" spans="1:5" s="40" customFormat="1" ht="21">
      <c r="A41" s="33" t="s">
        <v>74</v>
      </c>
      <c r="B41" s="39" t="s">
        <v>2</v>
      </c>
      <c r="C41" s="26">
        <v>0</v>
      </c>
      <c r="E41" s="41"/>
    </row>
    <row r="42" spans="1:5" s="40" customFormat="1" ht="21">
      <c r="A42" s="33" t="s">
        <v>87</v>
      </c>
      <c r="B42" s="39" t="s">
        <v>2</v>
      </c>
      <c r="C42" s="26">
        <v>0</v>
      </c>
      <c r="E42" s="41"/>
    </row>
    <row r="43" spans="1:5" s="40" customFormat="1" ht="21">
      <c r="A43" s="33" t="s">
        <v>4</v>
      </c>
      <c r="B43" s="39" t="s">
        <v>2</v>
      </c>
      <c r="C43" s="26">
        <v>0</v>
      </c>
      <c r="E43" s="41"/>
    </row>
    <row r="44" spans="1:5" s="40" customFormat="1" ht="21">
      <c r="A44" s="94" t="s">
        <v>76</v>
      </c>
      <c r="B44" s="39" t="s">
        <v>2</v>
      </c>
      <c r="C44" s="26">
        <v>1800</v>
      </c>
      <c r="E44" s="41"/>
    </row>
    <row r="45" spans="1:5" s="40" customFormat="1" ht="21">
      <c r="A45" s="94" t="s">
        <v>77</v>
      </c>
      <c r="B45" s="39" t="s">
        <v>2</v>
      </c>
      <c r="C45" s="26">
        <v>0</v>
      </c>
      <c r="E45" s="46"/>
    </row>
    <row r="46" spans="1:5" ht="21">
      <c r="A46" s="28" t="s">
        <v>65</v>
      </c>
      <c r="B46" s="60" t="s">
        <v>2</v>
      </c>
      <c r="C46" s="24">
        <f>C48</f>
        <v>0</v>
      </c>
    </row>
    <row r="47" spans="1:5" ht="21">
      <c r="A47" s="29"/>
      <c r="B47" s="60" t="s">
        <v>1</v>
      </c>
      <c r="C47" s="24"/>
    </row>
    <row r="48" spans="1:5" s="44" customFormat="1" ht="21">
      <c r="A48" s="30" t="s">
        <v>73</v>
      </c>
      <c r="B48" s="53" t="s">
        <v>2</v>
      </c>
      <c r="C48" s="25">
        <f>SUM(C52:C61)</f>
        <v>0</v>
      </c>
      <c r="E48" s="45"/>
    </row>
    <row r="49" spans="1:5" s="44" customFormat="1" ht="21">
      <c r="A49" s="31"/>
      <c r="B49" s="42" t="s">
        <v>1</v>
      </c>
      <c r="C49" s="25"/>
    </row>
    <row r="50" spans="1:5" s="44" customFormat="1" ht="21">
      <c r="A50" s="32" t="s">
        <v>69</v>
      </c>
      <c r="B50" s="62"/>
      <c r="C50" s="64"/>
    </row>
    <row r="51" spans="1:5" s="40" customFormat="1" ht="21">
      <c r="A51" s="34" t="s">
        <v>70</v>
      </c>
      <c r="B51" s="65"/>
      <c r="C51" s="67"/>
    </row>
    <row r="52" spans="1:5" s="40" customFormat="1" ht="21">
      <c r="A52" s="33" t="s">
        <v>11</v>
      </c>
      <c r="B52" s="39" t="s">
        <v>2</v>
      </c>
      <c r="C52" s="26">
        <v>0</v>
      </c>
      <c r="E52" s="41"/>
    </row>
    <row r="53" spans="1:5" s="40" customFormat="1" ht="21">
      <c r="A53" s="35" t="s">
        <v>71</v>
      </c>
      <c r="B53" s="39"/>
      <c r="C53" s="26"/>
    </row>
    <row r="54" spans="1:5" s="40" customFormat="1" ht="21">
      <c r="A54" s="33" t="s">
        <v>9</v>
      </c>
      <c r="B54" s="39" t="s">
        <v>2</v>
      </c>
      <c r="C54" s="26">
        <v>0</v>
      </c>
      <c r="E54" s="41"/>
    </row>
    <row r="55" spans="1:5" s="40" customFormat="1" ht="21">
      <c r="A55" s="94" t="s">
        <v>17</v>
      </c>
      <c r="B55" s="39" t="s">
        <v>2</v>
      </c>
      <c r="C55" s="26">
        <v>0</v>
      </c>
      <c r="E55" s="41"/>
    </row>
    <row r="56" spans="1:5" s="40" customFormat="1" ht="21">
      <c r="A56" s="33" t="s">
        <v>66</v>
      </c>
      <c r="B56" s="39" t="s">
        <v>2</v>
      </c>
      <c r="C56" s="26">
        <v>0</v>
      </c>
      <c r="E56" s="41"/>
    </row>
    <row r="57" spans="1:5" s="40" customFormat="1" ht="21">
      <c r="A57" s="36" t="s">
        <v>72</v>
      </c>
      <c r="B57" s="39"/>
      <c r="C57" s="26"/>
    </row>
    <row r="58" spans="1:5" ht="21">
      <c r="A58" s="95" t="s">
        <v>78</v>
      </c>
      <c r="B58" s="39" t="s">
        <v>2</v>
      </c>
      <c r="C58" s="25">
        <v>0</v>
      </c>
      <c r="E58" s="41"/>
    </row>
    <row r="59" spans="1:5" ht="21">
      <c r="A59" s="95" t="s">
        <v>88</v>
      </c>
      <c r="B59" s="39" t="s">
        <v>2</v>
      </c>
      <c r="C59" s="25">
        <v>0</v>
      </c>
      <c r="E59" s="68"/>
    </row>
    <row r="60" spans="1:5" s="40" customFormat="1" ht="21">
      <c r="A60" s="94" t="s">
        <v>4</v>
      </c>
      <c r="B60" s="39" t="s">
        <v>2</v>
      </c>
      <c r="C60" s="26">
        <v>0</v>
      </c>
      <c r="E60" s="41"/>
    </row>
    <row r="61" spans="1:5" s="40" customFormat="1" ht="21">
      <c r="A61" s="94" t="s">
        <v>76</v>
      </c>
      <c r="B61" s="39" t="s">
        <v>2</v>
      </c>
      <c r="C61" s="26">
        <v>0</v>
      </c>
      <c r="E61" s="41"/>
    </row>
    <row r="62" spans="1:5" s="72" customFormat="1" ht="21">
      <c r="A62" s="97" t="s">
        <v>55</v>
      </c>
      <c r="B62" s="70" t="s">
        <v>2</v>
      </c>
      <c r="C62" s="71">
        <f>C8+C23+C32+C46</f>
        <v>1340200</v>
      </c>
    </row>
    <row r="63" spans="1:5" s="72" customFormat="1" ht="21">
      <c r="A63" s="98"/>
      <c r="B63" s="70" t="s">
        <v>1</v>
      </c>
      <c r="C63" s="71"/>
    </row>
    <row r="64" spans="1:5" s="75" customFormat="1" ht="21">
      <c r="A64" s="99" t="s">
        <v>21</v>
      </c>
      <c r="B64" s="73" t="s">
        <v>2</v>
      </c>
      <c r="C64" s="74">
        <f>C62</f>
        <v>1340200</v>
      </c>
    </row>
    <row r="65" spans="1:3" s="75" customFormat="1" ht="21">
      <c r="A65" s="100"/>
      <c r="B65" s="73" t="s">
        <v>1</v>
      </c>
      <c r="C65" s="74"/>
    </row>
    <row r="66" spans="1:3" s="77" customFormat="1" ht="9.6" customHeight="1">
      <c r="A66" s="76"/>
      <c r="B66" s="76"/>
      <c r="C66" s="44"/>
    </row>
    <row r="67" spans="1:3" s="77" customFormat="1" ht="9.6" customHeight="1">
      <c r="A67" s="76"/>
      <c r="B67" s="76"/>
      <c r="C67" s="44"/>
    </row>
    <row r="68" spans="1:3" s="77" customFormat="1" ht="9.6" customHeight="1">
      <c r="A68" s="76"/>
      <c r="B68" s="76"/>
      <c r="C68" s="44"/>
    </row>
    <row r="69" spans="1:3" s="77" customFormat="1" ht="9.6" customHeight="1">
      <c r="A69" s="76"/>
      <c r="B69" s="76"/>
      <c r="C69" s="44"/>
    </row>
    <row r="70" spans="1:3" s="77" customFormat="1" ht="28.5" customHeight="1">
      <c r="A70" s="49" t="s">
        <v>0</v>
      </c>
      <c r="B70" s="76"/>
      <c r="C70" s="44"/>
    </row>
  </sheetData>
  <mergeCells count="4">
    <mergeCell ref="A1:C1"/>
    <mergeCell ref="A5:A6"/>
    <mergeCell ref="A62:A63"/>
    <mergeCell ref="A64:A6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5" orientation="portrait" r:id="rId1"/>
  <headerFooter>
    <oddHeader>&amp;R&amp;"TH SarabunPSK,ธรรมดา"&amp;16แบบ สงม. 2   (สำนักงานเขต)</oddHeader>
  </headerFooter>
  <rowBreaks count="1" manualBreakCount="1">
    <brk id="45" max="2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N36"/>
  <sheetViews>
    <sheetView workbookViewId="0">
      <selection activeCell="B10" sqref="B10"/>
    </sheetView>
  </sheetViews>
  <sheetFormatPr defaultColWidth="9" defaultRowHeight="21"/>
  <cols>
    <col min="1" max="1" width="34.28515625" style="2" customWidth="1"/>
    <col min="2" max="2" width="13.7109375" style="3" customWidth="1"/>
    <col min="3" max="14" width="13.28515625" style="2" customWidth="1"/>
    <col min="15" max="16384" width="9" style="2"/>
  </cols>
  <sheetData>
    <row r="1" spans="1:14">
      <c r="A1" s="112" t="s">
        <v>22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</row>
    <row r="2" spans="1:14">
      <c r="A2" s="112" t="s">
        <v>37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</row>
    <row r="3" spans="1:14">
      <c r="A3" s="7" t="s">
        <v>36</v>
      </c>
      <c r="N3" s="6" t="s">
        <v>14</v>
      </c>
    </row>
    <row r="4" spans="1:14">
      <c r="A4" s="110" t="s">
        <v>13</v>
      </c>
      <c r="B4" s="108" t="s">
        <v>31</v>
      </c>
      <c r="C4" s="107" t="s">
        <v>37</v>
      </c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</row>
    <row r="5" spans="1:14">
      <c r="A5" s="111"/>
      <c r="B5" s="109"/>
      <c r="C5" s="17">
        <v>23651</v>
      </c>
      <c r="D5" s="17">
        <v>23682</v>
      </c>
      <c r="E5" s="17">
        <v>23712</v>
      </c>
      <c r="F5" s="17">
        <v>23743</v>
      </c>
      <c r="G5" s="17">
        <v>23774</v>
      </c>
      <c r="H5" s="17">
        <v>23802</v>
      </c>
      <c r="I5" s="17">
        <v>23833</v>
      </c>
      <c r="J5" s="17">
        <v>23863</v>
      </c>
      <c r="K5" s="17">
        <v>23894</v>
      </c>
      <c r="L5" s="17">
        <v>23924</v>
      </c>
      <c r="M5" s="17">
        <v>23955</v>
      </c>
      <c r="N5" s="17">
        <v>23986</v>
      </c>
    </row>
    <row r="6" spans="1:14">
      <c r="A6" s="4" t="s">
        <v>23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4">
      <c r="A7" s="9" t="s">
        <v>25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pans="1:14">
      <c r="A8" s="11" t="s">
        <v>10</v>
      </c>
      <c r="B8" s="21">
        <v>58900</v>
      </c>
      <c r="C8" s="21">
        <v>29450</v>
      </c>
      <c r="D8" s="21">
        <v>0</v>
      </c>
      <c r="E8" s="21">
        <v>0</v>
      </c>
      <c r="F8" s="21">
        <v>0</v>
      </c>
      <c r="G8" s="21">
        <v>0</v>
      </c>
      <c r="H8" s="21">
        <v>0</v>
      </c>
      <c r="I8" s="21">
        <v>29450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</row>
    <row r="9" spans="1:14">
      <c r="A9" s="11" t="s">
        <v>8</v>
      </c>
      <c r="B9" s="22">
        <v>4800</v>
      </c>
      <c r="C9" s="22">
        <v>400</v>
      </c>
      <c r="D9" s="22">
        <v>400</v>
      </c>
      <c r="E9" s="22">
        <v>400</v>
      </c>
      <c r="F9" s="22">
        <v>400</v>
      </c>
      <c r="G9" s="22">
        <v>400</v>
      </c>
      <c r="H9" s="22">
        <v>400</v>
      </c>
      <c r="I9" s="22">
        <v>400</v>
      </c>
      <c r="J9" s="22">
        <v>400</v>
      </c>
      <c r="K9" s="22">
        <v>400</v>
      </c>
      <c r="L9" s="22">
        <v>400</v>
      </c>
      <c r="M9" s="22">
        <v>400</v>
      </c>
      <c r="N9" s="22">
        <v>400</v>
      </c>
    </row>
    <row r="10" spans="1:14">
      <c r="A10" s="11" t="s">
        <v>7</v>
      </c>
      <c r="B10" s="21">
        <v>1250000</v>
      </c>
      <c r="C10" s="21">
        <v>104166.67</v>
      </c>
      <c r="D10" s="21">
        <v>104166.67</v>
      </c>
      <c r="E10" s="21">
        <v>104166.67</v>
      </c>
      <c r="F10" s="21">
        <v>104166.67</v>
      </c>
      <c r="G10" s="21">
        <v>104166.67</v>
      </c>
      <c r="H10" s="21">
        <v>104166.67</v>
      </c>
      <c r="I10" s="21">
        <v>104166.67</v>
      </c>
      <c r="J10" s="21">
        <v>104166.67</v>
      </c>
      <c r="K10" s="21">
        <v>104166.67</v>
      </c>
      <c r="L10" s="21">
        <v>104166.67</v>
      </c>
      <c r="M10" s="21">
        <v>104166.67</v>
      </c>
      <c r="N10" s="21">
        <v>104166.63</v>
      </c>
    </row>
    <row r="11" spans="1:14" ht="42">
      <c r="A11" s="20" t="s">
        <v>6</v>
      </c>
      <c r="B11" s="23">
        <v>1236000</v>
      </c>
      <c r="C11" s="23">
        <v>103000</v>
      </c>
      <c r="D11" s="23">
        <v>103000</v>
      </c>
      <c r="E11" s="23">
        <v>103000</v>
      </c>
      <c r="F11" s="23">
        <v>103000</v>
      </c>
      <c r="G11" s="23">
        <v>103000</v>
      </c>
      <c r="H11" s="23">
        <v>103000</v>
      </c>
      <c r="I11" s="23">
        <v>103000</v>
      </c>
      <c r="J11" s="23">
        <v>103000</v>
      </c>
      <c r="K11" s="23">
        <v>103000</v>
      </c>
      <c r="L11" s="23">
        <v>103000</v>
      </c>
      <c r="M11" s="23">
        <v>103000</v>
      </c>
      <c r="N11" s="23">
        <v>103000</v>
      </c>
    </row>
    <row r="12" spans="1:14">
      <c r="A12" s="11" t="s">
        <v>5</v>
      </c>
      <c r="B12" s="22">
        <v>180000</v>
      </c>
      <c r="C12" s="22">
        <v>15000</v>
      </c>
      <c r="D12" s="22">
        <v>15000</v>
      </c>
      <c r="E12" s="22">
        <v>15000</v>
      </c>
      <c r="F12" s="22">
        <v>15000</v>
      </c>
      <c r="G12" s="22">
        <v>15000</v>
      </c>
      <c r="H12" s="22">
        <v>15000</v>
      </c>
      <c r="I12" s="22">
        <v>15000</v>
      </c>
      <c r="J12" s="22">
        <v>15000</v>
      </c>
      <c r="K12" s="22">
        <v>15000</v>
      </c>
      <c r="L12" s="22">
        <v>15000</v>
      </c>
      <c r="M12" s="22">
        <v>15000</v>
      </c>
      <c r="N12" s="22">
        <v>15000</v>
      </c>
    </row>
    <row r="13" spans="1:14">
      <c r="A13" s="4" t="s">
        <v>24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spans="1:14">
      <c r="A14" s="9" t="s">
        <v>25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>
      <c r="A15" s="8" t="s">
        <v>15</v>
      </c>
      <c r="B15" s="14">
        <v>143600</v>
      </c>
      <c r="C15" s="14">
        <v>11960</v>
      </c>
      <c r="D15" s="14">
        <v>11960</v>
      </c>
      <c r="E15" s="14">
        <v>11960</v>
      </c>
      <c r="F15" s="14">
        <v>11960</v>
      </c>
      <c r="G15" s="14">
        <v>11960</v>
      </c>
      <c r="H15" s="14">
        <v>11960</v>
      </c>
      <c r="I15" s="14">
        <v>11960</v>
      </c>
      <c r="J15" s="14">
        <v>11960</v>
      </c>
      <c r="K15" s="14">
        <v>11960</v>
      </c>
      <c r="L15" s="14">
        <v>11960</v>
      </c>
      <c r="M15" s="14">
        <v>11960</v>
      </c>
      <c r="N15" s="14">
        <v>11960</v>
      </c>
    </row>
    <row r="16" spans="1:14">
      <c r="A16" s="4" t="s">
        <v>26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spans="1:14">
      <c r="A17" s="9" t="s">
        <v>25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>
      <c r="A18" s="5" t="s">
        <v>17</v>
      </c>
      <c r="B18" s="10">
        <v>3212000</v>
      </c>
      <c r="C18" s="10">
        <v>3212000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</row>
    <row r="19" spans="1:14">
      <c r="A19" s="4" t="s">
        <v>27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pans="1:14">
      <c r="A20" s="9" t="s">
        <v>25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 ht="42">
      <c r="A21" s="18" t="s">
        <v>16</v>
      </c>
      <c r="B21" s="10">
        <v>856600</v>
      </c>
      <c r="C21" s="10">
        <v>71383.33</v>
      </c>
      <c r="D21" s="10">
        <v>71383.33</v>
      </c>
      <c r="E21" s="10">
        <v>71383.33</v>
      </c>
      <c r="F21" s="10">
        <v>71383.33</v>
      </c>
      <c r="G21" s="10">
        <v>71383.33</v>
      </c>
      <c r="H21" s="10">
        <v>71383.33</v>
      </c>
      <c r="I21" s="10">
        <v>71383.33</v>
      </c>
      <c r="J21" s="10">
        <v>71383.33</v>
      </c>
      <c r="K21" s="10">
        <v>71383.33</v>
      </c>
      <c r="L21" s="10">
        <v>71383.33</v>
      </c>
      <c r="M21" s="10">
        <v>71383.33</v>
      </c>
      <c r="N21" s="10">
        <v>71383.37</v>
      </c>
    </row>
    <row r="22" spans="1:14">
      <c r="A22" s="4" t="s">
        <v>28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pans="1:14">
      <c r="A23" s="9" t="s">
        <v>25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</row>
    <row r="24" spans="1:14" ht="84">
      <c r="A24" s="18" t="s">
        <v>32</v>
      </c>
      <c r="B24" s="10">
        <v>180000</v>
      </c>
      <c r="C24" s="13">
        <v>15000</v>
      </c>
      <c r="D24" s="13">
        <v>15000</v>
      </c>
      <c r="E24" s="13">
        <v>15000</v>
      </c>
      <c r="F24" s="13">
        <v>15000</v>
      </c>
      <c r="G24" s="13">
        <v>15000</v>
      </c>
      <c r="H24" s="13">
        <v>15000</v>
      </c>
      <c r="I24" s="13">
        <v>15000</v>
      </c>
      <c r="J24" s="13">
        <v>15000</v>
      </c>
      <c r="K24" s="13">
        <v>15000</v>
      </c>
      <c r="L24" s="13">
        <v>15000</v>
      </c>
      <c r="M24" s="13">
        <v>15000</v>
      </c>
      <c r="N24" s="13">
        <v>15000</v>
      </c>
    </row>
    <row r="25" spans="1:14">
      <c r="A25" s="4" t="s">
        <v>29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spans="1:14">
      <c r="A26" s="9" t="s">
        <v>25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</row>
    <row r="27" spans="1:14" ht="63">
      <c r="A27" s="19" t="s">
        <v>33</v>
      </c>
      <c r="B27" s="10">
        <v>194900</v>
      </c>
      <c r="C27" s="10">
        <v>16240</v>
      </c>
      <c r="D27" s="10">
        <v>16240</v>
      </c>
      <c r="E27" s="10">
        <v>16240</v>
      </c>
      <c r="F27" s="10">
        <v>16240</v>
      </c>
      <c r="G27" s="10">
        <v>16240</v>
      </c>
      <c r="H27" s="10">
        <v>16240</v>
      </c>
      <c r="I27" s="10">
        <v>16240</v>
      </c>
      <c r="J27" s="10">
        <v>16240</v>
      </c>
      <c r="K27" s="10">
        <v>16240</v>
      </c>
      <c r="L27" s="10">
        <v>16240</v>
      </c>
      <c r="M27" s="10">
        <v>16240</v>
      </c>
      <c r="N27" s="10">
        <v>16240</v>
      </c>
    </row>
    <row r="28" spans="1:14" ht="84">
      <c r="A28" s="19" t="s">
        <v>35</v>
      </c>
      <c r="B28" s="10">
        <v>194900</v>
      </c>
      <c r="C28" s="10">
        <v>16240</v>
      </c>
      <c r="D28" s="10">
        <v>16240</v>
      </c>
      <c r="E28" s="10">
        <v>16240</v>
      </c>
      <c r="F28" s="10">
        <v>16240</v>
      </c>
      <c r="G28" s="10">
        <v>16240</v>
      </c>
      <c r="H28" s="10">
        <v>16240</v>
      </c>
      <c r="I28" s="10">
        <v>16240</v>
      </c>
      <c r="J28" s="10">
        <v>16240</v>
      </c>
      <c r="K28" s="10">
        <v>16240</v>
      </c>
      <c r="L28" s="10">
        <v>16240</v>
      </c>
      <c r="M28" s="10">
        <v>16240</v>
      </c>
      <c r="N28" s="10">
        <v>16240</v>
      </c>
    </row>
    <row r="29" spans="1:14" ht="63">
      <c r="A29" s="19" t="s">
        <v>34</v>
      </c>
      <c r="B29" s="10">
        <v>325700</v>
      </c>
      <c r="C29" s="10">
        <f>16240+10900</f>
        <v>27140</v>
      </c>
      <c r="D29" s="10">
        <f t="shared" ref="D29:N29" si="0">16240+10900</f>
        <v>27140</v>
      </c>
      <c r="E29" s="10">
        <f t="shared" si="0"/>
        <v>27140</v>
      </c>
      <c r="F29" s="10">
        <f t="shared" si="0"/>
        <v>27140</v>
      </c>
      <c r="G29" s="10">
        <f t="shared" si="0"/>
        <v>27140</v>
      </c>
      <c r="H29" s="10">
        <f t="shared" si="0"/>
        <v>27140</v>
      </c>
      <c r="I29" s="10">
        <f t="shared" si="0"/>
        <v>27140</v>
      </c>
      <c r="J29" s="10">
        <f t="shared" si="0"/>
        <v>27140</v>
      </c>
      <c r="K29" s="10">
        <f t="shared" si="0"/>
        <v>27140</v>
      </c>
      <c r="L29" s="10">
        <f t="shared" si="0"/>
        <v>27140</v>
      </c>
      <c r="M29" s="10">
        <f t="shared" si="0"/>
        <v>27140</v>
      </c>
      <c r="N29" s="10">
        <f t="shared" si="0"/>
        <v>27140</v>
      </c>
    </row>
    <row r="30" spans="1:14">
      <c r="A30" s="4" t="s">
        <v>30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>
      <c r="A31" s="9" t="s">
        <v>25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</row>
    <row r="32" spans="1:14" ht="63">
      <c r="A32" s="18" t="s">
        <v>20</v>
      </c>
      <c r="B32" s="10">
        <v>3444000</v>
      </c>
      <c r="C32" s="10">
        <v>287000</v>
      </c>
      <c r="D32" s="10">
        <v>287000</v>
      </c>
      <c r="E32" s="10">
        <v>287000</v>
      </c>
      <c r="F32" s="10">
        <v>287000</v>
      </c>
      <c r="G32" s="10">
        <v>287000</v>
      </c>
      <c r="H32" s="10">
        <v>287000</v>
      </c>
      <c r="I32" s="10">
        <v>287000</v>
      </c>
      <c r="J32" s="10">
        <v>287000</v>
      </c>
      <c r="K32" s="10">
        <v>287000</v>
      </c>
      <c r="L32" s="10">
        <v>287000</v>
      </c>
      <c r="M32" s="10">
        <v>287000</v>
      </c>
      <c r="N32" s="10">
        <v>287000</v>
      </c>
    </row>
    <row r="33" spans="1:14">
      <c r="A33" s="5" t="s">
        <v>18</v>
      </c>
      <c r="B33" s="10">
        <v>372400</v>
      </c>
      <c r="C33" s="10">
        <v>31000</v>
      </c>
      <c r="D33" s="10">
        <v>31000</v>
      </c>
      <c r="E33" s="10">
        <v>31000</v>
      </c>
      <c r="F33" s="10">
        <v>31000</v>
      </c>
      <c r="G33" s="10">
        <v>31000</v>
      </c>
      <c r="H33" s="10">
        <v>31000</v>
      </c>
      <c r="I33" s="10">
        <v>31000</v>
      </c>
      <c r="J33" s="10">
        <v>31000</v>
      </c>
      <c r="K33" s="10">
        <v>31000</v>
      </c>
      <c r="L33" s="10">
        <v>31000</v>
      </c>
      <c r="M33" s="10">
        <v>31000</v>
      </c>
      <c r="N33" s="10">
        <v>31000</v>
      </c>
    </row>
    <row r="34" spans="1:14" ht="42">
      <c r="A34" s="18" t="s">
        <v>19</v>
      </c>
      <c r="B34" s="10">
        <v>1795600</v>
      </c>
      <c r="C34" s="10">
        <v>149633.32999999999</v>
      </c>
      <c r="D34" s="10">
        <v>149633.32999999999</v>
      </c>
      <c r="E34" s="10">
        <v>149633.32999999999</v>
      </c>
      <c r="F34" s="10">
        <v>149633.32999999999</v>
      </c>
      <c r="G34" s="10">
        <v>149633.32999999999</v>
      </c>
      <c r="H34" s="10">
        <v>149633.32999999999</v>
      </c>
      <c r="I34" s="10">
        <v>149633.32999999999</v>
      </c>
      <c r="J34" s="10">
        <v>149633.32999999999</v>
      </c>
      <c r="K34" s="10">
        <v>149633.32999999999</v>
      </c>
      <c r="L34" s="10">
        <v>149633.32999999999</v>
      </c>
      <c r="M34" s="10">
        <v>149633.32999999999</v>
      </c>
      <c r="N34" s="10">
        <v>149633.37</v>
      </c>
    </row>
    <row r="35" spans="1:14">
      <c r="A35" s="1" t="s">
        <v>21</v>
      </c>
      <c r="B35" s="15">
        <f>SUM(B8:B34)</f>
        <v>13449400</v>
      </c>
      <c r="C35" s="15">
        <f t="shared" ref="C35:N35" si="1">SUM(C8:C34)</f>
        <v>4089613.33</v>
      </c>
      <c r="D35" s="15">
        <f t="shared" si="1"/>
        <v>848163.33</v>
      </c>
      <c r="E35" s="15">
        <f t="shared" si="1"/>
        <v>848163.33</v>
      </c>
      <c r="F35" s="15">
        <f t="shared" si="1"/>
        <v>848163.33</v>
      </c>
      <c r="G35" s="15">
        <f t="shared" si="1"/>
        <v>848163.33</v>
      </c>
      <c r="H35" s="15">
        <f t="shared" si="1"/>
        <v>848163.33</v>
      </c>
      <c r="I35" s="15">
        <f t="shared" si="1"/>
        <v>877613.33</v>
      </c>
      <c r="J35" s="15">
        <f t="shared" si="1"/>
        <v>848163.33</v>
      </c>
      <c r="K35" s="15">
        <f t="shared" si="1"/>
        <v>848163.33</v>
      </c>
      <c r="L35" s="15">
        <f t="shared" si="1"/>
        <v>848163.33</v>
      </c>
      <c r="M35" s="15">
        <f t="shared" si="1"/>
        <v>848163.33</v>
      </c>
      <c r="N35" s="15">
        <f t="shared" si="1"/>
        <v>848163.37</v>
      </c>
    </row>
    <row r="36" spans="1:14">
      <c r="B36" s="3" t="e">
        <f>B35-#REF!</f>
        <v>#REF!</v>
      </c>
    </row>
  </sheetData>
  <mergeCells count="5">
    <mergeCell ref="C4:N4"/>
    <mergeCell ref="B4:B5"/>
    <mergeCell ref="A4:A5"/>
    <mergeCell ref="A1:N1"/>
    <mergeCell ref="A2:N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10</vt:i4>
      </vt:variant>
    </vt:vector>
  </HeadingPairs>
  <TitlesOfParts>
    <vt:vector size="16" baseType="lpstr">
      <vt:lpstr>สงม.2</vt:lpstr>
      <vt:lpstr>โยธา</vt:lpstr>
      <vt:lpstr>งวด 1</vt:lpstr>
      <vt:lpstr>งวด 2</vt:lpstr>
      <vt:lpstr>งวด 3</vt:lpstr>
      <vt:lpstr>สัญญา</vt:lpstr>
      <vt:lpstr>'งวด 1'!Print_Area</vt:lpstr>
      <vt:lpstr>'งวด 2'!Print_Area</vt:lpstr>
      <vt:lpstr>'งวด 3'!Print_Area</vt:lpstr>
      <vt:lpstr>โยธา!Print_Area</vt:lpstr>
      <vt:lpstr>สงม.2!Print_Area</vt:lpstr>
      <vt:lpstr>'งวด 1'!Print_Titles</vt:lpstr>
      <vt:lpstr>'งวด 2'!Print_Titles</vt:lpstr>
      <vt:lpstr>'งวด 3'!Print_Titles</vt:lpstr>
      <vt:lpstr>โยธา!Print_Titles</vt:lpstr>
      <vt:lpstr>สงม.2!Print_Titles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finace</dc:creator>
  <cp:lastModifiedBy>bma03005</cp:lastModifiedBy>
  <cp:lastPrinted>2024-09-18T02:47:01Z</cp:lastPrinted>
  <dcterms:created xsi:type="dcterms:W3CDTF">2020-09-19T05:34:07Z</dcterms:created>
  <dcterms:modified xsi:type="dcterms:W3CDTF">2025-04-07T06:35:50Z</dcterms:modified>
</cp:coreProperties>
</file>