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140" activeTab="1"/>
  </bookViews>
  <sheets>
    <sheet name="งบประมาณปี 2566" sheetId="1" r:id="rId1"/>
    <sheet name="ปัญหาอุปสรรคปี 2566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" l="1"/>
  <c r="G24" i="1"/>
  <c r="G19" i="1"/>
  <c r="C19" i="1"/>
  <c r="C18" i="1"/>
  <c r="G17" i="1"/>
  <c r="G15" i="1"/>
  <c r="G11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J7" i="1"/>
  <c r="J9" i="1" s="1"/>
  <c r="J6" i="1"/>
  <c r="J8" i="1" l="1"/>
  <c r="C11" i="1"/>
  <c r="C12" i="1"/>
  <c r="C14" i="1" l="1"/>
  <c r="C22" i="1"/>
  <c r="C13" i="1"/>
  <c r="C21" i="1"/>
  <c r="C24" i="1" l="1"/>
  <c r="C23" i="1"/>
</calcChain>
</file>

<file path=xl/sharedStrings.xml><?xml version="1.0" encoding="utf-8"?>
<sst xmlns="http://schemas.openxmlformats.org/spreadsheetml/2006/main" count="94" uniqueCount="51">
  <si>
    <t>สำนักงานเขตสวนหลวง</t>
  </si>
  <si>
    <t>การติดตามงบประมาณรายจ่ายประจำปี พ.ศ. 2566</t>
  </si>
  <si>
    <t>รายการ</t>
  </si>
  <si>
    <t>เงินเดือน/ค่าจ้างประจำ</t>
  </si>
  <si>
    <t>ค่าจ้างชั่วคราว</t>
  </si>
  <si>
    <t>ค่าตอบแทนใช้สอยและวัสดุ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</si>
  <si>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</si>
  <si>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</si>
  <si>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</si>
  <si>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เงินอุดหนุน</t>
  </si>
  <si>
    <t>รายจ่ายอื่น</t>
  </si>
  <si>
    <t>รวม</t>
  </si>
  <si>
    <t>งบประมาณทั้งหมด</t>
  </si>
  <si>
    <t>เบิกจ่ายแล้ว</t>
  </si>
  <si>
    <t>งบประมาณคงเหลือ</t>
  </si>
  <si>
    <t>เบิกจ่ายภาพรวม (ร้อยละ)</t>
  </si>
  <si>
    <t>งบประมาณหลังปรับโอน (ไม่รวมงบกลาง)</t>
  </si>
  <si>
    <t>บาท</t>
  </si>
  <si>
    <t>ครุภัณฑ์</t>
  </si>
  <si>
    <t>46 รายการ</t>
  </si>
  <si>
    <t>ยกเลิกงบประมาณ</t>
  </si>
  <si>
    <t>1 รายการ</t>
  </si>
  <si>
    <t xml:space="preserve">ก่อหนี้ผูกพัน </t>
  </si>
  <si>
    <t>42 รายการ</t>
  </si>
  <si>
    <t xml:space="preserve">คิดเป็นร้อยละ </t>
  </si>
  <si>
    <t>%</t>
  </si>
  <si>
    <t>คงเหลือยังไม่ก่อหนี้</t>
  </si>
  <si>
    <t>3 รายการ</t>
  </si>
  <si>
    <t xml:space="preserve"> </t>
  </si>
  <si>
    <t xml:space="preserve"> 39 รายการ</t>
  </si>
  <si>
    <t>งบกลาง</t>
  </si>
  <si>
    <t>ค่าที่ดินฯ</t>
  </si>
  <si>
    <t>10 รายการ</t>
  </si>
  <si>
    <t>งบประมาณหลังปรับโอน (รวมงบกลาง)</t>
  </si>
  <si>
    <t xml:space="preserve">รายการกันเงินเหลื่อมปีงบบประมาณ พ.ศ. 2565 (งบเพิ่มเติม ฉบับที่ 1) ไว้เบิกจ่ายปีงบประมาณ พ.ศ. 2566 </t>
  </si>
  <si>
    <t>เบิกจ่าย</t>
  </si>
  <si>
    <t xml:space="preserve"> 2 รายการ</t>
  </si>
  <si>
    <t>คงเหลือ</t>
  </si>
  <si>
    <t xml:space="preserve">รายการกันเงินเหลื่อมปีงบบประมาณ พ.ศ. 2565 ไว้เบิกจ่ายปีงบประมาณ พ.ศ. 2566 </t>
  </si>
  <si>
    <t>44 รายการ</t>
  </si>
  <si>
    <t>งบประมาณคงเหลือหลังเบิกจ่าย</t>
  </si>
  <si>
    <t>ตั้งแต่วันที่ 1 ตุลาคม 2565 - 31 มีนาคม 2566</t>
  </si>
  <si>
    <t>ปัญหาอุปสรรค</t>
  </si>
  <si>
    <t>ข้อเสนอแนะ</t>
  </si>
  <si>
    <t>มีครุภัณฑ์ที่ไม่สามารถดำเนินการได้ จำนวน 3 รายการ</t>
  </si>
  <si>
    <t>2. เครื่องสูบน้ำดับเพลิงแรงดันสูงและระบายน้ำท่วมขังเคลื่อนที่ 5 เครื่อง งบประมาณ 4,400,000.-บาท</t>
  </si>
  <si>
    <t>3. เครื่องสูบน้ำแบบทุ่นลอย 10 เครื่อง งบประมาณ 1,980,000.-บาท</t>
  </si>
  <si>
    <t xml:space="preserve"> - รายการที่ 2 - 3 เป็นครุภัณฑ์ที่มีความซับซ้อนและคุณลักษณะของครุภัณฑ์ไม่ตรงกับวัตถุประสงค์ของการใช้งาน</t>
  </si>
  <si>
    <t>เพื่อให้การบริหารงบประมาณเป็นไปอย่างคุ้มค่าและเกิดประโยชน์สูงสุด สำนักงานเขตสวนหลวงจึงขออนุมัติยกเลิกงบประมาณ</t>
  </si>
  <si>
    <t>ทั้ง 3 รายการและได้รับอนุมัติให้ยกเลิกงบประมาณเรียบร้อยแล้ว</t>
  </si>
  <si>
    <t>1. เรือไฟเบอร์กลาส ขนาด 6 ฟุต 2 ลำ งบประมาณ 15,000.-บาท ไม่สามารถดำเนินการได้ เนื่องจากไม่มีผลิตและจำหน่ายตามท้องตลาด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</si>
</sst>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color theme="1"/>
      <name val="TH SarabunPSK"/>
      <family val="2"/>
      <charset val="222"/>
    </font>
    <font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43" fontId="1" fillId="0" borderId="0" applyFont="0" applyFill="0" applyBorder="0" applyAlignment="0" applyProtection="0"/>
    <xf numFmtId="0" fontId="8" fillId="0" borderId="0"/>
  </cellStyleXfs>
  <cellXfs count="28">
    <xf numFmtId="0" fontId="0" fillId="0" borderId="0" xfId="0"/>
    <xf numFmtId="0" fontId="3" fillId="0" borderId="0" xfId="1" applyFont="1" applyAlignment="1">
      <alignment horizontal="center"/>
    </xf>
    <xf numFmtId="0" fontId="2" fillId="0" borderId="0" xfId="1"/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2" xfId="1" applyFont="1" applyBorder="1"/>
    <xf numFmtId="4" fontId="4" fillId="0" borderId="2" xfId="1" applyNumberFormat="1" applyFont="1" applyBorder="1"/>
    <xf numFmtId="4" fontId="4" fillId="0" borderId="0" xfId="1" applyNumberFormat="1" applyFont="1"/>
    <xf numFmtId="0" fontId="4" fillId="0" borderId="3" xfId="1" applyFont="1" applyBorder="1"/>
    <xf numFmtId="4" fontId="5" fillId="0" borderId="3" xfId="1" applyNumberFormat="1" applyFont="1" applyBorder="1"/>
    <xf numFmtId="4" fontId="4" fillId="0" borderId="3" xfId="1" applyNumberFormat="1" applyFont="1" applyBorder="1"/>
    <xf numFmtId="0" fontId="4" fillId="0" borderId="4" xfId="1" applyFont="1" applyBorder="1"/>
    <xf numFmtId="4" fontId="4" fillId="0" borderId="4" xfId="1" applyNumberFormat="1" applyFont="1" applyBorder="1"/>
    <xf numFmtId="0" fontId="4" fillId="0" borderId="0" xfId="1" applyFont="1"/>
    <xf numFmtId="0" fontId="4" fillId="0" borderId="0" xfId="2" applyFont="1"/>
    <xf numFmtId="4" fontId="4" fillId="0" borderId="0" xfId="2" applyNumberFormat="1" applyFont="1"/>
    <xf numFmtId="0" fontId="7" fillId="0" borderId="0" xfId="1" applyFont="1"/>
    <xf numFmtId="0" fontId="3" fillId="0" borderId="0" xfId="1" applyFont="1"/>
    <xf numFmtId="0" fontId="4" fillId="0" borderId="0" xfId="1" applyFont="1" applyAlignment="1">
      <alignment horizontal="right"/>
    </xf>
    <xf numFmtId="0" fontId="5" fillId="0" borderId="0" xfId="1" applyFont="1"/>
    <xf numFmtId="4" fontId="4" fillId="0" borderId="5" xfId="1" applyNumberFormat="1" applyFont="1" applyBorder="1"/>
    <xf numFmtId="43" fontId="4" fillId="0" borderId="0" xfId="3" applyFont="1"/>
    <xf numFmtId="4" fontId="5" fillId="0" borderId="0" xfId="1" applyNumberFormat="1" applyFont="1"/>
    <xf numFmtId="4" fontId="2" fillId="0" borderId="0" xfId="1" applyNumberFormat="1"/>
    <xf numFmtId="0" fontId="3" fillId="0" borderId="0" xfId="1" applyFont="1" applyAlignment="1">
      <alignment horizontal="center"/>
    </xf>
    <xf numFmtId="0" fontId="8" fillId="0" borderId="0" xfId="4" applyAlignment="1"/>
    <xf numFmtId="0" fontId="9" fillId="0" borderId="0" xfId="4" applyFont="1" applyAlignment="1"/>
    <xf numFmtId="0" fontId="3" fillId="0" borderId="0" xfId="4" applyFont="1" applyAlignment="1"/>
  </cellXfs>
  <cellStyles count="5">
    <cellStyle name="Comma 2" xfId="3"/>
    <cellStyle name="Normal" xfId="0" builtinId="0"/>
    <cellStyle name="Normal 2" xfId="2"/>
    <cellStyle name="Normal 3 2" xfId="1"/>
    <cellStyle name="ปกติ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opLeftCell="A4" zoomScaleNormal="100" workbookViewId="0">
      <selection activeCell="F28" sqref="F28"/>
    </sheetView>
  </sheetViews>
  <sheetFormatPr defaultColWidth="14.85546875" defaultRowHeight="15"/>
  <cols>
    <col min="1" max="1" width="21" style="2" customWidth="1"/>
    <col min="2" max="2" width="15.85546875" style="2" bestFit="1" customWidth="1"/>
    <col min="3" max="4" width="15" style="2" bestFit="1" customWidth="1"/>
    <col min="5" max="5" width="15.7109375" style="2" customWidth="1"/>
    <col min="6" max="7" width="15" style="2" bestFit="1" customWidth="1"/>
    <col min="8" max="8" width="14" style="2" bestFit="1" customWidth="1"/>
    <col min="9" max="9" width="13.85546875" style="2" bestFit="1" customWidth="1"/>
    <col min="10" max="10" width="15.140625" style="2" bestFit="1" customWidth="1"/>
    <col min="11" max="11" width="15.7109375" style="2" customWidth="1"/>
    <col min="12" max="12" width="15.28515625" bestFit="1" customWidth="1"/>
    <col min="13" max="13" width="15.7109375" bestFit="1" customWidth="1"/>
    <col min="14" max="14" width="15" bestFit="1" customWidth="1"/>
    <col min="15" max="15" width="15.7109375" bestFit="1" customWidth="1"/>
    <col min="17" max="256" width="14.85546875" style="2"/>
    <col min="257" max="257" width="21" style="2" customWidth="1"/>
    <col min="258" max="259" width="15" style="2" bestFit="1" customWidth="1"/>
    <col min="260" max="263" width="14.85546875" style="2"/>
    <col min="264" max="264" width="15" style="2" bestFit="1" customWidth="1"/>
    <col min="265" max="267" width="14.85546875" style="2"/>
    <col min="268" max="270" width="15" style="2" bestFit="1" customWidth="1"/>
    <col min="271" max="512" width="14.85546875" style="2"/>
    <col min="513" max="513" width="21" style="2" customWidth="1"/>
    <col min="514" max="515" width="15" style="2" bestFit="1" customWidth="1"/>
    <col min="516" max="519" width="14.85546875" style="2"/>
    <col min="520" max="520" width="15" style="2" bestFit="1" customWidth="1"/>
    <col min="521" max="523" width="14.85546875" style="2"/>
    <col min="524" max="526" width="15" style="2" bestFit="1" customWidth="1"/>
    <col min="527" max="768" width="14.85546875" style="2"/>
    <col min="769" max="769" width="21" style="2" customWidth="1"/>
    <col min="770" max="771" width="15" style="2" bestFit="1" customWidth="1"/>
    <col min="772" max="775" width="14.85546875" style="2"/>
    <col min="776" max="776" width="15" style="2" bestFit="1" customWidth="1"/>
    <col min="777" max="779" width="14.85546875" style="2"/>
    <col min="780" max="782" width="15" style="2" bestFit="1" customWidth="1"/>
    <col min="783" max="1024" width="14.85546875" style="2"/>
    <col min="1025" max="1025" width="21" style="2" customWidth="1"/>
    <col min="1026" max="1027" width="15" style="2" bestFit="1" customWidth="1"/>
    <col min="1028" max="1031" width="14.85546875" style="2"/>
    <col min="1032" max="1032" width="15" style="2" bestFit="1" customWidth="1"/>
    <col min="1033" max="1035" width="14.85546875" style="2"/>
    <col min="1036" max="1038" width="15" style="2" bestFit="1" customWidth="1"/>
    <col min="1039" max="1280" width="14.85546875" style="2"/>
    <col min="1281" max="1281" width="21" style="2" customWidth="1"/>
    <col min="1282" max="1283" width="15" style="2" bestFit="1" customWidth="1"/>
    <col min="1284" max="1287" width="14.85546875" style="2"/>
    <col min="1288" max="1288" width="15" style="2" bestFit="1" customWidth="1"/>
    <col min="1289" max="1291" width="14.85546875" style="2"/>
    <col min="1292" max="1294" width="15" style="2" bestFit="1" customWidth="1"/>
    <col min="1295" max="1536" width="14.85546875" style="2"/>
    <col min="1537" max="1537" width="21" style="2" customWidth="1"/>
    <col min="1538" max="1539" width="15" style="2" bestFit="1" customWidth="1"/>
    <col min="1540" max="1543" width="14.85546875" style="2"/>
    <col min="1544" max="1544" width="15" style="2" bestFit="1" customWidth="1"/>
    <col min="1545" max="1547" width="14.85546875" style="2"/>
    <col min="1548" max="1550" width="15" style="2" bestFit="1" customWidth="1"/>
    <col min="1551" max="1792" width="14.85546875" style="2"/>
    <col min="1793" max="1793" width="21" style="2" customWidth="1"/>
    <col min="1794" max="1795" width="15" style="2" bestFit="1" customWidth="1"/>
    <col min="1796" max="1799" width="14.85546875" style="2"/>
    <col min="1800" max="1800" width="15" style="2" bestFit="1" customWidth="1"/>
    <col min="1801" max="1803" width="14.85546875" style="2"/>
    <col min="1804" max="1806" width="15" style="2" bestFit="1" customWidth="1"/>
    <col min="1807" max="2048" width="14.85546875" style="2"/>
    <col min="2049" max="2049" width="21" style="2" customWidth="1"/>
    <col min="2050" max="2051" width="15" style="2" bestFit="1" customWidth="1"/>
    <col min="2052" max="2055" width="14.85546875" style="2"/>
    <col min="2056" max="2056" width="15" style="2" bestFit="1" customWidth="1"/>
    <col min="2057" max="2059" width="14.85546875" style="2"/>
    <col min="2060" max="2062" width="15" style="2" bestFit="1" customWidth="1"/>
    <col min="2063" max="2304" width="14.85546875" style="2"/>
    <col min="2305" max="2305" width="21" style="2" customWidth="1"/>
    <col min="2306" max="2307" width="15" style="2" bestFit="1" customWidth="1"/>
    <col min="2308" max="2311" width="14.85546875" style="2"/>
    <col min="2312" max="2312" width="15" style="2" bestFit="1" customWidth="1"/>
    <col min="2313" max="2315" width="14.85546875" style="2"/>
    <col min="2316" max="2318" width="15" style="2" bestFit="1" customWidth="1"/>
    <col min="2319" max="2560" width="14.85546875" style="2"/>
    <col min="2561" max="2561" width="21" style="2" customWidth="1"/>
    <col min="2562" max="2563" width="15" style="2" bestFit="1" customWidth="1"/>
    <col min="2564" max="2567" width="14.85546875" style="2"/>
    <col min="2568" max="2568" width="15" style="2" bestFit="1" customWidth="1"/>
    <col min="2569" max="2571" width="14.85546875" style="2"/>
    <col min="2572" max="2574" width="15" style="2" bestFit="1" customWidth="1"/>
    <col min="2575" max="2816" width="14.85546875" style="2"/>
    <col min="2817" max="2817" width="21" style="2" customWidth="1"/>
    <col min="2818" max="2819" width="15" style="2" bestFit="1" customWidth="1"/>
    <col min="2820" max="2823" width="14.85546875" style="2"/>
    <col min="2824" max="2824" width="15" style="2" bestFit="1" customWidth="1"/>
    <col min="2825" max="2827" width="14.85546875" style="2"/>
    <col min="2828" max="2830" width="15" style="2" bestFit="1" customWidth="1"/>
    <col min="2831" max="3072" width="14.85546875" style="2"/>
    <col min="3073" max="3073" width="21" style="2" customWidth="1"/>
    <col min="3074" max="3075" width="15" style="2" bestFit="1" customWidth="1"/>
    <col min="3076" max="3079" width="14.85546875" style="2"/>
    <col min="3080" max="3080" width="15" style="2" bestFit="1" customWidth="1"/>
    <col min="3081" max="3083" width="14.85546875" style="2"/>
    <col min="3084" max="3086" width="15" style="2" bestFit="1" customWidth="1"/>
    <col min="3087" max="3328" width="14.85546875" style="2"/>
    <col min="3329" max="3329" width="21" style="2" customWidth="1"/>
    <col min="3330" max="3331" width="15" style="2" bestFit="1" customWidth="1"/>
    <col min="3332" max="3335" width="14.85546875" style="2"/>
    <col min="3336" max="3336" width="15" style="2" bestFit="1" customWidth="1"/>
    <col min="3337" max="3339" width="14.85546875" style="2"/>
    <col min="3340" max="3342" width="15" style="2" bestFit="1" customWidth="1"/>
    <col min="3343" max="3584" width="14.85546875" style="2"/>
    <col min="3585" max="3585" width="21" style="2" customWidth="1"/>
    <col min="3586" max="3587" width="15" style="2" bestFit="1" customWidth="1"/>
    <col min="3588" max="3591" width="14.85546875" style="2"/>
    <col min="3592" max="3592" width="15" style="2" bestFit="1" customWidth="1"/>
    <col min="3593" max="3595" width="14.85546875" style="2"/>
    <col min="3596" max="3598" width="15" style="2" bestFit="1" customWidth="1"/>
    <col min="3599" max="3840" width="14.85546875" style="2"/>
    <col min="3841" max="3841" width="21" style="2" customWidth="1"/>
    <col min="3842" max="3843" width="15" style="2" bestFit="1" customWidth="1"/>
    <col min="3844" max="3847" width="14.85546875" style="2"/>
    <col min="3848" max="3848" width="15" style="2" bestFit="1" customWidth="1"/>
    <col min="3849" max="3851" width="14.85546875" style="2"/>
    <col min="3852" max="3854" width="15" style="2" bestFit="1" customWidth="1"/>
    <col min="3855" max="4096" width="14.85546875" style="2"/>
    <col min="4097" max="4097" width="21" style="2" customWidth="1"/>
    <col min="4098" max="4099" width="15" style="2" bestFit="1" customWidth="1"/>
    <col min="4100" max="4103" width="14.85546875" style="2"/>
    <col min="4104" max="4104" width="15" style="2" bestFit="1" customWidth="1"/>
    <col min="4105" max="4107" width="14.85546875" style="2"/>
    <col min="4108" max="4110" width="15" style="2" bestFit="1" customWidth="1"/>
    <col min="4111" max="4352" width="14.85546875" style="2"/>
    <col min="4353" max="4353" width="21" style="2" customWidth="1"/>
    <col min="4354" max="4355" width="15" style="2" bestFit="1" customWidth="1"/>
    <col min="4356" max="4359" width="14.85546875" style="2"/>
    <col min="4360" max="4360" width="15" style="2" bestFit="1" customWidth="1"/>
    <col min="4361" max="4363" width="14.85546875" style="2"/>
    <col min="4364" max="4366" width="15" style="2" bestFit="1" customWidth="1"/>
    <col min="4367" max="4608" width="14.85546875" style="2"/>
    <col min="4609" max="4609" width="21" style="2" customWidth="1"/>
    <col min="4610" max="4611" width="15" style="2" bestFit="1" customWidth="1"/>
    <col min="4612" max="4615" width="14.85546875" style="2"/>
    <col min="4616" max="4616" width="15" style="2" bestFit="1" customWidth="1"/>
    <col min="4617" max="4619" width="14.85546875" style="2"/>
    <col min="4620" max="4622" width="15" style="2" bestFit="1" customWidth="1"/>
    <col min="4623" max="4864" width="14.85546875" style="2"/>
    <col min="4865" max="4865" width="21" style="2" customWidth="1"/>
    <col min="4866" max="4867" width="15" style="2" bestFit="1" customWidth="1"/>
    <col min="4868" max="4871" width="14.85546875" style="2"/>
    <col min="4872" max="4872" width="15" style="2" bestFit="1" customWidth="1"/>
    <col min="4873" max="4875" width="14.85546875" style="2"/>
    <col min="4876" max="4878" width="15" style="2" bestFit="1" customWidth="1"/>
    <col min="4879" max="5120" width="14.85546875" style="2"/>
    <col min="5121" max="5121" width="21" style="2" customWidth="1"/>
    <col min="5122" max="5123" width="15" style="2" bestFit="1" customWidth="1"/>
    <col min="5124" max="5127" width="14.85546875" style="2"/>
    <col min="5128" max="5128" width="15" style="2" bestFit="1" customWidth="1"/>
    <col min="5129" max="5131" width="14.85546875" style="2"/>
    <col min="5132" max="5134" width="15" style="2" bestFit="1" customWidth="1"/>
    <col min="5135" max="5376" width="14.85546875" style="2"/>
    <col min="5377" max="5377" width="21" style="2" customWidth="1"/>
    <col min="5378" max="5379" width="15" style="2" bestFit="1" customWidth="1"/>
    <col min="5380" max="5383" width="14.85546875" style="2"/>
    <col min="5384" max="5384" width="15" style="2" bestFit="1" customWidth="1"/>
    <col min="5385" max="5387" width="14.85546875" style="2"/>
    <col min="5388" max="5390" width="15" style="2" bestFit="1" customWidth="1"/>
    <col min="5391" max="5632" width="14.85546875" style="2"/>
    <col min="5633" max="5633" width="21" style="2" customWidth="1"/>
    <col min="5634" max="5635" width="15" style="2" bestFit="1" customWidth="1"/>
    <col min="5636" max="5639" width="14.85546875" style="2"/>
    <col min="5640" max="5640" width="15" style="2" bestFit="1" customWidth="1"/>
    <col min="5641" max="5643" width="14.85546875" style="2"/>
    <col min="5644" max="5646" width="15" style="2" bestFit="1" customWidth="1"/>
    <col min="5647" max="5888" width="14.85546875" style="2"/>
    <col min="5889" max="5889" width="21" style="2" customWidth="1"/>
    <col min="5890" max="5891" width="15" style="2" bestFit="1" customWidth="1"/>
    <col min="5892" max="5895" width="14.85546875" style="2"/>
    <col min="5896" max="5896" width="15" style="2" bestFit="1" customWidth="1"/>
    <col min="5897" max="5899" width="14.85546875" style="2"/>
    <col min="5900" max="5902" width="15" style="2" bestFit="1" customWidth="1"/>
    <col min="5903" max="6144" width="14.85546875" style="2"/>
    <col min="6145" max="6145" width="21" style="2" customWidth="1"/>
    <col min="6146" max="6147" width="15" style="2" bestFit="1" customWidth="1"/>
    <col min="6148" max="6151" width="14.85546875" style="2"/>
    <col min="6152" max="6152" width="15" style="2" bestFit="1" customWidth="1"/>
    <col min="6153" max="6155" width="14.85546875" style="2"/>
    <col min="6156" max="6158" width="15" style="2" bestFit="1" customWidth="1"/>
    <col min="6159" max="6400" width="14.85546875" style="2"/>
    <col min="6401" max="6401" width="21" style="2" customWidth="1"/>
    <col min="6402" max="6403" width="15" style="2" bestFit="1" customWidth="1"/>
    <col min="6404" max="6407" width="14.85546875" style="2"/>
    <col min="6408" max="6408" width="15" style="2" bestFit="1" customWidth="1"/>
    <col min="6409" max="6411" width="14.85546875" style="2"/>
    <col min="6412" max="6414" width="15" style="2" bestFit="1" customWidth="1"/>
    <col min="6415" max="6656" width="14.85546875" style="2"/>
    <col min="6657" max="6657" width="21" style="2" customWidth="1"/>
    <col min="6658" max="6659" width="15" style="2" bestFit="1" customWidth="1"/>
    <col min="6660" max="6663" width="14.85546875" style="2"/>
    <col min="6664" max="6664" width="15" style="2" bestFit="1" customWidth="1"/>
    <col min="6665" max="6667" width="14.85546875" style="2"/>
    <col min="6668" max="6670" width="15" style="2" bestFit="1" customWidth="1"/>
    <col min="6671" max="6912" width="14.85546875" style="2"/>
    <col min="6913" max="6913" width="21" style="2" customWidth="1"/>
    <col min="6914" max="6915" width="15" style="2" bestFit="1" customWidth="1"/>
    <col min="6916" max="6919" width="14.85546875" style="2"/>
    <col min="6920" max="6920" width="15" style="2" bestFit="1" customWidth="1"/>
    <col min="6921" max="6923" width="14.85546875" style="2"/>
    <col min="6924" max="6926" width="15" style="2" bestFit="1" customWidth="1"/>
    <col min="6927" max="7168" width="14.85546875" style="2"/>
    <col min="7169" max="7169" width="21" style="2" customWidth="1"/>
    <col min="7170" max="7171" width="15" style="2" bestFit="1" customWidth="1"/>
    <col min="7172" max="7175" width="14.85546875" style="2"/>
    <col min="7176" max="7176" width="15" style="2" bestFit="1" customWidth="1"/>
    <col min="7177" max="7179" width="14.85546875" style="2"/>
    <col min="7180" max="7182" width="15" style="2" bestFit="1" customWidth="1"/>
    <col min="7183" max="7424" width="14.85546875" style="2"/>
    <col min="7425" max="7425" width="21" style="2" customWidth="1"/>
    <col min="7426" max="7427" width="15" style="2" bestFit="1" customWidth="1"/>
    <col min="7428" max="7431" width="14.85546875" style="2"/>
    <col min="7432" max="7432" width="15" style="2" bestFit="1" customWidth="1"/>
    <col min="7433" max="7435" width="14.85546875" style="2"/>
    <col min="7436" max="7438" width="15" style="2" bestFit="1" customWidth="1"/>
    <col min="7439" max="7680" width="14.85546875" style="2"/>
    <col min="7681" max="7681" width="21" style="2" customWidth="1"/>
    <col min="7682" max="7683" width="15" style="2" bestFit="1" customWidth="1"/>
    <col min="7684" max="7687" width="14.85546875" style="2"/>
    <col min="7688" max="7688" width="15" style="2" bestFit="1" customWidth="1"/>
    <col min="7689" max="7691" width="14.85546875" style="2"/>
    <col min="7692" max="7694" width="15" style="2" bestFit="1" customWidth="1"/>
    <col min="7695" max="7936" width="14.85546875" style="2"/>
    <col min="7937" max="7937" width="21" style="2" customWidth="1"/>
    <col min="7938" max="7939" width="15" style="2" bestFit="1" customWidth="1"/>
    <col min="7940" max="7943" width="14.85546875" style="2"/>
    <col min="7944" max="7944" width="15" style="2" bestFit="1" customWidth="1"/>
    <col min="7945" max="7947" width="14.85546875" style="2"/>
    <col min="7948" max="7950" width="15" style="2" bestFit="1" customWidth="1"/>
    <col min="7951" max="8192" width="14.85546875" style="2"/>
    <col min="8193" max="8193" width="21" style="2" customWidth="1"/>
    <col min="8194" max="8195" width="15" style="2" bestFit="1" customWidth="1"/>
    <col min="8196" max="8199" width="14.85546875" style="2"/>
    <col min="8200" max="8200" width="15" style="2" bestFit="1" customWidth="1"/>
    <col min="8201" max="8203" width="14.85546875" style="2"/>
    <col min="8204" max="8206" width="15" style="2" bestFit="1" customWidth="1"/>
    <col min="8207" max="8448" width="14.85546875" style="2"/>
    <col min="8449" max="8449" width="21" style="2" customWidth="1"/>
    <col min="8450" max="8451" width="15" style="2" bestFit="1" customWidth="1"/>
    <col min="8452" max="8455" width="14.85546875" style="2"/>
    <col min="8456" max="8456" width="15" style="2" bestFit="1" customWidth="1"/>
    <col min="8457" max="8459" width="14.85546875" style="2"/>
    <col min="8460" max="8462" width="15" style="2" bestFit="1" customWidth="1"/>
    <col min="8463" max="8704" width="14.85546875" style="2"/>
    <col min="8705" max="8705" width="21" style="2" customWidth="1"/>
    <col min="8706" max="8707" width="15" style="2" bestFit="1" customWidth="1"/>
    <col min="8708" max="8711" width="14.85546875" style="2"/>
    <col min="8712" max="8712" width="15" style="2" bestFit="1" customWidth="1"/>
    <col min="8713" max="8715" width="14.85546875" style="2"/>
    <col min="8716" max="8718" width="15" style="2" bestFit="1" customWidth="1"/>
    <col min="8719" max="8960" width="14.85546875" style="2"/>
    <col min="8961" max="8961" width="21" style="2" customWidth="1"/>
    <col min="8962" max="8963" width="15" style="2" bestFit="1" customWidth="1"/>
    <col min="8964" max="8967" width="14.85546875" style="2"/>
    <col min="8968" max="8968" width="15" style="2" bestFit="1" customWidth="1"/>
    <col min="8969" max="8971" width="14.85546875" style="2"/>
    <col min="8972" max="8974" width="15" style="2" bestFit="1" customWidth="1"/>
    <col min="8975" max="9216" width="14.85546875" style="2"/>
    <col min="9217" max="9217" width="21" style="2" customWidth="1"/>
    <col min="9218" max="9219" width="15" style="2" bestFit="1" customWidth="1"/>
    <col min="9220" max="9223" width="14.85546875" style="2"/>
    <col min="9224" max="9224" width="15" style="2" bestFit="1" customWidth="1"/>
    <col min="9225" max="9227" width="14.85546875" style="2"/>
    <col min="9228" max="9230" width="15" style="2" bestFit="1" customWidth="1"/>
    <col min="9231" max="9472" width="14.85546875" style="2"/>
    <col min="9473" max="9473" width="21" style="2" customWidth="1"/>
    <col min="9474" max="9475" width="15" style="2" bestFit="1" customWidth="1"/>
    <col min="9476" max="9479" width="14.85546875" style="2"/>
    <col min="9480" max="9480" width="15" style="2" bestFit="1" customWidth="1"/>
    <col min="9481" max="9483" width="14.85546875" style="2"/>
    <col min="9484" max="9486" width="15" style="2" bestFit="1" customWidth="1"/>
    <col min="9487" max="9728" width="14.85546875" style="2"/>
    <col min="9729" max="9729" width="21" style="2" customWidth="1"/>
    <col min="9730" max="9731" width="15" style="2" bestFit="1" customWidth="1"/>
    <col min="9732" max="9735" width="14.85546875" style="2"/>
    <col min="9736" max="9736" width="15" style="2" bestFit="1" customWidth="1"/>
    <col min="9737" max="9739" width="14.85546875" style="2"/>
    <col min="9740" max="9742" width="15" style="2" bestFit="1" customWidth="1"/>
    <col min="9743" max="9984" width="14.85546875" style="2"/>
    <col min="9985" max="9985" width="21" style="2" customWidth="1"/>
    <col min="9986" max="9987" width="15" style="2" bestFit="1" customWidth="1"/>
    <col min="9988" max="9991" width="14.85546875" style="2"/>
    <col min="9992" max="9992" width="15" style="2" bestFit="1" customWidth="1"/>
    <col min="9993" max="9995" width="14.85546875" style="2"/>
    <col min="9996" max="9998" width="15" style="2" bestFit="1" customWidth="1"/>
    <col min="9999" max="10240" width="14.85546875" style="2"/>
    <col min="10241" max="10241" width="21" style="2" customWidth="1"/>
    <col min="10242" max="10243" width="15" style="2" bestFit="1" customWidth="1"/>
    <col min="10244" max="10247" width="14.85546875" style="2"/>
    <col min="10248" max="10248" width="15" style="2" bestFit="1" customWidth="1"/>
    <col min="10249" max="10251" width="14.85546875" style="2"/>
    <col min="10252" max="10254" width="15" style="2" bestFit="1" customWidth="1"/>
    <col min="10255" max="10496" width="14.85546875" style="2"/>
    <col min="10497" max="10497" width="21" style="2" customWidth="1"/>
    <col min="10498" max="10499" width="15" style="2" bestFit="1" customWidth="1"/>
    <col min="10500" max="10503" width="14.85546875" style="2"/>
    <col min="10504" max="10504" width="15" style="2" bestFit="1" customWidth="1"/>
    <col min="10505" max="10507" width="14.85546875" style="2"/>
    <col min="10508" max="10510" width="15" style="2" bestFit="1" customWidth="1"/>
    <col min="10511" max="10752" width="14.85546875" style="2"/>
    <col min="10753" max="10753" width="21" style="2" customWidth="1"/>
    <col min="10754" max="10755" width="15" style="2" bestFit="1" customWidth="1"/>
    <col min="10756" max="10759" width="14.85546875" style="2"/>
    <col min="10760" max="10760" width="15" style="2" bestFit="1" customWidth="1"/>
    <col min="10761" max="10763" width="14.85546875" style="2"/>
    <col min="10764" max="10766" width="15" style="2" bestFit="1" customWidth="1"/>
    <col min="10767" max="11008" width="14.85546875" style="2"/>
    <col min="11009" max="11009" width="21" style="2" customWidth="1"/>
    <col min="11010" max="11011" width="15" style="2" bestFit="1" customWidth="1"/>
    <col min="11012" max="11015" width="14.85546875" style="2"/>
    <col min="11016" max="11016" width="15" style="2" bestFit="1" customWidth="1"/>
    <col min="11017" max="11019" width="14.85546875" style="2"/>
    <col min="11020" max="11022" width="15" style="2" bestFit="1" customWidth="1"/>
    <col min="11023" max="11264" width="14.85546875" style="2"/>
    <col min="11265" max="11265" width="21" style="2" customWidth="1"/>
    <col min="11266" max="11267" width="15" style="2" bestFit="1" customWidth="1"/>
    <col min="11268" max="11271" width="14.85546875" style="2"/>
    <col min="11272" max="11272" width="15" style="2" bestFit="1" customWidth="1"/>
    <col min="11273" max="11275" width="14.85546875" style="2"/>
    <col min="11276" max="11278" width="15" style="2" bestFit="1" customWidth="1"/>
    <col min="11279" max="11520" width="14.85546875" style="2"/>
    <col min="11521" max="11521" width="21" style="2" customWidth="1"/>
    <col min="11522" max="11523" width="15" style="2" bestFit="1" customWidth="1"/>
    <col min="11524" max="11527" width="14.85546875" style="2"/>
    <col min="11528" max="11528" width="15" style="2" bestFit="1" customWidth="1"/>
    <col min="11529" max="11531" width="14.85546875" style="2"/>
    <col min="11532" max="11534" width="15" style="2" bestFit="1" customWidth="1"/>
    <col min="11535" max="11776" width="14.85546875" style="2"/>
    <col min="11777" max="11777" width="21" style="2" customWidth="1"/>
    <col min="11778" max="11779" width="15" style="2" bestFit="1" customWidth="1"/>
    <col min="11780" max="11783" width="14.85546875" style="2"/>
    <col min="11784" max="11784" width="15" style="2" bestFit="1" customWidth="1"/>
    <col min="11785" max="11787" width="14.85546875" style="2"/>
    <col min="11788" max="11790" width="15" style="2" bestFit="1" customWidth="1"/>
    <col min="11791" max="12032" width="14.85546875" style="2"/>
    <col min="12033" max="12033" width="21" style="2" customWidth="1"/>
    <col min="12034" max="12035" width="15" style="2" bestFit="1" customWidth="1"/>
    <col min="12036" max="12039" width="14.85546875" style="2"/>
    <col min="12040" max="12040" width="15" style="2" bestFit="1" customWidth="1"/>
    <col min="12041" max="12043" width="14.85546875" style="2"/>
    <col min="12044" max="12046" width="15" style="2" bestFit="1" customWidth="1"/>
    <col min="12047" max="12288" width="14.85546875" style="2"/>
    <col min="12289" max="12289" width="21" style="2" customWidth="1"/>
    <col min="12290" max="12291" width="15" style="2" bestFit="1" customWidth="1"/>
    <col min="12292" max="12295" width="14.85546875" style="2"/>
    <col min="12296" max="12296" width="15" style="2" bestFit="1" customWidth="1"/>
    <col min="12297" max="12299" width="14.85546875" style="2"/>
    <col min="12300" max="12302" width="15" style="2" bestFit="1" customWidth="1"/>
    <col min="12303" max="12544" width="14.85546875" style="2"/>
    <col min="12545" max="12545" width="21" style="2" customWidth="1"/>
    <col min="12546" max="12547" width="15" style="2" bestFit="1" customWidth="1"/>
    <col min="12548" max="12551" width="14.85546875" style="2"/>
    <col min="12552" max="12552" width="15" style="2" bestFit="1" customWidth="1"/>
    <col min="12553" max="12555" width="14.85546875" style="2"/>
    <col min="12556" max="12558" width="15" style="2" bestFit="1" customWidth="1"/>
    <col min="12559" max="12800" width="14.85546875" style="2"/>
    <col min="12801" max="12801" width="21" style="2" customWidth="1"/>
    <col min="12802" max="12803" width="15" style="2" bestFit="1" customWidth="1"/>
    <col min="12804" max="12807" width="14.85546875" style="2"/>
    <col min="12808" max="12808" width="15" style="2" bestFit="1" customWidth="1"/>
    <col min="12809" max="12811" width="14.85546875" style="2"/>
    <col min="12812" max="12814" width="15" style="2" bestFit="1" customWidth="1"/>
    <col min="12815" max="13056" width="14.85546875" style="2"/>
    <col min="13057" max="13057" width="21" style="2" customWidth="1"/>
    <col min="13058" max="13059" width="15" style="2" bestFit="1" customWidth="1"/>
    <col min="13060" max="13063" width="14.85546875" style="2"/>
    <col min="13064" max="13064" width="15" style="2" bestFit="1" customWidth="1"/>
    <col min="13065" max="13067" width="14.85546875" style="2"/>
    <col min="13068" max="13070" width="15" style="2" bestFit="1" customWidth="1"/>
    <col min="13071" max="13312" width="14.85546875" style="2"/>
    <col min="13313" max="13313" width="21" style="2" customWidth="1"/>
    <col min="13314" max="13315" width="15" style="2" bestFit="1" customWidth="1"/>
    <col min="13316" max="13319" width="14.85546875" style="2"/>
    <col min="13320" max="13320" width="15" style="2" bestFit="1" customWidth="1"/>
    <col min="13321" max="13323" width="14.85546875" style="2"/>
    <col min="13324" max="13326" width="15" style="2" bestFit="1" customWidth="1"/>
    <col min="13327" max="13568" width="14.85546875" style="2"/>
    <col min="13569" max="13569" width="21" style="2" customWidth="1"/>
    <col min="13570" max="13571" width="15" style="2" bestFit="1" customWidth="1"/>
    <col min="13572" max="13575" width="14.85546875" style="2"/>
    <col min="13576" max="13576" width="15" style="2" bestFit="1" customWidth="1"/>
    <col min="13577" max="13579" width="14.85546875" style="2"/>
    <col min="13580" max="13582" width="15" style="2" bestFit="1" customWidth="1"/>
    <col min="13583" max="13824" width="14.85546875" style="2"/>
    <col min="13825" max="13825" width="21" style="2" customWidth="1"/>
    <col min="13826" max="13827" width="15" style="2" bestFit="1" customWidth="1"/>
    <col min="13828" max="13831" width="14.85546875" style="2"/>
    <col min="13832" max="13832" width="15" style="2" bestFit="1" customWidth="1"/>
    <col min="13833" max="13835" width="14.85546875" style="2"/>
    <col min="13836" max="13838" width="15" style="2" bestFit="1" customWidth="1"/>
    <col min="13839" max="14080" width="14.85546875" style="2"/>
    <col min="14081" max="14081" width="21" style="2" customWidth="1"/>
    <col min="14082" max="14083" width="15" style="2" bestFit="1" customWidth="1"/>
    <col min="14084" max="14087" width="14.85546875" style="2"/>
    <col min="14088" max="14088" width="15" style="2" bestFit="1" customWidth="1"/>
    <col min="14089" max="14091" width="14.85546875" style="2"/>
    <col min="14092" max="14094" width="15" style="2" bestFit="1" customWidth="1"/>
    <col min="14095" max="14336" width="14.85546875" style="2"/>
    <col min="14337" max="14337" width="21" style="2" customWidth="1"/>
    <col min="14338" max="14339" width="15" style="2" bestFit="1" customWidth="1"/>
    <col min="14340" max="14343" width="14.85546875" style="2"/>
    <col min="14344" max="14344" width="15" style="2" bestFit="1" customWidth="1"/>
    <col min="14345" max="14347" width="14.85546875" style="2"/>
    <col min="14348" max="14350" width="15" style="2" bestFit="1" customWidth="1"/>
    <col min="14351" max="14592" width="14.85546875" style="2"/>
    <col min="14593" max="14593" width="21" style="2" customWidth="1"/>
    <col min="14594" max="14595" width="15" style="2" bestFit="1" customWidth="1"/>
    <col min="14596" max="14599" width="14.85546875" style="2"/>
    <col min="14600" max="14600" width="15" style="2" bestFit="1" customWidth="1"/>
    <col min="14601" max="14603" width="14.85546875" style="2"/>
    <col min="14604" max="14606" width="15" style="2" bestFit="1" customWidth="1"/>
    <col min="14607" max="14848" width="14.85546875" style="2"/>
    <col min="14849" max="14849" width="21" style="2" customWidth="1"/>
    <col min="14850" max="14851" width="15" style="2" bestFit="1" customWidth="1"/>
    <col min="14852" max="14855" width="14.85546875" style="2"/>
    <col min="14856" max="14856" width="15" style="2" bestFit="1" customWidth="1"/>
    <col min="14857" max="14859" width="14.85546875" style="2"/>
    <col min="14860" max="14862" width="15" style="2" bestFit="1" customWidth="1"/>
    <col min="14863" max="15104" width="14.85546875" style="2"/>
    <col min="15105" max="15105" width="21" style="2" customWidth="1"/>
    <col min="15106" max="15107" width="15" style="2" bestFit="1" customWidth="1"/>
    <col min="15108" max="15111" width="14.85546875" style="2"/>
    <col min="15112" max="15112" width="15" style="2" bestFit="1" customWidth="1"/>
    <col min="15113" max="15115" width="14.85546875" style="2"/>
    <col min="15116" max="15118" width="15" style="2" bestFit="1" customWidth="1"/>
    <col min="15119" max="15360" width="14.85546875" style="2"/>
    <col min="15361" max="15361" width="21" style="2" customWidth="1"/>
    <col min="15362" max="15363" width="15" style="2" bestFit="1" customWidth="1"/>
    <col min="15364" max="15367" width="14.85546875" style="2"/>
    <col min="15368" max="15368" width="15" style="2" bestFit="1" customWidth="1"/>
    <col min="15369" max="15371" width="14.85546875" style="2"/>
    <col min="15372" max="15374" width="15" style="2" bestFit="1" customWidth="1"/>
    <col min="15375" max="15616" width="14.85546875" style="2"/>
    <col min="15617" max="15617" width="21" style="2" customWidth="1"/>
    <col min="15618" max="15619" width="15" style="2" bestFit="1" customWidth="1"/>
    <col min="15620" max="15623" width="14.85546875" style="2"/>
    <col min="15624" max="15624" width="15" style="2" bestFit="1" customWidth="1"/>
    <col min="15625" max="15627" width="14.85546875" style="2"/>
    <col min="15628" max="15630" width="15" style="2" bestFit="1" customWidth="1"/>
    <col min="15631" max="15872" width="14.85546875" style="2"/>
    <col min="15873" max="15873" width="21" style="2" customWidth="1"/>
    <col min="15874" max="15875" width="15" style="2" bestFit="1" customWidth="1"/>
    <col min="15876" max="15879" width="14.85546875" style="2"/>
    <col min="15880" max="15880" width="15" style="2" bestFit="1" customWidth="1"/>
    <col min="15881" max="15883" width="14.85546875" style="2"/>
    <col min="15884" max="15886" width="15" style="2" bestFit="1" customWidth="1"/>
    <col min="15887" max="16128" width="14.85546875" style="2"/>
    <col min="16129" max="16129" width="21" style="2" customWidth="1"/>
    <col min="16130" max="16131" width="15" style="2" bestFit="1" customWidth="1"/>
    <col min="16132" max="16135" width="14.85546875" style="2"/>
    <col min="16136" max="16136" width="15" style="2" bestFit="1" customWidth="1"/>
    <col min="16137" max="16139" width="14.85546875" style="2"/>
    <col min="16140" max="16142" width="15" style="2" bestFit="1" customWidth="1"/>
    <col min="16143" max="16384" width="14.85546875" style="2"/>
  </cols>
  <sheetData>
    <row r="1" spans="1:18" ht="2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1"/>
    </row>
    <row r="2" spans="1:18" ht="24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1"/>
    </row>
    <row r="3" spans="1:18" ht="24">
      <c r="A3" s="24" t="s">
        <v>41</v>
      </c>
      <c r="B3" s="24"/>
      <c r="C3" s="24"/>
      <c r="D3" s="24"/>
      <c r="E3" s="24"/>
      <c r="F3" s="24"/>
      <c r="G3" s="24"/>
      <c r="H3" s="24"/>
      <c r="I3" s="24"/>
      <c r="J3" s="24"/>
      <c r="K3" s="1"/>
    </row>
    <row r="4" spans="1:18" ht="15" customHeight="1">
      <c r="K4" s="1"/>
    </row>
    <row r="5" spans="1:18" ht="48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4"/>
    </row>
    <row r="6" spans="1:18" ht="24">
      <c r="A6" s="5" t="s">
        <v>12</v>
      </c>
      <c r="B6" s="6">
        <v>163355700</v>
      </c>
      <c r="C6" s="6">
        <v>34776000</v>
      </c>
      <c r="D6" s="6">
        <v>82291740</v>
      </c>
      <c r="E6" s="6">
        <v>10467500</v>
      </c>
      <c r="F6" s="6">
        <v>26236820</v>
      </c>
      <c r="G6" s="6">
        <v>18918000</v>
      </c>
      <c r="H6" s="6">
        <v>25822800</v>
      </c>
      <c r="I6" s="6">
        <v>70166600</v>
      </c>
      <c r="J6" s="6">
        <f>SUM(B6:I6)</f>
        <v>432035160</v>
      </c>
      <c r="K6" s="7"/>
    </row>
    <row r="7" spans="1:18" ht="24">
      <c r="A7" s="8" t="s">
        <v>13</v>
      </c>
      <c r="B7" s="9">
        <v>78352589.549999997</v>
      </c>
      <c r="C7" s="10">
        <v>16966137.760000002</v>
      </c>
      <c r="D7" s="10">
        <v>27282600.190000001</v>
      </c>
      <c r="E7" s="10">
        <v>5181721.72</v>
      </c>
      <c r="F7" s="10">
        <v>3040415</v>
      </c>
      <c r="G7" s="10">
        <v>1296959</v>
      </c>
      <c r="H7" s="10">
        <v>10033721</v>
      </c>
      <c r="I7" s="10">
        <v>7884929.5999999996</v>
      </c>
      <c r="J7" s="6">
        <f>SUM(B7:I7)</f>
        <v>150039073.81999999</v>
      </c>
      <c r="K7" s="7"/>
    </row>
    <row r="8" spans="1:18" ht="24">
      <c r="A8" s="8" t="s">
        <v>14</v>
      </c>
      <c r="B8" s="10">
        <f>SUM(B6-B7)</f>
        <v>85003110.450000003</v>
      </c>
      <c r="C8" s="10">
        <f t="shared" ref="C8:J8" si="0">SUM(C6-C7)</f>
        <v>17809862.239999998</v>
      </c>
      <c r="D8" s="10">
        <f t="shared" si="0"/>
        <v>55009139.810000002</v>
      </c>
      <c r="E8" s="10">
        <f t="shared" si="0"/>
        <v>5285778.28</v>
      </c>
      <c r="F8" s="10">
        <f t="shared" si="0"/>
        <v>23196405</v>
      </c>
      <c r="G8" s="10">
        <f t="shared" si="0"/>
        <v>17621041</v>
      </c>
      <c r="H8" s="10">
        <f t="shared" si="0"/>
        <v>15789079</v>
      </c>
      <c r="I8" s="10">
        <f t="shared" si="0"/>
        <v>62281670.399999999</v>
      </c>
      <c r="J8" s="10">
        <f t="shared" si="0"/>
        <v>281996086.18000001</v>
      </c>
      <c r="K8" s="7"/>
    </row>
    <row r="9" spans="1:18" ht="24">
      <c r="A9" s="8" t="s">
        <v>15</v>
      </c>
      <c r="B9" s="10">
        <f>SUM(B7*100/B6)</f>
        <v>47.964405006987818</v>
      </c>
      <c r="C9" s="10">
        <f t="shared" ref="C9:J9" si="1">SUM(C7*100/C6)</f>
        <v>48.786915573959057</v>
      </c>
      <c r="D9" s="10">
        <f t="shared" si="1"/>
        <v>33.153509926998751</v>
      </c>
      <c r="E9" s="10">
        <f t="shared" si="1"/>
        <v>49.502954096011464</v>
      </c>
      <c r="F9" s="10">
        <f t="shared" si="1"/>
        <v>11.588351789584255</v>
      </c>
      <c r="G9" s="10">
        <f t="shared" si="1"/>
        <v>6.8556877048313778</v>
      </c>
      <c r="H9" s="10">
        <f t="shared" si="1"/>
        <v>38.856053565066532</v>
      </c>
      <c r="I9" s="10">
        <f t="shared" si="1"/>
        <v>11.23744003557248</v>
      </c>
      <c r="J9" s="10">
        <f t="shared" si="1"/>
        <v>34.728440578771412</v>
      </c>
      <c r="K9" s="7"/>
    </row>
    <row r="10" spans="1:18" ht="24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7"/>
    </row>
    <row r="11" spans="1:18" ht="24">
      <c r="A11" s="16" t="s">
        <v>16</v>
      </c>
      <c r="B11" s="7"/>
      <c r="C11" s="7">
        <f>SUM(J6)</f>
        <v>432035160</v>
      </c>
      <c r="D11" s="13" t="s">
        <v>17</v>
      </c>
      <c r="E11" s="17" t="s">
        <v>18</v>
      </c>
      <c r="F11" s="18" t="s">
        <v>19</v>
      </c>
      <c r="G11" s="7">
        <f>SUM(F6)</f>
        <v>26236820</v>
      </c>
      <c r="H11" s="13" t="s">
        <v>17</v>
      </c>
      <c r="J11" s="7"/>
      <c r="K11" s="14"/>
      <c r="Q11" s="15"/>
      <c r="R11" s="14"/>
    </row>
    <row r="12" spans="1:18" ht="24">
      <c r="A12" s="19" t="s">
        <v>13</v>
      </c>
      <c r="B12" s="13"/>
      <c r="C12" s="7">
        <f>SUM(J7)</f>
        <v>150039073.81999999</v>
      </c>
      <c r="D12" s="13" t="s">
        <v>17</v>
      </c>
      <c r="E12" s="13" t="s">
        <v>20</v>
      </c>
      <c r="F12" s="18" t="s">
        <v>27</v>
      </c>
      <c r="G12" s="7">
        <v>6395000</v>
      </c>
      <c r="H12" s="13" t="s">
        <v>17</v>
      </c>
      <c r="J12" s="7"/>
      <c r="K12" s="14"/>
      <c r="Q12" s="15"/>
      <c r="R12" s="14"/>
    </row>
    <row r="13" spans="1:18" ht="24.75" thickBot="1">
      <c r="A13" s="19" t="s">
        <v>14</v>
      </c>
      <c r="B13" s="13"/>
      <c r="C13" s="20">
        <f>SUM(C11-C12)</f>
        <v>281996086.18000001</v>
      </c>
      <c r="D13" s="13" t="s">
        <v>17</v>
      </c>
      <c r="E13" s="13" t="s">
        <v>22</v>
      </c>
      <c r="F13" s="18" t="s">
        <v>23</v>
      </c>
      <c r="G13" s="7">
        <v>10687915</v>
      </c>
      <c r="H13" s="13" t="s">
        <v>17</v>
      </c>
      <c r="J13" s="7"/>
      <c r="K13" s="14"/>
      <c r="Q13" s="15"/>
      <c r="R13" s="14"/>
    </row>
    <row r="14" spans="1:18" ht="24.75" thickTop="1">
      <c r="A14" s="19" t="s">
        <v>24</v>
      </c>
      <c r="B14" s="13"/>
      <c r="C14" s="7">
        <f>SUM(C12*100/C11)</f>
        <v>34.728440578771412</v>
      </c>
      <c r="D14" s="13" t="s">
        <v>25</v>
      </c>
      <c r="E14" s="19" t="s">
        <v>26</v>
      </c>
      <c r="F14" s="18" t="s">
        <v>21</v>
      </c>
      <c r="G14" s="7">
        <v>9000000</v>
      </c>
      <c r="H14" s="13" t="s">
        <v>17</v>
      </c>
      <c r="I14" s="2" t="s">
        <v>28</v>
      </c>
      <c r="J14" s="13"/>
      <c r="K14" s="14"/>
      <c r="Q14" s="15"/>
      <c r="R14" s="14"/>
    </row>
    <row r="15" spans="1:18" ht="24.75" thickBot="1">
      <c r="A15" s="13"/>
      <c r="B15" s="13"/>
      <c r="C15" s="13"/>
      <c r="D15" s="13"/>
      <c r="E15" s="19" t="s">
        <v>13</v>
      </c>
      <c r="F15" s="18" t="s">
        <v>29</v>
      </c>
      <c r="G15" s="20">
        <f>SUM(F7)</f>
        <v>3040415</v>
      </c>
      <c r="H15" s="13" t="s">
        <v>17</v>
      </c>
      <c r="J15" s="13"/>
      <c r="K15" s="14"/>
      <c r="Q15" s="15"/>
      <c r="R15" s="14"/>
    </row>
    <row r="16" spans="1:18" ht="24.75" thickTop="1">
      <c r="A16" s="16" t="s">
        <v>30</v>
      </c>
      <c r="B16" s="7"/>
      <c r="C16" s="7">
        <v>1311010</v>
      </c>
      <c r="D16" s="13" t="s">
        <v>17</v>
      </c>
      <c r="J16" s="13"/>
      <c r="K16" s="14"/>
      <c r="Q16" s="15"/>
      <c r="R16" s="14"/>
    </row>
    <row r="17" spans="1:18" ht="24">
      <c r="A17" s="19" t="s">
        <v>13</v>
      </c>
      <c r="B17" s="13"/>
      <c r="C17" s="7">
        <v>183200</v>
      </c>
      <c r="D17" s="13" t="s">
        <v>17</v>
      </c>
      <c r="E17" s="17" t="s">
        <v>31</v>
      </c>
      <c r="F17" s="18" t="s">
        <v>32</v>
      </c>
      <c r="G17" s="7">
        <f>SUM(G6)</f>
        <v>18918000</v>
      </c>
      <c r="H17" s="13" t="s">
        <v>17</v>
      </c>
      <c r="I17" s="13"/>
      <c r="J17" s="13"/>
      <c r="K17" s="14"/>
      <c r="Q17" s="21"/>
      <c r="R17" s="14"/>
    </row>
    <row r="18" spans="1:18" ht="24.75" thickBot="1">
      <c r="A18" s="19" t="s">
        <v>14</v>
      </c>
      <c r="B18" s="13"/>
      <c r="C18" s="20">
        <f>SUM(C16-C17)</f>
        <v>1127810</v>
      </c>
      <c r="D18" s="13" t="s">
        <v>17</v>
      </c>
      <c r="E18" s="13" t="s">
        <v>22</v>
      </c>
      <c r="F18" s="18" t="s">
        <v>32</v>
      </c>
      <c r="G18" s="7">
        <v>14255099</v>
      </c>
      <c r="H18" s="13" t="s">
        <v>17</v>
      </c>
      <c r="I18" s="13"/>
      <c r="J18" s="13"/>
      <c r="K18" s="14"/>
      <c r="Q18" s="15"/>
      <c r="R18" s="14"/>
    </row>
    <row r="19" spans="1:18" ht="25.5" thickTop="1" thickBot="1">
      <c r="A19" s="19" t="s">
        <v>24</v>
      </c>
      <c r="B19" s="13"/>
      <c r="C19" s="7">
        <f>SUM(C17*100/C16)</f>
        <v>13.973959008703213</v>
      </c>
      <c r="D19" s="13" t="s">
        <v>25</v>
      </c>
      <c r="E19" s="19" t="s">
        <v>13</v>
      </c>
      <c r="F19" s="18" t="s">
        <v>27</v>
      </c>
      <c r="G19" s="20">
        <f>SUM(G7)</f>
        <v>1296959</v>
      </c>
      <c r="H19" s="13" t="s">
        <v>17</v>
      </c>
      <c r="I19" s="13"/>
      <c r="J19" s="13"/>
      <c r="K19" s="13"/>
      <c r="Q19" s="22"/>
    </row>
    <row r="20" spans="1:18" ht="13.5" customHeight="1" thickTop="1">
      <c r="E20" s="19"/>
      <c r="F20" s="18"/>
      <c r="G20" s="7"/>
      <c r="H20" s="13"/>
      <c r="J20" s="13"/>
      <c r="K20" s="13"/>
      <c r="Q20" s="23"/>
    </row>
    <row r="21" spans="1:18" ht="24">
      <c r="A21" s="16" t="s">
        <v>33</v>
      </c>
      <c r="B21" s="7"/>
      <c r="C21" s="7">
        <f>SUM(C11+C16)</f>
        <v>433346170</v>
      </c>
      <c r="D21" s="13" t="s">
        <v>17</v>
      </c>
      <c r="E21" s="17" t="s">
        <v>34</v>
      </c>
      <c r="J21" s="13"/>
      <c r="K21" s="13"/>
      <c r="Q21" s="23"/>
    </row>
    <row r="22" spans="1:18" ht="24">
      <c r="A22" s="19" t="s">
        <v>13</v>
      </c>
      <c r="B22" s="13"/>
      <c r="C22" s="7">
        <f>SUM(C12+C17)</f>
        <v>150222273.81999999</v>
      </c>
      <c r="D22" s="13" t="s">
        <v>17</v>
      </c>
      <c r="E22" s="13" t="s">
        <v>22</v>
      </c>
      <c r="F22" s="18" t="s">
        <v>27</v>
      </c>
      <c r="G22" s="7">
        <v>11790772</v>
      </c>
      <c r="H22" s="13" t="s">
        <v>17</v>
      </c>
      <c r="J22" s="13"/>
      <c r="K22" s="13"/>
    </row>
    <row r="23" spans="1:18" ht="24.75" thickBot="1">
      <c r="A23" s="19" t="s">
        <v>14</v>
      </c>
      <c r="B23" s="13"/>
      <c r="C23" s="20">
        <f>SUM(C21-C22)</f>
        <v>283123896.18000001</v>
      </c>
      <c r="D23" s="13" t="s">
        <v>17</v>
      </c>
      <c r="E23" s="19" t="s">
        <v>35</v>
      </c>
      <c r="F23" s="18" t="s">
        <v>36</v>
      </c>
      <c r="G23" s="7">
        <v>3601772</v>
      </c>
      <c r="H23" s="13" t="s">
        <v>17</v>
      </c>
      <c r="I23" s="13"/>
      <c r="J23" s="13"/>
      <c r="K23" s="13"/>
    </row>
    <row r="24" spans="1:18" ht="25.5" thickTop="1" thickBot="1">
      <c r="A24" s="19" t="s">
        <v>24</v>
      </c>
      <c r="B24" s="13"/>
      <c r="C24" s="7">
        <f>SUM(C22*100/C21)</f>
        <v>34.665651670580125</v>
      </c>
      <c r="D24" s="13" t="s">
        <v>25</v>
      </c>
      <c r="E24" s="19" t="s">
        <v>37</v>
      </c>
      <c r="F24" s="18" t="s">
        <v>21</v>
      </c>
      <c r="G24" s="20">
        <f>SUM(G22-G23)</f>
        <v>8189000</v>
      </c>
      <c r="H24" s="13" t="s">
        <v>17</v>
      </c>
      <c r="I24" s="13"/>
      <c r="J24" s="13"/>
      <c r="K24" s="13"/>
    </row>
    <row r="25" spans="1:18" ht="9.75" customHeight="1" thickTop="1">
      <c r="K25" s="13"/>
    </row>
    <row r="26" spans="1:18" ht="24">
      <c r="A26" s="17" t="s">
        <v>38</v>
      </c>
      <c r="B26" s="7"/>
      <c r="C26" s="7"/>
      <c r="D26" s="7"/>
      <c r="J26" s="13"/>
      <c r="K26" s="13"/>
    </row>
    <row r="27" spans="1:18" ht="24">
      <c r="A27" s="13" t="s">
        <v>22</v>
      </c>
      <c r="B27" s="18" t="s">
        <v>39</v>
      </c>
      <c r="C27" s="7">
        <v>3506449</v>
      </c>
      <c r="D27" s="13" t="s">
        <v>17</v>
      </c>
      <c r="J27" s="13"/>
      <c r="K27" s="13"/>
    </row>
    <row r="28" spans="1:18" ht="24">
      <c r="A28" s="19" t="s">
        <v>35</v>
      </c>
      <c r="B28" s="18" t="s">
        <v>39</v>
      </c>
      <c r="C28" s="7">
        <v>3503318.33</v>
      </c>
      <c r="D28" s="13" t="s">
        <v>17</v>
      </c>
      <c r="E28" s="13"/>
      <c r="J28" s="13"/>
    </row>
    <row r="29" spans="1:18" ht="24.75" thickBot="1">
      <c r="A29" s="19" t="s">
        <v>40</v>
      </c>
      <c r="B29" s="18"/>
      <c r="C29" s="20">
        <f>SUM(C27-C28)</f>
        <v>3130.6699999999255</v>
      </c>
      <c r="D29" s="13" t="s">
        <v>17</v>
      </c>
      <c r="E29" s="13"/>
      <c r="J29" s="13"/>
    </row>
    <row r="30" spans="1:18" ht="24.75" thickTop="1">
      <c r="E30" s="19"/>
      <c r="F30" s="13"/>
      <c r="G30" s="7"/>
      <c r="H30" s="13"/>
      <c r="I30" s="13"/>
      <c r="J30" s="13"/>
    </row>
    <row r="31" spans="1:18" ht="24">
      <c r="E31" s="17"/>
      <c r="J31" s="13"/>
    </row>
    <row r="32" spans="1:18" ht="24">
      <c r="E32" s="13"/>
      <c r="F32" s="18"/>
      <c r="G32" s="7"/>
      <c r="H32" s="13"/>
      <c r="J32" s="13"/>
    </row>
    <row r="33" spans="5:10" ht="24">
      <c r="E33" s="19"/>
      <c r="F33" s="18"/>
      <c r="G33" s="7"/>
      <c r="H33" s="13"/>
      <c r="I33" s="13"/>
      <c r="J33" s="13"/>
    </row>
    <row r="34" spans="5:10" ht="24">
      <c r="E34" s="19"/>
      <c r="F34" s="18"/>
      <c r="G34" s="7"/>
      <c r="H34" s="13"/>
      <c r="I34" s="13"/>
      <c r="J34" s="13"/>
    </row>
  </sheetData>
  <mergeCells count="3">
    <mergeCell ref="A1:J1"/>
    <mergeCell ref="A2:J2"/>
    <mergeCell ref="A3:J3"/>
  </mergeCells>
  <printOptions horizontalCentered="1"/>
  <pageMargins left="0.56999999999999995" right="0" top="0.38" bottom="0.25" header="0.25" footer="0.17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zoomScale="118" zoomScaleNormal="118" workbookViewId="0">
      <selection activeCell="B11" sqref="B11"/>
    </sheetView>
  </sheetViews>
  <sheetFormatPr defaultRowHeight="24"/>
  <cols>
    <col min="1" max="1" width="4.5703125" style="25" customWidth="1"/>
    <col min="2" max="2" width="115.42578125" style="25" customWidth="1"/>
    <col min="3" max="16384" width="9.140625" style="25"/>
  </cols>
  <sheetData>
    <row r="1" spans="1:2">
      <c r="A1" s="27" t="s">
        <v>42</v>
      </c>
    </row>
    <row r="2" spans="1:2">
      <c r="B2" s="26" t="s">
        <v>44</v>
      </c>
    </row>
    <row r="3" spans="1:2">
      <c r="B3" s="26" t="s">
        <v>50</v>
      </c>
    </row>
    <row r="4" spans="1:2">
      <c r="B4" s="26" t="s">
        <v>45</v>
      </c>
    </row>
    <row r="5" spans="1:2">
      <c r="B5" s="26" t="s">
        <v>46</v>
      </c>
    </row>
    <row r="6" spans="1:2">
      <c r="B6" s="26" t="s">
        <v>47</v>
      </c>
    </row>
    <row r="7" spans="1:2">
      <c r="B7" s="26"/>
    </row>
    <row r="8" spans="1:2">
      <c r="A8" s="27" t="s">
        <v>43</v>
      </c>
    </row>
    <row r="9" spans="1:2">
      <c r="B9" s="25" t="s">
        <v>48</v>
      </c>
    </row>
    <row r="10" spans="1:2">
      <c r="B10" s="25" t="s">
        <v>49</v>
      </c>
    </row>
  </sheetData>
  <pageMargins left="0.28999999999999998" right="0.23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งบประมาณปี 2566</vt:lpstr>
      <vt:lpstr>ปัญหาอุปสรรคปี 2566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aum</cp:lastModifiedBy>
  <cp:lastPrinted>2023-05-24T03:19:40Z</cp:lastPrinted>
  <dcterms:created xsi:type="dcterms:W3CDTF">2023-05-22T02:31:05Z</dcterms:created>
  <dcterms:modified xsi:type="dcterms:W3CDTF">2023-05-24T03:35:28Z</dcterms:modified>
</cp:coreProperties>
</file>