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esktop\งาน\งานงบประมาณ\ตั้งงบ68\"/>
    </mc:Choice>
  </mc:AlternateContent>
  <xr:revisionPtr revIDLastSave="0" documentId="8_{FD225E0F-4F24-4484-9611-C4F309E16A81}" xr6:coauthVersionLast="47" xr6:coauthVersionMax="47" xr10:uidLastSave="{00000000-0000-0000-0000-000000000000}"/>
  <bookViews>
    <workbookView xWindow="-120" yWindow="-120" windowWidth="24240" windowHeight="13140" xr2:uid="{28A7EB08-9A3E-4949-9167-C6D84A2FC7C2}"/>
  </bookViews>
  <sheets>
    <sheet name="สงม. 1" sheetId="2" r:id="rId1"/>
    <sheet name="Sheet1" sheetId="1" r:id="rId2"/>
  </sheets>
  <externalReferences>
    <externalReference r:id="rId3"/>
  </externalReferences>
  <definedNames>
    <definedName name="_xlnm.Print_Area" localSheetId="0">'สงม. 1'!$A$2:$E$79</definedName>
    <definedName name="_xlnm.Print_Titles" localSheetId="0">'สงม. 1'!$2:$6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5" i="2" l="1"/>
  <c r="E78" i="2" s="1"/>
  <c r="D75" i="2"/>
  <c r="D78" i="2" s="1"/>
  <c r="C75" i="2"/>
  <c r="C78" i="2" s="1"/>
  <c r="B78" i="2" s="1"/>
  <c r="B75" i="2"/>
  <c r="E74" i="2"/>
  <c r="B74" i="2" s="1"/>
  <c r="D74" i="2"/>
  <c r="C74" i="2"/>
  <c r="E73" i="2"/>
  <c r="D73" i="2"/>
  <c r="C73" i="2"/>
  <c r="B73" i="2"/>
  <c r="E72" i="2"/>
  <c r="B72" i="2" s="1"/>
  <c r="B71" i="2" s="1"/>
  <c r="D72" i="2"/>
  <c r="D71" i="2" s="1"/>
  <c r="C72" i="2"/>
  <c r="C71" i="2"/>
  <c r="E69" i="2"/>
  <c r="B69" i="2" s="1"/>
  <c r="B68" i="2" s="1"/>
  <c r="B67" i="2" s="1"/>
  <c r="D69" i="2"/>
  <c r="D68" i="2" s="1"/>
  <c r="C69" i="2"/>
  <c r="C68" i="2"/>
  <c r="C67" i="2" s="1"/>
  <c r="E66" i="2"/>
  <c r="D66" i="2"/>
  <c r="C66" i="2"/>
  <c r="B66" i="2"/>
  <c r="E65" i="2"/>
  <c r="B65" i="2" s="1"/>
  <c r="B64" i="2" s="1"/>
  <c r="D65" i="2"/>
  <c r="C65" i="2"/>
  <c r="D64" i="2"/>
  <c r="C64" i="2"/>
  <c r="E62" i="2"/>
  <c r="B62" i="2" s="1"/>
  <c r="D62" i="2"/>
  <c r="C62" i="2"/>
  <c r="E61" i="2"/>
  <c r="D61" i="2"/>
  <c r="D60" i="2" s="1"/>
  <c r="C61" i="2"/>
  <c r="C60" i="2" s="1"/>
  <c r="B61" i="2"/>
  <c r="E60" i="2"/>
  <c r="E59" i="2"/>
  <c r="D59" i="2"/>
  <c r="D58" i="2" s="1"/>
  <c r="D57" i="2" s="1"/>
  <c r="C59" i="2"/>
  <c r="C58" i="2" s="1"/>
  <c r="C57" i="2" s="1"/>
  <c r="B59" i="2"/>
  <c r="B58" i="2" s="1"/>
  <c r="E58" i="2"/>
  <c r="E56" i="2"/>
  <c r="B56" i="2" s="1"/>
  <c r="D56" i="2"/>
  <c r="C56" i="2"/>
  <c r="E55" i="2"/>
  <c r="D55" i="2"/>
  <c r="C55" i="2"/>
  <c r="C54" i="2" s="1"/>
  <c r="B55" i="2"/>
  <c r="B54" i="2" s="1"/>
  <c r="E54" i="2"/>
  <c r="D54" i="2"/>
  <c r="E53" i="2"/>
  <c r="D53" i="2"/>
  <c r="D52" i="2" s="1"/>
  <c r="D51" i="2" s="1"/>
  <c r="C53" i="2"/>
  <c r="C52" i="2" s="1"/>
  <c r="B53" i="2"/>
  <c r="B52" i="2" s="1"/>
  <c r="E52" i="2"/>
  <c r="E51" i="2" s="1"/>
  <c r="E50" i="2"/>
  <c r="E49" i="2" s="1"/>
  <c r="D50" i="2"/>
  <c r="D49" i="2" s="1"/>
  <c r="C50" i="2"/>
  <c r="C49" i="2"/>
  <c r="E48" i="2"/>
  <c r="B48" i="2" s="1"/>
  <c r="B47" i="2" s="1"/>
  <c r="D48" i="2"/>
  <c r="D47" i="2" s="1"/>
  <c r="C48" i="2"/>
  <c r="C47" i="2"/>
  <c r="E46" i="2"/>
  <c r="E45" i="2" s="1"/>
  <c r="D46" i="2"/>
  <c r="D45" i="2" s="1"/>
  <c r="C46" i="2"/>
  <c r="C45" i="2"/>
  <c r="E44" i="2"/>
  <c r="E43" i="2" s="1"/>
  <c r="D44" i="2"/>
  <c r="D43" i="2" s="1"/>
  <c r="D42" i="2" s="1"/>
  <c r="C44" i="2"/>
  <c r="C43" i="2"/>
  <c r="C42" i="2" s="1"/>
  <c r="E41" i="2"/>
  <c r="D41" i="2"/>
  <c r="C41" i="2"/>
  <c r="C40" i="2" s="1"/>
  <c r="B41" i="2"/>
  <c r="B40" i="2" s="1"/>
  <c r="E40" i="2"/>
  <c r="D40" i="2"/>
  <c r="E39" i="2"/>
  <c r="D39" i="2"/>
  <c r="D38" i="2" s="1"/>
  <c r="D37" i="2" s="1"/>
  <c r="C39" i="2"/>
  <c r="C38" i="2" s="1"/>
  <c r="C37" i="2" s="1"/>
  <c r="B39" i="2"/>
  <c r="B38" i="2" s="1"/>
  <c r="E38" i="2"/>
  <c r="E37" i="2" s="1"/>
  <c r="E36" i="2"/>
  <c r="E35" i="2" s="1"/>
  <c r="D36" i="2"/>
  <c r="D35" i="2" s="1"/>
  <c r="C36" i="2"/>
  <c r="C35" i="2"/>
  <c r="E34" i="2"/>
  <c r="E33" i="2" s="1"/>
  <c r="D34" i="2"/>
  <c r="D33" i="2" s="1"/>
  <c r="C34" i="2"/>
  <c r="B34" i="2" s="1"/>
  <c r="B33" i="2" s="1"/>
  <c r="C33" i="2"/>
  <c r="E32" i="2"/>
  <c r="E31" i="2" s="1"/>
  <c r="D32" i="2"/>
  <c r="D31" i="2" s="1"/>
  <c r="C32" i="2"/>
  <c r="B32" i="2" s="1"/>
  <c r="B31" i="2" s="1"/>
  <c r="C31" i="2"/>
  <c r="E30" i="2"/>
  <c r="E29" i="2" s="1"/>
  <c r="E28" i="2" s="1"/>
  <c r="D30" i="2"/>
  <c r="D29" i="2" s="1"/>
  <c r="D28" i="2" s="1"/>
  <c r="C30" i="2"/>
  <c r="B30" i="2" s="1"/>
  <c r="B29" i="2" s="1"/>
  <c r="C29" i="2"/>
  <c r="C28" i="2" s="1"/>
  <c r="E25" i="2"/>
  <c r="D25" i="2"/>
  <c r="C25" i="2"/>
  <c r="C24" i="2" s="1"/>
  <c r="C23" i="2" s="1"/>
  <c r="B25" i="2"/>
  <c r="B24" i="2" s="1"/>
  <c r="B23" i="2" s="1"/>
  <c r="E24" i="2"/>
  <c r="E23" i="2" s="1"/>
  <c r="D24" i="2"/>
  <c r="D23" i="2" s="1"/>
  <c r="E22" i="2"/>
  <c r="E21" i="2" s="1"/>
  <c r="E20" i="2" s="1"/>
  <c r="D22" i="2"/>
  <c r="D21" i="2" s="1"/>
  <c r="D20" i="2" s="1"/>
  <c r="C22" i="2"/>
  <c r="B22" i="2" s="1"/>
  <c r="B21" i="2" s="1"/>
  <c r="B20" i="2" s="1"/>
  <c r="C21" i="2"/>
  <c r="C20" i="2" s="1"/>
  <c r="E19" i="2"/>
  <c r="D19" i="2"/>
  <c r="C19" i="2"/>
  <c r="C18" i="2" s="1"/>
  <c r="C17" i="2" s="1"/>
  <c r="B19" i="2"/>
  <c r="B18" i="2" s="1"/>
  <c r="B17" i="2" s="1"/>
  <c r="E18" i="2"/>
  <c r="E17" i="2" s="1"/>
  <c r="D18" i="2"/>
  <c r="D17" i="2" s="1"/>
  <c r="E16" i="2"/>
  <c r="D16" i="2"/>
  <c r="C16" i="2"/>
  <c r="B16" i="2" s="1"/>
  <c r="E15" i="2"/>
  <c r="D15" i="2"/>
  <c r="C15" i="2"/>
  <c r="C14" i="2" s="1"/>
  <c r="B15" i="2"/>
  <c r="E14" i="2"/>
  <c r="D14" i="2"/>
  <c r="E13" i="2"/>
  <c r="D13" i="2"/>
  <c r="C13" i="2"/>
  <c r="C12" i="2" s="1"/>
  <c r="B13" i="2"/>
  <c r="B12" i="2" s="1"/>
  <c r="E12" i="2"/>
  <c r="E11" i="2" s="1"/>
  <c r="D12" i="2"/>
  <c r="D11" i="2" s="1"/>
  <c r="E10" i="2"/>
  <c r="E9" i="2" s="1"/>
  <c r="E8" i="2" s="1"/>
  <c r="D10" i="2"/>
  <c r="D9" i="2" s="1"/>
  <c r="D8" i="2" s="1"/>
  <c r="C10" i="2"/>
  <c r="B10" i="2" s="1"/>
  <c r="B9" i="2" s="1"/>
  <c r="C9" i="2"/>
  <c r="C8" i="2" s="1"/>
  <c r="C11" i="2" l="1"/>
  <c r="B51" i="2"/>
  <c r="C51" i="2"/>
  <c r="B57" i="2"/>
  <c r="B8" i="2"/>
  <c r="C7" i="2"/>
  <c r="B60" i="2"/>
  <c r="D7" i="2"/>
  <c r="D77" i="2"/>
  <c r="D79" i="2" s="1"/>
  <c r="B14" i="2"/>
  <c r="B11" i="2" s="1"/>
  <c r="B37" i="2"/>
  <c r="D67" i="2"/>
  <c r="E64" i="2"/>
  <c r="E57" i="2" s="1"/>
  <c r="E71" i="2"/>
  <c r="E47" i="2"/>
  <c r="E42" i="2" s="1"/>
  <c r="E68" i="2"/>
  <c r="E67" i="2" s="1"/>
  <c r="B36" i="2"/>
  <c r="B35" i="2" s="1"/>
  <c r="B28" i="2" s="1"/>
  <c r="B44" i="2"/>
  <c r="B43" i="2" s="1"/>
  <c r="B42" i="2" s="1"/>
  <c r="B46" i="2"/>
  <c r="B45" i="2" s="1"/>
  <c r="B50" i="2"/>
  <c r="B49" i="2" s="1"/>
  <c r="E77" i="2" l="1"/>
  <c r="E79" i="2" s="1"/>
  <c r="E7" i="2"/>
  <c r="B77" i="2"/>
  <c r="B79" i="2" s="1"/>
  <c r="B7" i="2"/>
  <c r="C77" i="2"/>
  <c r="C79" i="2" s="1"/>
</calcChain>
</file>

<file path=xl/sharedStrings.xml><?xml version="1.0" encoding="utf-8"?>
<sst xmlns="http://schemas.openxmlformats.org/spreadsheetml/2006/main" count="80" uniqueCount="43">
  <si>
    <t>แผนการปฏิบัติงานและการใช้จ่ายงบประมาณรายจ่ายประจำปีงบประมาณ พ.ศ. 2568</t>
  </si>
  <si>
    <t>หน่วยงาน : สำนักงานเขตบางกอกใหญ่</t>
  </si>
  <si>
    <t>หน่วย : บาท</t>
  </si>
  <si>
    <t>ฝ่าย/งาน/โครงการตามแผนยุทธศาสตร์/งบรายจ่าย</t>
  </si>
  <si>
    <t>รวมทั้งสิ้น</t>
  </si>
  <si>
    <t>งวดที่ 1 (ต.ค. - ม.ค.)</t>
  </si>
  <si>
    <t>งวดที่ 2 (ก.พ. - พ.ค.)</t>
  </si>
  <si>
    <t>งวดที่ 3 (มิ.ย. - ก.ย.)</t>
  </si>
  <si>
    <t>แผน</t>
  </si>
  <si>
    <t>งบประมาณตามโครงสร้างงาน</t>
  </si>
  <si>
    <t>งบประมาณภารกิจประจำพื้นฐาน</t>
  </si>
  <si>
    <t xml:space="preserve">  งานที่ 1 : งานรายจ่ายบุคลากร</t>
  </si>
  <si>
    <t>1) งบบุคลากร</t>
  </si>
  <si>
    <t>งานที่ 2 : อำนวยการและบริหารสำนักงานเขต</t>
  </si>
  <si>
    <t xml:space="preserve">                 1) งบดำเนินงาน</t>
  </si>
  <si>
    <t>งานที่ 3 : ปกครอง</t>
  </si>
  <si>
    <t xml:space="preserve">                 2) งบรายจ่ายอื่น</t>
  </si>
  <si>
    <t>งานที่ 4 : บริหารทั่วไปและบริการทะเบียน</t>
  </si>
  <si>
    <t>งานที่ 5 : บริหารงานทั่วไปและบริหารการคลัง</t>
  </si>
  <si>
    <t>งานที่ 6 : บริหารงานทั่วไปและจัดเก็บรายได้</t>
  </si>
  <si>
    <t>งานที่ 7 : บริหารงานทั่วไปฝ่ายรักษาความสะอาด</t>
  </si>
  <si>
    <t>งานที่ 8 : กวาดทำความสะอาดที่และทางสาธารณะ</t>
  </si>
  <si>
    <t>งานที่ 9 : เก็บขยะมูลฝอยและขนถ่ายสิ่งปฏิกูล</t>
  </si>
  <si>
    <t>งานที่ 10 : ดูแลสวนและพื้นที่สีเขียว</t>
  </si>
  <si>
    <t>งานที่ 11 : บริหารทั่วไปและสอบสวนดำเนินคดี</t>
  </si>
  <si>
    <t>งานที่ 12 : ตรวจและบังคับใช้กฎหมาย</t>
  </si>
  <si>
    <t>งานที่ 13 : บริหารทั่วไปฝ่ายโยธา</t>
  </si>
  <si>
    <t>งานที่ 14 : อนุญาตก่อสร้าง ควบคุมอาคารและผังเมือง</t>
  </si>
  <si>
    <t>งานที่ 15 : บำรุงรักษาซ่อมแซม</t>
  </si>
  <si>
    <t>งานที่ 16 : ระบายน้ำและแก้ไขปัญหาน้ำท่วม</t>
  </si>
  <si>
    <t>งานที่ 17 : บริหารทั่วไปฝ่ายพัฒนาชุมชน</t>
  </si>
  <si>
    <t>งานที่ 18 : พัฒนาชุมชนและบริการสังคม</t>
  </si>
  <si>
    <t>งานที่ 19 : บริหารทั่วไปฝ่ายสิ่งแวดล้อมและสุขาภิบาล</t>
  </si>
  <si>
    <t>งานที่ 20 : สุขาภิบาลอาหารและอนามัยสิ่งแวดล้อม</t>
  </si>
  <si>
    <t>งานที่ 21 : ป้องกันและควบคุมโรค</t>
  </si>
  <si>
    <t>งานที่ 22 : บริหารทั่วไปฝ่ายการศึกษา</t>
  </si>
  <si>
    <t xml:space="preserve">     งานที่ 23 : งบประมาณโรงเรียน</t>
  </si>
  <si>
    <t xml:space="preserve">                 2) งบอุดหนุน</t>
  </si>
  <si>
    <t xml:space="preserve">                 3) งบรายจ่ายอื่น</t>
  </si>
  <si>
    <t>งบประมาณภารกิจตามแผนยุทธศาสตร์</t>
  </si>
  <si>
    <t>รวมงบประมาณภารกิจประจำพื้นฐาน</t>
  </si>
  <si>
    <t>รวมงบประมาณภารกิจตามแผนยุทธศาสตร์</t>
  </si>
  <si>
    <t>รวมงบประมาณตามโครงสร้างงานทั้งสิ้น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</si>
</sst>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_-* #,##0_-;\-* #,##0_-;_-* &quot;-&quot;??_-;_-@_-"/>
    <numFmt numFmtId="188" formatCode="_-* #,##0.0000_-;\-* #,##0.000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43" fontId="2" fillId="2" borderId="1" xfId="0" applyNumberFormat="1" applyFont="1" applyFill="1" applyBorder="1" applyAlignment="1">
      <alignment horizontal="left" vertical="center"/>
    </xf>
    <xf numFmtId="43" fontId="2" fillId="3" borderId="1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 wrapText="1" indent="2"/>
    </xf>
    <xf numFmtId="43" fontId="2" fillId="4" borderId="1" xfId="0" applyNumberFormat="1" applyFont="1" applyFill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8"/>
    </xf>
    <xf numFmtId="43" fontId="3" fillId="0" borderId="1" xfId="0" applyNumberFormat="1" applyFont="1" applyBorder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43" fontId="2" fillId="3" borderId="1" xfId="1" applyFont="1" applyFill="1" applyBorder="1" applyAlignment="1">
      <alignment horizontal="center" vertical="center"/>
    </xf>
    <xf numFmtId="187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left" vertical="center" indent="2"/>
    </xf>
    <xf numFmtId="43" fontId="2" fillId="4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43" fontId="3" fillId="0" borderId="1" xfId="1" applyFont="1" applyFill="1" applyBorder="1" applyAlignment="1">
      <alignment horizontal="center" vertical="center"/>
    </xf>
    <xf numFmtId="43" fontId="2" fillId="4" borderId="1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43" fontId="3" fillId="0" borderId="0" xfId="0" applyNumberFormat="1" applyFont="1" applyAlignment="1">
      <alignment horizontal="center" vertical="center"/>
    </xf>
    <xf numFmtId="188" fontId="3" fillId="0" borderId="0" xfId="1" applyNumberFormat="1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203200</xdr:colOff>
      <xdr:row>1</xdr:row>
      <xdr:rowOff>0</xdr:rowOff>
    </xdr:from>
    <xdr:to>
      <xdr:col>4</xdr:col>
      <xdr:colOff>1322915</xdr:colOff>
      <xdr:row>2</xdr:row>
      <xdr:rowOff>102435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9500FCE9-BB3C-4457-930E-153E0864110E}"/>
            </a:ext>
          </a:extLst>
        </xdr:cNvPr>
        <xdr:cNvSpPr txBox="1"/>
      </xdr:nvSpPr>
      <xdr:spPr>
        <a:xfrm>
          <a:off x="8042275" y="266700"/>
          <a:ext cx="1119715" cy="36913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1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&#3626;&#3591;&#3617;%201-2\&#3610;&#3634;&#3591;&#3585;&#3629;&#3585;&#3651;&#3627;&#3597;&#3656;%20-%20&#3626;&#3591;&#3617;.1-2%2068%20&#3610;&#3585;&#3597;%20&#3621;&#3656;&#3634;&#3626;&#3640;&#3604;.xlsx" TargetMode="External"/><Relationship Id="rId1" Type="http://schemas.openxmlformats.org/officeDocument/2006/relationships/externalLinkPath" Target="file:///D:\&#3626;&#3591;&#3617;%201-2\&#3610;&#3634;&#3591;&#3585;&#3629;&#3585;&#3651;&#3627;&#3597;&#3656;%20-%20&#3626;&#3591;&#3617;.1-2%2068%20&#3610;&#3585;&#3597;%20&#3621;&#3656;&#3634;&#3626;&#3640;&#360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สงม. 1"/>
      <sheetName val="บุคลากร"/>
      <sheetName val="ปกครอง "/>
      <sheetName val="ทะเบียน"/>
      <sheetName val="คลัง"/>
      <sheetName val="รายได้"/>
      <sheetName val="รักษา"/>
      <sheetName val="เทศกิจ"/>
      <sheetName val="โยธา"/>
      <sheetName val="พัฒนา"/>
      <sheetName val="สิ่งแวดล้อม"/>
      <sheetName val="ศึกษา"/>
      <sheetName val="Sheet1"/>
      <sheetName val="แบบแนบท้าย"/>
      <sheetName val="ปก"/>
    </sheetNames>
    <sheetDataSet>
      <sheetData sheetId="0"/>
      <sheetData sheetId="1">
        <row r="6">
          <cell r="D6">
            <v>2487600</v>
          </cell>
          <cell r="E6">
            <v>0</v>
          </cell>
          <cell r="F6">
            <v>0</v>
          </cell>
        </row>
      </sheetData>
      <sheetData sheetId="2">
        <row r="10">
          <cell r="D10">
            <v>1978900</v>
          </cell>
          <cell r="E10">
            <v>344800</v>
          </cell>
          <cell r="F10">
            <v>239000</v>
          </cell>
        </row>
        <row r="54">
          <cell r="D54">
            <v>1840390</v>
          </cell>
          <cell r="E54">
            <v>88155</v>
          </cell>
          <cell r="F54">
            <v>46955</v>
          </cell>
        </row>
        <row r="79">
          <cell r="D79">
            <v>236500</v>
          </cell>
          <cell r="E79">
            <v>349700</v>
          </cell>
          <cell r="F79">
            <v>0</v>
          </cell>
        </row>
      </sheetData>
      <sheetData sheetId="3">
        <row r="6">
          <cell r="D6">
            <v>366000</v>
          </cell>
          <cell r="E6">
            <v>280800</v>
          </cell>
          <cell r="F6">
            <v>105900</v>
          </cell>
        </row>
      </sheetData>
      <sheetData sheetId="4">
        <row r="12">
          <cell r="D12">
            <v>164970</v>
          </cell>
          <cell r="E12">
            <v>253260</v>
          </cell>
          <cell r="F12">
            <v>119070</v>
          </cell>
        </row>
      </sheetData>
      <sheetData sheetId="5">
        <row r="11">
          <cell r="D11">
            <v>743200</v>
          </cell>
          <cell r="E11">
            <v>142900</v>
          </cell>
          <cell r="F11">
            <v>0</v>
          </cell>
        </row>
      </sheetData>
      <sheetData sheetId="6">
        <row r="11">
          <cell r="D11">
            <v>3543700</v>
          </cell>
          <cell r="E11">
            <v>3572300</v>
          </cell>
          <cell r="F11">
            <v>3336700</v>
          </cell>
        </row>
        <row r="35">
          <cell r="D35">
            <v>80000</v>
          </cell>
          <cell r="E35">
            <v>340900</v>
          </cell>
          <cell r="F35">
            <v>78000</v>
          </cell>
        </row>
        <row r="49">
          <cell r="D49">
            <v>1136000</v>
          </cell>
          <cell r="E49">
            <v>1618000</v>
          </cell>
          <cell r="F49">
            <v>1084300</v>
          </cell>
        </row>
        <row r="85">
          <cell r="D85">
            <v>2445900</v>
          </cell>
          <cell r="E85">
            <v>767500</v>
          </cell>
          <cell r="F85">
            <v>424400</v>
          </cell>
        </row>
      </sheetData>
      <sheetData sheetId="7">
        <row r="11">
          <cell r="D11">
            <v>966500</v>
          </cell>
          <cell r="E11">
            <v>1107200</v>
          </cell>
          <cell r="F11">
            <v>876700</v>
          </cell>
        </row>
        <row r="40">
          <cell r="D40">
            <v>0</v>
          </cell>
          <cell r="E40">
            <v>213000</v>
          </cell>
          <cell r="F40">
            <v>0</v>
          </cell>
        </row>
      </sheetData>
      <sheetData sheetId="8">
        <row r="11">
          <cell r="D11">
            <v>415000</v>
          </cell>
          <cell r="E11">
            <v>476200</v>
          </cell>
          <cell r="F11">
            <v>284400</v>
          </cell>
        </row>
        <row r="32">
          <cell r="D32">
            <v>0</v>
          </cell>
          <cell r="E32">
            <v>4400</v>
          </cell>
          <cell r="F32">
            <v>0</v>
          </cell>
        </row>
        <row r="41">
          <cell r="D41">
            <v>1910000</v>
          </cell>
          <cell r="E41">
            <v>2792200</v>
          </cell>
          <cell r="F41">
            <v>1500000</v>
          </cell>
        </row>
        <row r="59">
          <cell r="D59">
            <v>961400</v>
          </cell>
          <cell r="E59">
            <v>706700</v>
          </cell>
          <cell r="F59">
            <v>408200</v>
          </cell>
        </row>
      </sheetData>
      <sheetData sheetId="9">
        <row r="10">
          <cell r="D10">
            <v>821700</v>
          </cell>
          <cell r="E10">
            <v>327800</v>
          </cell>
          <cell r="F10">
            <v>295000</v>
          </cell>
        </row>
        <row r="40">
          <cell r="D40">
            <v>1610100</v>
          </cell>
          <cell r="E40">
            <v>2101400</v>
          </cell>
          <cell r="F40">
            <v>1596700</v>
          </cell>
        </row>
        <row r="70">
          <cell r="D70">
            <v>2223800</v>
          </cell>
          <cell r="E70">
            <v>1744200</v>
          </cell>
          <cell r="F70">
            <v>1651800</v>
          </cell>
        </row>
      </sheetData>
      <sheetData sheetId="10">
        <row r="11">
          <cell r="D11">
            <v>41150</v>
          </cell>
          <cell r="E11">
            <v>64850</v>
          </cell>
          <cell r="F11">
            <v>43100</v>
          </cell>
        </row>
        <row r="38">
          <cell r="D38">
            <v>820800</v>
          </cell>
          <cell r="E38">
            <v>0</v>
          </cell>
          <cell r="F38">
            <v>0</v>
          </cell>
        </row>
        <row r="52">
          <cell r="D52">
            <v>47760</v>
          </cell>
          <cell r="E52">
            <v>56590</v>
          </cell>
          <cell r="F52">
            <v>10250</v>
          </cell>
        </row>
        <row r="58">
          <cell r="D58">
            <v>0</v>
          </cell>
          <cell r="E58">
            <v>6600</v>
          </cell>
          <cell r="F58">
            <v>0</v>
          </cell>
        </row>
        <row r="67">
          <cell r="D67">
            <v>65000</v>
          </cell>
          <cell r="E67">
            <v>150000</v>
          </cell>
          <cell r="F67">
            <v>84600</v>
          </cell>
        </row>
      </sheetData>
      <sheetData sheetId="11">
        <row r="11">
          <cell r="D11">
            <v>108200</v>
          </cell>
          <cell r="E11">
            <v>157600</v>
          </cell>
          <cell r="F11">
            <v>0</v>
          </cell>
        </row>
        <row r="86">
          <cell r="D86">
            <v>9449200</v>
          </cell>
          <cell r="E86">
            <v>4071000</v>
          </cell>
          <cell r="F86">
            <v>2030100</v>
          </cell>
        </row>
        <row r="131">
          <cell r="D131">
            <v>1700000</v>
          </cell>
          <cell r="E131">
            <v>1700000</v>
          </cell>
          <cell r="F131">
            <v>630200</v>
          </cell>
        </row>
        <row r="136">
          <cell r="D136">
            <v>52700</v>
          </cell>
          <cell r="E136">
            <v>672900</v>
          </cell>
          <cell r="F136">
            <v>0</v>
          </cell>
        </row>
      </sheetData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74674-655F-4DEC-A694-407A5E214FF2}">
  <dimension ref="A2:F82"/>
  <sheetViews>
    <sheetView tabSelected="1" zoomScaleNormal="100" zoomScaleSheetLayoutView="100" workbookViewId="0">
      <selection activeCell="F6" sqref="F6"/>
    </sheetView>
  </sheetViews>
  <sheetFormatPr defaultColWidth="9" defaultRowHeight="21" outlineLevelRow="1" x14ac:dyDescent="0.2"/>
  <cols>
    <col min="1" max="1" width="42.875" style="2" customWidth="1"/>
    <col min="2" max="5" width="20" style="2" customWidth="1"/>
    <col min="6" max="6" width="16.375" style="2" customWidth="1"/>
    <col min="7" max="16384" width="9" style="2"/>
  </cols>
  <sheetData>
    <row r="2" spans="1:6" x14ac:dyDescent="0.2">
      <c r="A2" s="1" t="s">
        <v>0</v>
      </c>
      <c r="B2" s="1"/>
      <c r="C2" s="1"/>
      <c r="D2" s="1"/>
      <c r="E2" s="1"/>
    </row>
    <row r="3" spans="1:6" x14ac:dyDescent="0.2">
      <c r="A3" s="1" t="s">
        <v>1</v>
      </c>
      <c r="B3" s="1"/>
      <c r="C3" s="1"/>
      <c r="D3" s="1"/>
      <c r="E3" s="1"/>
    </row>
    <row r="4" spans="1:6" ht="19.5" customHeight="1" x14ac:dyDescent="0.2">
      <c r="E4" s="3" t="s">
        <v>2</v>
      </c>
    </row>
    <row r="5" spans="1:6" x14ac:dyDescent="0.2">
      <c r="A5" s="4" t="s">
        <v>3</v>
      </c>
      <c r="B5" s="5" t="s">
        <v>4</v>
      </c>
      <c r="C5" s="5" t="s">
        <v>5</v>
      </c>
      <c r="D5" s="5" t="s">
        <v>6</v>
      </c>
      <c r="E5" s="5" t="s">
        <v>7</v>
      </c>
    </row>
    <row r="6" spans="1:6" x14ac:dyDescent="0.2">
      <c r="A6" s="4"/>
      <c r="B6" s="5" t="s">
        <v>8</v>
      </c>
      <c r="C6" s="5" t="s">
        <v>8</v>
      </c>
      <c r="D6" s="5" t="s">
        <v>8</v>
      </c>
      <c r="E6" s="5" t="s">
        <v>8</v>
      </c>
    </row>
    <row r="7" spans="1:6" x14ac:dyDescent="0.2">
      <c r="A7" s="6" t="s">
        <v>9</v>
      </c>
      <c r="B7" s="7">
        <f>C7+D7+E7</f>
        <v>75172800</v>
      </c>
      <c r="C7" s="7">
        <f>C8+C11+C17+C20+C23+C28+C37+C42+C51+C57+C67+C75</f>
        <v>36216470</v>
      </c>
      <c r="D7" s="7">
        <f>D8+D11+D17+D20+D23+D28+D37+D42+D51+D57+D67+D75</f>
        <v>24110955</v>
      </c>
      <c r="E7" s="7">
        <f>E8+E11+E17+E20+E23+E28+E37+E42+E51+E57+E67+E75</f>
        <v>14845375</v>
      </c>
    </row>
    <row r="8" spans="1:6" x14ac:dyDescent="0.2">
      <c r="A8" s="8" t="s">
        <v>10</v>
      </c>
      <c r="B8" s="8">
        <f>C8+D8+E8</f>
        <v>2487600</v>
      </c>
      <c r="C8" s="8">
        <f>SUM(C9)</f>
        <v>2487600</v>
      </c>
      <c r="D8" s="8">
        <f t="shared" ref="D8:E9" si="0">SUM(D9)</f>
        <v>0</v>
      </c>
      <c r="E8" s="8">
        <f t="shared" si="0"/>
        <v>0</v>
      </c>
    </row>
    <row r="9" spans="1:6" x14ac:dyDescent="0.2">
      <c r="A9" s="9" t="s">
        <v>11</v>
      </c>
      <c r="B9" s="10">
        <f>SUM(B10)</f>
        <v>2487600</v>
      </c>
      <c r="C9" s="10">
        <f>SUM(C10)</f>
        <v>2487600</v>
      </c>
      <c r="D9" s="10">
        <f t="shared" si="0"/>
        <v>0</v>
      </c>
      <c r="E9" s="10">
        <f t="shared" si="0"/>
        <v>0</v>
      </c>
    </row>
    <row r="10" spans="1:6" x14ac:dyDescent="0.2">
      <c r="A10" s="11" t="s">
        <v>12</v>
      </c>
      <c r="B10" s="12">
        <f>C10+D10+E10</f>
        <v>2487600</v>
      </c>
      <c r="C10" s="13">
        <f>[1]บุคลากร!D6</f>
        <v>2487600</v>
      </c>
      <c r="D10" s="13">
        <f>[1]บุคลากร!E6</f>
        <v>0</v>
      </c>
      <c r="E10" s="13">
        <f>[1]บุคลากร!F6</f>
        <v>0</v>
      </c>
    </row>
    <row r="11" spans="1:6" s="16" customFormat="1" x14ac:dyDescent="0.2">
      <c r="A11" s="8" t="s">
        <v>10</v>
      </c>
      <c r="B11" s="14">
        <f>B12+B14</f>
        <v>5124400</v>
      </c>
      <c r="C11" s="14">
        <f>C12+C14</f>
        <v>4055790</v>
      </c>
      <c r="D11" s="14">
        <f t="shared" ref="D11:E11" si="1">D12+D14</f>
        <v>782655</v>
      </c>
      <c r="E11" s="14">
        <f t="shared" si="1"/>
        <v>285955</v>
      </c>
      <c r="F11" s="15"/>
    </row>
    <row r="12" spans="1:6" s="16" customFormat="1" x14ac:dyDescent="0.2">
      <c r="A12" s="17" t="s">
        <v>13</v>
      </c>
      <c r="B12" s="18">
        <f>SUM(B13:B13)</f>
        <v>2562700</v>
      </c>
      <c r="C12" s="18">
        <f>SUM(C13:C13)</f>
        <v>1978900</v>
      </c>
      <c r="D12" s="18">
        <f t="shared" ref="D12:E12" si="2">SUM(D13:D13)</f>
        <v>344800</v>
      </c>
      <c r="E12" s="18">
        <f t="shared" si="2"/>
        <v>239000</v>
      </c>
      <c r="F12" s="15"/>
    </row>
    <row r="13" spans="1:6" outlineLevel="1" x14ac:dyDescent="0.2">
      <c r="A13" s="19" t="s">
        <v>14</v>
      </c>
      <c r="B13" s="13">
        <f>C13+D13+E13</f>
        <v>2562700</v>
      </c>
      <c r="C13" s="13">
        <f>'[1]ปกครอง '!D10</f>
        <v>1978900</v>
      </c>
      <c r="D13" s="13">
        <f>'[1]ปกครอง '!E10</f>
        <v>344800</v>
      </c>
      <c r="E13" s="13">
        <f>'[1]ปกครอง '!F10</f>
        <v>239000</v>
      </c>
      <c r="F13" s="15"/>
    </row>
    <row r="14" spans="1:6" outlineLevel="1" x14ac:dyDescent="0.2">
      <c r="A14" s="17" t="s">
        <v>15</v>
      </c>
      <c r="B14" s="18">
        <f>SUM(B15:B16)</f>
        <v>2561700</v>
      </c>
      <c r="C14" s="18">
        <f>SUM(C15:C16)</f>
        <v>2076890</v>
      </c>
      <c r="D14" s="18">
        <f t="shared" ref="D14:E14" si="3">SUM(D15:D16)</f>
        <v>437855</v>
      </c>
      <c r="E14" s="18">
        <f t="shared" si="3"/>
        <v>46955</v>
      </c>
      <c r="F14" s="15"/>
    </row>
    <row r="15" spans="1:6" outlineLevel="1" x14ac:dyDescent="0.2">
      <c r="A15" s="19" t="s">
        <v>14</v>
      </c>
      <c r="B15" s="13">
        <f>C15+D15+E15</f>
        <v>1975500</v>
      </c>
      <c r="C15" s="13">
        <f>'[1]ปกครอง '!D54</f>
        <v>1840390</v>
      </c>
      <c r="D15" s="13">
        <f>'[1]ปกครอง '!E54</f>
        <v>88155</v>
      </c>
      <c r="E15" s="13">
        <f>'[1]ปกครอง '!F54</f>
        <v>46955</v>
      </c>
      <c r="F15" s="15"/>
    </row>
    <row r="16" spans="1:6" outlineLevel="1" x14ac:dyDescent="0.2">
      <c r="A16" s="19" t="s">
        <v>16</v>
      </c>
      <c r="B16" s="13">
        <f>C16+D16+E16</f>
        <v>586200</v>
      </c>
      <c r="C16" s="13">
        <f>'[1]ปกครอง '!D79</f>
        <v>236500</v>
      </c>
      <c r="D16" s="13">
        <f>'[1]ปกครอง '!E79</f>
        <v>349700</v>
      </c>
      <c r="E16" s="13">
        <f>'[1]ปกครอง '!F79</f>
        <v>0</v>
      </c>
      <c r="F16" s="15"/>
    </row>
    <row r="17" spans="1:6" s="16" customFormat="1" x14ac:dyDescent="0.2">
      <c r="A17" s="8" t="s">
        <v>10</v>
      </c>
      <c r="B17" s="14">
        <f>B18</f>
        <v>752700</v>
      </c>
      <c r="C17" s="14">
        <f>C18</f>
        <v>366000</v>
      </c>
      <c r="D17" s="14">
        <f t="shared" ref="D17:E17" si="4">D18</f>
        <v>280800</v>
      </c>
      <c r="E17" s="14">
        <f t="shared" si="4"/>
        <v>105900</v>
      </c>
      <c r="F17" s="15"/>
    </row>
    <row r="18" spans="1:6" outlineLevel="1" x14ac:dyDescent="0.2">
      <c r="A18" s="17" t="s">
        <v>17</v>
      </c>
      <c r="B18" s="18">
        <f>SUM(B19:B19)</f>
        <v>752700</v>
      </c>
      <c r="C18" s="18">
        <f>SUM(C19:C19)</f>
        <v>366000</v>
      </c>
      <c r="D18" s="18">
        <f t="shared" ref="D18:E18" si="5">SUM(D19:D19)</f>
        <v>280800</v>
      </c>
      <c r="E18" s="18">
        <f t="shared" si="5"/>
        <v>105900</v>
      </c>
      <c r="F18" s="15"/>
    </row>
    <row r="19" spans="1:6" outlineLevel="1" x14ac:dyDescent="0.2">
      <c r="A19" s="19" t="s">
        <v>14</v>
      </c>
      <c r="B19" s="13">
        <f>C19+D19+E19</f>
        <v>752700</v>
      </c>
      <c r="C19" s="13">
        <f>[1]ทะเบียน!D6</f>
        <v>366000</v>
      </c>
      <c r="D19" s="13">
        <f>[1]ทะเบียน!E6</f>
        <v>280800</v>
      </c>
      <c r="E19" s="13">
        <f>[1]ทะเบียน!F6</f>
        <v>105900</v>
      </c>
      <c r="F19" s="15"/>
    </row>
    <row r="20" spans="1:6" s="16" customFormat="1" x14ac:dyDescent="0.2">
      <c r="A20" s="8" t="s">
        <v>10</v>
      </c>
      <c r="B20" s="14">
        <f>B21</f>
        <v>537300</v>
      </c>
      <c r="C20" s="14">
        <f>C21</f>
        <v>164970</v>
      </c>
      <c r="D20" s="14">
        <f t="shared" ref="D20:E20" si="6">D21</f>
        <v>253260</v>
      </c>
      <c r="E20" s="14">
        <f t="shared" si="6"/>
        <v>119070</v>
      </c>
      <c r="F20" s="15"/>
    </row>
    <row r="21" spans="1:6" outlineLevel="1" x14ac:dyDescent="0.2">
      <c r="A21" s="17" t="s">
        <v>18</v>
      </c>
      <c r="B21" s="18">
        <f>SUM(B22:B22)</f>
        <v>537300</v>
      </c>
      <c r="C21" s="18">
        <f>SUM(C22:C22)</f>
        <v>164970</v>
      </c>
      <c r="D21" s="18">
        <f>SUM(D22:D22)</f>
        <v>253260</v>
      </c>
      <c r="E21" s="18">
        <f>SUM(E22:E22)</f>
        <v>119070</v>
      </c>
      <c r="F21" s="15"/>
    </row>
    <row r="22" spans="1:6" outlineLevel="1" x14ac:dyDescent="0.2">
      <c r="A22" s="19" t="s">
        <v>14</v>
      </c>
      <c r="B22" s="13">
        <f>C22+D22+E22</f>
        <v>537300</v>
      </c>
      <c r="C22" s="13">
        <f>[1]คลัง!D12</f>
        <v>164970</v>
      </c>
      <c r="D22" s="13">
        <f>[1]คลัง!E12</f>
        <v>253260</v>
      </c>
      <c r="E22" s="13">
        <f>[1]คลัง!F12</f>
        <v>119070</v>
      </c>
      <c r="F22" s="15"/>
    </row>
    <row r="23" spans="1:6" s="16" customFormat="1" x14ac:dyDescent="0.2">
      <c r="A23" s="8" t="s">
        <v>10</v>
      </c>
      <c r="B23" s="14">
        <f>B24</f>
        <v>886100</v>
      </c>
      <c r="C23" s="14">
        <f t="shared" ref="C23:E23" si="7">C24</f>
        <v>743200</v>
      </c>
      <c r="D23" s="14">
        <f t="shared" si="7"/>
        <v>142900</v>
      </c>
      <c r="E23" s="14">
        <f t="shared" si="7"/>
        <v>0</v>
      </c>
      <c r="F23" s="15"/>
    </row>
    <row r="24" spans="1:6" outlineLevel="1" x14ac:dyDescent="0.2">
      <c r="A24" s="17" t="s">
        <v>19</v>
      </c>
      <c r="B24" s="18">
        <f>SUM(B25:B25)</f>
        <v>886100</v>
      </c>
      <c r="C24" s="18">
        <f>SUM(C25:C25)</f>
        <v>743200</v>
      </c>
      <c r="D24" s="18">
        <f t="shared" ref="D24:E24" si="8">SUM(D25:D25)</f>
        <v>142900</v>
      </c>
      <c r="E24" s="18">
        <f t="shared" si="8"/>
        <v>0</v>
      </c>
      <c r="F24" s="15"/>
    </row>
    <row r="25" spans="1:6" outlineLevel="1" x14ac:dyDescent="0.2">
      <c r="A25" s="19" t="s">
        <v>14</v>
      </c>
      <c r="B25" s="13">
        <f>C25+D25+E25</f>
        <v>886100</v>
      </c>
      <c r="C25" s="13">
        <f>[1]รายได้!D11</f>
        <v>743200</v>
      </c>
      <c r="D25" s="13">
        <f>[1]รายได้!E11</f>
        <v>142900</v>
      </c>
      <c r="E25" s="13">
        <f>[1]รายได้!F11</f>
        <v>0</v>
      </c>
      <c r="F25" s="15"/>
    </row>
    <row r="26" spans="1:6" outlineLevel="1" x14ac:dyDescent="0.2">
      <c r="A26" s="19"/>
      <c r="B26" s="13"/>
      <c r="C26" s="13"/>
      <c r="D26" s="13"/>
      <c r="E26" s="13"/>
      <c r="F26" s="15"/>
    </row>
    <row r="27" spans="1:6" outlineLevel="1" x14ac:dyDescent="0.2">
      <c r="A27" s="19"/>
      <c r="B27" s="13"/>
      <c r="C27" s="13"/>
      <c r="D27" s="13"/>
      <c r="E27" s="13"/>
      <c r="F27" s="15"/>
    </row>
    <row r="28" spans="1:6" s="16" customFormat="1" x14ac:dyDescent="0.2">
      <c r="A28" s="8" t="s">
        <v>10</v>
      </c>
      <c r="B28" s="14">
        <f>B29+B31+B33+B35</f>
        <v>18427700</v>
      </c>
      <c r="C28" s="14">
        <f>C29+C31+C33+C35</f>
        <v>7205600</v>
      </c>
      <c r="D28" s="14">
        <f>D29+D31+D33+D35</f>
        <v>6298700</v>
      </c>
      <c r="E28" s="14">
        <f>E29+E31+E33+E35</f>
        <v>4923400</v>
      </c>
      <c r="F28" s="15"/>
    </row>
    <row r="29" spans="1:6" outlineLevel="1" x14ac:dyDescent="0.2">
      <c r="A29" s="17" t="s">
        <v>20</v>
      </c>
      <c r="B29" s="18">
        <f>SUM(B30:B30)</f>
        <v>10452700</v>
      </c>
      <c r="C29" s="18">
        <f>SUM(C30:C30)</f>
        <v>3543700</v>
      </c>
      <c r="D29" s="18">
        <f>SUM(D30:D30)</f>
        <v>3572300</v>
      </c>
      <c r="E29" s="18">
        <f>SUM(E30:E30)</f>
        <v>3336700</v>
      </c>
      <c r="F29" s="15"/>
    </row>
    <row r="30" spans="1:6" outlineLevel="1" x14ac:dyDescent="0.2">
      <c r="A30" s="19" t="s">
        <v>14</v>
      </c>
      <c r="B30" s="13">
        <f>C30+D30+E30</f>
        <v>10452700</v>
      </c>
      <c r="C30" s="13">
        <f>[1]รักษา!D11</f>
        <v>3543700</v>
      </c>
      <c r="D30" s="13">
        <f>[1]รักษา!E11</f>
        <v>3572300</v>
      </c>
      <c r="E30" s="13">
        <f>[1]รักษา!F11</f>
        <v>3336700</v>
      </c>
      <c r="F30" s="15"/>
    </row>
    <row r="31" spans="1:6" outlineLevel="1" x14ac:dyDescent="0.2">
      <c r="A31" s="17" t="s">
        <v>21</v>
      </c>
      <c r="B31" s="18">
        <f>SUM(B32:B32)</f>
        <v>498900</v>
      </c>
      <c r="C31" s="18">
        <f>SUM(C32:C32)</f>
        <v>80000</v>
      </c>
      <c r="D31" s="18">
        <f t="shared" ref="D31:E31" si="9">SUM(D32:D32)</f>
        <v>340900</v>
      </c>
      <c r="E31" s="18">
        <f t="shared" si="9"/>
        <v>78000</v>
      </c>
      <c r="F31" s="15"/>
    </row>
    <row r="32" spans="1:6" outlineLevel="1" x14ac:dyDescent="0.2">
      <c r="A32" s="19" t="s">
        <v>14</v>
      </c>
      <c r="B32" s="13">
        <f>C32+D32+E32</f>
        <v>498900</v>
      </c>
      <c r="C32" s="13">
        <f>[1]รักษา!D35</f>
        <v>80000</v>
      </c>
      <c r="D32" s="13">
        <f>[1]รักษา!E35</f>
        <v>340900</v>
      </c>
      <c r="E32" s="13">
        <f>[1]รักษา!F35</f>
        <v>78000</v>
      </c>
      <c r="F32" s="15"/>
    </row>
    <row r="33" spans="1:6" outlineLevel="1" x14ac:dyDescent="0.2">
      <c r="A33" s="17" t="s">
        <v>22</v>
      </c>
      <c r="B33" s="18">
        <f>SUM(B34:B34)</f>
        <v>3838300</v>
      </c>
      <c r="C33" s="18">
        <f>SUM(C34:C34)</f>
        <v>1136000</v>
      </c>
      <c r="D33" s="18">
        <f>SUM(D34:D34)</f>
        <v>1618000</v>
      </c>
      <c r="E33" s="18">
        <f>SUM(E34:E34)</f>
        <v>1084300</v>
      </c>
      <c r="F33" s="15"/>
    </row>
    <row r="34" spans="1:6" outlineLevel="1" x14ac:dyDescent="0.2">
      <c r="A34" s="19" t="s">
        <v>14</v>
      </c>
      <c r="B34" s="13">
        <f>C34+D34+E34</f>
        <v>3838300</v>
      </c>
      <c r="C34" s="13">
        <f>[1]รักษา!D49</f>
        <v>1136000</v>
      </c>
      <c r="D34" s="13">
        <f>[1]รักษา!E49</f>
        <v>1618000</v>
      </c>
      <c r="E34" s="13">
        <f>[1]รักษา!F49</f>
        <v>1084300</v>
      </c>
      <c r="F34" s="15"/>
    </row>
    <row r="35" spans="1:6" outlineLevel="1" x14ac:dyDescent="0.2">
      <c r="A35" s="17" t="s">
        <v>23</v>
      </c>
      <c r="B35" s="18">
        <f>SUM(B36:B36)</f>
        <v>3637800</v>
      </c>
      <c r="C35" s="18">
        <f>SUM(C36:C36)</f>
        <v>2445900</v>
      </c>
      <c r="D35" s="18">
        <f>SUM(D36:D36)</f>
        <v>767500</v>
      </c>
      <c r="E35" s="18">
        <f>SUM(E36:E36)</f>
        <v>424400</v>
      </c>
      <c r="F35" s="15"/>
    </row>
    <row r="36" spans="1:6" outlineLevel="1" x14ac:dyDescent="0.2">
      <c r="A36" s="19" t="s">
        <v>14</v>
      </c>
      <c r="B36" s="13">
        <f>C36+D36+E36</f>
        <v>3637800</v>
      </c>
      <c r="C36" s="13">
        <f>[1]รักษา!D85</f>
        <v>2445900</v>
      </c>
      <c r="D36" s="13">
        <f>[1]รักษา!E85</f>
        <v>767500</v>
      </c>
      <c r="E36" s="13">
        <f>[1]รักษา!F85</f>
        <v>424400</v>
      </c>
      <c r="F36" s="15"/>
    </row>
    <row r="37" spans="1:6" s="16" customFormat="1" x14ac:dyDescent="0.2">
      <c r="A37" s="8" t="s">
        <v>10</v>
      </c>
      <c r="B37" s="14">
        <f>B38+B40</f>
        <v>3163400</v>
      </c>
      <c r="C37" s="14">
        <f t="shared" ref="C37:E37" si="10">C38+C40</f>
        <v>966500</v>
      </c>
      <c r="D37" s="14">
        <f t="shared" si="10"/>
        <v>1320200</v>
      </c>
      <c r="E37" s="14">
        <f t="shared" si="10"/>
        <v>876700</v>
      </c>
      <c r="F37" s="15"/>
    </row>
    <row r="38" spans="1:6" s="16" customFormat="1" x14ac:dyDescent="0.2">
      <c r="A38" s="17" t="s">
        <v>24</v>
      </c>
      <c r="B38" s="18">
        <f>SUM(B39:B39)</f>
        <v>2950400</v>
      </c>
      <c r="C38" s="18">
        <f>SUM(C39:C39)</f>
        <v>966500</v>
      </c>
      <c r="D38" s="18">
        <f t="shared" ref="D38:E38" si="11">SUM(D39:D39)</f>
        <v>1107200</v>
      </c>
      <c r="E38" s="18">
        <f t="shared" si="11"/>
        <v>876700</v>
      </c>
      <c r="F38" s="15"/>
    </row>
    <row r="39" spans="1:6" outlineLevel="1" x14ac:dyDescent="0.2">
      <c r="A39" s="19" t="s">
        <v>14</v>
      </c>
      <c r="B39" s="13">
        <f>C39+D39+E39</f>
        <v>2950400</v>
      </c>
      <c r="C39" s="13">
        <f>[1]เทศกิจ!D11</f>
        <v>966500</v>
      </c>
      <c r="D39" s="13">
        <f>[1]เทศกิจ!E11</f>
        <v>1107200</v>
      </c>
      <c r="E39" s="13">
        <f>[1]เทศกิจ!F11</f>
        <v>876700</v>
      </c>
      <c r="F39" s="15"/>
    </row>
    <row r="40" spans="1:6" outlineLevel="1" x14ac:dyDescent="0.2">
      <c r="A40" s="17" t="s">
        <v>25</v>
      </c>
      <c r="B40" s="18">
        <f>SUM(B41:B41)</f>
        <v>213000</v>
      </c>
      <c r="C40" s="18">
        <f>SUM(C41:C41)</f>
        <v>0</v>
      </c>
      <c r="D40" s="18">
        <f t="shared" ref="D40:E40" si="12">SUM(D41:D41)</f>
        <v>213000</v>
      </c>
      <c r="E40" s="18">
        <f t="shared" si="12"/>
        <v>0</v>
      </c>
      <c r="F40" s="15"/>
    </row>
    <row r="41" spans="1:6" outlineLevel="1" x14ac:dyDescent="0.2">
      <c r="A41" s="19" t="s">
        <v>14</v>
      </c>
      <c r="B41" s="13">
        <f>C41+D41+E41</f>
        <v>213000</v>
      </c>
      <c r="C41" s="13">
        <f>[1]เทศกิจ!D40</f>
        <v>0</v>
      </c>
      <c r="D41" s="13">
        <f>[1]เทศกิจ!E40</f>
        <v>213000</v>
      </c>
      <c r="E41" s="13">
        <f>[1]เทศกิจ!F40</f>
        <v>0</v>
      </c>
      <c r="F41" s="15"/>
    </row>
    <row r="42" spans="1:6" s="16" customFormat="1" x14ac:dyDescent="0.2">
      <c r="A42" s="8" t="s">
        <v>10</v>
      </c>
      <c r="B42" s="14">
        <f>B43+B45+B47+B49</f>
        <v>9458500</v>
      </c>
      <c r="C42" s="14">
        <f>C43+C45+C47+C49</f>
        <v>3286400</v>
      </c>
      <c r="D42" s="14">
        <f>D43+D45+D47+D49</f>
        <v>3979500</v>
      </c>
      <c r="E42" s="14">
        <f>E43+E45+E47+E49</f>
        <v>2192600</v>
      </c>
      <c r="F42" s="15"/>
    </row>
    <row r="43" spans="1:6" outlineLevel="1" x14ac:dyDescent="0.2">
      <c r="A43" s="17" t="s">
        <v>26</v>
      </c>
      <c r="B43" s="18">
        <f>SUM(B44:B44)</f>
        <v>1175600</v>
      </c>
      <c r="C43" s="18">
        <f>SUM(C44:C44)</f>
        <v>415000</v>
      </c>
      <c r="D43" s="18">
        <f t="shared" ref="D43:E43" si="13">SUM(D44:D44)</f>
        <v>476200</v>
      </c>
      <c r="E43" s="18">
        <f t="shared" si="13"/>
        <v>284400</v>
      </c>
      <c r="F43" s="15"/>
    </row>
    <row r="44" spans="1:6" outlineLevel="1" x14ac:dyDescent="0.2">
      <c r="A44" s="19" t="s">
        <v>14</v>
      </c>
      <c r="B44" s="13">
        <f>C44+D44+E44</f>
        <v>1175600</v>
      </c>
      <c r="C44" s="13">
        <f>[1]โยธา!D11</f>
        <v>415000</v>
      </c>
      <c r="D44" s="13">
        <f>[1]โยธา!E11</f>
        <v>476200</v>
      </c>
      <c r="E44" s="13">
        <f>[1]โยธา!F11</f>
        <v>284400</v>
      </c>
      <c r="F44" s="15"/>
    </row>
    <row r="45" spans="1:6" outlineLevel="1" x14ac:dyDescent="0.2">
      <c r="A45" s="17" t="s">
        <v>27</v>
      </c>
      <c r="B45" s="18">
        <f>SUM(B46:B46)</f>
        <v>4400</v>
      </c>
      <c r="C45" s="18">
        <f>SUM(C46:C46)</f>
        <v>0</v>
      </c>
      <c r="D45" s="18">
        <f t="shared" ref="D45:E45" si="14">SUM(D46:D46)</f>
        <v>4400</v>
      </c>
      <c r="E45" s="18">
        <f t="shared" si="14"/>
        <v>0</v>
      </c>
      <c r="F45" s="15"/>
    </row>
    <row r="46" spans="1:6" outlineLevel="1" x14ac:dyDescent="0.2">
      <c r="A46" s="19" t="s">
        <v>14</v>
      </c>
      <c r="B46" s="13">
        <f>C46+D46+E46</f>
        <v>4400</v>
      </c>
      <c r="C46" s="13">
        <f>[1]โยธา!D32</f>
        <v>0</v>
      </c>
      <c r="D46" s="13">
        <f>[1]โยธา!E32</f>
        <v>4400</v>
      </c>
      <c r="E46" s="13">
        <f>[1]โยธา!F32</f>
        <v>0</v>
      </c>
      <c r="F46" s="15"/>
    </row>
    <row r="47" spans="1:6" outlineLevel="1" x14ac:dyDescent="0.2">
      <c r="A47" s="17" t="s">
        <v>28</v>
      </c>
      <c r="B47" s="18">
        <f>SUM(B48:B48)</f>
        <v>6202200</v>
      </c>
      <c r="C47" s="18">
        <f>SUM(C48:C48)</f>
        <v>1910000</v>
      </c>
      <c r="D47" s="18">
        <f>SUM(D48:D48)</f>
        <v>2792200</v>
      </c>
      <c r="E47" s="18">
        <f>SUM(E48:E48)</f>
        <v>1500000</v>
      </c>
      <c r="F47" s="15"/>
    </row>
    <row r="48" spans="1:6" outlineLevel="1" x14ac:dyDescent="0.2">
      <c r="A48" s="19" t="s">
        <v>14</v>
      </c>
      <c r="B48" s="13">
        <f>C48+D48+E48</f>
        <v>6202200</v>
      </c>
      <c r="C48" s="13">
        <f>[1]โยธา!D41</f>
        <v>1910000</v>
      </c>
      <c r="D48" s="13">
        <f>[1]โยธา!E41</f>
        <v>2792200</v>
      </c>
      <c r="E48" s="13">
        <f>[1]โยธา!F41</f>
        <v>1500000</v>
      </c>
      <c r="F48" s="15"/>
    </row>
    <row r="49" spans="1:6" outlineLevel="1" x14ac:dyDescent="0.2">
      <c r="A49" s="17" t="s">
        <v>29</v>
      </c>
      <c r="B49" s="18">
        <f>SUM(B50:B50)</f>
        <v>2076300</v>
      </c>
      <c r="C49" s="18">
        <f>SUM(C50:C50)</f>
        <v>961400</v>
      </c>
      <c r="D49" s="18">
        <f t="shared" ref="D49:E49" si="15">SUM(D50:D50)</f>
        <v>706700</v>
      </c>
      <c r="E49" s="18">
        <f t="shared" si="15"/>
        <v>408200</v>
      </c>
      <c r="F49" s="15"/>
    </row>
    <row r="50" spans="1:6" outlineLevel="1" x14ac:dyDescent="0.2">
      <c r="A50" s="19" t="s">
        <v>14</v>
      </c>
      <c r="B50" s="13">
        <f>C50+D50+E50</f>
        <v>2076300</v>
      </c>
      <c r="C50" s="13">
        <f>[1]โยธา!D59</f>
        <v>961400</v>
      </c>
      <c r="D50" s="13">
        <f>[1]โยธา!E59</f>
        <v>706700</v>
      </c>
      <c r="E50" s="13">
        <f>[1]โยธา!F59</f>
        <v>408200</v>
      </c>
      <c r="F50" s="15"/>
    </row>
    <row r="51" spans="1:6" s="16" customFormat="1" x14ac:dyDescent="0.2">
      <c r="A51" s="8" t="s">
        <v>10</v>
      </c>
      <c r="B51" s="14">
        <f>B52+B54</f>
        <v>12372500</v>
      </c>
      <c r="C51" s="14">
        <f>C52+C54</f>
        <v>4655600</v>
      </c>
      <c r="D51" s="14">
        <f t="shared" ref="D51:E51" si="16">D52+D54</f>
        <v>4173400</v>
      </c>
      <c r="E51" s="14">
        <f t="shared" si="16"/>
        <v>3543500</v>
      </c>
      <c r="F51" s="15"/>
    </row>
    <row r="52" spans="1:6" s="16" customFormat="1" x14ac:dyDescent="0.2">
      <c r="A52" s="17" t="s">
        <v>30</v>
      </c>
      <c r="B52" s="18">
        <f>SUM(B53:B53)</f>
        <v>1444500</v>
      </c>
      <c r="C52" s="18">
        <f>SUM(C53:C53)</f>
        <v>821700</v>
      </c>
      <c r="D52" s="18">
        <f t="shared" ref="D52:E52" si="17">SUM(D53:D53)</f>
        <v>327800</v>
      </c>
      <c r="E52" s="18">
        <f t="shared" si="17"/>
        <v>295000</v>
      </c>
      <c r="F52" s="15"/>
    </row>
    <row r="53" spans="1:6" outlineLevel="1" x14ac:dyDescent="0.2">
      <c r="A53" s="19" t="s">
        <v>14</v>
      </c>
      <c r="B53" s="13">
        <f>C53+D53+E53</f>
        <v>1444500</v>
      </c>
      <c r="C53" s="13">
        <f>[1]พัฒนา!D10</f>
        <v>821700</v>
      </c>
      <c r="D53" s="13">
        <f>[1]พัฒนา!E10</f>
        <v>327800</v>
      </c>
      <c r="E53" s="13">
        <f>[1]พัฒนา!F10</f>
        <v>295000</v>
      </c>
      <c r="F53" s="15"/>
    </row>
    <row r="54" spans="1:6" outlineLevel="1" x14ac:dyDescent="0.2">
      <c r="A54" s="17" t="s">
        <v>31</v>
      </c>
      <c r="B54" s="18">
        <f>SUM(B55:B56)</f>
        <v>10928000</v>
      </c>
      <c r="C54" s="18">
        <f>SUM(C55:C56)</f>
        <v>3833900</v>
      </c>
      <c r="D54" s="18">
        <f t="shared" ref="D54:E54" si="18">SUM(D55:D56)</f>
        <v>3845600</v>
      </c>
      <c r="E54" s="18">
        <f t="shared" si="18"/>
        <v>3248500</v>
      </c>
      <c r="F54" s="15"/>
    </row>
    <row r="55" spans="1:6" outlineLevel="1" x14ac:dyDescent="0.2">
      <c r="A55" s="19" t="s">
        <v>14</v>
      </c>
      <c r="B55" s="13">
        <f>C55+D55+E55</f>
        <v>5308200</v>
      </c>
      <c r="C55" s="13">
        <f>[1]พัฒนา!D40</f>
        <v>1610100</v>
      </c>
      <c r="D55" s="13">
        <f>[1]พัฒนา!E40</f>
        <v>2101400</v>
      </c>
      <c r="E55" s="13">
        <f>[1]พัฒนา!F40</f>
        <v>1596700</v>
      </c>
      <c r="F55" s="15"/>
    </row>
    <row r="56" spans="1:6" outlineLevel="1" x14ac:dyDescent="0.2">
      <c r="A56" s="19" t="s">
        <v>16</v>
      </c>
      <c r="B56" s="13">
        <f>C56+D56+E56</f>
        <v>5619800</v>
      </c>
      <c r="C56" s="13">
        <f>[1]พัฒนา!D70</f>
        <v>2223800</v>
      </c>
      <c r="D56" s="13">
        <f>[1]พัฒนา!E70</f>
        <v>1744200</v>
      </c>
      <c r="E56" s="13">
        <f>[1]พัฒนา!F70</f>
        <v>1651800</v>
      </c>
      <c r="F56" s="15"/>
    </row>
    <row r="57" spans="1:6" s="16" customFormat="1" x14ac:dyDescent="0.2">
      <c r="A57" s="8" t="s">
        <v>10</v>
      </c>
      <c r="B57" s="14">
        <f>B58+B60+B64</f>
        <v>1390700</v>
      </c>
      <c r="C57" s="14">
        <f>C58+C60+C64</f>
        <v>974710</v>
      </c>
      <c r="D57" s="14">
        <f>D58+D60+D64</f>
        <v>278040</v>
      </c>
      <c r="E57" s="14">
        <f>E58+E60+E64</f>
        <v>137950</v>
      </c>
      <c r="F57" s="15"/>
    </row>
    <row r="58" spans="1:6" s="16" customFormat="1" x14ac:dyDescent="0.2">
      <c r="A58" s="17" t="s">
        <v>32</v>
      </c>
      <c r="B58" s="18">
        <f>SUM(B59:B59)</f>
        <v>149100</v>
      </c>
      <c r="C58" s="18">
        <f t="shared" ref="C58:E58" si="19">SUM(C59:C59)</f>
        <v>41150</v>
      </c>
      <c r="D58" s="18">
        <f t="shared" si="19"/>
        <v>64850</v>
      </c>
      <c r="E58" s="18">
        <f t="shared" si="19"/>
        <v>43100</v>
      </c>
      <c r="F58" s="15"/>
    </row>
    <row r="59" spans="1:6" outlineLevel="1" x14ac:dyDescent="0.2">
      <c r="A59" s="19" t="s">
        <v>14</v>
      </c>
      <c r="B59" s="13">
        <f>C59+D59+E59</f>
        <v>149100</v>
      </c>
      <c r="C59" s="13">
        <f>[1]สิ่งแวดล้อม!D11</f>
        <v>41150</v>
      </c>
      <c r="D59" s="13">
        <f>[1]สิ่งแวดล้อม!E11</f>
        <v>64850</v>
      </c>
      <c r="E59" s="13">
        <f>[1]สิ่งแวดล้อม!F11</f>
        <v>43100</v>
      </c>
      <c r="F59" s="15"/>
    </row>
    <row r="60" spans="1:6" outlineLevel="1" x14ac:dyDescent="0.2">
      <c r="A60" s="17" t="s">
        <v>33</v>
      </c>
      <c r="B60" s="18">
        <f>SUM(B61:B62)</f>
        <v>935400</v>
      </c>
      <c r="C60" s="18">
        <f>SUM(C61:C62)</f>
        <v>868560</v>
      </c>
      <c r="D60" s="18">
        <f t="shared" ref="D60:E60" si="20">SUM(D61:D62)</f>
        <v>56590</v>
      </c>
      <c r="E60" s="18">
        <f t="shared" si="20"/>
        <v>10250</v>
      </c>
      <c r="F60" s="15"/>
    </row>
    <row r="61" spans="1:6" outlineLevel="1" x14ac:dyDescent="0.2">
      <c r="A61" s="19" t="s">
        <v>14</v>
      </c>
      <c r="B61" s="13">
        <f>C61+D61+E61</f>
        <v>820800</v>
      </c>
      <c r="C61" s="13">
        <f>[1]สิ่งแวดล้อม!D38</f>
        <v>820800</v>
      </c>
      <c r="D61" s="13">
        <f>[1]สิ่งแวดล้อม!E38</f>
        <v>0</v>
      </c>
      <c r="E61" s="13">
        <f>[1]สิ่งแวดล้อม!F38</f>
        <v>0</v>
      </c>
      <c r="F61" s="15"/>
    </row>
    <row r="62" spans="1:6" outlineLevel="1" x14ac:dyDescent="0.2">
      <c r="A62" s="19" t="s">
        <v>16</v>
      </c>
      <c r="B62" s="13">
        <f>C62+D62+E62</f>
        <v>114600</v>
      </c>
      <c r="C62" s="13">
        <f>[1]สิ่งแวดล้อม!D52</f>
        <v>47760</v>
      </c>
      <c r="D62" s="13">
        <f>[1]สิ่งแวดล้อม!E52</f>
        <v>56590</v>
      </c>
      <c r="E62" s="13">
        <f>[1]สิ่งแวดล้อม!F52</f>
        <v>10250</v>
      </c>
      <c r="F62" s="15"/>
    </row>
    <row r="63" spans="1:6" outlineLevel="1" x14ac:dyDescent="0.2">
      <c r="A63" s="19"/>
      <c r="B63" s="13"/>
      <c r="C63" s="13"/>
      <c r="D63" s="13"/>
      <c r="E63" s="13"/>
      <c r="F63" s="15"/>
    </row>
    <row r="64" spans="1:6" outlineLevel="1" x14ac:dyDescent="0.2">
      <c r="A64" s="17" t="s">
        <v>34</v>
      </c>
      <c r="B64" s="18">
        <f>SUM(B65:B66)</f>
        <v>306200</v>
      </c>
      <c r="C64" s="18">
        <f>SUM(C65:C66)</f>
        <v>65000</v>
      </c>
      <c r="D64" s="18">
        <f>SUM(D65:D66)</f>
        <v>156600</v>
      </c>
      <c r="E64" s="18">
        <f t="shared" ref="E64" si="21">SUM(E65:E66)</f>
        <v>84600</v>
      </c>
      <c r="F64" s="15"/>
    </row>
    <row r="65" spans="1:6" outlineLevel="1" x14ac:dyDescent="0.2">
      <c r="A65" s="19" t="s">
        <v>14</v>
      </c>
      <c r="B65" s="13">
        <f>C65+D65+E65</f>
        <v>6600</v>
      </c>
      <c r="C65" s="13">
        <f>[1]สิ่งแวดล้อม!D58</f>
        <v>0</v>
      </c>
      <c r="D65" s="13">
        <f>[1]สิ่งแวดล้อม!E58</f>
        <v>6600</v>
      </c>
      <c r="E65" s="13">
        <f>[1]สิ่งแวดล้อม!F58</f>
        <v>0</v>
      </c>
      <c r="F65" s="15"/>
    </row>
    <row r="66" spans="1:6" outlineLevel="1" x14ac:dyDescent="0.2">
      <c r="A66" s="19" t="s">
        <v>16</v>
      </c>
      <c r="B66" s="13">
        <f>C66+D66+E66</f>
        <v>299600</v>
      </c>
      <c r="C66" s="13">
        <f>[1]สิ่งแวดล้อม!D67</f>
        <v>65000</v>
      </c>
      <c r="D66" s="13">
        <f>[1]สิ่งแวดล้อม!E67</f>
        <v>150000</v>
      </c>
      <c r="E66" s="13">
        <f>[1]สิ่งแวดล้อม!F67</f>
        <v>84600</v>
      </c>
      <c r="F66" s="15"/>
    </row>
    <row r="67" spans="1:6" s="16" customFormat="1" x14ac:dyDescent="0.2">
      <c r="A67" s="8" t="s">
        <v>10</v>
      </c>
      <c r="B67" s="14">
        <f>B68+B71</f>
        <v>20571900</v>
      </c>
      <c r="C67" s="14">
        <f>C68+C71</f>
        <v>11310100</v>
      </c>
      <c r="D67" s="14">
        <f>D68+D71</f>
        <v>6601500</v>
      </c>
      <c r="E67" s="14">
        <f>E68+E71</f>
        <v>2660300</v>
      </c>
      <c r="F67" s="15"/>
    </row>
    <row r="68" spans="1:6" s="16" customFormat="1" x14ac:dyDescent="0.2">
      <c r="A68" s="17" t="s">
        <v>35</v>
      </c>
      <c r="B68" s="18">
        <f>SUM(B69:B69)</f>
        <v>265800</v>
      </c>
      <c r="C68" s="18">
        <f>SUM(C69:C69)</f>
        <v>108200</v>
      </c>
      <c r="D68" s="18">
        <f>SUM(D69:D69)</f>
        <v>157600</v>
      </c>
      <c r="E68" s="18">
        <f>SUM(E69:E69)</f>
        <v>0</v>
      </c>
      <c r="F68" s="15"/>
    </row>
    <row r="69" spans="1:6" outlineLevel="1" x14ac:dyDescent="0.2">
      <c r="A69" s="19" t="s">
        <v>14</v>
      </c>
      <c r="B69" s="20">
        <f>C69+D69+E69</f>
        <v>265800</v>
      </c>
      <c r="C69" s="20">
        <f>[1]ศึกษา!D11</f>
        <v>108200</v>
      </c>
      <c r="D69" s="20">
        <f>[1]ศึกษา!E11</f>
        <v>157600</v>
      </c>
      <c r="E69" s="20">
        <f>[1]ศึกษา!F11</f>
        <v>0</v>
      </c>
      <c r="F69" s="15"/>
    </row>
    <row r="70" spans="1:6" outlineLevel="1" x14ac:dyDescent="0.2">
      <c r="A70" s="19"/>
      <c r="B70" s="20"/>
      <c r="C70" s="20"/>
      <c r="D70" s="20"/>
      <c r="E70" s="20"/>
      <c r="F70" s="15"/>
    </row>
    <row r="71" spans="1:6" outlineLevel="1" x14ac:dyDescent="0.2">
      <c r="A71" s="21" t="s">
        <v>36</v>
      </c>
      <c r="B71" s="18">
        <f>SUM(B72:B74)</f>
        <v>20306100</v>
      </c>
      <c r="C71" s="18">
        <f>SUM(C72:C74)</f>
        <v>11201900</v>
      </c>
      <c r="D71" s="18">
        <f t="shared" ref="D71:E71" si="22">SUM(D72:D74)</f>
        <v>6443900</v>
      </c>
      <c r="E71" s="18">
        <f t="shared" si="22"/>
        <v>2660300</v>
      </c>
      <c r="F71" s="15"/>
    </row>
    <row r="72" spans="1:6" outlineLevel="1" x14ac:dyDescent="0.2">
      <c r="A72" s="19" t="s">
        <v>14</v>
      </c>
      <c r="B72" s="13">
        <f>C72+D72+E72</f>
        <v>15550300</v>
      </c>
      <c r="C72" s="13">
        <f>[1]ศึกษา!D86</f>
        <v>9449200</v>
      </c>
      <c r="D72" s="13">
        <f>[1]ศึกษา!E86</f>
        <v>4071000</v>
      </c>
      <c r="E72" s="13">
        <f>[1]ศึกษา!F86</f>
        <v>2030100</v>
      </c>
      <c r="F72" s="15"/>
    </row>
    <row r="73" spans="1:6" outlineLevel="1" x14ac:dyDescent="0.2">
      <c r="A73" s="19" t="s">
        <v>37</v>
      </c>
      <c r="B73" s="13">
        <f>C73+D73+E73</f>
        <v>4030200</v>
      </c>
      <c r="C73" s="13">
        <f>[1]ศึกษา!D131</f>
        <v>1700000</v>
      </c>
      <c r="D73" s="13">
        <f>[1]ศึกษา!E131</f>
        <v>1700000</v>
      </c>
      <c r="E73" s="13">
        <f>[1]ศึกษา!F131</f>
        <v>630200</v>
      </c>
      <c r="F73" s="15"/>
    </row>
    <row r="74" spans="1:6" outlineLevel="1" x14ac:dyDescent="0.2">
      <c r="A74" s="19" t="s">
        <v>38</v>
      </c>
      <c r="B74" s="13">
        <f>C74+D74+E74</f>
        <v>725600</v>
      </c>
      <c r="C74" s="13">
        <f>[1]ศึกษา!D136</f>
        <v>52700</v>
      </c>
      <c r="D74" s="13">
        <f>[1]ศึกษา!E136</f>
        <v>672900</v>
      </c>
      <c r="E74" s="13">
        <f>[1]ศึกษา!F136</f>
        <v>0</v>
      </c>
      <c r="F74" s="15"/>
    </row>
    <row r="75" spans="1:6" outlineLevel="1" x14ac:dyDescent="0.2">
      <c r="A75" s="22" t="s">
        <v>39</v>
      </c>
      <c r="B75" s="14">
        <f>C75+D75+E75</f>
        <v>0</v>
      </c>
      <c r="C75" s="14">
        <f>C76</f>
        <v>0</v>
      </c>
      <c r="D75" s="14">
        <f t="shared" ref="D75:E75" si="23">D76</f>
        <v>0</v>
      </c>
      <c r="E75" s="14">
        <f t="shared" si="23"/>
        <v>0</v>
      </c>
      <c r="F75" s="15"/>
    </row>
    <row r="76" spans="1:6" outlineLevel="1" x14ac:dyDescent="0.2">
      <c r="A76" s="23"/>
      <c r="B76" s="20"/>
      <c r="C76" s="20"/>
      <c r="D76" s="20"/>
      <c r="E76" s="20"/>
      <c r="F76" s="15"/>
    </row>
    <row r="77" spans="1:6" s="16" customFormat="1" outlineLevel="1" x14ac:dyDescent="0.2">
      <c r="A77" s="24" t="s">
        <v>40</v>
      </c>
      <c r="B77" s="14">
        <f>+B11+B17+B20+B23+B28+B37+B42+B51+B57+B67+B9</f>
        <v>75172800</v>
      </c>
      <c r="C77" s="14">
        <f>+C11+C17+C20+C23+C28+C37+C42+C51+C57+C67+C8</f>
        <v>36216470</v>
      </c>
      <c r="D77" s="14">
        <f>+D11+D17+D20+D23+D28+D37+D42+D51+D57+D67+D8</f>
        <v>24110955</v>
      </c>
      <c r="E77" s="14">
        <f t="shared" ref="E77" si="24">+E11+E17+E20+E23+E28+E37+E42+E51+E57+E67+E8</f>
        <v>14845375</v>
      </c>
      <c r="F77" s="15"/>
    </row>
    <row r="78" spans="1:6" s="16" customFormat="1" outlineLevel="1" x14ac:dyDescent="0.2">
      <c r="A78" s="24" t="s">
        <v>41</v>
      </c>
      <c r="B78" s="14">
        <f>C78+D78+E78</f>
        <v>0</v>
      </c>
      <c r="C78" s="14">
        <f>C75</f>
        <v>0</v>
      </c>
      <c r="D78" s="14">
        <f>D75</f>
        <v>0</v>
      </c>
      <c r="E78" s="14">
        <f>E75</f>
        <v>0</v>
      </c>
      <c r="F78" s="15"/>
    </row>
    <row r="79" spans="1:6" ht="23.25" x14ac:dyDescent="0.2">
      <c r="A79" s="25" t="s">
        <v>42</v>
      </c>
      <c r="B79" s="14">
        <f>SUM(B77:B78)</f>
        <v>75172800</v>
      </c>
      <c r="C79" s="14">
        <f>SUM(C77:C78)</f>
        <v>36216470</v>
      </c>
      <c r="D79" s="14">
        <f t="shared" ref="D79:E79" si="25">SUM(D77:D78)</f>
        <v>24110955</v>
      </c>
      <c r="E79" s="14">
        <f t="shared" si="25"/>
        <v>14845375</v>
      </c>
      <c r="F79" s="15"/>
    </row>
    <row r="81" spans="2:5" x14ac:dyDescent="0.2">
      <c r="B81" s="26"/>
      <c r="C81" s="27"/>
      <c r="D81" s="27"/>
      <c r="E81" s="27"/>
    </row>
    <row r="82" spans="2:5" x14ac:dyDescent="0.2">
      <c r="C82" s="26"/>
    </row>
  </sheetData>
  <mergeCells count="3">
    <mergeCell ref="A2:E2"/>
    <mergeCell ref="A3:E3"/>
    <mergeCell ref="A5:A6"/>
  </mergeCells>
  <pageMargins left="0.39370078740157483" right="0.35433070866141736" top="0.23622047244094491" bottom="0.23622047244094491" header="0.19685039370078741" footer="0.19685039370078741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8A2CF-6985-4B2F-BB3B-0AEFAE8915CC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สงม. 1</vt:lpstr>
      <vt:lpstr>Sheet1</vt:lpstr>
      <vt:lpstr>'สงม. 1'!Print_Area</vt:lpstr>
      <vt:lpstr>'สงม. 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bma03545</dc:creator>
  <cp:lastModifiedBy>bma03545</cp:lastModifiedBy>
  <dcterms:created xsi:type="dcterms:W3CDTF">2025-03-11T09:41:28Z</dcterms:created>
  <dcterms:modified xsi:type="dcterms:W3CDTF">2025-03-11T09:42:10Z</dcterms:modified>
</cp:coreProperties>
</file>