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งาน พี่ปาน\OIT\"/>
    </mc:Choice>
  </mc:AlternateContent>
  <xr:revisionPtr revIDLastSave="0" documentId="13_ncr:1_{353E99AE-651F-462D-BD36-0AF5D98A4C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7" sheetId="1" r:id="rId1"/>
  </sheets>
  <definedNames>
    <definedName name="_xlnm.Print_Titles" localSheetId="0">'67'!$1:$6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" i="1"/>
  <c r="K44" i="1"/>
  <c r="K40" i="1" s="1"/>
  <c r="K38" i="1" s="1"/>
  <c r="K32" i="1" s="1"/>
  <c r="K45" i="1"/>
  <c r="K39" i="1" s="1"/>
  <c r="K37" i="1" s="1"/>
  <c r="K35" i="1" s="1"/>
  <c r="K33" i="1" s="1"/>
  <c r="K20" i="1"/>
  <c r="K21" i="1"/>
  <c r="K19" i="1" s="1"/>
  <c r="K15" i="1"/>
  <c r="K16" i="1"/>
  <c r="K14" i="1" s="1"/>
  <c r="K11" i="1"/>
  <c r="K12" i="1"/>
  <c r="K10" i="1" s="1"/>
  <c r="J66" i="1"/>
  <c r="L66" i="1" s="1"/>
  <c r="J65" i="1"/>
  <c r="L65" i="1" s="1"/>
  <c r="J64" i="1"/>
  <c r="L64" i="1" s="1"/>
  <c r="J61" i="1"/>
  <c r="L61" i="1" s="1"/>
  <c r="J54" i="1"/>
  <c r="L54" i="1" s="1"/>
  <c r="J53" i="1"/>
  <c r="L53" i="1" s="1"/>
  <c r="J46" i="1"/>
  <c r="L46" i="1" s="1"/>
  <c r="J43" i="1"/>
  <c r="L43" i="1" s="1"/>
  <c r="J40" i="1"/>
  <c r="L40" i="1" s="1"/>
  <c r="J39" i="1"/>
  <c r="L39" i="1" s="1"/>
  <c r="J36" i="1"/>
  <c r="L36" i="1" s="1"/>
  <c r="J35" i="1"/>
  <c r="L35" i="1" s="1"/>
  <c r="J34" i="1"/>
  <c r="J33" i="1"/>
  <c r="L33" i="1" s="1"/>
  <c r="J32" i="1"/>
  <c r="L32" i="1" s="1"/>
  <c r="J19" i="1"/>
  <c r="L19" i="1" s="1"/>
  <c r="J14" i="1"/>
  <c r="L14" i="1" s="1"/>
  <c r="J9" i="1"/>
  <c r="L9" i="1" s="1"/>
  <c r="K9" i="1"/>
  <c r="J10" i="1"/>
  <c r="L10" i="1" s="1"/>
  <c r="J11" i="1"/>
  <c r="L11" i="1" s="1"/>
  <c r="J12" i="1"/>
  <c r="L12" i="1" s="1"/>
  <c r="J13" i="1"/>
  <c r="J15" i="1"/>
  <c r="L15" i="1" s="1"/>
  <c r="J16" i="1"/>
  <c r="L16" i="1" s="1"/>
  <c r="J17" i="1"/>
  <c r="J18" i="1"/>
  <c r="J20" i="1"/>
  <c r="L20" i="1" s="1"/>
  <c r="J21" i="1"/>
  <c r="L21" i="1" s="1"/>
  <c r="J22" i="1"/>
  <c r="J23" i="1"/>
  <c r="J24" i="1"/>
  <c r="J25" i="1"/>
  <c r="J26" i="1"/>
  <c r="J27" i="1"/>
  <c r="J28" i="1"/>
  <c r="J29" i="1"/>
  <c r="J30" i="1"/>
  <c r="J31" i="1"/>
  <c r="J37" i="1"/>
  <c r="L37" i="1" s="1"/>
  <c r="J38" i="1"/>
  <c r="L38" i="1" s="1"/>
  <c r="J41" i="1"/>
  <c r="L41" i="1" s="1"/>
  <c r="J42" i="1"/>
  <c r="J44" i="1"/>
  <c r="L44" i="1" s="1"/>
  <c r="J45" i="1"/>
  <c r="L45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5" i="1"/>
  <c r="J56" i="1"/>
  <c r="J57" i="1"/>
  <c r="J58" i="1"/>
  <c r="J59" i="1"/>
  <c r="J60" i="1"/>
  <c r="J62" i="1"/>
  <c r="J63" i="1"/>
  <c r="J67" i="1"/>
  <c r="J68" i="1"/>
  <c r="J69" i="1"/>
  <c r="J70" i="1"/>
  <c r="J71" i="1"/>
  <c r="J72" i="1"/>
  <c r="J73" i="1"/>
  <c r="L73" i="1" s="1"/>
  <c r="J8" i="1"/>
  <c r="L8" i="1" s="1"/>
  <c r="C74" i="1"/>
  <c r="J7" i="1"/>
  <c r="L7" i="1" s="1"/>
  <c r="E74" i="1"/>
  <c r="F74" i="1"/>
  <c r="G74" i="1"/>
  <c r="H74" i="1"/>
  <c r="D74" i="1"/>
  <c r="L34" i="1" l="1"/>
  <c r="M34" i="1"/>
  <c r="M75" i="1" s="1"/>
  <c r="I74" i="1"/>
  <c r="J74" i="1"/>
  <c r="L74" i="1" l="1"/>
  <c r="L75" i="1"/>
</calcChain>
</file>

<file path=xl/sharedStrings.xml><?xml version="1.0" encoding="utf-8"?>
<sst xmlns="http://schemas.openxmlformats.org/spreadsheetml/2006/main" count="362" uniqueCount="92">
  <si>
    <t>ประเภทรายรับ</t>
  </si>
  <si>
    <t>ประมาณการรายรับ</t>
  </si>
  <si>
    <t xml:space="preserve">ปีงบประมาณ  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</si>
  <si>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</si>
  <si>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</si>
  <si>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</si>
  <si>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</si>
  <si>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</si>
  <si>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</si>
  <si>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ภาษีการพนัน</t>
  </si>
  <si>
    <t>ค่าธรรมเนียมเก็บขนมูลฝอยทั่วไป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</si>
  <si>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</si>
  <si>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</si>
  <si>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ค่าธรรมเนียมการจอดยานยนต์</t>
  </si>
  <si>
    <t>ค่าธรรมเนียมใบอนุญาตติดตั้งป้ายโฆษณา</t>
  </si>
  <si>
    <t>ค่าธรรมเนียมบัตรประจำตัวประชาชน  (รวมค่าปรับ)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</si>
  <si>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</si>
  <si>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</si>
  <si>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</si>
  <si>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</si>
  <si>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ค่าธรรมเนียมกำจัดสิ่งปฏิกูล</t>
  </si>
  <si>
    <t>ค่าธรรมเนียมกำจัดสิ่งปฏิกูลประเภทไขมัน</t>
  </si>
  <si>
    <t>ค่าธรรมเนียมกำจัดมูลฝอยทั่วไป</t>
  </si>
  <si>
    <t>ค่าธรรมเนียมกำจัดมูลฝอยติดเชื้อ</t>
  </si>
  <si>
    <t>ค่าธรรมเนียมเก็บขนมูลฝอยติดเชื้อ</t>
  </si>
  <si>
    <t>ค่าธรรมเนียมรายปีและเงินเพิ่มฯ สำหรับโรงงานจำพวกที่ 2</t>
  </si>
  <si>
    <t>ค่าธรรมเนียมบำบัดน้ำเสีย</t>
  </si>
  <si>
    <t>ค่าใบอนุญาต</t>
  </si>
  <si>
    <t>-</t>
  </si>
  <si>
    <t>ดำเนินกิจการที่เป็นอันตรายต่อสุขภาพฯ</t>
  </si>
  <si>
    <t>สถานที่จำหน่ายอาหารและสถานที่สะสมอาหาร</t>
  </si>
  <si>
    <t>การโฆษณา</t>
  </si>
  <si>
    <t>ตลาดเอกชน</t>
  </si>
  <si>
    <t>สุสานและฌาปนสถาน</t>
  </si>
  <si>
    <t>จำหน่ายสินค้าในที่หรือทางสาธารณะ</t>
  </si>
  <si>
    <t>ให้เอกชนดำเนินกิจการรับทำการเก็บขนสิ่งปฏิกูลฯ</t>
  </si>
  <si>
    <t>ออกหนังสือรับรองการแจ้งการจัดตั้งสถานที่จำหน่ายอาหาร</t>
  </si>
  <si>
    <t>ค่าปรับผู้ละเมิดกฏหมาย  (รวมทุกประเภทความผิด)</t>
  </si>
  <si>
    <t>ค่าบริการ</t>
  </si>
  <si>
    <t>การพิมพ์  รับถ่ายแบบ  หรือแผนที่</t>
  </si>
  <si>
    <t>การคัดสำเนา  หรือถ่ายเอกสาร</t>
  </si>
  <si>
    <t>การพ่นหมอกกำจัดยุง</t>
  </si>
  <si>
    <t>การบริการเลี้ยงเด็กกลางวัน</t>
  </si>
  <si>
    <t>การทำการต่าง ๆ ในที่สาธารณะ</t>
  </si>
  <si>
    <t>การขอใช้สถานที่</t>
  </si>
  <si>
    <t>การยืมใช้พัสดุ</t>
  </si>
  <si>
    <t>การทำความสะอาด</t>
  </si>
  <si>
    <t>การบริการเกี่ยวกับสุนัขและสัตว์เลี้ยงอื่น ๆ</t>
  </si>
  <si>
    <t>การทดสอบคุณภาพวัสดุก่อสร้าง</t>
  </si>
  <si>
    <t>การตรวจวิเคราะห์น้ำ</t>
  </si>
  <si>
    <t>การบริการตัดและขุดต้นไม้</t>
  </si>
  <si>
    <t>ค่าเช่าอาคารสถานที่</t>
  </si>
  <si>
    <t>ค่าเช่าที่ดิน</t>
  </si>
  <si>
    <t>ดอกเบี้ยเงินฝากธนาคาร และพันธบัตรของรัฐบาล</t>
  </si>
  <si>
    <t>เงินปันผลจากโรงพิมพ์อาสารักษาดินแดน</t>
  </si>
  <si>
    <t>สถานธนานุบาล  (เงินอุดหนุน กทม.)</t>
  </si>
  <si>
    <t>สำนักงานตลาด  (เงินอุดหนุน กทม.)</t>
  </si>
  <si>
    <t>สำนักพัฒนาที่อยู่อาศัย  (เงินอุดหนุน กทม.)</t>
  </si>
  <si>
    <t>เงินเหลือจ่ายปีเก่าส่งคืน</t>
  </si>
  <si>
    <t>ค่าขายแบบประกวดราคา</t>
  </si>
  <si>
    <t>ชดใช้ค่าเสียหาย</t>
  </si>
  <si>
    <t>ค่าจำหน่ายทรัพย์สิน/วัสดุชำรุด</t>
  </si>
  <si>
    <t>ค่าปรับเกินสัญญา</t>
  </si>
  <si>
    <t>ค่าเบ็ดเตล็ดอื่น</t>
  </si>
  <si>
    <t>ค่าบำรุงกรุงเทพมหานคร</t>
  </si>
  <si>
    <t>รวม</t>
  </si>
  <si>
    <t xml:space="preserve">เดือน </t>
  </si>
  <si>
    <t>ตั้งแต่</t>
  </si>
  <si>
    <t>+</t>
  </si>
  <si>
    <t>สูงกว่าประมาณการ</t>
  </si>
  <si>
    <t>ต่ำกว่าประมาณ</t>
  </si>
  <si>
    <t>ค่าธรรมเนียมทะเบียนราษฎร</t>
  </si>
  <si>
    <t>ค่าบริการส่งน้ำ</t>
  </si>
  <si>
    <t>ค่าธรรมเนียมคัดและรับรองรายการทะเบียนประวัติ(ทร.38/1)</t>
  </si>
  <si>
    <t>ค่าธรรมเนียมบัตรคนไม่มีสถานะทางทะเบียน</t>
  </si>
  <si>
    <t>ค่าธรรมเนียมจัดทำบัตรประจำตัวคนซึ่งไม่มีสัญชาติไทย</t>
  </si>
  <si>
    <t>นำส่งภาษีเกิน(เงินบริจาค)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</si>
  <si>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</si>
  <si>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 xml:space="preserve"> พฤศจิกายน 2566</t>
  </si>
  <si>
    <t>ประจำปีงบประมาณ พ.ศ.2567 สำนักงานเขตหนองจอก ตั้งแต่เดือนตุลาคม 2566 - เดือน มีนาคม 2567</t>
  </si>
  <si>
    <t>พ.ศ. 2567</t>
  </si>
  <si>
    <t xml:space="preserve"> ตุลาคม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</si>
  <si>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</si>
  <si>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</si>
  <si>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</si>
  <si>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</si>
  <si>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เดือนตุลาคม 2566 ถึง</t>
  </si>
  <si>
    <t>เดือน มีนาคม 2567</t>
  </si>
  <si>
    <r>
      <t>หมายเหตุ</t>
    </r>
    <r>
      <rPr>
        <b/>
        <sz val="14"/>
        <rFont val="TH SarabunPSK"/>
        <family val="2"/>
      </rPr>
      <t xml:space="preserve">    รายได้ที่จัดเก็บได้ เป็นยอดตั้งแต่เดือนตุลาคม 2566 ถึงเดือนมีนาคม 2567 (6 เดือน) ทำให้บางรายการยอดต่ำกว่าประมาณการ</t>
    </r>
  </si>
  <si>
    <t xml:space="preserve"> - </t>
  </si>
  <si>
    <t xml:space="preserve"> -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</si>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</sst>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6" fillId="0" borderId="0" xfId="1" applyFont="1" applyFill="1"/>
    <xf numFmtId="0" fontId="2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8" xfId="0" applyFont="1" applyBorder="1"/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/>
    <xf numFmtId="43" fontId="3" fillId="0" borderId="17" xfId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3" fontId="2" fillId="0" borderId="14" xfId="1" applyFont="1" applyFill="1" applyBorder="1" applyAlignment="1">
      <alignment horizontal="center"/>
    </xf>
    <xf numFmtId="43" fontId="2" fillId="0" borderId="1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17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5" fontId="3" fillId="0" borderId="17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3" fillId="0" borderId="12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1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view="pageBreakPreview" zoomScale="80" zoomScaleNormal="10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" sqref="M1:M1048576"/>
    </sheetView>
  </sheetViews>
  <sheetFormatPr defaultColWidth="9" defaultRowHeight="21"/>
  <cols>
    <col min="1" max="1" width="2.109375" style="1" customWidth="1"/>
    <col min="2" max="2" width="42" style="1" bestFit="1" customWidth="1"/>
    <col min="3" max="3" width="14.88671875" style="1" bestFit="1" customWidth="1"/>
    <col min="4" max="9" width="15.44140625" style="1" customWidth="1"/>
    <col min="10" max="10" width="16.5546875" style="1" bestFit="1" customWidth="1"/>
    <col min="11" max="11" width="5.77734375" style="39" customWidth="1"/>
    <col min="12" max="12" width="23.109375" style="1" customWidth="1"/>
    <col min="13" max="13" width="14.109375" style="1" bestFit="1" customWidth="1"/>
    <col min="14" max="14" width="11.88671875" style="2" customWidth="1"/>
    <col min="15" max="16384" width="9" style="1"/>
  </cols>
  <sheetData>
    <row r="1" spans="1:13" ht="24.9" customHeight="1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24.9" customHeight="1" thickBot="1">
      <c r="A2" s="26" t="s">
        <v>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23.1" customHeight="1">
      <c r="A3" s="27" t="s">
        <v>0</v>
      </c>
      <c r="B3" s="28"/>
      <c r="C3" s="5" t="s">
        <v>1</v>
      </c>
      <c r="D3" s="5" t="s">
        <v>66</v>
      </c>
      <c r="E3" s="5" t="s">
        <v>66</v>
      </c>
      <c r="F3" s="5" t="s">
        <v>66</v>
      </c>
      <c r="G3" s="5" t="s">
        <v>66</v>
      </c>
      <c r="H3" s="5" t="s">
        <v>66</v>
      </c>
      <c r="I3" s="5" t="s">
        <v>66</v>
      </c>
      <c r="J3" s="5" t="s">
        <v>67</v>
      </c>
      <c r="K3" s="41" t="s">
        <v>68</v>
      </c>
      <c r="L3" s="41" t="s">
        <v>69</v>
      </c>
    </row>
    <row r="4" spans="1:13" ht="23.1" customHeight="1">
      <c r="A4" s="29"/>
      <c r="B4" s="30"/>
      <c r="C4" s="6" t="s">
        <v>2</v>
      </c>
      <c r="D4" s="7" t="s">
        <v>81</v>
      </c>
      <c r="E4" s="7" t="s">
        <v>78</v>
      </c>
      <c r="F4" s="7" t="s">
        <v>82</v>
      </c>
      <c r="G4" s="7" t="s">
        <v>83</v>
      </c>
      <c r="H4" s="7" t="s">
        <v>84</v>
      </c>
      <c r="I4" s="7" t="s">
        <v>85</v>
      </c>
      <c r="J4" s="6" t="s">
        <v>86</v>
      </c>
      <c r="K4" s="6" t="s">
        <v>28</v>
      </c>
      <c r="L4" s="6" t="s">
        <v>70</v>
      </c>
    </row>
    <row r="5" spans="1:13" ht="23.1" customHeight="1">
      <c r="A5" s="29"/>
      <c r="B5" s="30"/>
      <c r="C5" s="6" t="s">
        <v>80</v>
      </c>
      <c r="D5" s="6"/>
      <c r="E5" s="6"/>
      <c r="F5" s="6"/>
      <c r="G5" s="6"/>
      <c r="H5" s="6"/>
      <c r="I5" s="6"/>
      <c r="J5" s="6" t="s">
        <v>87</v>
      </c>
      <c r="K5" s="6"/>
      <c r="L5" s="6"/>
    </row>
    <row r="6" spans="1:13" ht="23.1" customHeight="1" thickBot="1">
      <c r="A6" s="31"/>
      <c r="B6" s="32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21.75" customHeight="1">
      <c r="A7" s="9"/>
      <c r="B7" s="10" t="s">
        <v>3</v>
      </c>
      <c r="C7" s="18">
        <v>124000000</v>
      </c>
      <c r="D7" s="18">
        <v>13790863.07</v>
      </c>
      <c r="E7" s="18">
        <v>3527114.64</v>
      </c>
      <c r="F7" s="18">
        <v>460827.04</v>
      </c>
      <c r="G7" s="18">
        <v>236871.12</v>
      </c>
      <c r="H7" s="18">
        <v>1706495.93</v>
      </c>
      <c r="I7" s="18">
        <v>460622.44</v>
      </c>
      <c r="J7" s="20">
        <f>SUM(D7:I7)</f>
        <v>20182794.240000002</v>
      </c>
      <c r="K7" s="37" t="s">
        <v>90</v>
      </c>
      <c r="L7" s="34">
        <f>SUM(C7-J7)</f>
        <v>103817205.75999999</v>
      </c>
      <c r="M7" s="36">
        <f>SUM(J7-C7)</f>
        <v>-103817205.75999999</v>
      </c>
    </row>
    <row r="8" spans="1:13" ht="21.75" customHeight="1">
      <c r="A8" s="3"/>
      <c r="B8" s="4" t="s">
        <v>4</v>
      </c>
      <c r="C8" s="19">
        <v>10000</v>
      </c>
      <c r="D8" s="19" t="s">
        <v>90</v>
      </c>
      <c r="E8" s="19" t="s">
        <v>90</v>
      </c>
      <c r="F8" s="19" t="s">
        <v>90</v>
      </c>
      <c r="G8" s="19" t="s">
        <v>90</v>
      </c>
      <c r="H8" s="19" t="s">
        <v>90</v>
      </c>
      <c r="I8" s="19" t="s">
        <v>90</v>
      </c>
      <c r="J8" s="16">
        <f t="shared" ref="J8:J71" si="0">SUM(D8:I8)</f>
        <v>0</v>
      </c>
      <c r="K8" s="38"/>
      <c r="L8" s="33">
        <f t="shared" ref="L8:L45" si="1">SUM(C8-J8)</f>
        <v>10000</v>
      </c>
      <c r="M8" s="36">
        <f t="shared" ref="M8:M71" si="2">SUM(J8-C8)</f>
        <v>-10000</v>
      </c>
    </row>
    <row r="9" spans="1:13" ht="21.75" customHeight="1">
      <c r="A9" s="3"/>
      <c r="B9" s="11" t="s">
        <v>5</v>
      </c>
      <c r="C9" s="19">
        <v>1000000</v>
      </c>
      <c r="D9" s="19">
        <v>152500</v>
      </c>
      <c r="E9" s="19">
        <v>68000</v>
      </c>
      <c r="F9" s="19">
        <v>101000</v>
      </c>
      <c r="G9" s="19">
        <v>84500</v>
      </c>
      <c r="H9" s="19">
        <v>108090</v>
      </c>
      <c r="I9" s="19">
        <v>89500</v>
      </c>
      <c r="J9" s="16">
        <f>SUM(D9+E9+F9+G9+H9+I9)</f>
        <v>603590</v>
      </c>
      <c r="K9" s="38">
        <f>+K11</f>
        <v>0</v>
      </c>
      <c r="L9" s="33">
        <f t="shared" si="1"/>
        <v>396410</v>
      </c>
      <c r="M9" s="36">
        <f t="shared" si="2"/>
        <v>-396410</v>
      </c>
    </row>
    <row r="10" spans="1:13" ht="21.75" customHeight="1">
      <c r="A10" s="3"/>
      <c r="B10" s="4" t="s">
        <v>6</v>
      </c>
      <c r="C10" s="19">
        <v>9800000</v>
      </c>
      <c r="D10" s="19">
        <v>26513.599999999999</v>
      </c>
      <c r="E10" s="19" t="s">
        <v>89</v>
      </c>
      <c r="F10" s="19">
        <v>48271.22</v>
      </c>
      <c r="G10" s="19">
        <v>455148.76</v>
      </c>
      <c r="H10" s="19">
        <v>856083</v>
      </c>
      <c r="I10" s="19">
        <v>2933191.48</v>
      </c>
      <c r="J10" s="16">
        <f t="shared" si="0"/>
        <v>4319208.0600000005</v>
      </c>
      <c r="K10" s="38">
        <f t="shared" ref="K10:K45" si="3">+K12</f>
        <v>0</v>
      </c>
      <c r="L10" s="33">
        <f t="shared" si="1"/>
        <v>5480791.9399999995</v>
      </c>
      <c r="M10" s="36">
        <f t="shared" si="2"/>
        <v>-5480791.9399999995</v>
      </c>
    </row>
    <row r="11" spans="1:13" ht="21.75" customHeight="1">
      <c r="A11" s="3"/>
      <c r="B11" s="4" t="s">
        <v>7</v>
      </c>
      <c r="C11" s="22">
        <v>0</v>
      </c>
      <c r="D11" s="19">
        <v>91036</v>
      </c>
      <c r="E11" s="19">
        <v>89532</v>
      </c>
      <c r="F11" s="19">
        <v>84484</v>
      </c>
      <c r="G11" s="19">
        <v>93656</v>
      </c>
      <c r="H11" s="19">
        <v>81128</v>
      </c>
      <c r="I11" s="19">
        <v>96412</v>
      </c>
      <c r="J11" s="16">
        <f t="shared" si="0"/>
        <v>536248</v>
      </c>
      <c r="K11" s="38">
        <f t="shared" si="3"/>
        <v>0</v>
      </c>
      <c r="L11" s="33">
        <f t="shared" si="1"/>
        <v>-536248</v>
      </c>
      <c r="M11" s="36">
        <f t="shared" si="2"/>
        <v>536248</v>
      </c>
    </row>
    <row r="12" spans="1:13" ht="21.75" customHeight="1">
      <c r="A12" s="3"/>
      <c r="B12" s="4" t="s">
        <v>8</v>
      </c>
      <c r="C12" s="22">
        <v>0</v>
      </c>
      <c r="D12" s="19">
        <v>419273.32</v>
      </c>
      <c r="E12" s="19">
        <v>407777.62</v>
      </c>
      <c r="F12" s="19">
        <v>440546.36</v>
      </c>
      <c r="G12" s="19">
        <v>459208.46</v>
      </c>
      <c r="H12" s="19">
        <v>448090.93</v>
      </c>
      <c r="I12" s="19">
        <v>493923.17</v>
      </c>
      <c r="J12" s="16">
        <f t="shared" si="0"/>
        <v>2668819.86</v>
      </c>
      <c r="K12" s="38">
        <f t="shared" si="3"/>
        <v>0</v>
      </c>
      <c r="L12" s="33">
        <f t="shared" si="1"/>
        <v>-2668819.86</v>
      </c>
      <c r="M12" s="36">
        <f t="shared" si="2"/>
        <v>2668819.86</v>
      </c>
    </row>
    <row r="13" spans="1:13" ht="21.75" customHeight="1">
      <c r="A13" s="3"/>
      <c r="B13" s="4" t="s">
        <v>9</v>
      </c>
      <c r="C13" s="22">
        <v>0</v>
      </c>
      <c r="D13" s="19" t="s">
        <v>90</v>
      </c>
      <c r="E13" s="19" t="s">
        <v>90</v>
      </c>
      <c r="F13" s="19" t="s">
        <v>90</v>
      </c>
      <c r="G13" s="19" t="s">
        <v>90</v>
      </c>
      <c r="H13" s="19" t="s">
        <v>90</v>
      </c>
      <c r="I13" s="19" t="s">
        <v>90</v>
      </c>
      <c r="J13" s="16">
        <f t="shared" si="0"/>
        <v>0</v>
      </c>
      <c r="K13" s="38"/>
      <c r="L13" s="33" t="s">
        <v>90</v>
      </c>
      <c r="M13" s="36">
        <f t="shared" si="2"/>
        <v>0</v>
      </c>
    </row>
    <row r="14" spans="1:13" ht="21.75" customHeight="1">
      <c r="A14" s="3"/>
      <c r="B14" s="4" t="s">
        <v>10</v>
      </c>
      <c r="C14" s="22">
        <v>0</v>
      </c>
      <c r="D14" s="19">
        <v>666040</v>
      </c>
      <c r="E14" s="19">
        <v>1078800</v>
      </c>
      <c r="F14" s="19">
        <v>998010</v>
      </c>
      <c r="G14" s="19">
        <v>979640</v>
      </c>
      <c r="H14" s="19">
        <v>894930</v>
      </c>
      <c r="I14" s="19">
        <v>1070520</v>
      </c>
      <c r="J14" s="16">
        <f>SUM(D14+E14+F14+G14+H14+I14)</f>
        <v>5687940</v>
      </c>
      <c r="K14" s="38">
        <f t="shared" si="3"/>
        <v>0</v>
      </c>
      <c r="L14" s="33">
        <f t="shared" si="1"/>
        <v>-5687940</v>
      </c>
      <c r="M14" s="36">
        <f t="shared" si="2"/>
        <v>5687940</v>
      </c>
    </row>
    <row r="15" spans="1:13" ht="21.75" customHeight="1">
      <c r="A15" s="3"/>
      <c r="B15" s="4" t="s">
        <v>11</v>
      </c>
      <c r="C15" s="22">
        <v>0</v>
      </c>
      <c r="D15" s="19">
        <v>60500</v>
      </c>
      <c r="E15" s="19">
        <v>65450</v>
      </c>
      <c r="F15" s="19">
        <v>76000</v>
      </c>
      <c r="G15" s="19">
        <v>81850</v>
      </c>
      <c r="H15" s="19">
        <v>59800</v>
      </c>
      <c r="I15" s="19">
        <v>60300</v>
      </c>
      <c r="J15" s="16">
        <f t="shared" si="0"/>
        <v>403900</v>
      </c>
      <c r="K15" s="38">
        <f t="shared" si="3"/>
        <v>0</v>
      </c>
      <c r="L15" s="33">
        <f t="shared" si="1"/>
        <v>-403900</v>
      </c>
      <c r="M15" s="36">
        <f t="shared" si="2"/>
        <v>403900</v>
      </c>
    </row>
    <row r="16" spans="1:13" ht="21.75" customHeight="1">
      <c r="A16" s="3"/>
      <c r="B16" s="4" t="s">
        <v>12</v>
      </c>
      <c r="C16" s="22">
        <v>0</v>
      </c>
      <c r="D16" s="19">
        <v>26143</v>
      </c>
      <c r="E16" s="19">
        <v>33166</v>
      </c>
      <c r="F16" s="19">
        <v>37573</v>
      </c>
      <c r="G16" s="19">
        <v>12238</v>
      </c>
      <c r="H16" s="19">
        <v>50652</v>
      </c>
      <c r="I16" s="19">
        <v>30276</v>
      </c>
      <c r="J16" s="16">
        <f t="shared" si="0"/>
        <v>190048</v>
      </c>
      <c r="K16" s="38">
        <f t="shared" si="3"/>
        <v>0</v>
      </c>
      <c r="L16" s="33">
        <f t="shared" si="1"/>
        <v>-190048</v>
      </c>
      <c r="M16" s="36">
        <f t="shared" si="2"/>
        <v>190048</v>
      </c>
    </row>
    <row r="17" spans="1:13" ht="21.75" customHeight="1">
      <c r="A17" s="3"/>
      <c r="B17" s="4" t="s">
        <v>13</v>
      </c>
      <c r="C17" s="22">
        <v>0</v>
      </c>
      <c r="D17" s="19" t="s">
        <v>90</v>
      </c>
      <c r="E17" s="19" t="s">
        <v>90</v>
      </c>
      <c r="F17" s="19" t="s">
        <v>90</v>
      </c>
      <c r="G17" s="19" t="s">
        <v>90</v>
      </c>
      <c r="H17" s="19" t="s">
        <v>90</v>
      </c>
      <c r="I17" s="19" t="s">
        <v>90</v>
      </c>
      <c r="J17" s="16">
        <f t="shared" si="0"/>
        <v>0</v>
      </c>
      <c r="K17" s="38"/>
      <c r="L17" s="33" t="s">
        <v>90</v>
      </c>
      <c r="M17" s="36">
        <f t="shared" si="2"/>
        <v>0</v>
      </c>
    </row>
    <row r="18" spans="1:13" ht="21.75" customHeight="1">
      <c r="A18" s="3"/>
      <c r="B18" s="4" t="s">
        <v>14</v>
      </c>
      <c r="C18" s="22">
        <v>0</v>
      </c>
      <c r="D18" s="19" t="s">
        <v>90</v>
      </c>
      <c r="E18" s="19" t="s">
        <v>90</v>
      </c>
      <c r="F18" s="19" t="s">
        <v>90</v>
      </c>
      <c r="G18" s="19" t="s">
        <v>90</v>
      </c>
      <c r="H18" s="19" t="s">
        <v>90</v>
      </c>
      <c r="I18" s="19" t="s">
        <v>90</v>
      </c>
      <c r="J18" s="16">
        <f t="shared" si="0"/>
        <v>0</v>
      </c>
      <c r="K18" s="38"/>
      <c r="L18" s="33" t="s">
        <v>90</v>
      </c>
      <c r="M18" s="36">
        <f t="shared" si="2"/>
        <v>0</v>
      </c>
    </row>
    <row r="19" spans="1:13" ht="21.75" customHeight="1">
      <c r="A19" s="3"/>
      <c r="B19" s="4" t="s">
        <v>15</v>
      </c>
      <c r="C19" s="22">
        <v>0</v>
      </c>
      <c r="D19" s="19">
        <v>131110</v>
      </c>
      <c r="E19" s="19">
        <v>126760</v>
      </c>
      <c r="F19" s="19">
        <v>120980</v>
      </c>
      <c r="G19" s="19">
        <v>152210</v>
      </c>
      <c r="H19" s="19">
        <v>132220</v>
      </c>
      <c r="I19" s="19">
        <v>144920</v>
      </c>
      <c r="J19" s="16">
        <f>SUM(D19+E19+F19+G19+H19+I19)</f>
        <v>808200</v>
      </c>
      <c r="K19" s="38">
        <f t="shared" si="3"/>
        <v>0</v>
      </c>
      <c r="L19" s="33">
        <f t="shared" si="1"/>
        <v>-808200</v>
      </c>
      <c r="M19" s="36">
        <f t="shared" si="2"/>
        <v>808200</v>
      </c>
    </row>
    <row r="20" spans="1:13" ht="21.75" customHeight="1">
      <c r="A20" s="3"/>
      <c r="B20" s="4" t="s">
        <v>16</v>
      </c>
      <c r="C20" s="22">
        <v>0</v>
      </c>
      <c r="D20" s="19">
        <v>1470</v>
      </c>
      <c r="E20" s="19">
        <v>1620</v>
      </c>
      <c r="F20" s="19">
        <v>1460</v>
      </c>
      <c r="G20" s="19">
        <v>2100</v>
      </c>
      <c r="H20" s="19">
        <v>1550</v>
      </c>
      <c r="I20" s="19">
        <v>1280</v>
      </c>
      <c r="J20" s="16">
        <f t="shared" si="0"/>
        <v>9480</v>
      </c>
      <c r="K20" s="38">
        <f t="shared" si="3"/>
        <v>0</v>
      </c>
      <c r="L20" s="33">
        <f t="shared" si="1"/>
        <v>-9480</v>
      </c>
      <c r="M20" s="36">
        <f t="shared" si="2"/>
        <v>9480</v>
      </c>
    </row>
    <row r="21" spans="1:13" ht="21.75" customHeight="1">
      <c r="A21" s="12"/>
      <c r="B21" s="4" t="s">
        <v>17</v>
      </c>
      <c r="C21" s="22">
        <v>0</v>
      </c>
      <c r="D21" s="19">
        <v>8500</v>
      </c>
      <c r="E21" s="19">
        <v>9250</v>
      </c>
      <c r="F21" s="19">
        <v>7000</v>
      </c>
      <c r="G21" s="19">
        <v>7750</v>
      </c>
      <c r="H21" s="19">
        <v>5000</v>
      </c>
      <c r="I21" s="19">
        <v>3750</v>
      </c>
      <c r="J21" s="16">
        <f t="shared" si="0"/>
        <v>41250</v>
      </c>
      <c r="K21" s="38">
        <f t="shared" si="3"/>
        <v>0</v>
      </c>
      <c r="L21" s="33">
        <f t="shared" si="1"/>
        <v>-41250</v>
      </c>
      <c r="M21" s="36">
        <f t="shared" si="2"/>
        <v>41250</v>
      </c>
    </row>
    <row r="22" spans="1:13" ht="21.75" customHeight="1">
      <c r="A22" s="3"/>
      <c r="B22" s="4" t="s">
        <v>18</v>
      </c>
      <c r="C22" s="22">
        <v>0</v>
      </c>
      <c r="D22" s="19" t="s">
        <v>90</v>
      </c>
      <c r="E22" s="19" t="s">
        <v>90</v>
      </c>
      <c r="F22" s="19" t="s">
        <v>90</v>
      </c>
      <c r="G22" s="19" t="s">
        <v>90</v>
      </c>
      <c r="H22" s="19" t="s">
        <v>90</v>
      </c>
      <c r="I22" s="19" t="s">
        <v>90</v>
      </c>
      <c r="J22" s="16">
        <f t="shared" si="0"/>
        <v>0</v>
      </c>
      <c r="K22" s="38"/>
      <c r="L22" s="33" t="s">
        <v>90</v>
      </c>
      <c r="M22" s="36">
        <f t="shared" si="2"/>
        <v>0</v>
      </c>
    </row>
    <row r="23" spans="1:13" ht="21.75" customHeight="1">
      <c r="A23" s="3"/>
      <c r="B23" s="4" t="s">
        <v>19</v>
      </c>
      <c r="C23" s="22">
        <v>0</v>
      </c>
      <c r="D23" s="19" t="s">
        <v>90</v>
      </c>
      <c r="E23" s="19" t="s">
        <v>90</v>
      </c>
      <c r="F23" s="19" t="s">
        <v>90</v>
      </c>
      <c r="G23" s="19" t="s">
        <v>90</v>
      </c>
      <c r="H23" s="19" t="s">
        <v>90</v>
      </c>
      <c r="I23" s="19" t="s">
        <v>90</v>
      </c>
      <c r="J23" s="16">
        <f t="shared" si="0"/>
        <v>0</v>
      </c>
      <c r="K23" s="38"/>
      <c r="L23" s="33" t="s">
        <v>90</v>
      </c>
      <c r="M23" s="36">
        <f t="shared" si="2"/>
        <v>0</v>
      </c>
    </row>
    <row r="24" spans="1:13" ht="21.75" customHeight="1">
      <c r="A24" s="3"/>
      <c r="B24" s="4" t="s">
        <v>20</v>
      </c>
      <c r="C24" s="22">
        <v>0</v>
      </c>
      <c r="D24" s="19" t="s">
        <v>90</v>
      </c>
      <c r="E24" s="19" t="s">
        <v>90</v>
      </c>
      <c r="F24" s="19" t="s">
        <v>90</v>
      </c>
      <c r="G24" s="19" t="s">
        <v>90</v>
      </c>
      <c r="H24" s="19" t="s">
        <v>90</v>
      </c>
      <c r="I24" s="19" t="s">
        <v>90</v>
      </c>
      <c r="J24" s="16">
        <f t="shared" si="0"/>
        <v>0</v>
      </c>
      <c r="K24" s="38"/>
      <c r="L24" s="33" t="s">
        <v>90</v>
      </c>
      <c r="M24" s="36">
        <f t="shared" si="2"/>
        <v>0</v>
      </c>
    </row>
    <row r="25" spans="1:13" ht="21.75" customHeight="1">
      <c r="A25" s="12"/>
      <c r="B25" s="4" t="s">
        <v>21</v>
      </c>
      <c r="C25" s="22">
        <v>0</v>
      </c>
      <c r="D25" s="19" t="s">
        <v>90</v>
      </c>
      <c r="E25" s="19" t="s">
        <v>90</v>
      </c>
      <c r="F25" s="19" t="s">
        <v>90</v>
      </c>
      <c r="G25" s="19" t="s">
        <v>90</v>
      </c>
      <c r="H25" s="19" t="s">
        <v>90</v>
      </c>
      <c r="I25" s="19" t="s">
        <v>90</v>
      </c>
      <c r="J25" s="16">
        <f t="shared" si="0"/>
        <v>0</v>
      </c>
      <c r="K25" s="38"/>
      <c r="L25" s="33" t="s">
        <v>90</v>
      </c>
      <c r="M25" s="36">
        <f t="shared" si="2"/>
        <v>0</v>
      </c>
    </row>
    <row r="26" spans="1:13" ht="24.9" customHeight="1">
      <c r="A26" s="3"/>
      <c r="B26" s="4" t="s">
        <v>22</v>
      </c>
      <c r="C26" s="22">
        <v>0</v>
      </c>
      <c r="D26" s="19" t="s">
        <v>90</v>
      </c>
      <c r="E26" s="19" t="s">
        <v>90</v>
      </c>
      <c r="F26" s="19" t="s">
        <v>90</v>
      </c>
      <c r="G26" s="19" t="s">
        <v>90</v>
      </c>
      <c r="H26" s="19" t="s">
        <v>90</v>
      </c>
      <c r="I26" s="19" t="s">
        <v>90</v>
      </c>
      <c r="J26" s="16">
        <f t="shared" si="0"/>
        <v>0</v>
      </c>
      <c r="K26" s="38"/>
      <c r="L26" s="33" t="s">
        <v>90</v>
      </c>
      <c r="M26" s="36">
        <f t="shared" si="2"/>
        <v>0</v>
      </c>
    </row>
    <row r="27" spans="1:13" ht="24.9" customHeight="1">
      <c r="A27" s="3"/>
      <c r="B27" s="4" t="s">
        <v>23</v>
      </c>
      <c r="C27" s="22">
        <v>0</v>
      </c>
      <c r="D27" s="19" t="s">
        <v>90</v>
      </c>
      <c r="E27" s="19" t="s">
        <v>90</v>
      </c>
      <c r="F27" s="19" t="s">
        <v>90</v>
      </c>
      <c r="G27" s="19" t="s">
        <v>90</v>
      </c>
      <c r="H27" s="19" t="s">
        <v>90</v>
      </c>
      <c r="I27" s="19" t="s">
        <v>90</v>
      </c>
      <c r="J27" s="16">
        <f t="shared" si="0"/>
        <v>0</v>
      </c>
      <c r="K27" s="38"/>
      <c r="L27" s="33" t="s">
        <v>90</v>
      </c>
      <c r="M27" s="36">
        <f t="shared" si="2"/>
        <v>0</v>
      </c>
    </row>
    <row r="28" spans="1:13" ht="24.9" customHeight="1">
      <c r="A28" s="3"/>
      <c r="B28" s="4" t="s">
        <v>24</v>
      </c>
      <c r="C28" s="22">
        <v>0</v>
      </c>
      <c r="D28" s="19" t="s">
        <v>90</v>
      </c>
      <c r="E28" s="19" t="s">
        <v>90</v>
      </c>
      <c r="F28" s="19" t="s">
        <v>90</v>
      </c>
      <c r="G28" s="19" t="s">
        <v>90</v>
      </c>
      <c r="H28" s="19" t="s">
        <v>90</v>
      </c>
      <c r="I28" s="19" t="s">
        <v>90</v>
      </c>
      <c r="J28" s="16">
        <f t="shared" si="0"/>
        <v>0</v>
      </c>
      <c r="K28" s="38"/>
      <c r="L28" s="33" t="s">
        <v>90</v>
      </c>
      <c r="M28" s="36">
        <f t="shared" si="2"/>
        <v>0</v>
      </c>
    </row>
    <row r="29" spans="1:13" ht="24.9" customHeight="1">
      <c r="A29" s="3"/>
      <c r="B29" s="4" t="s">
        <v>25</v>
      </c>
      <c r="C29" s="22">
        <v>0</v>
      </c>
      <c r="D29" s="19" t="s">
        <v>90</v>
      </c>
      <c r="E29" s="19" t="s">
        <v>90</v>
      </c>
      <c r="F29" s="19" t="s">
        <v>90</v>
      </c>
      <c r="G29" s="19" t="s">
        <v>90</v>
      </c>
      <c r="H29" s="19" t="s">
        <v>90</v>
      </c>
      <c r="I29" s="19" t="s">
        <v>90</v>
      </c>
      <c r="J29" s="16">
        <f t="shared" si="0"/>
        <v>0</v>
      </c>
      <c r="K29" s="38"/>
      <c r="L29" s="33" t="s">
        <v>90</v>
      </c>
      <c r="M29" s="36">
        <f t="shared" si="2"/>
        <v>0</v>
      </c>
    </row>
    <row r="30" spans="1:13" ht="24.9" customHeight="1">
      <c r="A30" s="12"/>
      <c r="B30" s="11" t="s">
        <v>26</v>
      </c>
      <c r="C30" s="22">
        <v>0</v>
      </c>
      <c r="D30" s="19" t="s">
        <v>90</v>
      </c>
      <c r="E30" s="19" t="s">
        <v>90</v>
      </c>
      <c r="F30" s="19" t="s">
        <v>90</v>
      </c>
      <c r="G30" s="19" t="s">
        <v>90</v>
      </c>
      <c r="H30" s="19" t="s">
        <v>90</v>
      </c>
      <c r="I30" s="19" t="s">
        <v>90</v>
      </c>
      <c r="J30" s="16">
        <f t="shared" si="0"/>
        <v>0</v>
      </c>
      <c r="K30" s="38"/>
      <c r="L30" s="33" t="s">
        <v>90</v>
      </c>
      <c r="M30" s="36">
        <f t="shared" si="2"/>
        <v>0</v>
      </c>
    </row>
    <row r="31" spans="1:13" ht="24.9" customHeight="1">
      <c r="A31" s="12"/>
      <c r="B31" s="11" t="s">
        <v>27</v>
      </c>
      <c r="C31" s="22">
        <v>0</v>
      </c>
      <c r="D31" s="19" t="s">
        <v>90</v>
      </c>
      <c r="E31" s="19" t="s">
        <v>90</v>
      </c>
      <c r="F31" s="19" t="s">
        <v>90</v>
      </c>
      <c r="G31" s="19" t="s">
        <v>90</v>
      </c>
      <c r="H31" s="19" t="s">
        <v>90</v>
      </c>
      <c r="I31" s="19" t="s">
        <v>90</v>
      </c>
      <c r="J31" s="16">
        <f t="shared" si="0"/>
        <v>0</v>
      </c>
      <c r="K31" s="38"/>
      <c r="L31" s="33" t="s">
        <v>90</v>
      </c>
      <c r="M31" s="36">
        <f t="shared" si="2"/>
        <v>0</v>
      </c>
    </row>
    <row r="32" spans="1:13" ht="24.9" customHeight="1">
      <c r="A32" s="3" t="s">
        <v>28</v>
      </c>
      <c r="B32" s="11" t="s">
        <v>29</v>
      </c>
      <c r="C32" s="22">
        <v>0</v>
      </c>
      <c r="D32" s="19">
        <v>87610</v>
      </c>
      <c r="E32" s="19">
        <v>235199.6</v>
      </c>
      <c r="F32" s="19">
        <v>302968.2</v>
      </c>
      <c r="G32" s="19">
        <v>130228</v>
      </c>
      <c r="H32" s="19">
        <v>126570</v>
      </c>
      <c r="I32" s="19">
        <v>74379.8</v>
      </c>
      <c r="J32" s="16">
        <f>SUM(D32+E32+F32+G32+H32+I32)</f>
        <v>956955.60000000009</v>
      </c>
      <c r="K32" s="38" t="str">
        <f t="shared" si="3"/>
        <v xml:space="preserve"> +</v>
      </c>
      <c r="L32" s="33">
        <f t="shared" si="1"/>
        <v>-956955.60000000009</v>
      </c>
      <c r="M32" s="36">
        <f t="shared" si="2"/>
        <v>956955.60000000009</v>
      </c>
    </row>
    <row r="33" spans="1:13" ht="24.9" customHeight="1">
      <c r="A33" s="3" t="s">
        <v>28</v>
      </c>
      <c r="B33" s="4" t="s">
        <v>30</v>
      </c>
      <c r="C33" s="22">
        <v>0</v>
      </c>
      <c r="D33" s="19">
        <v>8400</v>
      </c>
      <c r="E33" s="19">
        <v>11400</v>
      </c>
      <c r="F33" s="19">
        <v>32750</v>
      </c>
      <c r="G33" s="19">
        <v>30500</v>
      </c>
      <c r="H33" s="19">
        <v>34000</v>
      </c>
      <c r="I33" s="19">
        <v>12480</v>
      </c>
      <c r="J33" s="16">
        <f>SUM(D33+E33+F33+G33+H33+I33)</f>
        <v>129530</v>
      </c>
      <c r="K33" s="38">
        <f t="shared" si="3"/>
        <v>0</v>
      </c>
      <c r="L33" s="33">
        <f t="shared" si="1"/>
        <v>-129530</v>
      </c>
      <c r="M33" s="36">
        <f t="shared" si="2"/>
        <v>129530</v>
      </c>
    </row>
    <row r="34" spans="1:13" ht="24.9" customHeight="1">
      <c r="A34" s="3" t="s">
        <v>28</v>
      </c>
      <c r="B34" s="4" t="s">
        <v>31</v>
      </c>
      <c r="C34" s="22">
        <v>3500</v>
      </c>
      <c r="D34" s="19">
        <v>1340</v>
      </c>
      <c r="E34" s="19">
        <v>1235</v>
      </c>
      <c r="F34" s="19">
        <v>1005</v>
      </c>
      <c r="G34" s="19">
        <v>1770</v>
      </c>
      <c r="H34" s="19">
        <v>1245</v>
      </c>
      <c r="I34" s="19">
        <v>1325</v>
      </c>
      <c r="J34" s="16">
        <f>SUM(D34+E34+F34+G34+H34+I34)</f>
        <v>7920</v>
      </c>
      <c r="K34" s="38" t="s">
        <v>91</v>
      </c>
      <c r="L34" s="33">
        <f>SUM(J34-C34)</f>
        <v>4420</v>
      </c>
      <c r="M34" s="36">
        <f t="shared" si="2"/>
        <v>4420</v>
      </c>
    </row>
    <row r="35" spans="1:13" ht="24.9" customHeight="1">
      <c r="A35" s="3" t="s">
        <v>28</v>
      </c>
      <c r="B35" s="4" t="s">
        <v>32</v>
      </c>
      <c r="C35" s="22">
        <v>0</v>
      </c>
      <c r="D35" s="19">
        <v>24000</v>
      </c>
      <c r="E35" s="19" t="s">
        <v>90</v>
      </c>
      <c r="F35" s="19">
        <v>6000</v>
      </c>
      <c r="G35" s="19" t="s">
        <v>90</v>
      </c>
      <c r="H35" s="19">
        <v>18000</v>
      </c>
      <c r="I35" s="19" t="s">
        <v>90</v>
      </c>
      <c r="J35" s="16">
        <f>SUM(D35+F35+H35)</f>
        <v>48000</v>
      </c>
      <c r="K35" s="38">
        <f t="shared" si="3"/>
        <v>0</v>
      </c>
      <c r="L35" s="33">
        <f t="shared" si="1"/>
        <v>-48000</v>
      </c>
      <c r="M35" s="36">
        <f t="shared" si="2"/>
        <v>48000</v>
      </c>
    </row>
    <row r="36" spans="1:13" ht="24.9" customHeight="1">
      <c r="A36" s="3" t="s">
        <v>28</v>
      </c>
      <c r="B36" s="4" t="s">
        <v>33</v>
      </c>
      <c r="C36" s="22">
        <v>0</v>
      </c>
      <c r="D36" s="19">
        <v>1500</v>
      </c>
      <c r="E36" s="19">
        <v>8500</v>
      </c>
      <c r="F36" s="19">
        <v>27500</v>
      </c>
      <c r="G36" s="19">
        <v>3000</v>
      </c>
      <c r="H36" s="19" t="s">
        <v>90</v>
      </c>
      <c r="I36" s="19" t="s">
        <v>90</v>
      </c>
      <c r="J36" s="16">
        <f>SUM(D36+E36+F36+G36)</f>
        <v>40500</v>
      </c>
      <c r="K36" s="38" t="s">
        <v>91</v>
      </c>
      <c r="L36" s="33">
        <f>SUM(J36-C36)</f>
        <v>40500</v>
      </c>
      <c r="M36" s="36">
        <f t="shared" si="2"/>
        <v>40500</v>
      </c>
    </row>
    <row r="37" spans="1:13" ht="24.9" hidden="1" customHeight="1">
      <c r="A37" s="3" t="s">
        <v>28</v>
      </c>
      <c r="B37" s="4" t="s">
        <v>34</v>
      </c>
      <c r="C37" s="22">
        <v>0</v>
      </c>
      <c r="D37" s="19"/>
      <c r="E37" s="19"/>
      <c r="F37" s="19"/>
      <c r="G37" s="19"/>
      <c r="H37" s="19"/>
      <c r="I37" s="19"/>
      <c r="J37" s="16">
        <f t="shared" si="0"/>
        <v>0</v>
      </c>
      <c r="K37" s="38">
        <f t="shared" si="3"/>
        <v>0</v>
      </c>
      <c r="L37" s="33">
        <f t="shared" si="1"/>
        <v>0</v>
      </c>
      <c r="M37" s="36">
        <f t="shared" si="2"/>
        <v>0</v>
      </c>
    </row>
    <row r="38" spans="1:13" ht="22.5" hidden="1" customHeight="1">
      <c r="A38" s="3" t="s">
        <v>28</v>
      </c>
      <c r="B38" s="4" t="s">
        <v>35</v>
      </c>
      <c r="C38" s="22">
        <v>0</v>
      </c>
      <c r="D38" s="19"/>
      <c r="E38" s="19"/>
      <c r="F38" s="19"/>
      <c r="G38" s="19"/>
      <c r="H38" s="19"/>
      <c r="I38" s="19"/>
      <c r="J38" s="16">
        <f t="shared" si="0"/>
        <v>0</v>
      </c>
      <c r="K38" s="38">
        <f t="shared" si="3"/>
        <v>0</v>
      </c>
      <c r="L38" s="33">
        <f t="shared" si="1"/>
        <v>0</v>
      </c>
      <c r="M38" s="36">
        <f t="shared" si="2"/>
        <v>0</v>
      </c>
    </row>
    <row r="39" spans="1:13" ht="22.5" customHeight="1">
      <c r="A39" s="3" t="s">
        <v>28</v>
      </c>
      <c r="B39" s="4" t="s">
        <v>36</v>
      </c>
      <c r="C39" s="22">
        <v>0</v>
      </c>
      <c r="D39" s="19">
        <v>7050</v>
      </c>
      <c r="E39" s="19">
        <v>16340</v>
      </c>
      <c r="F39" s="19">
        <v>16210</v>
      </c>
      <c r="G39" s="19">
        <v>4900</v>
      </c>
      <c r="H39" s="19">
        <v>20470</v>
      </c>
      <c r="I39" s="19">
        <v>11640</v>
      </c>
      <c r="J39" s="16">
        <f>SUM(D39+E39+F39+G39+H39+I39)</f>
        <v>76610</v>
      </c>
      <c r="K39" s="38">
        <f t="shared" si="3"/>
        <v>0</v>
      </c>
      <c r="L39" s="33">
        <f t="shared" si="1"/>
        <v>-76610</v>
      </c>
      <c r="M39" s="36">
        <f t="shared" si="2"/>
        <v>76610</v>
      </c>
    </row>
    <row r="40" spans="1:13" ht="22.5" customHeight="1">
      <c r="A40" s="3"/>
      <c r="B40" s="4" t="s">
        <v>37</v>
      </c>
      <c r="C40" s="22">
        <v>0</v>
      </c>
      <c r="D40" s="19">
        <v>21290</v>
      </c>
      <c r="E40" s="19">
        <v>116</v>
      </c>
      <c r="F40" s="19">
        <v>264</v>
      </c>
      <c r="G40" s="19">
        <v>1232</v>
      </c>
      <c r="H40" s="19">
        <v>22720</v>
      </c>
      <c r="I40" s="19">
        <v>22180</v>
      </c>
      <c r="J40" s="16">
        <f>SUM(D40+E40+F40+G40+H40+I40)</f>
        <v>67802</v>
      </c>
      <c r="K40" s="38">
        <f t="shared" si="3"/>
        <v>0</v>
      </c>
      <c r="L40" s="33">
        <f t="shared" si="1"/>
        <v>-67802</v>
      </c>
      <c r="M40" s="36">
        <f t="shared" si="2"/>
        <v>67802</v>
      </c>
    </row>
    <row r="41" spans="1:13" ht="22.5" customHeight="1">
      <c r="A41" s="13"/>
      <c r="B41" s="4" t="s">
        <v>38</v>
      </c>
      <c r="C41" s="22">
        <v>0</v>
      </c>
      <c r="D41" s="19" t="s">
        <v>90</v>
      </c>
      <c r="E41" s="19" t="s">
        <v>90</v>
      </c>
      <c r="F41" s="19" t="s">
        <v>90</v>
      </c>
      <c r="G41" s="19" t="s">
        <v>90</v>
      </c>
      <c r="H41" s="19" t="s">
        <v>90</v>
      </c>
      <c r="I41" s="19" t="s">
        <v>90</v>
      </c>
      <c r="J41" s="16">
        <f t="shared" si="0"/>
        <v>0</v>
      </c>
      <c r="K41" s="38"/>
      <c r="L41" s="33">
        <f t="shared" si="1"/>
        <v>0</v>
      </c>
      <c r="M41" s="36">
        <f t="shared" si="2"/>
        <v>0</v>
      </c>
    </row>
    <row r="42" spans="1:13" ht="22.5" customHeight="1">
      <c r="A42" s="12" t="s">
        <v>28</v>
      </c>
      <c r="B42" s="4" t="s">
        <v>39</v>
      </c>
      <c r="C42" s="22">
        <v>0</v>
      </c>
      <c r="D42" s="19" t="s">
        <v>90</v>
      </c>
      <c r="E42" s="19" t="s">
        <v>90</v>
      </c>
      <c r="F42" s="19" t="s">
        <v>90</v>
      </c>
      <c r="G42" s="19" t="s">
        <v>90</v>
      </c>
      <c r="H42" s="19" t="s">
        <v>90</v>
      </c>
      <c r="I42" s="19" t="s">
        <v>90</v>
      </c>
      <c r="J42" s="16">
        <f t="shared" si="0"/>
        <v>0</v>
      </c>
      <c r="K42" s="38"/>
      <c r="L42" s="33" t="s">
        <v>90</v>
      </c>
      <c r="M42" s="36">
        <f t="shared" si="2"/>
        <v>0</v>
      </c>
    </row>
    <row r="43" spans="1:13" ht="22.5" customHeight="1">
      <c r="A43" s="12" t="s">
        <v>28</v>
      </c>
      <c r="B43" s="23" t="s">
        <v>40</v>
      </c>
      <c r="C43" s="22">
        <v>0</v>
      </c>
      <c r="D43" s="19">
        <v>100</v>
      </c>
      <c r="E43" s="19">
        <v>40</v>
      </c>
      <c r="F43" s="19">
        <v>60</v>
      </c>
      <c r="G43" s="19">
        <v>60</v>
      </c>
      <c r="H43" s="19" t="s">
        <v>90</v>
      </c>
      <c r="I43" s="19">
        <v>190</v>
      </c>
      <c r="J43" s="16">
        <f>SUM(D43+E43+F43+G43+I43)</f>
        <v>450</v>
      </c>
      <c r="K43" s="38"/>
      <c r="L43" s="33">
        <f>SUM(J43)</f>
        <v>450</v>
      </c>
      <c r="M43" s="36">
        <f t="shared" si="2"/>
        <v>450</v>
      </c>
    </row>
    <row r="44" spans="1:13" ht="22.5" customHeight="1">
      <c r="A44" s="3" t="s">
        <v>28</v>
      </c>
      <c r="B44" s="11" t="s">
        <v>41</v>
      </c>
      <c r="C44" s="22">
        <v>0</v>
      </c>
      <c r="D44" s="19" t="s">
        <v>90</v>
      </c>
      <c r="E44" s="19" t="s">
        <v>90</v>
      </c>
      <c r="F44" s="19" t="s">
        <v>90</v>
      </c>
      <c r="G44" s="19" t="s">
        <v>90</v>
      </c>
      <c r="H44" s="19" t="s">
        <v>90</v>
      </c>
      <c r="I44" s="19" t="s">
        <v>90</v>
      </c>
      <c r="J44" s="16">
        <f t="shared" si="0"/>
        <v>0</v>
      </c>
      <c r="K44" s="38">
        <f t="shared" si="3"/>
        <v>0</v>
      </c>
      <c r="L44" s="33">
        <f t="shared" si="1"/>
        <v>0</v>
      </c>
      <c r="M44" s="36">
        <f t="shared" si="2"/>
        <v>0</v>
      </c>
    </row>
    <row r="45" spans="1:13" ht="24.9" hidden="1" customHeight="1">
      <c r="A45" s="3" t="s">
        <v>28</v>
      </c>
      <c r="B45" s="11" t="s">
        <v>42</v>
      </c>
      <c r="C45" s="22">
        <v>0</v>
      </c>
      <c r="D45" s="19"/>
      <c r="E45" s="19"/>
      <c r="F45" s="19"/>
      <c r="G45" s="19"/>
      <c r="H45" s="19"/>
      <c r="I45" s="19"/>
      <c r="J45" s="16">
        <f t="shared" si="0"/>
        <v>0</v>
      </c>
      <c r="K45" s="38">
        <f t="shared" si="3"/>
        <v>0</v>
      </c>
      <c r="L45" s="33">
        <f t="shared" si="1"/>
        <v>0</v>
      </c>
      <c r="M45" s="36">
        <f t="shared" si="2"/>
        <v>0</v>
      </c>
    </row>
    <row r="46" spans="1:13" ht="24.9" customHeight="1">
      <c r="A46" s="3" t="s">
        <v>28</v>
      </c>
      <c r="B46" s="4" t="s">
        <v>43</v>
      </c>
      <c r="C46" s="22">
        <v>0</v>
      </c>
      <c r="D46" s="19">
        <v>3550</v>
      </c>
      <c r="E46" s="19">
        <v>9490</v>
      </c>
      <c r="F46" s="19">
        <v>5770</v>
      </c>
      <c r="G46" s="19">
        <v>36670</v>
      </c>
      <c r="H46" s="19">
        <v>58505</v>
      </c>
      <c r="I46" s="19">
        <v>1980</v>
      </c>
      <c r="J46" s="16">
        <f>SUM(D46+E46+F46+G46+H46+I46)</f>
        <v>115965</v>
      </c>
      <c r="K46" s="38"/>
      <c r="L46" s="33">
        <f>SUM(J46)</f>
        <v>115965</v>
      </c>
      <c r="M46" s="36">
        <f t="shared" si="2"/>
        <v>115965</v>
      </c>
    </row>
    <row r="47" spans="1:13" ht="24.9" hidden="1" customHeight="1">
      <c r="A47" s="3" t="s">
        <v>28</v>
      </c>
      <c r="B47" s="4" t="s">
        <v>44</v>
      </c>
      <c r="C47" s="22">
        <v>0</v>
      </c>
      <c r="D47" s="19"/>
      <c r="E47" s="19"/>
      <c r="F47" s="19"/>
      <c r="G47" s="19"/>
      <c r="H47" s="19"/>
      <c r="I47" s="19"/>
      <c r="J47" s="16">
        <f t="shared" si="0"/>
        <v>0</v>
      </c>
      <c r="K47" s="38"/>
      <c r="L47" s="33">
        <f t="shared" ref="L47:L54" si="4">SUM(J47)</f>
        <v>0</v>
      </c>
      <c r="M47" s="36">
        <f t="shared" si="2"/>
        <v>0</v>
      </c>
    </row>
    <row r="48" spans="1:13" ht="24.9" hidden="1" customHeight="1">
      <c r="A48" s="3" t="s">
        <v>28</v>
      </c>
      <c r="B48" s="4" t="s">
        <v>45</v>
      </c>
      <c r="C48" s="22">
        <v>0</v>
      </c>
      <c r="D48" s="19"/>
      <c r="E48" s="19"/>
      <c r="F48" s="19"/>
      <c r="G48" s="19"/>
      <c r="H48" s="19"/>
      <c r="I48" s="19"/>
      <c r="J48" s="16">
        <f t="shared" si="0"/>
        <v>0</v>
      </c>
      <c r="K48" s="38"/>
      <c r="L48" s="33">
        <f t="shared" si="4"/>
        <v>0</v>
      </c>
      <c r="M48" s="36">
        <f t="shared" si="2"/>
        <v>0</v>
      </c>
    </row>
    <row r="49" spans="1:13" ht="24.9" hidden="1" customHeight="1">
      <c r="A49" s="3" t="s">
        <v>28</v>
      </c>
      <c r="B49" s="4" t="s">
        <v>46</v>
      </c>
      <c r="C49" s="22">
        <v>0</v>
      </c>
      <c r="D49" s="19"/>
      <c r="E49" s="19"/>
      <c r="F49" s="19"/>
      <c r="G49" s="19"/>
      <c r="H49" s="19"/>
      <c r="I49" s="19"/>
      <c r="J49" s="16">
        <f t="shared" si="0"/>
        <v>0</v>
      </c>
      <c r="K49" s="38"/>
      <c r="L49" s="33">
        <f t="shared" si="4"/>
        <v>0</v>
      </c>
      <c r="M49" s="36">
        <f t="shared" si="2"/>
        <v>0</v>
      </c>
    </row>
    <row r="50" spans="1:13" ht="24.9" hidden="1" customHeight="1">
      <c r="A50" s="3" t="s">
        <v>28</v>
      </c>
      <c r="B50" s="4" t="s">
        <v>47</v>
      </c>
      <c r="C50" s="22">
        <v>0</v>
      </c>
      <c r="D50" s="19"/>
      <c r="E50" s="19"/>
      <c r="F50" s="19"/>
      <c r="G50" s="19"/>
      <c r="H50" s="19"/>
      <c r="I50" s="19"/>
      <c r="J50" s="16">
        <f t="shared" si="0"/>
        <v>0</v>
      </c>
      <c r="K50" s="38"/>
      <c r="L50" s="33">
        <f t="shared" si="4"/>
        <v>0</v>
      </c>
      <c r="M50" s="36">
        <f t="shared" si="2"/>
        <v>0</v>
      </c>
    </row>
    <row r="51" spans="1:13" ht="24.9" hidden="1" customHeight="1">
      <c r="A51" s="3" t="s">
        <v>28</v>
      </c>
      <c r="B51" s="4" t="s">
        <v>48</v>
      </c>
      <c r="C51" s="22">
        <v>0</v>
      </c>
      <c r="D51" s="19"/>
      <c r="E51" s="19"/>
      <c r="F51" s="19"/>
      <c r="G51" s="19"/>
      <c r="H51" s="19"/>
      <c r="I51" s="19"/>
      <c r="J51" s="16">
        <f t="shared" si="0"/>
        <v>0</v>
      </c>
      <c r="K51" s="38"/>
      <c r="L51" s="33">
        <f t="shared" si="4"/>
        <v>0</v>
      </c>
      <c r="M51" s="36">
        <f t="shared" si="2"/>
        <v>0</v>
      </c>
    </row>
    <row r="52" spans="1:13" ht="24.9" hidden="1" customHeight="1">
      <c r="A52" s="3" t="s">
        <v>28</v>
      </c>
      <c r="B52" s="11" t="s">
        <v>49</v>
      </c>
      <c r="C52" s="22">
        <v>0</v>
      </c>
      <c r="D52" s="19"/>
      <c r="E52" s="19"/>
      <c r="F52" s="19"/>
      <c r="G52" s="19"/>
      <c r="H52" s="19"/>
      <c r="I52" s="19"/>
      <c r="J52" s="16">
        <f t="shared" si="0"/>
        <v>0</v>
      </c>
      <c r="K52" s="38"/>
      <c r="L52" s="33">
        <f t="shared" si="4"/>
        <v>0</v>
      </c>
      <c r="M52" s="36">
        <f t="shared" si="2"/>
        <v>0</v>
      </c>
    </row>
    <row r="53" spans="1:13" ht="24.9" customHeight="1">
      <c r="A53" s="3" t="s">
        <v>28</v>
      </c>
      <c r="B53" s="4" t="s">
        <v>50</v>
      </c>
      <c r="C53" s="22">
        <v>0</v>
      </c>
      <c r="D53" s="19">
        <v>15800</v>
      </c>
      <c r="E53" s="19">
        <v>10100</v>
      </c>
      <c r="F53" s="19">
        <v>16800</v>
      </c>
      <c r="G53" s="19">
        <v>6500</v>
      </c>
      <c r="H53" s="19">
        <v>4900</v>
      </c>
      <c r="I53" s="19">
        <v>700</v>
      </c>
      <c r="J53" s="16">
        <f>SUM(D53+E53+F53+G53+H53+I53)</f>
        <v>54800</v>
      </c>
      <c r="K53" s="38"/>
      <c r="L53" s="33">
        <f t="shared" si="4"/>
        <v>54800</v>
      </c>
      <c r="M53" s="36">
        <f t="shared" si="2"/>
        <v>54800</v>
      </c>
    </row>
    <row r="54" spans="1:13" ht="22.5" customHeight="1">
      <c r="A54" s="3"/>
      <c r="B54" s="4" t="s">
        <v>51</v>
      </c>
      <c r="C54" s="22">
        <v>0</v>
      </c>
      <c r="D54" s="19">
        <v>3600</v>
      </c>
      <c r="E54" s="19">
        <v>3600</v>
      </c>
      <c r="F54" s="19">
        <v>3600</v>
      </c>
      <c r="G54" s="19">
        <v>3600</v>
      </c>
      <c r="H54" s="19">
        <v>3600</v>
      </c>
      <c r="I54" s="19">
        <v>3600</v>
      </c>
      <c r="J54" s="16">
        <f>SUM(D54+E54+F54+G54+H54+I54)</f>
        <v>21600</v>
      </c>
      <c r="K54" s="38"/>
      <c r="L54" s="33">
        <f t="shared" si="4"/>
        <v>21600</v>
      </c>
      <c r="M54" s="36">
        <f t="shared" si="2"/>
        <v>21600</v>
      </c>
    </row>
    <row r="55" spans="1:13" ht="22.5" customHeight="1">
      <c r="A55" s="3"/>
      <c r="B55" s="4" t="s">
        <v>52</v>
      </c>
      <c r="C55" s="22">
        <v>0</v>
      </c>
      <c r="D55" s="22" t="s">
        <v>90</v>
      </c>
      <c r="E55" s="22" t="s">
        <v>90</v>
      </c>
      <c r="F55" s="22" t="s">
        <v>90</v>
      </c>
      <c r="G55" s="22" t="s">
        <v>90</v>
      </c>
      <c r="H55" s="22" t="s">
        <v>90</v>
      </c>
      <c r="I55" s="19" t="s">
        <v>90</v>
      </c>
      <c r="J55" s="16">
        <f t="shared" si="0"/>
        <v>0</v>
      </c>
      <c r="K55" s="38"/>
      <c r="L55" s="33" t="s">
        <v>90</v>
      </c>
      <c r="M55" s="36">
        <f t="shared" si="2"/>
        <v>0</v>
      </c>
    </row>
    <row r="56" spans="1:13" ht="22.5" customHeight="1">
      <c r="A56" s="3"/>
      <c r="B56" s="4" t="s">
        <v>53</v>
      </c>
      <c r="C56" s="22">
        <v>0</v>
      </c>
      <c r="D56" s="22" t="s">
        <v>90</v>
      </c>
      <c r="E56" s="22" t="s">
        <v>90</v>
      </c>
      <c r="F56" s="22" t="s">
        <v>90</v>
      </c>
      <c r="G56" s="22" t="s">
        <v>90</v>
      </c>
      <c r="H56" s="22" t="s">
        <v>90</v>
      </c>
      <c r="I56" s="19" t="s">
        <v>90</v>
      </c>
      <c r="J56" s="16">
        <f t="shared" si="0"/>
        <v>0</v>
      </c>
      <c r="K56" s="38"/>
      <c r="L56" s="33" t="s">
        <v>90</v>
      </c>
      <c r="M56" s="36">
        <f t="shared" si="2"/>
        <v>0</v>
      </c>
    </row>
    <row r="57" spans="1:13" ht="22.5" customHeight="1">
      <c r="A57" s="3"/>
      <c r="B57" s="11" t="s">
        <v>54</v>
      </c>
      <c r="C57" s="22">
        <v>0</v>
      </c>
      <c r="D57" s="22" t="s">
        <v>90</v>
      </c>
      <c r="E57" s="22" t="s">
        <v>90</v>
      </c>
      <c r="F57" s="22" t="s">
        <v>90</v>
      </c>
      <c r="G57" s="22" t="s">
        <v>90</v>
      </c>
      <c r="H57" s="22" t="s">
        <v>90</v>
      </c>
      <c r="I57" s="19" t="s">
        <v>90</v>
      </c>
      <c r="J57" s="16">
        <f t="shared" si="0"/>
        <v>0</v>
      </c>
      <c r="K57" s="38"/>
      <c r="L57" s="33" t="s">
        <v>90</v>
      </c>
      <c r="M57" s="36">
        <f t="shared" si="2"/>
        <v>0</v>
      </c>
    </row>
    <row r="58" spans="1:13" ht="24.9" customHeight="1">
      <c r="A58" s="3"/>
      <c r="B58" s="4" t="s">
        <v>55</v>
      </c>
      <c r="C58" s="22">
        <v>0</v>
      </c>
      <c r="D58" s="22" t="s">
        <v>90</v>
      </c>
      <c r="E58" s="22" t="s">
        <v>90</v>
      </c>
      <c r="F58" s="22" t="s">
        <v>90</v>
      </c>
      <c r="G58" s="22" t="s">
        <v>90</v>
      </c>
      <c r="H58" s="22" t="s">
        <v>90</v>
      </c>
      <c r="I58" s="19" t="s">
        <v>90</v>
      </c>
      <c r="J58" s="16">
        <f t="shared" si="0"/>
        <v>0</v>
      </c>
      <c r="K58" s="38"/>
      <c r="L58" s="33" t="s">
        <v>90</v>
      </c>
      <c r="M58" s="36">
        <f t="shared" si="2"/>
        <v>0</v>
      </c>
    </row>
    <row r="59" spans="1:13" ht="24.9" customHeight="1">
      <c r="A59" s="3"/>
      <c r="B59" s="4" t="s">
        <v>56</v>
      </c>
      <c r="C59" s="22">
        <v>0</v>
      </c>
      <c r="D59" s="22" t="s">
        <v>90</v>
      </c>
      <c r="E59" s="22" t="s">
        <v>90</v>
      </c>
      <c r="F59" s="22" t="s">
        <v>90</v>
      </c>
      <c r="G59" s="22" t="s">
        <v>90</v>
      </c>
      <c r="H59" s="22" t="s">
        <v>90</v>
      </c>
      <c r="I59" s="19" t="s">
        <v>90</v>
      </c>
      <c r="J59" s="16">
        <f t="shared" si="0"/>
        <v>0</v>
      </c>
      <c r="K59" s="38"/>
      <c r="L59" s="33" t="s">
        <v>90</v>
      </c>
      <c r="M59" s="36">
        <f t="shared" si="2"/>
        <v>0</v>
      </c>
    </row>
    <row r="60" spans="1:13" ht="24.9" customHeight="1">
      <c r="A60" s="3"/>
      <c r="B60" s="4" t="s">
        <v>57</v>
      </c>
      <c r="C60" s="22">
        <v>0</v>
      </c>
      <c r="D60" s="22" t="s">
        <v>90</v>
      </c>
      <c r="E60" s="22" t="s">
        <v>90</v>
      </c>
      <c r="F60" s="22" t="s">
        <v>90</v>
      </c>
      <c r="G60" s="22" t="s">
        <v>90</v>
      </c>
      <c r="H60" s="22" t="s">
        <v>90</v>
      </c>
      <c r="I60" s="19" t="s">
        <v>90</v>
      </c>
      <c r="J60" s="16">
        <f t="shared" si="0"/>
        <v>0</v>
      </c>
      <c r="K60" s="38"/>
      <c r="L60" s="33" t="s">
        <v>90</v>
      </c>
      <c r="M60" s="36">
        <f t="shared" si="2"/>
        <v>0</v>
      </c>
    </row>
    <row r="61" spans="1:13" ht="24.9" customHeight="1">
      <c r="A61" s="3"/>
      <c r="B61" s="4" t="s">
        <v>58</v>
      </c>
      <c r="C61" s="22">
        <v>0</v>
      </c>
      <c r="D61" s="22">
        <v>62731.37</v>
      </c>
      <c r="E61" s="19">
        <v>547</v>
      </c>
      <c r="F61" s="22" t="s">
        <v>90</v>
      </c>
      <c r="G61" s="22" t="s">
        <v>90</v>
      </c>
      <c r="H61" s="22" t="s">
        <v>90</v>
      </c>
      <c r="I61" s="19">
        <v>53250</v>
      </c>
      <c r="J61" s="16">
        <f>SUM(D61+E61+I61)</f>
        <v>116528.37</v>
      </c>
      <c r="K61" s="38"/>
      <c r="L61" s="33">
        <f>SUM(J61)</f>
        <v>116528.37</v>
      </c>
      <c r="M61" s="36">
        <f t="shared" si="2"/>
        <v>116528.37</v>
      </c>
    </row>
    <row r="62" spans="1:13" ht="24.9" customHeight="1">
      <c r="A62" s="3"/>
      <c r="B62" s="4" t="s">
        <v>59</v>
      </c>
      <c r="C62" s="22">
        <v>0</v>
      </c>
      <c r="D62" s="19" t="s">
        <v>90</v>
      </c>
      <c r="E62" s="19" t="s">
        <v>90</v>
      </c>
      <c r="F62" s="19" t="s">
        <v>90</v>
      </c>
      <c r="G62" s="19" t="s">
        <v>90</v>
      </c>
      <c r="H62" s="19" t="s">
        <v>90</v>
      </c>
      <c r="I62" s="19" t="s">
        <v>90</v>
      </c>
      <c r="J62" s="16">
        <f t="shared" si="0"/>
        <v>0</v>
      </c>
      <c r="K62" s="38"/>
      <c r="L62" s="33" t="s">
        <v>90</v>
      </c>
      <c r="M62" s="36">
        <f t="shared" si="2"/>
        <v>0</v>
      </c>
    </row>
    <row r="63" spans="1:13" ht="24.9" customHeight="1">
      <c r="A63" s="12"/>
      <c r="B63" s="11" t="s">
        <v>60</v>
      </c>
      <c r="C63" s="22">
        <v>0</v>
      </c>
      <c r="D63" s="19" t="s">
        <v>90</v>
      </c>
      <c r="E63" s="19" t="s">
        <v>90</v>
      </c>
      <c r="F63" s="19" t="s">
        <v>90</v>
      </c>
      <c r="G63" s="19" t="s">
        <v>90</v>
      </c>
      <c r="H63" s="19" t="s">
        <v>90</v>
      </c>
      <c r="I63" s="19" t="s">
        <v>90</v>
      </c>
      <c r="J63" s="16">
        <f t="shared" si="0"/>
        <v>0</v>
      </c>
      <c r="K63" s="38"/>
      <c r="L63" s="33" t="s">
        <v>90</v>
      </c>
      <c r="M63" s="36">
        <f t="shared" si="2"/>
        <v>0</v>
      </c>
    </row>
    <row r="64" spans="1:13" ht="24.9" customHeight="1">
      <c r="A64" s="3"/>
      <c r="B64" s="4" t="s">
        <v>61</v>
      </c>
      <c r="C64" s="22">
        <v>0</v>
      </c>
      <c r="D64" s="19" t="s">
        <v>90</v>
      </c>
      <c r="E64" s="19" t="s">
        <v>89</v>
      </c>
      <c r="F64" s="19" t="s">
        <v>90</v>
      </c>
      <c r="G64" s="19">
        <v>360000</v>
      </c>
      <c r="H64" s="19" t="s">
        <v>90</v>
      </c>
      <c r="I64" s="19">
        <v>8000</v>
      </c>
      <c r="J64" s="16">
        <f>SUM(G64+I64)</f>
        <v>368000</v>
      </c>
      <c r="K64" s="38"/>
      <c r="L64" s="33">
        <f>SUM(J64)</f>
        <v>368000</v>
      </c>
      <c r="M64" s="36">
        <f t="shared" si="2"/>
        <v>368000</v>
      </c>
    </row>
    <row r="65" spans="1:13" ht="24.9" customHeight="1">
      <c r="A65" s="3"/>
      <c r="B65" s="4" t="s">
        <v>62</v>
      </c>
      <c r="C65" s="22">
        <v>0</v>
      </c>
      <c r="D65" s="19" t="s">
        <v>90</v>
      </c>
      <c r="E65" s="19" t="s">
        <v>90</v>
      </c>
      <c r="F65" s="19" t="s">
        <v>90</v>
      </c>
      <c r="G65" s="19" t="s">
        <v>90</v>
      </c>
      <c r="H65" s="19">
        <v>678067.8</v>
      </c>
      <c r="I65" s="19">
        <v>299143.78999999998</v>
      </c>
      <c r="J65" s="16">
        <f>SUM(H65+I65)</f>
        <v>977211.59000000008</v>
      </c>
      <c r="K65" s="38"/>
      <c r="L65" s="33">
        <f t="shared" ref="L65:L66" si="5">SUM(J65)</f>
        <v>977211.59000000008</v>
      </c>
      <c r="M65" s="36">
        <f t="shared" si="2"/>
        <v>977211.59000000008</v>
      </c>
    </row>
    <row r="66" spans="1:13" ht="24.9" customHeight="1">
      <c r="A66" s="3"/>
      <c r="B66" s="4" t="s">
        <v>63</v>
      </c>
      <c r="C66" s="22">
        <v>0</v>
      </c>
      <c r="D66" s="19">
        <v>119901.02</v>
      </c>
      <c r="E66" s="19">
        <v>75421</v>
      </c>
      <c r="F66" s="19">
        <v>87130</v>
      </c>
      <c r="G66" s="19">
        <v>104210</v>
      </c>
      <c r="H66" s="19">
        <v>79070</v>
      </c>
      <c r="I66" s="19">
        <v>131300.1</v>
      </c>
      <c r="J66" s="16">
        <f>SUM(D66+E66+F66+G66+H66+I66)</f>
        <v>597032.12</v>
      </c>
      <c r="K66" s="38"/>
      <c r="L66" s="33">
        <f t="shared" si="5"/>
        <v>597032.12</v>
      </c>
      <c r="M66" s="36">
        <f t="shared" si="2"/>
        <v>597032.12</v>
      </c>
    </row>
    <row r="67" spans="1:13" ht="24.9" customHeight="1">
      <c r="A67" s="3" t="s">
        <v>28</v>
      </c>
      <c r="B67" s="4" t="s">
        <v>71</v>
      </c>
      <c r="C67" s="22">
        <v>0</v>
      </c>
      <c r="D67" s="19" t="s">
        <v>90</v>
      </c>
      <c r="E67" s="19" t="s">
        <v>90</v>
      </c>
      <c r="F67" s="19" t="s">
        <v>90</v>
      </c>
      <c r="G67" s="19" t="s">
        <v>90</v>
      </c>
      <c r="H67" s="19" t="s">
        <v>90</v>
      </c>
      <c r="I67" s="19" t="s">
        <v>90</v>
      </c>
      <c r="J67" s="16">
        <f t="shared" si="0"/>
        <v>0</v>
      </c>
      <c r="K67" s="38"/>
      <c r="L67" s="33" t="s">
        <v>90</v>
      </c>
      <c r="M67" s="36">
        <f t="shared" si="2"/>
        <v>0</v>
      </c>
    </row>
    <row r="68" spans="1:13" ht="24.9" customHeight="1">
      <c r="A68" s="3" t="s">
        <v>28</v>
      </c>
      <c r="B68" s="4" t="s">
        <v>72</v>
      </c>
      <c r="C68" s="22">
        <v>0</v>
      </c>
      <c r="D68" s="19" t="s">
        <v>90</v>
      </c>
      <c r="E68" s="19" t="s">
        <v>90</v>
      </c>
      <c r="F68" s="19" t="s">
        <v>90</v>
      </c>
      <c r="G68" s="19" t="s">
        <v>90</v>
      </c>
      <c r="H68" s="19" t="s">
        <v>90</v>
      </c>
      <c r="I68" s="19" t="s">
        <v>90</v>
      </c>
      <c r="J68" s="16">
        <f t="shared" si="0"/>
        <v>0</v>
      </c>
      <c r="K68" s="38"/>
      <c r="L68" s="33" t="s">
        <v>90</v>
      </c>
      <c r="M68" s="36">
        <f t="shared" si="2"/>
        <v>0</v>
      </c>
    </row>
    <row r="69" spans="1:13" ht="24.9" customHeight="1">
      <c r="A69" s="3" t="s">
        <v>28</v>
      </c>
      <c r="B69" s="4" t="s">
        <v>64</v>
      </c>
      <c r="C69" s="22">
        <v>0</v>
      </c>
      <c r="D69" s="19" t="s">
        <v>90</v>
      </c>
      <c r="E69" s="19" t="s">
        <v>90</v>
      </c>
      <c r="F69" s="19" t="s">
        <v>90</v>
      </c>
      <c r="G69" s="19" t="s">
        <v>90</v>
      </c>
      <c r="H69" s="19" t="s">
        <v>90</v>
      </c>
      <c r="I69" s="19" t="s">
        <v>90</v>
      </c>
      <c r="J69" s="16">
        <f t="shared" si="0"/>
        <v>0</v>
      </c>
      <c r="K69" s="38"/>
      <c r="L69" s="33" t="s">
        <v>90</v>
      </c>
      <c r="M69" s="36">
        <f t="shared" si="2"/>
        <v>0</v>
      </c>
    </row>
    <row r="70" spans="1:13" ht="24.9" customHeight="1">
      <c r="A70" s="3" t="s">
        <v>28</v>
      </c>
      <c r="B70" s="4" t="s">
        <v>73</v>
      </c>
      <c r="C70" s="22">
        <v>0</v>
      </c>
      <c r="D70" s="19" t="s">
        <v>90</v>
      </c>
      <c r="E70" s="19" t="s">
        <v>90</v>
      </c>
      <c r="F70" s="19" t="s">
        <v>90</v>
      </c>
      <c r="G70" s="19" t="s">
        <v>90</v>
      </c>
      <c r="H70" s="19" t="s">
        <v>90</v>
      </c>
      <c r="I70" s="19" t="s">
        <v>90</v>
      </c>
      <c r="J70" s="16">
        <f t="shared" si="0"/>
        <v>0</v>
      </c>
      <c r="K70" s="38"/>
      <c r="L70" s="33" t="s">
        <v>90</v>
      </c>
      <c r="M70" s="36">
        <f t="shared" si="2"/>
        <v>0</v>
      </c>
    </row>
    <row r="71" spans="1:13" ht="24.9" customHeight="1">
      <c r="A71" s="3" t="s">
        <v>28</v>
      </c>
      <c r="B71" s="4" t="s">
        <v>74</v>
      </c>
      <c r="C71" s="22">
        <v>0</v>
      </c>
      <c r="D71" s="19" t="s">
        <v>90</v>
      </c>
      <c r="E71" s="19" t="s">
        <v>90</v>
      </c>
      <c r="F71" s="19" t="s">
        <v>90</v>
      </c>
      <c r="G71" s="19" t="s">
        <v>90</v>
      </c>
      <c r="H71" s="19" t="s">
        <v>90</v>
      </c>
      <c r="I71" s="19" t="s">
        <v>90</v>
      </c>
      <c r="J71" s="16">
        <f t="shared" si="0"/>
        <v>0</v>
      </c>
      <c r="K71" s="38"/>
      <c r="L71" s="33" t="s">
        <v>90</v>
      </c>
      <c r="M71" s="36">
        <f t="shared" si="2"/>
        <v>0</v>
      </c>
    </row>
    <row r="72" spans="1:13" ht="24" customHeight="1">
      <c r="A72" s="3" t="s">
        <v>28</v>
      </c>
      <c r="B72" s="4" t="s">
        <v>75</v>
      </c>
      <c r="C72" s="22">
        <v>0</v>
      </c>
      <c r="D72" s="19" t="s">
        <v>90</v>
      </c>
      <c r="E72" s="19" t="s">
        <v>90</v>
      </c>
      <c r="F72" s="19" t="s">
        <v>90</v>
      </c>
      <c r="G72" s="19" t="s">
        <v>90</v>
      </c>
      <c r="H72" s="19" t="s">
        <v>90</v>
      </c>
      <c r="I72" s="19" t="s">
        <v>90</v>
      </c>
      <c r="J72" s="16">
        <f t="shared" ref="J72:J73" si="6">SUM(D72:I72)</f>
        <v>0</v>
      </c>
      <c r="K72" s="38"/>
      <c r="L72" s="33" t="s">
        <v>90</v>
      </c>
      <c r="M72" s="36">
        <f t="shared" ref="M72:M73" si="7">SUM(J72-C72)</f>
        <v>0</v>
      </c>
    </row>
    <row r="73" spans="1:13" ht="24" customHeight="1" thickBot="1">
      <c r="A73" s="3" t="s">
        <v>28</v>
      </c>
      <c r="B73" s="4" t="s">
        <v>76</v>
      </c>
      <c r="C73" s="22">
        <v>0</v>
      </c>
      <c r="D73" s="19">
        <v>1.02</v>
      </c>
      <c r="E73" s="19" t="s">
        <v>90</v>
      </c>
      <c r="F73" s="19" t="s">
        <v>90</v>
      </c>
      <c r="G73" s="19" t="s">
        <v>90</v>
      </c>
      <c r="H73" s="19" t="s">
        <v>90</v>
      </c>
      <c r="I73" s="19" t="s">
        <v>90</v>
      </c>
      <c r="J73" s="16">
        <f t="shared" si="6"/>
        <v>1.02</v>
      </c>
      <c r="K73" s="38"/>
      <c r="L73" s="35">
        <f>SUM(J73)</f>
        <v>1.02</v>
      </c>
      <c r="M73" s="36">
        <f t="shared" si="7"/>
        <v>1.02</v>
      </c>
    </row>
    <row r="74" spans="1:13" ht="24.9" customHeight="1" thickBot="1">
      <c r="A74" s="24" t="s">
        <v>65</v>
      </c>
      <c r="B74" s="25"/>
      <c r="C74" s="21">
        <f>SUM(C7:C73)</f>
        <v>134813500</v>
      </c>
      <c r="D74" s="21">
        <f>SUM(D7:D73)</f>
        <v>15730822.399999999</v>
      </c>
      <c r="E74" s="21">
        <f>SUM(E7:E73)</f>
        <v>5779458.8599999994</v>
      </c>
      <c r="F74" s="21">
        <f>SUM(F7:F73)</f>
        <v>2876208.8200000003</v>
      </c>
      <c r="G74" s="21">
        <f>SUM(G7:G73)</f>
        <v>3247842.34</v>
      </c>
      <c r="H74" s="21">
        <f>SUM(H7:H73)</f>
        <v>5391187.6599999992</v>
      </c>
      <c r="I74" s="21">
        <f>SUM(I7:I73)</f>
        <v>6004863.7799999993</v>
      </c>
      <c r="J74" s="21">
        <f>SUM(J7:J73)</f>
        <v>39030383.860000007</v>
      </c>
      <c r="K74" s="17" t="s">
        <v>90</v>
      </c>
      <c r="L74" s="40">
        <f>SUM(C74-J74)</f>
        <v>95783116.139999986</v>
      </c>
    </row>
    <row r="75" spans="1:13" ht="22.5" customHeight="1">
      <c r="A75" s="14" t="s">
        <v>88</v>
      </c>
      <c r="L75" s="36">
        <f>SUM(C74-J74)</f>
        <v>95783116.139999986</v>
      </c>
      <c r="M75" s="36">
        <f>SUM(M7:M74)</f>
        <v>-95783116.139999986</v>
      </c>
    </row>
    <row r="76" spans="1:13">
      <c r="F76" s="15"/>
      <c r="H76" s="15"/>
    </row>
  </sheetData>
  <mergeCells count="4">
    <mergeCell ref="A74:B74"/>
    <mergeCell ref="A1:L1"/>
    <mergeCell ref="A2:L2"/>
    <mergeCell ref="A3:B6"/>
  </mergeCells>
  <pageMargins left="0.3" right="0.2" top="0.3" bottom="0.2" header="0.31496062992126" footer="0.31496062992126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67</vt:lpstr>
      <vt:lpstr>'67'!Print_Titles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bma03437</cp:lastModifiedBy>
  <cp:lastPrinted>2024-04-11T03:02:54Z</cp:lastPrinted>
  <dcterms:created xsi:type="dcterms:W3CDTF">2022-09-20T02:03:03Z</dcterms:created>
  <dcterms:modified xsi:type="dcterms:W3CDTF">2024-04-11T03:56:39Z</dcterms:modified>
</cp:coreProperties>
</file>