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ITA\ปี 67\"/>
    </mc:Choice>
  </mc:AlternateContent>
  <xr:revisionPtr revIDLastSave="0" documentId="8_{AAEA96C4-7E0F-4335-8A3B-2977B1FEA13E}" xr6:coauthVersionLast="47" xr6:coauthVersionMax="47" xr10:uidLastSave="{00000000-0000-0000-0000-000000000000}"/>
  <bookViews>
    <workbookView xWindow="-120" yWindow="-120" windowWidth="21840" windowHeight="13140" xr2:uid="{CDAB4304-C21B-4957-8D37-30A109EBDAD3}"/>
  </bookViews>
  <sheets>
    <sheet name="แผนการปฏิบัติงานและการใช้จ่ายฯ" sheetId="1" r:id="rId1"/>
  </sheets>
  <externalReferences>
    <externalReference r:id="rId2"/>
    <externalReference r:id="rId3"/>
  </externalReferences>
  <definedNames>
    <definedName name="_xlnm.Print_Titles" localSheetId="0">แผนการปฏิบัติงานและการใช้จ่ายฯ!$1:$6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5" i="1"/>
  <c r="D95" i="1"/>
  <c r="C95" i="1"/>
  <c r="B95" i="1"/>
  <c r="E91" i="1"/>
  <c r="D91" i="1"/>
  <c r="C91" i="1"/>
  <c r="B91" i="1"/>
  <c r="E88" i="1"/>
  <c r="D88" i="1"/>
  <c r="C88" i="1"/>
  <c r="B88" i="1"/>
  <c r="E86" i="1"/>
  <c r="E101" i="1" s="1"/>
  <c r="D86" i="1"/>
  <c r="D101" i="1" s="1"/>
  <c r="C86" i="1"/>
  <c r="C101" i="1" s="1"/>
  <c r="E84" i="1"/>
  <c r="B84" i="1" s="1"/>
  <c r="D84" i="1"/>
  <c r="C84" i="1"/>
  <c r="E83" i="1"/>
  <c r="B83" i="1" s="1"/>
  <c r="D83" i="1"/>
  <c r="C83" i="1"/>
  <c r="E82" i="1"/>
  <c r="E81" i="1" s="1"/>
  <c r="D82" i="1"/>
  <c r="C82" i="1"/>
  <c r="D81" i="1"/>
  <c r="C81" i="1"/>
  <c r="E80" i="1"/>
  <c r="B80" i="1" s="1"/>
  <c r="D80" i="1"/>
  <c r="C80" i="1"/>
  <c r="E79" i="1"/>
  <c r="B79" i="1" s="1"/>
  <c r="D79" i="1"/>
  <c r="C79" i="1"/>
  <c r="E78" i="1"/>
  <c r="E77" i="1" s="1"/>
  <c r="D78" i="1"/>
  <c r="C78" i="1"/>
  <c r="D77" i="1"/>
  <c r="C77" i="1"/>
  <c r="E75" i="1"/>
  <c r="B75" i="1" s="1"/>
  <c r="B74" i="1" s="1"/>
  <c r="D75" i="1"/>
  <c r="C75" i="1"/>
  <c r="E74" i="1"/>
  <c r="D74" i="1"/>
  <c r="C74" i="1"/>
  <c r="E73" i="1"/>
  <c r="B73" i="1" s="1"/>
  <c r="D73" i="1"/>
  <c r="C73" i="1"/>
  <c r="E72" i="1"/>
  <c r="B72" i="1" s="1"/>
  <c r="D72" i="1"/>
  <c r="C72" i="1"/>
  <c r="D71" i="1"/>
  <c r="C71" i="1"/>
  <c r="E70" i="1"/>
  <c r="E69" i="1" s="1"/>
  <c r="D70" i="1"/>
  <c r="C70" i="1"/>
  <c r="D69" i="1"/>
  <c r="C69" i="1"/>
  <c r="D68" i="1"/>
  <c r="C68" i="1"/>
  <c r="E66" i="1"/>
  <c r="B66" i="1" s="1"/>
  <c r="D66" i="1"/>
  <c r="C66" i="1"/>
  <c r="E65" i="1"/>
  <c r="B65" i="1" s="1"/>
  <c r="D65" i="1"/>
  <c r="C65" i="1"/>
  <c r="E64" i="1"/>
  <c r="E60" i="1" s="1"/>
  <c r="D64" i="1"/>
  <c r="C64" i="1"/>
  <c r="C60" i="1" s="1"/>
  <c r="B63" i="1"/>
  <c r="E62" i="1"/>
  <c r="D62" i="1"/>
  <c r="C62" i="1"/>
  <c r="B62" i="1"/>
  <c r="B61" i="1" s="1"/>
  <c r="E61" i="1"/>
  <c r="D61" i="1"/>
  <c r="C61" i="1"/>
  <c r="D60" i="1"/>
  <c r="E58" i="1"/>
  <c r="D58" i="1"/>
  <c r="C58" i="1"/>
  <c r="B58" i="1"/>
  <c r="B57" i="1" s="1"/>
  <c r="E57" i="1"/>
  <c r="D57" i="1"/>
  <c r="C57" i="1"/>
  <c r="E56" i="1"/>
  <c r="D56" i="1"/>
  <c r="C56" i="1"/>
  <c r="B56" i="1"/>
  <c r="B55" i="1" s="1"/>
  <c r="E55" i="1"/>
  <c r="D55" i="1"/>
  <c r="C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E48" i="1"/>
  <c r="D48" i="1"/>
  <c r="C48" i="1"/>
  <c r="B48" i="1"/>
  <c r="E47" i="1"/>
  <c r="D47" i="1"/>
  <c r="C47" i="1"/>
  <c r="B47" i="1"/>
  <c r="E46" i="1"/>
  <c r="D46" i="1"/>
  <c r="C46" i="1"/>
  <c r="B46" i="1"/>
  <c r="B45" i="1" s="1"/>
  <c r="B44" i="1" s="1"/>
  <c r="E45" i="1"/>
  <c r="D45" i="1"/>
  <c r="C45" i="1"/>
  <c r="E44" i="1"/>
  <c r="D44" i="1"/>
  <c r="C44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B37" i="1" s="1"/>
  <c r="E37" i="1"/>
  <c r="D37" i="1"/>
  <c r="C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E31" i="1"/>
  <c r="D31" i="1"/>
  <c r="C31" i="1"/>
  <c r="B31" i="1"/>
  <c r="E30" i="1"/>
  <c r="D30" i="1"/>
  <c r="C30" i="1"/>
  <c r="B30" i="1"/>
  <c r="B29" i="1" s="1"/>
  <c r="E29" i="1"/>
  <c r="D29" i="1"/>
  <c r="C29" i="1"/>
  <c r="E27" i="1"/>
  <c r="D27" i="1"/>
  <c r="C27" i="1"/>
  <c r="B27" i="1"/>
  <c r="E26" i="1"/>
  <c r="D26" i="1"/>
  <c r="C26" i="1"/>
  <c r="B26" i="1"/>
  <c r="E25" i="1"/>
  <c r="D25" i="1"/>
  <c r="C25" i="1"/>
  <c r="B25" i="1"/>
  <c r="E23" i="1"/>
  <c r="D23" i="1"/>
  <c r="C23" i="1"/>
  <c r="B23" i="1"/>
  <c r="E22" i="1"/>
  <c r="D22" i="1"/>
  <c r="C22" i="1"/>
  <c r="B22" i="1"/>
  <c r="E21" i="1"/>
  <c r="D21" i="1"/>
  <c r="C21" i="1"/>
  <c r="B21" i="1"/>
  <c r="E19" i="1"/>
  <c r="D19" i="1"/>
  <c r="C19" i="1"/>
  <c r="B19" i="1"/>
  <c r="E18" i="1"/>
  <c r="D18" i="1"/>
  <c r="C18" i="1"/>
  <c r="B18" i="1"/>
  <c r="E17" i="1"/>
  <c r="D17" i="1"/>
  <c r="D13" i="1" s="1"/>
  <c r="C17" i="1"/>
  <c r="B17" i="1"/>
  <c r="B16" i="1"/>
  <c r="E15" i="1"/>
  <c r="D15" i="1"/>
  <c r="C15" i="1"/>
  <c r="B15" i="1" s="1"/>
  <c r="B14" i="1" s="1"/>
  <c r="B13" i="1" s="1"/>
  <c r="E14" i="1"/>
  <c r="D14" i="1"/>
  <c r="E13" i="1"/>
  <c r="E10" i="1"/>
  <c r="E9" i="1" s="1"/>
  <c r="B9" i="1" s="1"/>
  <c r="B8" i="1" s="1"/>
  <c r="D10" i="1"/>
  <c r="B10" i="1"/>
  <c r="D9" i="1"/>
  <c r="C9" i="1"/>
  <c r="D8" i="1"/>
  <c r="D100" i="1" s="1"/>
  <c r="D102" i="1" s="1"/>
  <c r="C8" i="1"/>
  <c r="B50" i="1" l="1"/>
  <c r="B71" i="1"/>
  <c r="E68" i="1"/>
  <c r="B33" i="1"/>
  <c r="B64" i="1"/>
  <c r="B60" i="1" s="1"/>
  <c r="B78" i="1"/>
  <c r="C14" i="1"/>
  <c r="C13" i="1" s="1"/>
  <c r="C100" i="1" s="1"/>
  <c r="C102" i="1" s="1"/>
  <c r="E71" i="1"/>
  <c r="B70" i="1"/>
  <c r="B69" i="1" s="1"/>
  <c r="B68" i="1" s="1"/>
  <c r="B82" i="1"/>
  <c r="B81" i="1" s="1"/>
  <c r="B86" i="1"/>
  <c r="B101" i="1" s="1"/>
  <c r="E8" i="1"/>
  <c r="B77" i="1" l="1"/>
  <c r="B100" i="1" s="1"/>
  <c r="B102" i="1" s="1"/>
  <c r="E100" i="1"/>
  <c r="E102" i="1" s="1"/>
</calcChain>
</file>

<file path=xl/sharedStrings.xml><?xml version="1.0" encoding="utf-8"?>
<sst xmlns="http://schemas.openxmlformats.org/spreadsheetml/2006/main" count="105" uniqueCount="61">
  <si>
    <t xml:space="preserve">แผนการปฏิบัติงานและการใช้จ่ายงบประมาณรายจ่ายประจำปีงบประมาณ พ.ศ. 2567 </t>
  </si>
  <si>
    <t>หน่วยงาน   สำนักงานเขตบางกอกน้อย</t>
  </si>
  <si>
    <t>หน่วย : บาท</t>
  </si>
  <si>
    <t>งาน/โครงการตามแผนยุทธศาสตร์/งบรายจ่าย</t>
  </si>
  <si>
    <t>รวมทั้งสิ้น</t>
  </si>
  <si>
    <t>งวดที่ 1(ต.ค.2566 - ม.ค.2567)</t>
  </si>
  <si>
    <t>งวดที่ 2 (ก.พ. - พ.ค.2567)</t>
  </si>
  <si>
    <t>งวดที่ 3 (มิ.ย. - ก.ย.2567)</t>
  </si>
  <si>
    <t>แผน</t>
  </si>
  <si>
    <t>การจัดบริการของสำนักงานเขต</t>
  </si>
  <si>
    <t>งบประมาณตามโครงสร้างงาน</t>
  </si>
  <si>
    <t xml:space="preserve">        งานรายจ่ายบุคลากร</t>
  </si>
  <si>
    <t xml:space="preserve">                  1)งบบุคลากร</t>
  </si>
  <si>
    <t>ฝ่ายปกครอง</t>
  </si>
  <si>
    <t xml:space="preserve">งานที่ 1 : อำนวยการและบริหารสำนักงานเขต </t>
  </si>
  <si>
    <t xml:space="preserve">              1) งบดำเนินงาน</t>
  </si>
  <si>
    <t xml:space="preserve">              2) งบรายจ่ายอื่น</t>
  </si>
  <si>
    <t>งานที่ 2 : ปกครอง</t>
  </si>
  <si>
    <t>ฝ่ายทะเบียน</t>
  </si>
  <si>
    <t>งานที่ 1 : บริหารทั่วไปและบริการทะเบียน</t>
  </si>
  <si>
    <t>ฝ่ายการคลัง</t>
  </si>
  <si>
    <t>งานที่ 1 : บริหารทั่วไปและบริหารการคลัง</t>
  </si>
  <si>
    <t>ฝ่ายรายได้</t>
  </si>
  <si>
    <t>งานที่ 1 : บริหารทั่วไปและจัดเก็บรายได้</t>
  </si>
  <si>
    <t>ฝ่ายรักษาความสะอาดและสวนสาธารณะ</t>
  </si>
  <si>
    <t>งานที่ 1 : บริหารทั่วไปฝ่ายรักษาความสะอาด</t>
  </si>
  <si>
    <t>งานที่ 2 : กวาดทำความสะอาดที่และทางสาธารณะ</t>
  </si>
  <si>
    <t>งานที่ 3 : เก็บขยะมูลฝอยและขนถ่ายสิ่งปฏิกูล</t>
  </si>
  <si>
    <t>งานที่ 4 : ดูแลสวนและพื้นที่สีเขียว</t>
  </si>
  <si>
    <t>ฝ่ายเทศกิจ</t>
  </si>
  <si>
    <t>งานที่ 1 : บริหารทั่วไปและสอบสวนดำเนินคดี</t>
  </si>
  <si>
    <t>งานที่ 2 : ตรวจและบังคับใช้กฎหมาย</t>
  </si>
  <si>
    <t>ฝ่ายโยธา</t>
  </si>
  <si>
    <t>งานที่ 1 : บริหารทั่วไปฝ่ายโยธา</t>
  </si>
  <si>
    <t>งานที่ 2 : อนุญาตก่อสร้างควบคุมอาคารและผังเมือง</t>
  </si>
  <si>
    <t>งานที่ 3 : บำรุงรักษาซ่อมแซม</t>
  </si>
  <si>
    <t>งานที่ 4 : ระบายน้ำและแก้ไขปัญหาน้ำท่วม</t>
  </si>
  <si>
    <t>ฝ่ายพัฒนาชุมชนและสวัสดิการสังคม</t>
  </si>
  <si>
    <t>งานที่ 1 : บริหารทั่วไปฝ่ายพัฒนาชุมชน</t>
  </si>
  <si>
    <t>งานที่ 2 : พัฒนาชุมชนและบริการสังคม</t>
  </si>
  <si>
    <t>ฝ่ายสิ่งแวดล้อมและสุขาภิบาล</t>
  </si>
  <si>
    <t>งานที่ 1 : บริหารทั่วไปฝ่ายสิ่งแวดล้อมและสุขาภิบาล</t>
  </si>
  <si>
    <t>งานที่ 2 : สุขาภิบาลอาหารและอนามัยสิ่งแวดล้อม</t>
  </si>
  <si>
    <t>งานที่ 3 : ป้องกันและควบคุมโรค</t>
  </si>
  <si>
    <t>ฝ่ายการศึกษา</t>
  </si>
  <si>
    <t>งานที่ 1 : บริหารทั่วไปฝ่ายการศึกษา</t>
  </si>
  <si>
    <t>งานที่ 2 : งบประมาณโรงเรียน</t>
  </si>
  <si>
    <t xml:space="preserve">              2) งบเงินอุดหนุน</t>
  </si>
  <si>
    <t xml:space="preserve">              3) งบรายจ่ายอื่น</t>
  </si>
  <si>
    <t>โครงการตามแผนยุทธศาสตร์</t>
  </si>
  <si>
    <t>(1) โครงการครอบครัวรักการอ่าน</t>
  </si>
  <si>
    <t xml:space="preserve">      งบรายจ่ายอื่น</t>
  </si>
  <si>
    <t xml:space="preserve">       ค่าใช้จ่ายในการจัดกิจกรรมครอบครัวรักการอ่าน</t>
  </si>
  <si>
    <t>(2) โครงการจ้างงานคนพิการเพื่อปฏิบัติงาน</t>
  </si>
  <si>
    <t xml:space="preserve">        ค่าใช้จ่ายในการจ้างงานคนพิการเพื่อปฏิบัติงาน</t>
  </si>
  <si>
    <t>(3) โครงการการจัดสวัสดิการ การสงเคราะห์ ช่วยเหลือเด็ก
      สตรี ครอบครัว ผู้ด้อยโอกาส ผู้สูงอายุและคนพิการ</t>
  </si>
  <si>
    <t xml:space="preserve">        ค่าใช้จ่ายในการจัดสวัสดิการ การสงเคราห์ ช่วยเหลือเด็ก
        สตรี ครอบครัว ผู้ด้อยโอกาส ผู้สูงอายุและคนพิการ</t>
  </si>
  <si>
    <t>(4) โครงการบูรณาการความร่วมมือในการพัฒนาประสิทธิภาพ
     การแก้ไขปัญหาโรคไข้เลือดออกในพื้นที่กรุงเทพมหานคร</t>
  </si>
  <si>
    <t xml:space="preserve">        ค่าใช้จ่ายโครงการบูรณาการความร่วมมือในการพัฒนา
        ประสิทธิภาพการแก้ไขปัญหาโรคไข้เลือดออก
        ในพื้นที่กรุงเทพมหานคร</t>
  </si>
  <si>
    <t>รวมงบประมาณตามโครงสร้างงาน</t>
  </si>
  <si>
    <t>รวมงบประมาณภารกิจตามแผนยุทธศาสตร์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</si>
</sst>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Aptos Narrow"/>
      <family val="2"/>
      <charset val="222"/>
      <scheme val="minor"/>
    </font>
    <font>
      <sz val="11"/>
      <color theme="1"/>
      <name val="Aptos Narrow"/>
      <family val="2"/>
      <charset val="222"/>
      <scheme val="minor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43" fontId="4" fillId="0" borderId="0" xfId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43" fontId="2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3" fontId="2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indent="2"/>
    </xf>
    <xf numFmtId="43" fontId="2" fillId="0" borderId="1" xfId="1" applyFont="1" applyBorder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49" fontId="2" fillId="3" borderId="1" xfId="0" quotePrefix="1" applyNumberFormat="1" applyFont="1" applyFill="1" applyBorder="1" applyAlignment="1">
      <alignment vertical="center"/>
    </xf>
    <xf numFmtId="49" fontId="4" fillId="3" borderId="1" xfId="0" quotePrefix="1" applyNumberFormat="1" applyFont="1" applyFill="1" applyBorder="1" applyAlignment="1">
      <alignment vertical="center"/>
    </xf>
    <xf numFmtId="43" fontId="4" fillId="0" borderId="1" xfId="1" applyFont="1" applyFill="1" applyBorder="1" applyAlignment="1">
      <alignment horizontal="center" vertical="center"/>
    </xf>
    <xf numFmtId="49" fontId="2" fillId="0" borderId="2" xfId="0" quotePrefix="1" applyNumberFormat="1" applyFont="1" applyBorder="1" applyAlignment="1">
      <alignment vertical="top"/>
    </xf>
    <xf numFmtId="49" fontId="4" fillId="3" borderId="3" xfId="0" quotePrefix="1" applyNumberFormat="1" applyFont="1" applyFill="1" applyBorder="1" applyAlignment="1">
      <alignment vertical="center"/>
    </xf>
    <xf numFmtId="43" fontId="4" fillId="0" borderId="3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49" fontId="7" fillId="3" borderId="1" xfId="0" quotePrefix="1" applyNumberFormat="1" applyFont="1" applyFill="1" applyBorder="1" applyAlignment="1">
      <alignment horizontal="left" vertical="top" wrapText="1"/>
    </xf>
    <xf numFmtId="0" fontId="8" fillId="3" borderId="1" xfId="0" quotePrefix="1" applyFont="1" applyFill="1" applyBorder="1" applyAlignment="1">
      <alignment vertical="top" wrapText="1"/>
    </xf>
    <xf numFmtId="43" fontId="2" fillId="0" borderId="1" xfId="1" applyFont="1" applyFill="1" applyBorder="1" applyAlignment="1">
      <alignment horizontal="center"/>
    </xf>
    <xf numFmtId="0" fontId="2" fillId="3" borderId="1" xfId="0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3" fontId="3" fillId="0" borderId="0" xfId="1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619124</xdr:colOff>
      <xdr:row>0</xdr:row>
      <xdr:rowOff>19050</xdr:rowOff>
    </xdr:from>
    <xdr:to>
      <xdr:col>4</xdr:col>
      <xdr:colOff>1695449</xdr:colOff>
      <xdr:row>2</xdr:row>
      <xdr:rowOff>95250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64876F47-7FCF-4B5D-A819-43863125A31F}"/>
            </a:ext>
          </a:extLst>
        </xdr:cNvPr>
        <xdr:cNvSpPr txBox="1"/>
      </xdr:nvSpPr>
      <xdr:spPr>
        <a:xfrm>
          <a:off x="8220074" y="19050"/>
          <a:ext cx="89535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แบบ</a:t>
          </a:r>
          <a:r>
            <a:rPr lang="th-TH" sz="1600" baseline="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สงม. </a:t>
          </a:r>
          <a:r>
            <a:rPr lang="en-US" sz="1600" baseline="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600" baseline="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สำนักงานเขต</a:t>
          </a:r>
          <a:endParaRPr lang="en-US" sz="1600">
            <a:ln>
              <a:noFill/>
            </a:ln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3591;&#3634;&#3609;&#3621;&#3641;&#3585;&#3648;&#3585;&#3604;\&#3591;&#3634;&#3609;&#3591;&#3610;&#3611;&#3619;&#3632;&#3617;&#3634;&#3603;\&#3591;&#3610;&#3611;&#3619;&#3632;&#3617;&#3634;&#3603;%202567\&#3591;&#3610;&#3611;&#3619;&#3632;&#3617;&#3634;&#3603;2567\&#3626;&#3591;&#3617;.1-2\&#3649;&#3610;&#3610;&#3615;&#3629;&#3619;&#3660;&#3617;%20&#3626;&#3591;&#3617;.1-2%20&#3610;&#3634;&#3591;&#3585;&#3629;&#3585;&#3609;&#3657;&#3629;&#3618;.xlsx" TargetMode="External"/><Relationship Id="rId1" Type="http://schemas.openxmlformats.org/officeDocument/2006/relationships/externalLinkPath" Target="/&#3591;&#3634;&#3609;&#3621;&#3641;&#3585;&#3648;&#3585;&#3604;/&#3591;&#3634;&#3609;&#3591;&#3610;&#3611;&#3619;&#3632;&#3617;&#3634;&#3603;/&#3591;&#3610;&#3611;&#3619;&#3632;&#3617;&#3634;&#3603;%202567/&#3591;&#3610;&#3611;&#3619;&#3632;&#3617;&#3634;&#3603;2567/&#3626;&#3591;&#3617;.1-2/&#3649;&#3610;&#3610;&#3615;&#3629;&#3619;&#3660;&#3617;%20&#3626;&#3591;&#3617;.1-2%20&#3610;&#3634;&#3591;&#3585;&#3629;&#3585;&#3609;&#3657;&#3629;&#361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621;&#3641;&#3585;&#3648;&#3585;&#3604;/&#3591;&#3634;&#3609;&#3591;&#3610;&#3611;&#3619;&#3632;&#3617;&#3634;&#3603;/&#3591;&#3610;&#3611;&#3619;&#3632;&#3617;&#3634;&#3603;%202566/&#3626;&#3591;&#3617;.66/&#3626;&#3591;&#3617;.1-2%20&#3626;&#3635;&#3609;&#3633;&#3585;&#3591;&#3634;&#3609;&#3648;&#3586;&#3605;&#3610;&#3634;&#3591;&#3585;&#3629;&#3585;&#3609;&#3657;&#3629;&#3618;%202566-&#3605;&#3633;&#3623;&#3592;&#3619;&#3636;&#35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สงม. 1สรุป"/>
      <sheetName val="สงม. 1สรุป (2)"/>
      <sheetName val="แบบแนบท้าย"/>
      <sheetName val="สงม. 2-งบบุคลากร"/>
      <sheetName val="สงม. 2-ปค1"/>
      <sheetName val="สงม. 2-ปค2"/>
      <sheetName val="สงม. 2-ทะเบียน"/>
      <sheetName val="สงม. 2-คลัง"/>
      <sheetName val="สงม. 2-รายได้"/>
      <sheetName val="สงม. 2-รักษา"/>
      <sheetName val="สงม. 2-กวาด"/>
      <sheetName val="สงม. 2-เก็บขยะ"/>
      <sheetName val="สงม. 2-ดูแลสวน"/>
      <sheetName val="สงม. 2-สอบสวน"/>
      <sheetName val="สงม. 2-ตรวจบังคับ"/>
      <sheetName val="สงม. 2-บริหารยธ"/>
      <sheetName val="สงม. 2-อนุญาตก่อสร้าง"/>
      <sheetName val="สงม. 2-บำรุงรักษา"/>
      <sheetName val="สงม. 2-ระบายน้ำ"/>
      <sheetName val="สงม. 2-บริหารพัฒนา"/>
      <sheetName val="สงม. 2-พัฒนา"/>
      <sheetName val="สงม. 2-สวล"/>
      <sheetName val="สงม. 2-สุขาภิบาล"/>
      <sheetName val="สงม. 2-ป้องกัน"/>
      <sheetName val="สงม. 2-ศึกษา"/>
      <sheetName val="สงม. 2-งบประมาณร.ร."/>
      <sheetName val="Sheet1"/>
    </sheetNames>
    <sheetDataSet>
      <sheetData sheetId="0"/>
      <sheetData sheetId="1"/>
      <sheetData sheetId="2"/>
      <sheetData sheetId="3">
        <row r="9">
          <cell r="D9">
            <v>4056700</v>
          </cell>
        </row>
      </sheetData>
      <sheetData sheetId="4">
        <row r="18">
          <cell r="D18">
            <v>6427150</v>
          </cell>
          <cell r="E18">
            <v>333050</v>
          </cell>
          <cell r="F18">
            <v>301900</v>
          </cell>
        </row>
      </sheetData>
      <sheetData sheetId="5">
        <row r="16">
          <cell r="D16">
            <v>125900</v>
          </cell>
          <cell r="E16">
            <v>123500</v>
          </cell>
          <cell r="F16">
            <v>125100</v>
          </cell>
        </row>
        <row r="30">
          <cell r="E30">
            <v>67000</v>
          </cell>
        </row>
      </sheetData>
      <sheetData sheetId="6">
        <row r="16">
          <cell r="D16">
            <v>612620</v>
          </cell>
          <cell r="E16">
            <v>273100</v>
          </cell>
          <cell r="F16">
            <v>230280</v>
          </cell>
        </row>
      </sheetData>
      <sheetData sheetId="7">
        <row r="16">
          <cell r="D16">
            <v>169000</v>
          </cell>
          <cell r="E16">
            <v>176000</v>
          </cell>
          <cell r="F16">
            <v>154000</v>
          </cell>
        </row>
      </sheetData>
      <sheetData sheetId="8">
        <row r="16">
          <cell r="D16">
            <v>728800</v>
          </cell>
          <cell r="E16">
            <v>107000</v>
          </cell>
          <cell r="F16">
            <v>12300</v>
          </cell>
        </row>
      </sheetData>
      <sheetData sheetId="9">
        <row r="16">
          <cell r="D16">
            <v>4489260</v>
          </cell>
          <cell r="E16">
            <v>4338780</v>
          </cell>
          <cell r="F16">
            <v>4080880</v>
          </cell>
        </row>
        <row r="34">
          <cell r="D34">
            <v>909200</v>
          </cell>
          <cell r="E34">
            <v>0</v>
          </cell>
          <cell r="F34">
            <v>0</v>
          </cell>
        </row>
      </sheetData>
      <sheetData sheetId="10">
        <row r="16">
          <cell r="D16">
            <v>660200</v>
          </cell>
          <cell r="E16">
            <v>141000</v>
          </cell>
          <cell r="F16">
            <v>0</v>
          </cell>
        </row>
      </sheetData>
      <sheetData sheetId="11">
        <row r="16">
          <cell r="D16">
            <v>1840900</v>
          </cell>
          <cell r="E16">
            <v>2051200</v>
          </cell>
          <cell r="F16">
            <v>1252200</v>
          </cell>
        </row>
      </sheetData>
      <sheetData sheetId="12">
        <row r="16">
          <cell r="D16">
            <v>3609580</v>
          </cell>
          <cell r="E16">
            <v>893420</v>
          </cell>
          <cell r="F16">
            <v>176700</v>
          </cell>
        </row>
      </sheetData>
      <sheetData sheetId="13">
        <row r="16">
          <cell r="D16">
            <v>1873500</v>
          </cell>
          <cell r="E16">
            <v>2047500</v>
          </cell>
          <cell r="F16">
            <v>1874050</v>
          </cell>
        </row>
      </sheetData>
      <sheetData sheetId="14">
        <row r="16">
          <cell r="D16">
            <v>71500</v>
          </cell>
          <cell r="E16">
            <v>233800</v>
          </cell>
          <cell r="F16">
            <v>60350</v>
          </cell>
        </row>
      </sheetData>
      <sheetData sheetId="15">
        <row r="16">
          <cell r="D16">
            <v>464520</v>
          </cell>
          <cell r="E16">
            <v>359500</v>
          </cell>
          <cell r="F16">
            <v>314080</v>
          </cell>
        </row>
      </sheetData>
      <sheetData sheetId="16">
        <row r="16">
          <cell r="D16">
            <v>4400</v>
          </cell>
          <cell r="E16">
            <v>1700</v>
          </cell>
          <cell r="F16">
            <v>0</v>
          </cell>
        </row>
      </sheetData>
      <sheetData sheetId="17">
        <row r="16">
          <cell r="D16">
            <v>2588200</v>
          </cell>
          <cell r="E16">
            <v>2704200</v>
          </cell>
          <cell r="F16">
            <v>1050000</v>
          </cell>
        </row>
      </sheetData>
      <sheetData sheetId="18">
        <row r="16">
          <cell r="D16">
            <v>1035100</v>
          </cell>
          <cell r="E16">
            <v>122800</v>
          </cell>
          <cell r="F16">
            <v>458600</v>
          </cell>
        </row>
      </sheetData>
      <sheetData sheetId="19">
        <row r="16">
          <cell r="D16">
            <v>860520</v>
          </cell>
          <cell r="E16">
            <v>705320</v>
          </cell>
          <cell r="F16">
            <v>705060</v>
          </cell>
        </row>
      </sheetData>
      <sheetData sheetId="20">
        <row r="16">
          <cell r="D16">
            <v>9764440</v>
          </cell>
          <cell r="E16">
            <v>8651160</v>
          </cell>
          <cell r="F16">
            <v>8170100</v>
          </cell>
        </row>
        <row r="67">
          <cell r="D67">
            <v>4244824</v>
          </cell>
          <cell r="E67">
            <v>2489876</v>
          </cell>
          <cell r="F67">
            <v>1724700</v>
          </cell>
        </row>
      </sheetData>
      <sheetData sheetId="21">
        <row r="16">
          <cell r="D16">
            <v>33200</v>
          </cell>
          <cell r="E16">
            <v>23200</v>
          </cell>
          <cell r="F16">
            <v>20000</v>
          </cell>
        </row>
      </sheetData>
      <sheetData sheetId="22">
        <row r="16">
          <cell r="D16">
            <v>1300500</v>
          </cell>
          <cell r="E16">
            <v>25900</v>
          </cell>
          <cell r="F16">
            <v>25800</v>
          </cell>
        </row>
        <row r="38">
          <cell r="D38">
            <v>64300</v>
          </cell>
          <cell r="E38">
            <v>110800</v>
          </cell>
          <cell r="F38">
            <v>34300</v>
          </cell>
        </row>
      </sheetData>
      <sheetData sheetId="23">
        <row r="16">
          <cell r="D16">
            <v>29200</v>
          </cell>
          <cell r="E16">
            <v>21700</v>
          </cell>
          <cell r="F16">
            <v>21600</v>
          </cell>
        </row>
      </sheetData>
      <sheetData sheetId="24">
        <row r="16">
          <cell r="D16">
            <v>159200</v>
          </cell>
          <cell r="E16">
            <v>160500</v>
          </cell>
          <cell r="F16">
            <v>123500</v>
          </cell>
        </row>
        <row r="36">
          <cell r="D36">
            <v>0</v>
          </cell>
          <cell r="E36">
            <v>6200</v>
          </cell>
          <cell r="F36">
            <v>0</v>
          </cell>
        </row>
      </sheetData>
      <sheetData sheetId="25">
        <row r="16">
          <cell r="D16">
            <v>19135300</v>
          </cell>
          <cell r="E16">
            <v>7626600</v>
          </cell>
          <cell r="F16">
            <v>2584000</v>
          </cell>
        </row>
        <row r="64">
          <cell r="D64">
            <v>13638200</v>
          </cell>
          <cell r="E64">
            <v>1734500</v>
          </cell>
          <cell r="F64">
            <v>0</v>
          </cell>
        </row>
        <row r="72">
          <cell r="D72">
            <v>299800</v>
          </cell>
          <cell r="E72">
            <v>4512700</v>
          </cell>
          <cell r="F72">
            <v>0</v>
          </cell>
        </row>
      </sheetData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งม. 1สรุป"/>
      <sheetName val="สงม. 1สรุป ปรับแผน(1)"/>
      <sheetName val="สงม. 2 งานรายจ่ายบุคลากร"/>
      <sheetName val="สงม. 2 ปค1"/>
      <sheetName val="สงม. 2 ปค2"/>
      <sheetName val="สงม. 2 ทบ"/>
      <sheetName val="สงม. 2 คลัง"/>
      <sheetName val="สงม. 2 รายได้"/>
      <sheetName val="สงม2รักษา1"/>
      <sheetName val="สงม2รักษา2"/>
      <sheetName val="สงม2รักษา3"/>
      <sheetName val="สงม2สวน"/>
      <sheetName val="สงม. 2 เทศกิจบริหาร"/>
      <sheetName val="สงม. 2 เทศกิจตรวจบังคับ"/>
      <sheetName val="สงม.2 ยธ"/>
      <sheetName val="สงม. 2 ควบคุมอาคาร"/>
      <sheetName val="สงม.2 บำรุงรักษา ซซ.)"/>
      <sheetName val="สงม. 2  (ระบายน้ำ)"/>
      <sheetName val="สงม. 2 พัฒนา1"/>
      <sheetName val="สงม. 2พัฒนา2"/>
      <sheetName val="สงม. 2(3งาน ฝสส) "/>
      <sheetName val="สงม. 2 ศษ "/>
      <sheetName val="สงม. 2 ร.ร. "/>
      <sheetName val="แบบแนบท้าย"/>
      <sheetName val="Sheet1"/>
    </sheetNames>
    <sheetDataSet>
      <sheetData sheetId="0"/>
      <sheetData sheetId="1"/>
      <sheetData sheetId="2">
        <row r="9">
          <cell r="E9">
            <v>0</v>
          </cell>
          <cell r="F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C12">
            <v>4214100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9">
          <cell r="D79">
            <v>84040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E6588-9B44-47D4-BD6D-36D56F2BFD2A}">
  <sheetPr>
    <tabColor rgb="FFFF0066"/>
  </sheetPr>
  <dimension ref="A1:G107"/>
  <sheetViews>
    <sheetView tabSelected="1" zoomScaleNormal="100" workbookViewId="0">
      <selection activeCell="B18" sqref="B18"/>
    </sheetView>
  </sheetViews>
  <sheetFormatPr defaultColWidth="7.875" defaultRowHeight="21" outlineLevelRow="1" x14ac:dyDescent="0.3"/>
  <cols>
    <col min="1" max="1" width="40.125" style="2" customWidth="1"/>
    <col min="2" max="5" width="19.875" style="32" customWidth="1"/>
    <col min="6" max="6" width="7.875" style="2"/>
    <col min="7" max="7" width="14.75" style="2" bestFit="1" customWidth="1"/>
    <col min="8" max="16384" width="7.875" style="2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1</v>
      </c>
      <c r="B2" s="1"/>
      <c r="C2" s="1"/>
      <c r="D2" s="1"/>
      <c r="E2" s="1"/>
    </row>
    <row r="3" spans="1:5" ht="11.25" customHeight="1" x14ac:dyDescent="0.3">
      <c r="A3" s="3"/>
      <c r="B3" s="4"/>
      <c r="C3" s="4"/>
      <c r="D3" s="4"/>
      <c r="E3" s="5"/>
    </row>
    <row r="4" spans="1:5" ht="18.75" customHeight="1" x14ac:dyDescent="0.3">
      <c r="A4" s="3"/>
      <c r="B4" s="4"/>
      <c r="C4" s="4"/>
      <c r="D4" s="4"/>
      <c r="E4" s="5" t="s">
        <v>2</v>
      </c>
    </row>
    <row r="5" spans="1:5" x14ac:dyDescent="0.3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</row>
    <row r="6" spans="1:5" x14ac:dyDescent="0.3">
      <c r="A6" s="6"/>
      <c r="B6" s="7" t="s">
        <v>8</v>
      </c>
      <c r="C6" s="7" t="s">
        <v>8</v>
      </c>
      <c r="D6" s="7" t="s">
        <v>8</v>
      </c>
      <c r="E6" s="7" t="s">
        <v>8</v>
      </c>
    </row>
    <row r="7" spans="1:5" x14ac:dyDescent="0.3">
      <c r="A7" s="8" t="s">
        <v>9</v>
      </c>
      <c r="B7" s="9"/>
      <c r="C7" s="9"/>
      <c r="D7" s="9"/>
      <c r="E7" s="9"/>
    </row>
    <row r="8" spans="1:5" x14ac:dyDescent="0.3">
      <c r="A8" s="10" t="s">
        <v>10</v>
      </c>
      <c r="B8" s="9">
        <f>+B9</f>
        <v>4056700</v>
      </c>
      <c r="C8" s="9">
        <f>+C10+C11</f>
        <v>4056700</v>
      </c>
      <c r="D8" s="9">
        <f t="shared" ref="D8:E8" si="0">+D10+D11</f>
        <v>0</v>
      </c>
      <c r="E8" s="9">
        <f t="shared" si="0"/>
        <v>0</v>
      </c>
    </row>
    <row r="9" spans="1:5" x14ac:dyDescent="0.3">
      <c r="A9" s="11" t="s">
        <v>11</v>
      </c>
      <c r="B9" s="12">
        <f>SUM(C9:E9)</f>
        <v>4056700</v>
      </c>
      <c r="C9" s="12">
        <f>+C10</f>
        <v>4056700</v>
      </c>
      <c r="D9" s="12">
        <f t="shared" ref="D9:E9" si="1">+D10</f>
        <v>0</v>
      </c>
      <c r="E9" s="12">
        <f t="shared" si="1"/>
        <v>0</v>
      </c>
    </row>
    <row r="10" spans="1:5" x14ac:dyDescent="0.3">
      <c r="A10" s="13" t="s">
        <v>12</v>
      </c>
      <c r="B10" s="7">
        <f>+'[1]สงม. 2-งบบุคลากร'!D9</f>
        <v>4056700</v>
      </c>
      <c r="C10" s="7">
        <v>4056700</v>
      </c>
      <c r="D10" s="7">
        <f>+'[2]สงม. 2 งานรายจ่ายบุคลากร'!E9</f>
        <v>0</v>
      </c>
      <c r="E10" s="7">
        <f>+'[2]สงม. 2 งานรายจ่ายบุคลากร'!F9</f>
        <v>0</v>
      </c>
    </row>
    <row r="11" spans="1:5" hidden="1" x14ac:dyDescent="0.3">
      <c r="A11" s="14"/>
      <c r="B11" s="7"/>
      <c r="C11" s="7"/>
      <c r="D11" s="7"/>
      <c r="E11" s="7"/>
    </row>
    <row r="12" spans="1:5" s="15" customFormat="1" x14ac:dyDescent="0.3">
      <c r="A12" s="8" t="s">
        <v>13</v>
      </c>
      <c r="B12" s="9"/>
      <c r="C12" s="9"/>
      <c r="D12" s="9"/>
      <c r="E12" s="9"/>
    </row>
    <row r="13" spans="1:5" s="15" customFormat="1" x14ac:dyDescent="0.3">
      <c r="A13" s="10" t="s">
        <v>10</v>
      </c>
      <c r="B13" s="9">
        <f>+B14+B17</f>
        <v>7503600</v>
      </c>
      <c r="C13" s="9">
        <f>+C14+C17</f>
        <v>6553050</v>
      </c>
      <c r="D13" s="9">
        <f>+D14+D17</f>
        <v>523550</v>
      </c>
      <c r="E13" s="9">
        <f>+E14+E17</f>
        <v>427000</v>
      </c>
    </row>
    <row r="14" spans="1:5" s="15" customFormat="1" x14ac:dyDescent="0.3">
      <c r="A14" s="16" t="s">
        <v>14</v>
      </c>
      <c r="B14" s="17">
        <f>SUM(B15:B16)</f>
        <v>7062100</v>
      </c>
      <c r="C14" s="12">
        <f>SUM(C15:C16)</f>
        <v>6427150</v>
      </c>
      <c r="D14" s="12">
        <f>SUM(D15:D15)</f>
        <v>333050</v>
      </c>
      <c r="E14" s="12">
        <f>SUM(E15:E15)</f>
        <v>301900</v>
      </c>
    </row>
    <row r="15" spans="1:5" outlineLevel="1" x14ac:dyDescent="0.3">
      <c r="A15" s="13" t="s">
        <v>15</v>
      </c>
      <c r="B15" s="7">
        <f>SUM(C15:E15)</f>
        <v>7062100</v>
      </c>
      <c r="C15" s="7">
        <f>+'[1]สงม. 2-ปค1'!D18</f>
        <v>6427150</v>
      </c>
      <c r="D15" s="7">
        <f>+'[1]สงม. 2-ปค1'!E18</f>
        <v>333050</v>
      </c>
      <c r="E15" s="7">
        <f>+'[1]สงม. 2-ปค1'!F18</f>
        <v>301900</v>
      </c>
    </row>
    <row r="16" spans="1:5" hidden="1" outlineLevel="1" x14ac:dyDescent="0.3">
      <c r="A16" s="13" t="s">
        <v>16</v>
      </c>
      <c r="B16" s="7">
        <f>SUM(C16:E16)</f>
        <v>0</v>
      </c>
      <c r="C16" s="7">
        <v>0</v>
      </c>
      <c r="D16" s="7"/>
      <c r="E16" s="7"/>
    </row>
    <row r="17" spans="1:5" s="15" customFormat="1" x14ac:dyDescent="0.3">
      <c r="A17" s="16" t="s">
        <v>17</v>
      </c>
      <c r="B17" s="17">
        <f>SUM(B18:B19)</f>
        <v>441500</v>
      </c>
      <c r="C17" s="12">
        <f>SUM(C18:C19)</f>
        <v>125900</v>
      </c>
      <c r="D17" s="12">
        <f>SUM(D18:D19)</f>
        <v>190500</v>
      </c>
      <c r="E17" s="12">
        <f>SUM(E18:E19)</f>
        <v>125100</v>
      </c>
    </row>
    <row r="18" spans="1:5" outlineLevel="1" x14ac:dyDescent="0.3">
      <c r="A18" s="13" t="s">
        <v>15</v>
      </c>
      <c r="B18" s="7">
        <f>SUM(C18:E18)</f>
        <v>374500</v>
      </c>
      <c r="C18" s="7">
        <f>+'[1]สงม. 2-ปค2'!D16</f>
        <v>125900</v>
      </c>
      <c r="D18" s="7">
        <f>+'[1]สงม. 2-ปค2'!E16</f>
        <v>123500</v>
      </c>
      <c r="E18" s="7">
        <f>+'[1]สงม. 2-ปค2'!F16</f>
        <v>125100</v>
      </c>
    </row>
    <row r="19" spans="1:5" outlineLevel="1" x14ac:dyDescent="0.3">
      <c r="A19" s="13" t="s">
        <v>16</v>
      </c>
      <c r="B19" s="7">
        <f>SUM(C19:E19)</f>
        <v>67000</v>
      </c>
      <c r="C19" s="7">
        <f>+'[1]สงม. 2-ปค2'!D30</f>
        <v>0</v>
      </c>
      <c r="D19" s="7">
        <f>+'[1]สงม. 2-ปค2'!E30</f>
        <v>67000</v>
      </c>
      <c r="E19" s="7">
        <f>+'[1]สงม. 2-ปค2'!F30</f>
        <v>0</v>
      </c>
    </row>
    <row r="20" spans="1:5" s="15" customFormat="1" x14ac:dyDescent="0.3">
      <c r="A20" s="8" t="s">
        <v>18</v>
      </c>
      <c r="B20" s="9"/>
      <c r="C20" s="9"/>
      <c r="D20" s="9"/>
      <c r="E20" s="9"/>
    </row>
    <row r="21" spans="1:5" s="15" customFormat="1" x14ac:dyDescent="0.3">
      <c r="A21" s="10" t="s">
        <v>10</v>
      </c>
      <c r="B21" s="9">
        <f>+B22</f>
        <v>1116000</v>
      </c>
      <c r="C21" s="9">
        <f>+C22</f>
        <v>612620</v>
      </c>
      <c r="D21" s="9">
        <f>+D22</f>
        <v>273100</v>
      </c>
      <c r="E21" s="9">
        <f>+E22</f>
        <v>230280</v>
      </c>
    </row>
    <row r="22" spans="1:5" s="15" customFormat="1" x14ac:dyDescent="0.3">
      <c r="A22" s="16" t="s">
        <v>19</v>
      </c>
      <c r="B22" s="17">
        <f t="shared" ref="B22:E22" si="2">+B23</f>
        <v>1116000</v>
      </c>
      <c r="C22" s="12">
        <f t="shared" si="2"/>
        <v>612620</v>
      </c>
      <c r="D22" s="12">
        <f t="shared" si="2"/>
        <v>273100</v>
      </c>
      <c r="E22" s="12">
        <f t="shared" si="2"/>
        <v>230280</v>
      </c>
    </row>
    <row r="23" spans="1:5" outlineLevel="1" x14ac:dyDescent="0.3">
      <c r="A23" s="13" t="s">
        <v>15</v>
      </c>
      <c r="B23" s="7">
        <f>SUM(C23:E23)</f>
        <v>1116000</v>
      </c>
      <c r="C23" s="7">
        <f>+'[1]สงม. 2-ทะเบียน'!D16</f>
        <v>612620</v>
      </c>
      <c r="D23" s="7">
        <f>+'[1]สงม. 2-ทะเบียน'!E16</f>
        <v>273100</v>
      </c>
      <c r="E23" s="7">
        <f>+'[1]สงม. 2-ทะเบียน'!F16</f>
        <v>230280</v>
      </c>
    </row>
    <row r="24" spans="1:5" s="15" customFormat="1" x14ac:dyDescent="0.3">
      <c r="A24" s="8" t="s">
        <v>20</v>
      </c>
      <c r="B24" s="9"/>
      <c r="C24" s="9"/>
      <c r="D24" s="9"/>
      <c r="E24" s="9"/>
    </row>
    <row r="25" spans="1:5" s="15" customFormat="1" x14ac:dyDescent="0.3">
      <c r="A25" s="10" t="s">
        <v>10</v>
      </c>
      <c r="B25" s="9">
        <f>+B26</f>
        <v>499000</v>
      </c>
      <c r="C25" s="9">
        <f>+C26</f>
        <v>169000</v>
      </c>
      <c r="D25" s="9">
        <f>+D26</f>
        <v>176000</v>
      </c>
      <c r="E25" s="9">
        <f>+E26</f>
        <v>154000</v>
      </c>
    </row>
    <row r="26" spans="1:5" s="15" customFormat="1" x14ac:dyDescent="0.3">
      <c r="A26" s="16" t="s">
        <v>21</v>
      </c>
      <c r="B26" s="17">
        <f>+B27</f>
        <v>499000</v>
      </c>
      <c r="C26" s="17">
        <f t="shared" ref="C26:E26" si="3">+C27</f>
        <v>169000</v>
      </c>
      <c r="D26" s="17">
        <f t="shared" si="3"/>
        <v>176000</v>
      </c>
      <c r="E26" s="17">
        <f t="shared" si="3"/>
        <v>154000</v>
      </c>
    </row>
    <row r="27" spans="1:5" outlineLevel="1" x14ac:dyDescent="0.3">
      <c r="A27" s="13" t="s">
        <v>15</v>
      </c>
      <c r="B27" s="7">
        <f>SUM(C27:E27)</f>
        <v>499000</v>
      </c>
      <c r="C27" s="7">
        <f>+'[1]สงม. 2-คลัง'!D16</f>
        <v>169000</v>
      </c>
      <c r="D27" s="7">
        <f>+'[1]สงม. 2-คลัง'!E16</f>
        <v>176000</v>
      </c>
      <c r="E27" s="7">
        <f>+'[1]สงม. 2-คลัง'!F16</f>
        <v>154000</v>
      </c>
    </row>
    <row r="28" spans="1:5" s="15" customFormat="1" x14ac:dyDescent="0.3">
      <c r="A28" s="8" t="s">
        <v>22</v>
      </c>
      <c r="B28" s="9"/>
      <c r="C28" s="9"/>
      <c r="D28" s="9"/>
      <c r="E28" s="9"/>
    </row>
    <row r="29" spans="1:5" s="15" customFormat="1" x14ac:dyDescent="0.3">
      <c r="A29" s="10" t="s">
        <v>10</v>
      </c>
      <c r="B29" s="9">
        <f>+B30</f>
        <v>848100</v>
      </c>
      <c r="C29" s="9">
        <f>+C30</f>
        <v>728800</v>
      </c>
      <c r="D29" s="9">
        <f>+D30</f>
        <v>107000</v>
      </c>
      <c r="E29" s="9">
        <f>+E30</f>
        <v>12300</v>
      </c>
    </row>
    <row r="30" spans="1:5" outlineLevel="1" x14ac:dyDescent="0.3">
      <c r="A30" s="16" t="s">
        <v>23</v>
      </c>
      <c r="B30" s="17">
        <f>SUM(C30,D30,E30)</f>
        <v>848100</v>
      </c>
      <c r="C30" s="17">
        <f>+C31</f>
        <v>728800</v>
      </c>
      <c r="D30" s="17">
        <f t="shared" ref="D30:E30" si="4">+D31</f>
        <v>107000</v>
      </c>
      <c r="E30" s="17">
        <f t="shared" si="4"/>
        <v>12300</v>
      </c>
    </row>
    <row r="31" spans="1:5" outlineLevel="1" x14ac:dyDescent="0.3">
      <c r="A31" s="13" t="s">
        <v>15</v>
      </c>
      <c r="B31" s="7">
        <f>SUM(C31:E31)</f>
        <v>848100</v>
      </c>
      <c r="C31" s="7">
        <f>+'[1]สงม. 2-รายได้'!D16</f>
        <v>728800</v>
      </c>
      <c r="D31" s="7">
        <f>+'[1]สงม. 2-รายได้'!E16</f>
        <v>107000</v>
      </c>
      <c r="E31" s="7">
        <f>+'[1]สงม. 2-รายได้'!F16</f>
        <v>12300</v>
      </c>
    </row>
    <row r="32" spans="1:5" s="15" customFormat="1" x14ac:dyDescent="0.3">
      <c r="A32" s="8" t="s">
        <v>24</v>
      </c>
      <c r="B32" s="9"/>
      <c r="C32" s="9"/>
      <c r="D32" s="9"/>
      <c r="E32" s="9"/>
    </row>
    <row r="33" spans="1:5" s="15" customFormat="1" x14ac:dyDescent="0.3">
      <c r="A33" s="10" t="s">
        <v>10</v>
      </c>
      <c r="B33" s="9">
        <f>+B34+B37+B39+B41</f>
        <v>24443320</v>
      </c>
      <c r="C33" s="9">
        <f>+C34+C37+C39+C41</f>
        <v>11509140</v>
      </c>
      <c r="D33" s="9">
        <f>+D34+D37+D39+D41</f>
        <v>7424400</v>
      </c>
      <c r="E33" s="9">
        <f>+E34+E37+E39+E41</f>
        <v>5509780</v>
      </c>
    </row>
    <row r="34" spans="1:5" outlineLevel="1" x14ac:dyDescent="0.3">
      <c r="A34" s="16" t="s">
        <v>25</v>
      </c>
      <c r="B34" s="17">
        <f>+B35+B36</f>
        <v>13818120</v>
      </c>
      <c r="C34" s="12">
        <f>SUM(C35:C36)</f>
        <v>5398460</v>
      </c>
      <c r="D34" s="12">
        <f>+D35+D36</f>
        <v>4338780</v>
      </c>
      <c r="E34" s="12">
        <f>+E35+E36</f>
        <v>4080880</v>
      </c>
    </row>
    <row r="35" spans="1:5" outlineLevel="1" x14ac:dyDescent="0.3">
      <c r="A35" s="13" t="s">
        <v>15</v>
      </c>
      <c r="B35" s="7">
        <f>SUM(C35:E35)</f>
        <v>12908920</v>
      </c>
      <c r="C35" s="7">
        <f>+'[1]สงม. 2-รักษา'!D16</f>
        <v>4489260</v>
      </c>
      <c r="D35" s="7">
        <f>+'[1]สงม. 2-รักษา'!E16</f>
        <v>4338780</v>
      </c>
      <c r="E35" s="7">
        <f>+'[1]สงม. 2-รักษา'!F16</f>
        <v>4080880</v>
      </c>
    </row>
    <row r="36" spans="1:5" outlineLevel="1" x14ac:dyDescent="0.3">
      <c r="A36" s="13" t="s">
        <v>16</v>
      </c>
      <c r="B36" s="7">
        <f>SUM(C36:E36)</f>
        <v>909200</v>
      </c>
      <c r="C36" s="7">
        <f>+'[1]สงม. 2-รักษา'!D34</f>
        <v>909200</v>
      </c>
      <c r="D36" s="7">
        <f>+'[1]สงม. 2-รักษา'!E34</f>
        <v>0</v>
      </c>
      <c r="E36" s="7">
        <f>+'[1]สงม. 2-รักษา'!F34</f>
        <v>0</v>
      </c>
    </row>
    <row r="37" spans="1:5" outlineLevel="1" x14ac:dyDescent="0.3">
      <c r="A37" s="16" t="s">
        <v>26</v>
      </c>
      <c r="B37" s="17">
        <f>+B38</f>
        <v>801200</v>
      </c>
      <c r="C37" s="12">
        <f>+C38</f>
        <v>660200</v>
      </c>
      <c r="D37" s="12">
        <f t="shared" ref="D37:E37" si="5">+D38</f>
        <v>141000</v>
      </c>
      <c r="E37" s="12">
        <f t="shared" si="5"/>
        <v>0</v>
      </c>
    </row>
    <row r="38" spans="1:5" outlineLevel="1" x14ac:dyDescent="0.3">
      <c r="A38" s="13" t="s">
        <v>15</v>
      </c>
      <c r="B38" s="7">
        <f>SUM(C38:E38)</f>
        <v>801200</v>
      </c>
      <c r="C38" s="7">
        <f>+'[1]สงม. 2-กวาด'!D16</f>
        <v>660200</v>
      </c>
      <c r="D38" s="7">
        <f>+'[1]สงม. 2-กวาด'!E16</f>
        <v>141000</v>
      </c>
      <c r="E38" s="7">
        <f>+'[1]สงม. 2-กวาด'!F16</f>
        <v>0</v>
      </c>
    </row>
    <row r="39" spans="1:5" outlineLevel="1" x14ac:dyDescent="0.3">
      <c r="A39" s="16" t="s">
        <v>27</v>
      </c>
      <c r="B39" s="17">
        <f>SUM(C39:E39)</f>
        <v>5144300</v>
      </c>
      <c r="C39" s="12">
        <f>+C40</f>
        <v>1840900</v>
      </c>
      <c r="D39" s="12">
        <f t="shared" ref="D39:E39" si="6">+D40</f>
        <v>2051200</v>
      </c>
      <c r="E39" s="12">
        <f t="shared" si="6"/>
        <v>1252200</v>
      </c>
    </row>
    <row r="40" spans="1:5" outlineLevel="1" x14ac:dyDescent="0.3">
      <c r="A40" s="13" t="s">
        <v>15</v>
      </c>
      <c r="B40" s="7">
        <f>SUM(C40:E40)</f>
        <v>5144300</v>
      </c>
      <c r="C40" s="7">
        <f>+'[1]สงม. 2-เก็บขยะ'!D16</f>
        <v>1840900</v>
      </c>
      <c r="D40" s="7">
        <f>+'[1]สงม. 2-เก็บขยะ'!E16</f>
        <v>2051200</v>
      </c>
      <c r="E40" s="7">
        <f>+'[1]สงม. 2-เก็บขยะ'!F16</f>
        <v>1252200</v>
      </c>
    </row>
    <row r="41" spans="1:5" s="15" customFormat="1" x14ac:dyDescent="0.3">
      <c r="A41" s="16" t="s">
        <v>28</v>
      </c>
      <c r="B41" s="17">
        <f>SUM(C41:E41)</f>
        <v>4679700</v>
      </c>
      <c r="C41" s="12">
        <f>+C42</f>
        <v>3609580</v>
      </c>
      <c r="D41" s="12">
        <f>+D42</f>
        <v>893420</v>
      </c>
      <c r="E41" s="12">
        <f>+E42</f>
        <v>176700</v>
      </c>
    </row>
    <row r="42" spans="1:5" outlineLevel="1" x14ac:dyDescent="0.3">
      <c r="A42" s="13" t="s">
        <v>15</v>
      </c>
      <c r="B42" s="7">
        <f>SUM(C42:E42)</f>
        <v>4679700</v>
      </c>
      <c r="C42" s="7">
        <f>+'[1]สงม. 2-ดูแลสวน'!D16</f>
        <v>3609580</v>
      </c>
      <c r="D42" s="7">
        <f>+'[1]สงม. 2-ดูแลสวน'!E16</f>
        <v>893420</v>
      </c>
      <c r="E42" s="7">
        <f>+'[1]สงม. 2-ดูแลสวน'!F16</f>
        <v>176700</v>
      </c>
    </row>
    <row r="43" spans="1:5" s="15" customFormat="1" x14ac:dyDescent="0.3">
      <c r="A43" s="8" t="s">
        <v>29</v>
      </c>
      <c r="B43" s="9"/>
      <c r="C43" s="9"/>
      <c r="D43" s="9"/>
      <c r="E43" s="9"/>
    </row>
    <row r="44" spans="1:5" s="15" customFormat="1" x14ac:dyDescent="0.3">
      <c r="A44" s="10" t="s">
        <v>10</v>
      </c>
      <c r="B44" s="9">
        <f>+B45+B47</f>
        <v>6160700</v>
      </c>
      <c r="C44" s="9">
        <f>+C45+C47</f>
        <v>1945000</v>
      </c>
      <c r="D44" s="9">
        <f>+D45+D47</f>
        <v>2281300</v>
      </c>
      <c r="E44" s="9">
        <f>+E45+E47</f>
        <v>1934400</v>
      </c>
    </row>
    <row r="45" spans="1:5" outlineLevel="1" x14ac:dyDescent="0.3">
      <c r="A45" s="16" t="s">
        <v>30</v>
      </c>
      <c r="B45" s="17">
        <f>+B46</f>
        <v>5795050</v>
      </c>
      <c r="C45" s="12">
        <f>+C46</f>
        <v>1873500</v>
      </c>
      <c r="D45" s="12">
        <f t="shared" ref="D45:E45" si="7">+D46</f>
        <v>2047500</v>
      </c>
      <c r="E45" s="12">
        <f t="shared" si="7"/>
        <v>1874050</v>
      </c>
    </row>
    <row r="46" spans="1:5" outlineLevel="1" x14ac:dyDescent="0.3">
      <c r="A46" s="13" t="s">
        <v>15</v>
      </c>
      <c r="B46" s="7">
        <f>SUM(C46:E46)</f>
        <v>5795050</v>
      </c>
      <c r="C46" s="7">
        <f>+'[1]สงม. 2-สอบสวน'!D16</f>
        <v>1873500</v>
      </c>
      <c r="D46" s="7">
        <f>+'[1]สงม. 2-สอบสวน'!E16</f>
        <v>2047500</v>
      </c>
      <c r="E46" s="7">
        <f>+'[1]สงม. 2-สอบสวน'!F16</f>
        <v>1874050</v>
      </c>
    </row>
    <row r="47" spans="1:5" outlineLevel="1" x14ac:dyDescent="0.3">
      <c r="A47" s="16" t="s">
        <v>31</v>
      </c>
      <c r="B47" s="17">
        <f>+B48</f>
        <v>365650</v>
      </c>
      <c r="C47" s="12">
        <f>+C48</f>
        <v>71500</v>
      </c>
      <c r="D47" s="12">
        <f>+D48</f>
        <v>233800</v>
      </c>
      <c r="E47" s="12">
        <f>+E48</f>
        <v>60350</v>
      </c>
    </row>
    <row r="48" spans="1:5" outlineLevel="1" x14ac:dyDescent="0.3">
      <c r="A48" s="13" t="s">
        <v>15</v>
      </c>
      <c r="B48" s="7">
        <f>SUM(C48:E48)</f>
        <v>365650</v>
      </c>
      <c r="C48" s="7">
        <f>+'[1]สงม. 2-ตรวจบังคับ'!D16</f>
        <v>71500</v>
      </c>
      <c r="D48" s="7">
        <f>+'[1]สงม. 2-ตรวจบังคับ'!E16</f>
        <v>233800</v>
      </c>
      <c r="E48" s="7">
        <f>+'[1]สงม. 2-ตรวจบังคับ'!F16</f>
        <v>60350</v>
      </c>
    </row>
    <row r="49" spans="1:5" s="15" customFormat="1" x14ac:dyDescent="0.3">
      <c r="A49" s="8" t="s">
        <v>32</v>
      </c>
      <c r="B49" s="9"/>
      <c r="C49" s="9"/>
      <c r="D49" s="9"/>
      <c r="E49" s="9"/>
    </row>
    <row r="50" spans="1:5" s="15" customFormat="1" x14ac:dyDescent="0.3">
      <c r="A50" s="10" t="s">
        <v>10</v>
      </c>
      <c r="B50" s="9">
        <f>+B51+B53+B55+B57</f>
        <v>9103100</v>
      </c>
      <c r="C50" s="9">
        <f>+C51+C53+C55+C57</f>
        <v>4092220</v>
      </c>
      <c r="D50" s="9">
        <f>+D51+D53+D55+D57</f>
        <v>3188200</v>
      </c>
      <c r="E50" s="9">
        <f>+E51+E53+E55+E57</f>
        <v>1822680</v>
      </c>
    </row>
    <row r="51" spans="1:5" outlineLevel="1" x14ac:dyDescent="0.3">
      <c r="A51" s="16" t="s">
        <v>33</v>
      </c>
      <c r="B51" s="17">
        <f>+B52</f>
        <v>1138100</v>
      </c>
      <c r="C51" s="12">
        <f>+C52</f>
        <v>464520</v>
      </c>
      <c r="D51" s="12">
        <f t="shared" ref="D51:E51" si="8">+D52</f>
        <v>359500</v>
      </c>
      <c r="E51" s="12">
        <f t="shared" si="8"/>
        <v>314080</v>
      </c>
    </row>
    <row r="52" spans="1:5" outlineLevel="1" x14ac:dyDescent="0.3">
      <c r="A52" s="13" t="s">
        <v>15</v>
      </c>
      <c r="B52" s="7">
        <f>SUM(C52:E52)</f>
        <v>1138100</v>
      </c>
      <c r="C52" s="7">
        <f>+'[1]สงม. 2-บริหารยธ'!D16</f>
        <v>464520</v>
      </c>
      <c r="D52" s="7">
        <f>+'[1]สงม. 2-บริหารยธ'!E16</f>
        <v>359500</v>
      </c>
      <c r="E52" s="7">
        <f>+'[1]สงม. 2-บริหารยธ'!F16</f>
        <v>314080</v>
      </c>
    </row>
    <row r="53" spans="1:5" outlineLevel="1" x14ac:dyDescent="0.3">
      <c r="A53" s="16" t="s">
        <v>34</v>
      </c>
      <c r="B53" s="17">
        <f>+B54</f>
        <v>6100</v>
      </c>
      <c r="C53" s="12">
        <f>+C54</f>
        <v>4400</v>
      </c>
      <c r="D53" s="12">
        <f t="shared" ref="D53:E53" si="9">+D54</f>
        <v>1700</v>
      </c>
      <c r="E53" s="12">
        <f t="shared" si="9"/>
        <v>0</v>
      </c>
    </row>
    <row r="54" spans="1:5" outlineLevel="1" x14ac:dyDescent="0.3">
      <c r="A54" s="13" t="s">
        <v>15</v>
      </c>
      <c r="B54" s="7">
        <f>SUM(C54:E54)</f>
        <v>6100</v>
      </c>
      <c r="C54" s="7">
        <f>+'[1]สงม. 2-อนุญาตก่อสร้าง'!D16</f>
        <v>4400</v>
      </c>
      <c r="D54" s="7">
        <f>+'[1]สงม. 2-อนุญาตก่อสร้าง'!E16</f>
        <v>1700</v>
      </c>
      <c r="E54" s="7">
        <f>+'[1]สงม. 2-อนุญาตก่อสร้าง'!F16</f>
        <v>0</v>
      </c>
    </row>
    <row r="55" spans="1:5" outlineLevel="1" x14ac:dyDescent="0.3">
      <c r="A55" s="16" t="s">
        <v>35</v>
      </c>
      <c r="B55" s="17">
        <f>SUM(B56:B56)</f>
        <v>6342400</v>
      </c>
      <c r="C55" s="12">
        <f>+C56</f>
        <v>2588200</v>
      </c>
      <c r="D55" s="12">
        <f t="shared" ref="D55:E55" si="10">+D56</f>
        <v>2704200</v>
      </c>
      <c r="E55" s="12">
        <f t="shared" si="10"/>
        <v>1050000</v>
      </c>
    </row>
    <row r="56" spans="1:5" outlineLevel="1" x14ac:dyDescent="0.3">
      <c r="A56" s="13" t="s">
        <v>15</v>
      </c>
      <c r="B56" s="7">
        <f>SUM(C56:E56)</f>
        <v>6342400</v>
      </c>
      <c r="C56" s="7">
        <f>+'[1]สงม. 2-บำรุงรักษา'!D16</f>
        <v>2588200</v>
      </c>
      <c r="D56" s="7">
        <f>+'[1]สงม. 2-บำรุงรักษา'!E16</f>
        <v>2704200</v>
      </c>
      <c r="E56" s="7">
        <f>+'[1]สงม. 2-บำรุงรักษา'!F16</f>
        <v>1050000</v>
      </c>
    </row>
    <row r="57" spans="1:5" outlineLevel="1" x14ac:dyDescent="0.3">
      <c r="A57" s="16" t="s">
        <v>36</v>
      </c>
      <c r="B57" s="17">
        <f>+B58</f>
        <v>1616500</v>
      </c>
      <c r="C57" s="12">
        <f>+C58</f>
        <v>1035100</v>
      </c>
      <c r="D57" s="12">
        <f>+D58</f>
        <v>122800</v>
      </c>
      <c r="E57" s="12">
        <f>+E58</f>
        <v>458600</v>
      </c>
    </row>
    <row r="58" spans="1:5" outlineLevel="1" x14ac:dyDescent="0.3">
      <c r="A58" s="13" t="s">
        <v>15</v>
      </c>
      <c r="B58" s="7">
        <f>SUM(C58:E58)</f>
        <v>1616500</v>
      </c>
      <c r="C58" s="7">
        <f>+'[1]สงม. 2-ระบายน้ำ'!D16</f>
        <v>1035100</v>
      </c>
      <c r="D58" s="7">
        <f>+'[1]สงม. 2-ระบายน้ำ'!E16</f>
        <v>122800</v>
      </c>
      <c r="E58" s="7">
        <f>+'[1]สงม. 2-ระบายน้ำ'!F16</f>
        <v>458600</v>
      </c>
    </row>
    <row r="59" spans="1:5" s="15" customFormat="1" x14ac:dyDescent="0.3">
      <c r="A59" s="8" t="s">
        <v>37</v>
      </c>
      <c r="B59" s="9"/>
      <c r="C59" s="9"/>
      <c r="D59" s="9"/>
      <c r="E59" s="9"/>
    </row>
    <row r="60" spans="1:5" s="15" customFormat="1" x14ac:dyDescent="0.3">
      <c r="A60" s="10" t="s">
        <v>10</v>
      </c>
      <c r="B60" s="9">
        <f>+B61+B64</f>
        <v>37316000</v>
      </c>
      <c r="C60" s="9">
        <f>+C61+C64</f>
        <v>14869784</v>
      </c>
      <c r="D60" s="9">
        <f>+D61+D64</f>
        <v>11846356</v>
      </c>
      <c r="E60" s="9">
        <f>+E61+E64</f>
        <v>10599860</v>
      </c>
    </row>
    <row r="61" spans="1:5" outlineLevel="1" x14ac:dyDescent="0.3">
      <c r="A61" s="16" t="s">
        <v>38</v>
      </c>
      <c r="B61" s="17">
        <f>SUM(B62:B63)</f>
        <v>2270900</v>
      </c>
      <c r="C61" s="12">
        <f>+C62+C63</f>
        <v>860520</v>
      </c>
      <c r="D61" s="12">
        <f>+D62+D63</f>
        <v>705320</v>
      </c>
      <c r="E61" s="12">
        <f>+E62+E63</f>
        <v>705060</v>
      </c>
    </row>
    <row r="62" spans="1:5" outlineLevel="1" x14ac:dyDescent="0.3">
      <c r="A62" s="13" t="s">
        <v>15</v>
      </c>
      <c r="B62" s="7">
        <f>SUM(C62:E62)</f>
        <v>2270900</v>
      </c>
      <c r="C62" s="7">
        <f>+'[1]สงม. 2-บริหารพัฒนา'!D16</f>
        <v>860520</v>
      </c>
      <c r="D62" s="7">
        <f>+'[1]สงม. 2-บริหารพัฒนา'!E16</f>
        <v>705320</v>
      </c>
      <c r="E62" s="7">
        <f>+'[1]สงม. 2-บริหารพัฒนา'!F16</f>
        <v>705060</v>
      </c>
    </row>
    <row r="63" spans="1:5" outlineLevel="1" x14ac:dyDescent="0.3">
      <c r="A63" s="13" t="s">
        <v>16</v>
      </c>
      <c r="B63" s="7">
        <f>SUM(C63:E63)</f>
        <v>0</v>
      </c>
      <c r="C63" s="7">
        <v>0</v>
      </c>
      <c r="D63" s="7">
        <v>0</v>
      </c>
      <c r="E63" s="7">
        <v>0</v>
      </c>
    </row>
    <row r="64" spans="1:5" outlineLevel="1" x14ac:dyDescent="0.3">
      <c r="A64" s="16" t="s">
        <v>39</v>
      </c>
      <c r="B64" s="17">
        <f>SUM(B65:B66)</f>
        <v>35045100</v>
      </c>
      <c r="C64" s="12">
        <f>SUM(C65:C66)</f>
        <v>14009264</v>
      </c>
      <c r="D64" s="12">
        <f>SUM(D65:D66)</f>
        <v>11141036</v>
      </c>
      <c r="E64" s="12">
        <f>SUM(E65:E66)</f>
        <v>9894800</v>
      </c>
    </row>
    <row r="65" spans="1:7" outlineLevel="1" x14ac:dyDescent="0.3">
      <c r="A65" s="13" t="s">
        <v>15</v>
      </c>
      <c r="B65" s="7">
        <f>SUM(C65:E65)</f>
        <v>26585700</v>
      </c>
      <c r="C65" s="7">
        <f>+'[1]สงม. 2-พัฒนา'!D16</f>
        <v>9764440</v>
      </c>
      <c r="D65" s="7">
        <f>+'[1]สงม. 2-พัฒนา'!E16</f>
        <v>8651160</v>
      </c>
      <c r="E65" s="7">
        <f>+'[1]สงม. 2-พัฒนา'!F16</f>
        <v>8170100</v>
      </c>
    </row>
    <row r="66" spans="1:7" outlineLevel="1" x14ac:dyDescent="0.3">
      <c r="A66" s="13" t="s">
        <v>16</v>
      </c>
      <c r="B66" s="7">
        <f>SUM(C66:E66)</f>
        <v>8459400</v>
      </c>
      <c r="C66" s="7">
        <f>+'[1]สงม. 2-พัฒนา'!D67</f>
        <v>4244824</v>
      </c>
      <c r="D66" s="7">
        <f>+'[1]สงม. 2-พัฒนา'!E67</f>
        <v>2489876</v>
      </c>
      <c r="E66" s="7">
        <f>+'[1]สงม. 2-พัฒนา'!F67</f>
        <v>1724700</v>
      </c>
    </row>
    <row r="67" spans="1:7" s="15" customFormat="1" x14ac:dyDescent="0.3">
      <c r="A67" s="8" t="s">
        <v>40</v>
      </c>
      <c r="B67" s="9"/>
      <c r="C67" s="9"/>
      <c r="D67" s="9"/>
      <c r="E67" s="9"/>
    </row>
    <row r="68" spans="1:7" s="15" customFormat="1" x14ac:dyDescent="0.3">
      <c r="A68" s="10" t="s">
        <v>10</v>
      </c>
      <c r="B68" s="9">
        <f>+B69+B71+B74</f>
        <v>1710500</v>
      </c>
      <c r="C68" s="9">
        <f>+C69+C71+C74</f>
        <v>1427200</v>
      </c>
      <c r="D68" s="9">
        <f>+D69+D71+D74</f>
        <v>181600</v>
      </c>
      <c r="E68" s="9">
        <f>+E69+E71+E74</f>
        <v>101700</v>
      </c>
    </row>
    <row r="69" spans="1:7" outlineLevel="1" x14ac:dyDescent="0.3">
      <c r="A69" s="16" t="s">
        <v>41</v>
      </c>
      <c r="B69" s="17">
        <f>+B70</f>
        <v>76400</v>
      </c>
      <c r="C69" s="12">
        <f>+C70</f>
        <v>33200</v>
      </c>
      <c r="D69" s="12">
        <f>+D70</f>
        <v>23200</v>
      </c>
      <c r="E69" s="12">
        <f t="shared" ref="E69" si="11">+E70</f>
        <v>20000</v>
      </c>
    </row>
    <row r="70" spans="1:7" outlineLevel="1" x14ac:dyDescent="0.3">
      <c r="A70" s="13" t="s">
        <v>15</v>
      </c>
      <c r="B70" s="7">
        <f>SUM(C70:E70)</f>
        <v>76400</v>
      </c>
      <c r="C70" s="7">
        <f>+'[1]สงม. 2-สวล'!D16</f>
        <v>33200</v>
      </c>
      <c r="D70" s="7">
        <f>+'[1]สงม. 2-สวล'!E16</f>
        <v>23200</v>
      </c>
      <c r="E70" s="7">
        <f>+'[1]สงม. 2-สวล'!F16</f>
        <v>20000</v>
      </c>
    </row>
    <row r="71" spans="1:7" outlineLevel="1" x14ac:dyDescent="0.3">
      <c r="A71" s="16" t="s">
        <v>42</v>
      </c>
      <c r="B71" s="17">
        <f>SUM(B72:B73)</f>
        <v>1561600</v>
      </c>
      <c r="C71" s="12">
        <f>+C72+C73</f>
        <v>1364800</v>
      </c>
      <c r="D71" s="12">
        <f>+D72+D73</f>
        <v>136700</v>
      </c>
      <c r="E71" s="12">
        <f t="shared" ref="E71" si="12">+E72+E73</f>
        <v>60100</v>
      </c>
    </row>
    <row r="72" spans="1:7" outlineLevel="1" x14ac:dyDescent="0.3">
      <c r="A72" s="13" t="s">
        <v>15</v>
      </c>
      <c r="B72" s="7">
        <f>SUM(C72:E72)</f>
        <v>1352200</v>
      </c>
      <c r="C72" s="7">
        <f>+'[1]สงม. 2-สุขาภิบาล'!D16</f>
        <v>1300500</v>
      </c>
      <c r="D72" s="7">
        <f>+'[1]สงม. 2-สุขาภิบาล'!E16</f>
        <v>25900</v>
      </c>
      <c r="E72" s="7">
        <f>+'[1]สงม. 2-สุขาภิบาล'!F16</f>
        <v>25800</v>
      </c>
    </row>
    <row r="73" spans="1:7" outlineLevel="1" x14ac:dyDescent="0.3">
      <c r="A73" s="13" t="s">
        <v>16</v>
      </c>
      <c r="B73" s="7">
        <f>SUM(C73:E73)</f>
        <v>209400</v>
      </c>
      <c r="C73" s="7">
        <f>+'[1]สงม. 2-สุขาภิบาล'!D38</f>
        <v>64300</v>
      </c>
      <c r="D73" s="7">
        <f>+'[1]สงม. 2-สุขาภิบาล'!E38</f>
        <v>110800</v>
      </c>
      <c r="E73" s="7">
        <f>+'[1]สงม. 2-สุขาภิบาล'!F38</f>
        <v>34300</v>
      </c>
    </row>
    <row r="74" spans="1:7" outlineLevel="1" x14ac:dyDescent="0.3">
      <c r="A74" s="16" t="s">
        <v>43</v>
      </c>
      <c r="B74" s="17">
        <f>SUM(B75:B75)</f>
        <v>72500</v>
      </c>
      <c r="C74" s="12">
        <f>+C75</f>
        <v>29200</v>
      </c>
      <c r="D74" s="12">
        <f t="shared" ref="D74:E74" si="13">+D75</f>
        <v>21700</v>
      </c>
      <c r="E74" s="12">
        <f t="shared" si="13"/>
        <v>21600</v>
      </c>
    </row>
    <row r="75" spans="1:7" outlineLevel="1" x14ac:dyDescent="0.3">
      <c r="A75" s="13" t="s">
        <v>15</v>
      </c>
      <c r="B75" s="7">
        <f>SUM(C75:E75)</f>
        <v>72500</v>
      </c>
      <c r="C75" s="7">
        <f>+'[1]สงม. 2-ป้องกัน'!D16</f>
        <v>29200</v>
      </c>
      <c r="D75" s="7">
        <f>+'[1]สงม. 2-ป้องกัน'!E16</f>
        <v>21700</v>
      </c>
      <c r="E75" s="7">
        <f>+'[1]สงม. 2-ป้องกัน'!F16</f>
        <v>21600</v>
      </c>
    </row>
    <row r="76" spans="1:7" s="15" customFormat="1" x14ac:dyDescent="0.3">
      <c r="A76" s="8" t="s">
        <v>44</v>
      </c>
      <c r="B76" s="9"/>
      <c r="C76" s="9"/>
      <c r="D76" s="9"/>
      <c r="E76" s="9"/>
      <c r="G76" s="18"/>
    </row>
    <row r="77" spans="1:7" s="15" customFormat="1" x14ac:dyDescent="0.3">
      <c r="A77" s="10" t="s">
        <v>10</v>
      </c>
      <c r="B77" s="9">
        <f>+B78+B81</f>
        <v>49980500</v>
      </c>
      <c r="C77" s="9">
        <f>+C78+C81</f>
        <v>33232500</v>
      </c>
      <c r="D77" s="9">
        <f>+D78+D81</f>
        <v>14040500</v>
      </c>
      <c r="E77" s="9">
        <f>+E78+E81</f>
        <v>2707500</v>
      </c>
    </row>
    <row r="78" spans="1:7" outlineLevel="1" x14ac:dyDescent="0.3">
      <c r="A78" s="16" t="s">
        <v>45</v>
      </c>
      <c r="B78" s="17">
        <f>SUM(B79:B80)</f>
        <v>449400</v>
      </c>
      <c r="C78" s="12">
        <f>+C79+C80</f>
        <v>159200</v>
      </c>
      <c r="D78" s="12">
        <f>+D79+D80</f>
        <v>166700</v>
      </c>
      <c r="E78" s="12">
        <f t="shared" ref="E78" si="14">+E79+E80</f>
        <v>123500</v>
      </c>
    </row>
    <row r="79" spans="1:7" outlineLevel="1" x14ac:dyDescent="0.3">
      <c r="A79" s="13" t="s">
        <v>15</v>
      </c>
      <c r="B79" s="7">
        <f>SUM(C79:E79)</f>
        <v>443200</v>
      </c>
      <c r="C79" s="7">
        <f>+'[1]สงม. 2-ศึกษา'!D16</f>
        <v>159200</v>
      </c>
      <c r="D79" s="7">
        <f>+'[1]สงม. 2-ศึกษา'!E16</f>
        <v>160500</v>
      </c>
      <c r="E79" s="7">
        <f>+'[1]สงม. 2-ศึกษา'!F16</f>
        <v>123500</v>
      </c>
    </row>
    <row r="80" spans="1:7" outlineLevel="1" x14ac:dyDescent="0.3">
      <c r="A80" s="13" t="s">
        <v>16</v>
      </c>
      <c r="B80" s="7">
        <f t="shared" ref="B80" si="15">SUM(C80:E80)</f>
        <v>6200</v>
      </c>
      <c r="C80" s="7">
        <f>+'[1]สงม. 2-ศึกษา'!D36</f>
        <v>0</v>
      </c>
      <c r="D80" s="7">
        <f>+'[1]สงม. 2-ศึกษา'!E36</f>
        <v>6200</v>
      </c>
      <c r="E80" s="7">
        <f>+'[1]สงม. 2-ศึกษา'!F36</f>
        <v>0</v>
      </c>
    </row>
    <row r="81" spans="1:5" outlineLevel="1" x14ac:dyDescent="0.3">
      <c r="A81" s="16" t="s">
        <v>46</v>
      </c>
      <c r="B81" s="17">
        <f>SUM(B82:B84)</f>
        <v>49531100</v>
      </c>
      <c r="C81" s="12">
        <f>+C82+C83+C84</f>
        <v>33073300</v>
      </c>
      <c r="D81" s="12">
        <f t="shared" ref="D81:E81" si="16">+D82+D83+D84</f>
        <v>13873800</v>
      </c>
      <c r="E81" s="12">
        <f t="shared" si="16"/>
        <v>2584000</v>
      </c>
    </row>
    <row r="82" spans="1:5" outlineLevel="1" x14ac:dyDescent="0.3">
      <c r="A82" s="13" t="s">
        <v>15</v>
      </c>
      <c r="B82" s="7">
        <f>SUM(C82:E82)</f>
        <v>29345900</v>
      </c>
      <c r="C82" s="7">
        <f>+'[1]สงม. 2-งบประมาณร.ร.'!D16</f>
        <v>19135300</v>
      </c>
      <c r="D82" s="7">
        <f>+'[1]สงม. 2-งบประมาณร.ร.'!E16</f>
        <v>7626600</v>
      </c>
      <c r="E82" s="7">
        <f>+'[1]สงม. 2-งบประมาณร.ร.'!F16</f>
        <v>2584000</v>
      </c>
    </row>
    <row r="83" spans="1:5" outlineLevel="1" x14ac:dyDescent="0.3">
      <c r="A83" s="13" t="s">
        <v>47</v>
      </c>
      <c r="B83" s="7">
        <f>SUM(C83:E83)</f>
        <v>15372700</v>
      </c>
      <c r="C83" s="7">
        <f>+'[1]สงม. 2-งบประมาณร.ร.'!D64</f>
        <v>13638200</v>
      </c>
      <c r="D83" s="7">
        <f>+'[1]สงม. 2-งบประมาณร.ร.'!E64</f>
        <v>1734500</v>
      </c>
      <c r="E83" s="7">
        <f>+'[1]สงม. 2-งบประมาณร.ร.'!F64</f>
        <v>0</v>
      </c>
    </row>
    <row r="84" spans="1:5" outlineLevel="1" x14ac:dyDescent="0.3">
      <c r="A84" s="13" t="s">
        <v>48</v>
      </c>
      <c r="B84" s="7">
        <f>SUM(C84:E84)</f>
        <v>4812500</v>
      </c>
      <c r="C84" s="7">
        <f>+'[1]สงม. 2-งบประมาณร.ร.'!D72</f>
        <v>299800</v>
      </c>
      <c r="D84" s="7">
        <f>+'[1]สงม. 2-งบประมาณร.ร.'!E72</f>
        <v>4512700</v>
      </c>
      <c r="E84" s="7">
        <f>+'[1]สงม. 2-งบประมาณร.ร.'!F72</f>
        <v>0</v>
      </c>
    </row>
    <row r="85" spans="1:5" outlineLevel="1" x14ac:dyDescent="0.3">
      <c r="A85" s="13"/>
      <c r="B85" s="7"/>
      <c r="C85" s="7"/>
      <c r="D85" s="7"/>
      <c r="E85" s="7"/>
    </row>
    <row r="86" spans="1:5" s="15" customFormat="1" x14ac:dyDescent="0.3">
      <c r="A86" s="10" t="s">
        <v>49</v>
      </c>
      <c r="B86" s="9">
        <f>SUM(C86,D86,E86)</f>
        <v>1688700</v>
      </c>
      <c r="C86" s="9">
        <f>+C88+C91+C95+C98</f>
        <v>828840</v>
      </c>
      <c r="D86" s="9">
        <f t="shared" ref="D86:E86" si="17">+D88+D91+D95+D98</f>
        <v>473040</v>
      </c>
      <c r="E86" s="9">
        <f t="shared" si="17"/>
        <v>386820</v>
      </c>
    </row>
    <row r="87" spans="1:5" s="15" customFormat="1" x14ac:dyDescent="0.3">
      <c r="A87" s="19" t="s">
        <v>50</v>
      </c>
      <c r="B87" s="12"/>
      <c r="C87" s="12"/>
      <c r="D87" s="12"/>
      <c r="E87" s="12"/>
    </row>
    <row r="88" spans="1:5" s="15" customFormat="1" x14ac:dyDescent="0.3">
      <c r="A88" s="19" t="s">
        <v>51</v>
      </c>
      <c r="B88" s="12">
        <f>+B89</f>
        <v>80000</v>
      </c>
      <c r="C88" s="12">
        <f t="shared" ref="C88:E88" si="18">+C89</f>
        <v>80000</v>
      </c>
      <c r="D88" s="12">
        <f t="shared" si="18"/>
        <v>0</v>
      </c>
      <c r="E88" s="12">
        <f t="shared" si="18"/>
        <v>0</v>
      </c>
    </row>
    <row r="89" spans="1:5" s="15" customFormat="1" x14ac:dyDescent="0.3">
      <c r="A89" s="20" t="s">
        <v>52</v>
      </c>
      <c r="B89" s="21">
        <v>80000</v>
      </c>
      <c r="C89" s="12">
        <v>80000</v>
      </c>
      <c r="D89" s="12">
        <v>0</v>
      </c>
      <c r="E89" s="12">
        <v>0</v>
      </c>
    </row>
    <row r="90" spans="1:5" s="15" customFormat="1" x14ac:dyDescent="0.3">
      <c r="A90" s="22" t="s">
        <v>53</v>
      </c>
      <c r="B90" s="12"/>
      <c r="C90" s="12"/>
      <c r="D90" s="12"/>
      <c r="E90" s="12"/>
    </row>
    <row r="91" spans="1:5" s="15" customFormat="1" x14ac:dyDescent="0.3">
      <c r="A91" s="19" t="s">
        <v>51</v>
      </c>
      <c r="B91" s="12">
        <f>+B92</f>
        <v>1134000</v>
      </c>
      <c r="C91" s="12">
        <f t="shared" ref="C91:E91" si="19">+C92</f>
        <v>378000</v>
      </c>
      <c r="D91" s="12">
        <f t="shared" si="19"/>
        <v>378000</v>
      </c>
      <c r="E91" s="12">
        <f t="shared" si="19"/>
        <v>378000</v>
      </c>
    </row>
    <row r="92" spans="1:5" s="15" customFormat="1" x14ac:dyDescent="0.3">
      <c r="A92" s="20" t="s">
        <v>54</v>
      </c>
      <c r="B92" s="21">
        <v>1134000</v>
      </c>
      <c r="C92" s="12">
        <v>378000</v>
      </c>
      <c r="D92" s="12">
        <v>378000</v>
      </c>
      <c r="E92" s="12">
        <v>378000</v>
      </c>
    </row>
    <row r="93" spans="1:5" s="15" customFormat="1" x14ac:dyDescent="0.3">
      <c r="A93" s="23"/>
      <c r="B93" s="24"/>
      <c r="C93" s="25"/>
      <c r="D93" s="25"/>
      <c r="E93" s="25"/>
    </row>
    <row r="94" spans="1:5" s="15" customFormat="1" ht="39.75" customHeight="1" x14ac:dyDescent="0.3">
      <c r="A94" s="26" t="s">
        <v>55</v>
      </c>
      <c r="B94" s="12"/>
      <c r="C94" s="12"/>
      <c r="D94" s="12"/>
      <c r="E94" s="12"/>
    </row>
    <row r="95" spans="1:5" s="15" customFormat="1" ht="21" customHeight="1" x14ac:dyDescent="0.3">
      <c r="A95" s="19" t="s">
        <v>51</v>
      </c>
      <c r="B95" s="12">
        <f>+B96</f>
        <v>303000</v>
      </c>
      <c r="C95" s="12">
        <f t="shared" ref="C95:E95" si="20">+C96</f>
        <v>303000</v>
      </c>
      <c r="D95" s="12">
        <f t="shared" si="20"/>
        <v>0</v>
      </c>
      <c r="E95" s="12">
        <f t="shared" si="20"/>
        <v>0</v>
      </c>
    </row>
    <row r="96" spans="1:5" s="15" customFormat="1" ht="46.5" customHeight="1" x14ac:dyDescent="0.3">
      <c r="A96" s="27" t="s">
        <v>56</v>
      </c>
      <c r="B96" s="28">
        <v>303000</v>
      </c>
      <c r="C96" s="28">
        <v>303000</v>
      </c>
      <c r="D96" s="28">
        <v>0</v>
      </c>
      <c r="E96" s="28">
        <v>0</v>
      </c>
    </row>
    <row r="97" spans="1:5" s="15" customFormat="1" ht="52.5" customHeight="1" x14ac:dyDescent="0.3">
      <c r="A97" s="29" t="s">
        <v>57</v>
      </c>
      <c r="B97" s="28"/>
      <c r="C97" s="12"/>
      <c r="D97" s="12"/>
      <c r="E97" s="12"/>
    </row>
    <row r="98" spans="1:5" s="15" customFormat="1" ht="21" customHeight="1" x14ac:dyDescent="0.3">
      <c r="A98" s="19" t="s">
        <v>51</v>
      </c>
      <c r="B98" s="28">
        <f>+B99</f>
        <v>171700</v>
      </c>
      <c r="C98" s="28">
        <f t="shared" ref="C98:E98" si="21">+C99</f>
        <v>67840</v>
      </c>
      <c r="D98" s="28">
        <f t="shared" si="21"/>
        <v>95040</v>
      </c>
      <c r="E98" s="28">
        <f t="shared" si="21"/>
        <v>8820</v>
      </c>
    </row>
    <row r="99" spans="1:5" s="15" customFormat="1" ht="56.25" x14ac:dyDescent="0.3">
      <c r="A99" s="27" t="s">
        <v>58</v>
      </c>
      <c r="B99" s="28">
        <v>171700</v>
      </c>
      <c r="C99" s="28">
        <v>67840</v>
      </c>
      <c r="D99" s="28">
        <v>95040</v>
      </c>
      <c r="E99" s="28">
        <v>8820</v>
      </c>
    </row>
    <row r="100" spans="1:5" s="15" customFormat="1" x14ac:dyDescent="0.3">
      <c r="A100" s="30" t="s">
        <v>59</v>
      </c>
      <c r="B100" s="9">
        <f>+B8+B13+B21+B25+B29+B33+B44+B50+B60+B68+B77</f>
        <v>142737520</v>
      </c>
      <c r="C100" s="9">
        <f>+C8+C13+C21+C25+C29+C33+C44+C50+C60+C68+C77</f>
        <v>79196014</v>
      </c>
      <c r="D100" s="9">
        <f>+D8+D13+D21+D25+D29+D33+D44+D50+D60+D68+D77</f>
        <v>40042006</v>
      </c>
      <c r="E100" s="9">
        <f>+E8+E13+E21+E25+E29+E33+E44+E50+E60+E68+E77</f>
        <v>23499500</v>
      </c>
    </row>
    <row r="101" spans="1:5" s="15" customFormat="1" x14ac:dyDescent="0.3">
      <c r="A101" s="30" t="s">
        <v>60</v>
      </c>
      <c r="B101" s="9">
        <f>+B86</f>
        <v>1688700</v>
      </c>
      <c r="C101" s="9">
        <f t="shared" ref="C101:E101" si="22">+C86</f>
        <v>828840</v>
      </c>
      <c r="D101" s="9">
        <f t="shared" si="22"/>
        <v>473040</v>
      </c>
      <c r="E101" s="9">
        <f t="shared" si="22"/>
        <v>386820</v>
      </c>
    </row>
    <row r="102" spans="1:5" x14ac:dyDescent="0.3">
      <c r="A102" s="31" t="s">
        <v>4</v>
      </c>
      <c r="B102" s="9">
        <f>+B100+B101</f>
        <v>144426220</v>
      </c>
      <c r="C102" s="9">
        <f t="shared" ref="C102:E102" si="23">+C100+C101</f>
        <v>80024854</v>
      </c>
      <c r="D102" s="9">
        <f t="shared" si="23"/>
        <v>40515046</v>
      </c>
      <c r="E102" s="9">
        <f t="shared" si="23"/>
        <v>23886320</v>
      </c>
    </row>
    <row r="103" spans="1:5" x14ac:dyDescent="0.3">
      <c r="A103" s="3"/>
      <c r="B103" s="4"/>
      <c r="C103" s="4"/>
      <c r="D103" s="4"/>
      <c r="E103" s="4"/>
    </row>
    <row r="107" spans="1:5" x14ac:dyDescent="0.3">
      <c r="B107" s="4"/>
      <c r="C107" s="4"/>
      <c r="D107" s="4"/>
      <c r="E107" s="4"/>
    </row>
  </sheetData>
  <mergeCells count="3">
    <mergeCell ref="A1:E1"/>
    <mergeCell ref="A2:E2"/>
    <mergeCell ref="A5:A6"/>
  </mergeCells>
  <pageMargins left="0.55118110236220474" right="0.19685039370078741" top="0.70866141732283472" bottom="0.51181102362204722" header="0.19685039370078741" footer="0.15748031496062992"/>
  <pageSetup paperSize="9" orientation="landscape" r:id="rId1"/>
  <rowBreaks count="4" manualBreakCount="4">
    <brk id="23" max="16383" man="1"/>
    <brk id="42" max="16383" man="1"/>
    <brk id="58" max="16383" man="1"/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แผนการปฏิบัติงานและการใช้จ่ายฯ</vt:lpstr>
      <vt:lpstr>แผนการปฏิบัติงานและการใช้จ่ายฯ!Print_Titles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Sasiwan Phongpanchaikul</dc:creator>
  <cp:lastModifiedBy>Sasiwan Phongpanchaikul</cp:lastModifiedBy>
  <dcterms:created xsi:type="dcterms:W3CDTF">2024-04-03T09:24:36Z</dcterms:created>
  <dcterms:modified xsi:type="dcterms:W3CDTF">2024-04-03T09:25:41Z</dcterms:modified>
</cp:coreProperties>
</file>