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กทม.66" sheetId="1" r:id="rId1"/>
  </sheets>
  <definedNames>
    <definedName name="_xlnm.Print_Area" localSheetId="0">กทม.66!$A$1:$F$62</definedName>
  </definedNames>
  <calcPr calcId="125725"/>
</workbook>
</file>

<file path=xl/calcChain.xml><?xml version="1.0" encoding="utf-8"?>
<calcChain xmlns="http://schemas.openxmlformats.org/spreadsheetml/2006/main">
  <c r="D61" i="1"/>
  <c r="F55" l="1"/>
  <c r="F57"/>
  <c r="C11"/>
  <c r="F6"/>
  <c r="B61" l="1"/>
  <c r="F20"/>
  <c r="F19"/>
  <c r="F59"/>
  <c r="F58"/>
  <c r="F54"/>
  <c r="F51"/>
  <c r="F38"/>
  <c r="F40"/>
  <c r="F32"/>
  <c r="F49"/>
  <c r="F42"/>
  <c r="F39"/>
  <c r="F36"/>
  <c r="F34"/>
  <c r="F33"/>
  <c r="F31"/>
  <c r="F30"/>
  <c r="F28"/>
  <c r="F26"/>
  <c r="F23"/>
  <c r="F22"/>
  <c r="F18"/>
  <c r="F16"/>
  <c r="F15"/>
  <c r="F14"/>
  <c r="F10"/>
  <c r="F9"/>
  <c r="F8"/>
  <c r="F7"/>
  <c r="B52"/>
  <c r="B43"/>
  <c r="B11"/>
  <c r="D60"/>
  <c r="F60" s="1"/>
  <c r="C60"/>
  <c r="D52"/>
  <c r="F52" s="1"/>
  <c r="C52"/>
  <c r="D43"/>
  <c r="F43" s="1"/>
  <c r="C43"/>
  <c r="D11"/>
  <c r="F61" l="1"/>
  <c r="F11"/>
  <c r="C61"/>
</calcChain>
</file>

<file path=xl/sharedStrings.xml><?xml version="1.0" encoding="utf-8"?>
<sst xmlns="http://schemas.openxmlformats.org/spreadsheetml/2006/main" count="107" uniqueCount="69">
  <si>
    <t xml:space="preserve"> รายงานรายได้กรุงเทพมหานคร</t>
  </si>
  <si>
    <t>จำนวน</t>
  </si>
  <si>
    <t>รายได้กรุงเทพมหานคร</t>
  </si>
  <si>
    <t>รายได้กรุงเทพมหานครนำส่งคลัง</t>
  </si>
  <si>
    <t>ประเภทรายได้</t>
  </si>
  <si>
    <t>ราย</t>
  </si>
  <si>
    <t>เดือนนี้</t>
  </si>
  <si>
    <t>รวมตั้งแต่ต้นปี</t>
  </si>
  <si>
    <r>
      <t xml:space="preserve"> </t>
    </r>
    <r>
      <rPr>
        <u/>
        <sz val="15"/>
        <rFont val="Angsana New"/>
        <family val="1"/>
      </rPr>
      <t>ภาษีอากร</t>
    </r>
  </si>
  <si>
    <t xml:space="preserve">     1. ภาษีโรงเรือนและที่ดิน</t>
  </si>
  <si>
    <t xml:space="preserve">     2. ภาษีบำรุงท้องที่</t>
  </si>
  <si>
    <t xml:space="preserve">     3. ภาษีป้าย</t>
  </si>
  <si>
    <t xml:space="preserve">     4. ภาษีที่ดินและสิ่งปลูกสร้าง</t>
  </si>
  <si>
    <r>
      <t xml:space="preserve">     5.</t>
    </r>
    <r>
      <rPr>
        <sz val="14"/>
        <rFont val="Angsana New"/>
        <family val="1"/>
      </rPr>
      <t xml:space="preserve"> ภาษีบำรุง กทม.สำหรับน้ำมันฯ (เริ่มใช้ ต.ค.59)</t>
    </r>
  </si>
  <si>
    <t xml:space="preserve">          รวมภาษีอากร</t>
  </si>
  <si>
    <r>
      <t xml:space="preserve"> </t>
    </r>
    <r>
      <rPr>
        <u/>
        <sz val="15"/>
        <rFont val="Angsana New"/>
        <family val="1"/>
      </rPr>
      <t>ค่าธรรมเนียม ค่าใบอนุญาต ค่าปรับและค่าบริการ</t>
    </r>
  </si>
  <si>
    <r>
      <t xml:space="preserve">     </t>
    </r>
    <r>
      <rPr>
        <u/>
        <sz val="15"/>
        <rFont val="Angsana New"/>
        <family val="1"/>
      </rPr>
      <t>ค่าธรรมเนียม</t>
    </r>
  </si>
  <si>
    <t xml:space="preserve">     1. ค่าธรรมเนียมเก็บขนมูลฝอย</t>
  </si>
  <si>
    <t xml:space="preserve">     2. ค่าธรรมเนียมขนถ่ายสิ่งปฏิกูล</t>
  </si>
  <si>
    <t xml:space="preserve">     3. ค่าธรรมเนียมตามกฎหมายควบคุมอาคาร</t>
  </si>
  <si>
    <t xml:space="preserve">     4. ค่าธรรมเนียมขนถ่ายสิ่งปฏิกูลประเภทไขมัน</t>
  </si>
  <si>
    <t xml:space="preserve">         (เริ่มใช้ปีงบ 57)</t>
  </si>
  <si>
    <r>
      <t xml:space="preserve">     5. </t>
    </r>
    <r>
      <rPr>
        <sz val="14"/>
        <rFont val="Angsana New"/>
        <family val="1"/>
      </rPr>
      <t>ค่าธรรมเนียมใบอนุญาตประกอบกิจการหอพัก</t>
    </r>
  </si>
  <si>
    <t xml:space="preserve">     6. ค่าธรรมเนียมใบอนุญาตประกอบ ผจก.หอพัก</t>
  </si>
  <si>
    <t xml:space="preserve">     7. ค่าธรรมเนียมบัตรประจำตัวประชาชน</t>
  </si>
  <si>
    <t xml:space="preserve">         และค่าเปรียบเทียบปรับบัตร</t>
  </si>
  <si>
    <t xml:space="preserve">     8. ค่าธรรมเนียมจดทะเบียนพาณิชย์</t>
  </si>
  <si>
    <r>
      <t xml:space="preserve">     </t>
    </r>
    <r>
      <rPr>
        <u/>
        <sz val="15"/>
        <rFont val="Angsana New"/>
        <family val="1"/>
      </rPr>
      <t>ค่าใบอนุญาต</t>
    </r>
  </si>
  <si>
    <t xml:space="preserve">     1. ใบอนุญาตการประกอบการค้าซึ่งเป็นที่</t>
  </si>
  <si>
    <t xml:space="preserve">          รังเกียจ หรืออาจเป็นอันตรายแก่สุขภาพ</t>
  </si>
  <si>
    <t xml:space="preserve">     2. ใบอนุญาตสถานที่จำหน่ายอาหารและ</t>
  </si>
  <si>
    <t xml:space="preserve">          สถานที่สะสมอาหาร</t>
  </si>
  <si>
    <t xml:space="preserve">     3. ใบอนุญาตรับรองการแจ้งการจัดตั้งสถานที่</t>
  </si>
  <si>
    <t xml:space="preserve">          จำหน่ายอาหาร</t>
  </si>
  <si>
    <t xml:space="preserve">     4. ใบอนุญาตจำหน่ายสินค้าในที่สาธารณะ</t>
  </si>
  <si>
    <t xml:space="preserve">     5. ใบอนุญาตการโฆษณา</t>
  </si>
  <si>
    <t xml:space="preserve">     6. ใบอนุญาตตลาดเอกชน</t>
  </si>
  <si>
    <t xml:space="preserve">     7. ใบอนุญาตสุสานและฌาปนสถาน</t>
  </si>
  <si>
    <r>
      <t xml:space="preserve">     </t>
    </r>
    <r>
      <rPr>
        <u/>
        <sz val="15"/>
        <rFont val="Angsana New"/>
        <family val="1"/>
      </rPr>
      <t>ค่าปรับ</t>
    </r>
  </si>
  <si>
    <t xml:space="preserve">     1. ค่าปรับผู้ละเมิดกฎหมาย</t>
  </si>
  <si>
    <r>
      <t xml:space="preserve">     </t>
    </r>
    <r>
      <rPr>
        <u/>
        <sz val="15"/>
        <rFont val="Angsana New"/>
        <family val="1"/>
      </rPr>
      <t>ค่าบริการ</t>
    </r>
  </si>
  <si>
    <t xml:space="preserve">     1. การคัดสำเนา หรือถ่ายเอกสาร</t>
  </si>
  <si>
    <t xml:space="preserve">     2. การพ่นหมอกกำจัดยุง</t>
  </si>
  <si>
    <t xml:space="preserve">     3. การทำการต่าง ๆ ในที่สาธารณะ</t>
  </si>
  <si>
    <t xml:space="preserve">     4. ค่าทำความสะอาด</t>
  </si>
  <si>
    <t xml:space="preserve">     5. การบริการตัดและขุดต้นไม้</t>
  </si>
  <si>
    <t>รวมค่าธรรมเนียม ค่าใบอนุญาต ค่าปรับและค่าบริการ</t>
  </si>
  <si>
    <t xml:space="preserve">  -  2  -</t>
  </si>
  <si>
    <r>
      <t xml:space="preserve"> </t>
    </r>
    <r>
      <rPr>
        <u/>
        <sz val="15"/>
        <rFont val="Angsana New"/>
        <family val="1"/>
      </rPr>
      <t>รายได้จากทรัพย์สิน</t>
    </r>
  </si>
  <si>
    <t xml:space="preserve">     1. ค่าเช่าอาคารสถานที่</t>
  </si>
  <si>
    <t xml:space="preserve">     2. ค่าดอกเบี้ยเงินฝากธนาคารและพันธบัตร</t>
  </si>
  <si>
    <t xml:space="preserve">         ของรัฐบาล</t>
  </si>
  <si>
    <t xml:space="preserve">         รวมรายได้จากทรัพย์สิน</t>
  </si>
  <si>
    <r>
      <t xml:space="preserve"> </t>
    </r>
    <r>
      <rPr>
        <u/>
        <sz val="15"/>
        <rFont val="Angsana New"/>
        <family val="1"/>
      </rPr>
      <t>รายได้เบ็ดเตล็ด</t>
    </r>
  </si>
  <si>
    <t xml:space="preserve">     1. เงินเหลือจ่ายปีเก่าส่งคืน</t>
  </si>
  <si>
    <t xml:space="preserve">     3. ค่าจำหน่ายทรัพย์สิน/วัสดุชำรุด (เริ่มใช้ ต.ค.63)</t>
  </si>
  <si>
    <t xml:space="preserve">     4. ชดใช้ค่าเสียหาย</t>
  </si>
  <si>
    <t xml:space="preserve">     5. ค่าเบ็ดเตล็ดอื่น ๆ</t>
  </si>
  <si>
    <t xml:space="preserve">         - ภาษีน้ำมัน (หน่วยงานอื่นรับแทน)</t>
  </si>
  <si>
    <t xml:space="preserve">        รวมรายได้เบ็ดเตล็ด</t>
  </si>
  <si>
    <t xml:space="preserve">        รวมทั้งสิ้น</t>
  </si>
  <si>
    <t>ประมาณการรายรับ</t>
  </si>
  <si>
    <t>ประจำปี 2566</t>
  </si>
  <si>
    <t>สูงกว่าประมาณการ</t>
  </si>
  <si>
    <t>ต่ำกว่าประมาณการ</t>
  </si>
  <si>
    <t>ต่ำกว่า</t>
  </si>
  <si>
    <t>สูงกว่า</t>
  </si>
  <si>
    <t>ประจำเดือน  มีนาคม   2566</t>
  </si>
  <si>
    <t xml:space="preserve">     2. ค่าปรับเกินสัญญา (เริ่มใช้ 1 ต.ค.63)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</si>
</sst>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9">
    <font>
      <sz val="14"/>
      <name val="Cordia New"/>
      <family val="2"/>
    </font>
    <font>
      <sz val="14"/>
      <name val="Cordia New"/>
      <family val="2"/>
    </font>
    <font>
      <sz val="16"/>
      <name val="Angsana New"/>
      <family val="1"/>
    </font>
    <font>
      <sz val="14"/>
      <name val="Angsana New"/>
      <family val="1"/>
    </font>
    <font>
      <sz val="15"/>
      <name val="Angsana New"/>
      <family val="1"/>
    </font>
    <font>
      <u/>
      <sz val="15"/>
      <name val="Angsana New"/>
      <family val="1"/>
    </font>
    <font>
      <b/>
      <sz val="15"/>
      <name val="Angsana New"/>
      <family val="1"/>
    </font>
    <font>
      <b/>
      <sz val="14"/>
      <name val="Angsana New"/>
      <family val="1"/>
    </font>
    <font>
      <b/>
      <sz val="15"/>
      <color rgb="FFFF0000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EDFF2"/>
        <bgColor indexed="64"/>
      </patternFill>
    </fill>
    <fill>
      <patternFill patternType="solid">
        <fgColor rgb="FFEE6B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43" fontId="4" fillId="0" borderId="2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4" fillId="0" borderId="3" xfId="1" applyFont="1" applyBorder="1"/>
    <xf numFmtId="43" fontId="4" fillId="0" borderId="4" xfId="1" applyFont="1" applyBorder="1"/>
    <xf numFmtId="0" fontId="4" fillId="0" borderId="5" xfId="0" applyFont="1" applyBorder="1" applyAlignment="1">
      <alignment horizontal="center"/>
    </xf>
    <xf numFmtId="43" fontId="4" fillId="0" borderId="5" xfId="1" applyFont="1" applyBorder="1"/>
    <xf numFmtId="0" fontId="4" fillId="0" borderId="0" xfId="0" applyFont="1" applyBorder="1"/>
    <xf numFmtId="43" fontId="4" fillId="0" borderId="3" xfId="1" applyFont="1" applyBorder="1" applyAlignment="1">
      <alignment horizontal="center"/>
    </xf>
    <xf numFmtId="43" fontId="4" fillId="0" borderId="2" xfId="1" applyFont="1" applyBorder="1"/>
    <xf numFmtId="43" fontId="4" fillId="0" borderId="0" xfId="1" applyFont="1"/>
    <xf numFmtId="43" fontId="4" fillId="0" borderId="4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0" fontId="6" fillId="0" borderId="0" xfId="0" applyFont="1" applyBorder="1"/>
    <xf numFmtId="187" fontId="4" fillId="0" borderId="0" xfId="1" applyNumberFormat="1" applyFont="1" applyBorder="1" applyAlignment="1">
      <alignment horizontal="center"/>
    </xf>
    <xf numFmtId="43" fontId="4" fillId="0" borderId="0" xfId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6" xfId="0" applyFont="1" applyBorder="1"/>
    <xf numFmtId="43" fontId="4" fillId="0" borderId="17" xfId="1" applyFont="1" applyBorder="1"/>
    <xf numFmtId="0" fontId="4" fillId="0" borderId="18" xfId="0" applyFont="1" applyBorder="1"/>
    <xf numFmtId="0" fontId="6" fillId="0" borderId="19" xfId="0" applyFont="1" applyBorder="1"/>
    <xf numFmtId="0" fontId="4" fillId="0" borderId="21" xfId="0" applyFont="1" applyBorder="1"/>
    <xf numFmtId="43" fontId="4" fillId="0" borderId="22" xfId="1" applyFont="1" applyBorder="1"/>
    <xf numFmtId="43" fontId="4" fillId="0" borderId="17" xfId="1" applyFont="1" applyBorder="1" applyAlignment="1">
      <alignment horizontal="center"/>
    </xf>
    <xf numFmtId="0" fontId="7" fillId="0" borderId="23" xfId="0" applyFont="1" applyBorder="1"/>
    <xf numFmtId="43" fontId="4" fillId="0" borderId="9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6" xfId="0" applyFont="1" applyBorder="1"/>
    <xf numFmtId="0" fontId="6" fillId="0" borderId="29" xfId="0" applyFont="1" applyBorder="1"/>
    <xf numFmtId="0" fontId="6" fillId="0" borderId="30" xfId="0" applyFont="1" applyBorder="1"/>
    <xf numFmtId="0" fontId="4" fillId="0" borderId="3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3" fontId="4" fillId="0" borderId="24" xfId="1" applyFont="1" applyBorder="1" applyAlignment="1">
      <alignment horizontal="center"/>
    </xf>
    <xf numFmtId="0" fontId="4" fillId="0" borderId="33" xfId="0" applyFont="1" applyBorder="1"/>
    <xf numFmtId="43" fontId="4" fillId="0" borderId="34" xfId="1" applyFont="1" applyBorder="1"/>
    <xf numFmtId="43" fontId="4" fillId="0" borderId="35" xfId="1" applyFont="1" applyBorder="1"/>
    <xf numFmtId="43" fontId="8" fillId="0" borderId="3" xfId="1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6" fillId="0" borderId="6" xfId="1" applyFont="1" applyBorder="1" applyAlignment="1">
      <alignment horizontal="center"/>
    </xf>
    <xf numFmtId="43" fontId="6" fillId="0" borderId="2" xfId="1" applyFont="1" applyBorder="1" applyAlignment="1">
      <alignment horizontal="center"/>
    </xf>
    <xf numFmtId="43" fontId="4" fillId="0" borderId="15" xfId="1" applyFont="1" applyBorder="1" applyAlignment="1">
      <alignment horizontal="center"/>
    </xf>
    <xf numFmtId="43" fontId="4" fillId="0" borderId="25" xfId="1" applyFont="1" applyBorder="1" applyAlignment="1">
      <alignment horizontal="center"/>
    </xf>
    <xf numFmtId="43" fontId="2" fillId="0" borderId="0" xfId="1" applyFont="1" applyAlignment="1">
      <alignment horizontal="center"/>
    </xf>
    <xf numFmtId="43" fontId="4" fillId="0" borderId="10" xfId="1" applyFont="1" applyBorder="1" applyAlignment="1">
      <alignment horizontal="center"/>
    </xf>
    <xf numFmtId="43" fontId="4" fillId="0" borderId="11" xfId="1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4" fillId="0" borderId="12" xfId="1" applyFont="1" applyBorder="1" applyAlignment="1">
      <alignment horizontal="center"/>
    </xf>
    <xf numFmtId="43" fontId="4" fillId="0" borderId="13" xfId="1" applyFont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4" fillId="2" borderId="1" xfId="1" applyFont="1" applyFill="1" applyBorder="1"/>
    <xf numFmtId="43" fontId="8" fillId="2" borderId="1" xfId="1" applyFont="1" applyFill="1" applyBorder="1" applyAlignment="1">
      <alignment horizontal="center"/>
    </xf>
    <xf numFmtId="43" fontId="4" fillId="2" borderId="20" xfId="1" applyFont="1" applyFill="1" applyBorder="1"/>
    <xf numFmtId="187" fontId="4" fillId="2" borderId="9" xfId="0" applyNumberFormat="1" applyFont="1" applyFill="1" applyBorder="1" applyAlignment="1">
      <alignment horizontal="center"/>
    </xf>
    <xf numFmtId="43" fontId="4" fillId="2" borderId="9" xfId="1" applyFont="1" applyFill="1" applyBorder="1" applyAlignment="1">
      <alignment horizontal="center"/>
    </xf>
    <xf numFmtId="43" fontId="8" fillId="2" borderId="27" xfId="1" applyFont="1" applyFill="1" applyBorder="1" applyAlignment="1">
      <alignment horizontal="center"/>
    </xf>
    <xf numFmtId="43" fontId="4" fillId="2" borderId="28" xfId="1" applyFont="1" applyFill="1" applyBorder="1"/>
    <xf numFmtId="43" fontId="4" fillId="2" borderId="1" xfId="0" applyNumberFormat="1" applyFont="1" applyFill="1" applyBorder="1" applyAlignment="1">
      <alignment horizontal="center"/>
    </xf>
    <xf numFmtId="43" fontId="4" fillId="3" borderId="4" xfId="1" applyFont="1" applyFill="1" applyBorder="1" applyAlignment="1">
      <alignment horizontal="center"/>
    </xf>
    <xf numFmtId="43" fontId="6" fillId="3" borderId="4" xfId="1" applyFont="1" applyFill="1" applyBorder="1" applyAlignment="1">
      <alignment horizontal="center"/>
    </xf>
    <xf numFmtId="43" fontId="4" fillId="3" borderId="28" xfId="1" applyFont="1" applyFill="1" applyBorder="1"/>
    <xf numFmtId="43" fontId="4" fillId="4" borderId="31" xfId="1" applyFont="1" applyFill="1" applyBorder="1" applyAlignment="1">
      <alignment horizontal="center"/>
    </xf>
    <xf numFmtId="43" fontId="8" fillId="4" borderId="31" xfId="1" applyFont="1" applyFill="1" applyBorder="1" applyAlignment="1">
      <alignment horizontal="center"/>
    </xf>
    <xf numFmtId="43" fontId="4" fillId="4" borderId="24" xfId="1" applyFont="1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EE6B22"/>
      <color rgb="FF79E331"/>
      <color rgb="FFF173D0"/>
      <color rgb="FFD876A0"/>
      <color rgb="FF7EDFF2"/>
      <color rgb="FFA5ADF5"/>
      <color rgb="FF7AF0F6"/>
      <color rgb="FF90A8EC"/>
      <color rgb="FF7BE61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A43" zoomScaleNormal="100" workbookViewId="0">
      <selection activeCell="B64" sqref="B64"/>
    </sheetView>
  </sheetViews>
  <sheetFormatPr defaultRowHeight="21"/>
  <cols>
    <col min="1" max="1" width="41.140625" style="1" customWidth="1"/>
    <col min="2" max="2" width="17.7109375" style="19" customWidth="1"/>
    <col min="3" max="4" width="15.7109375" style="20" customWidth="1"/>
    <col min="5" max="5" width="9.7109375" style="20" customWidth="1"/>
    <col min="6" max="6" width="17.7109375" style="20" customWidth="1"/>
    <col min="7" max="16384" width="9.140625" style="1"/>
  </cols>
  <sheetData>
    <row r="1" spans="1:11" ht="23.1" customHeight="1">
      <c r="A1" s="51" t="s">
        <v>0</v>
      </c>
      <c r="B1" s="51"/>
      <c r="C1" s="51"/>
      <c r="D1" s="51"/>
      <c r="E1" s="51"/>
      <c r="F1" s="51"/>
    </row>
    <row r="2" spans="1:11" ht="23.1" customHeight="1" thickBot="1">
      <c r="A2" s="51" t="s">
        <v>67</v>
      </c>
      <c r="B2" s="51"/>
      <c r="C2" s="51"/>
      <c r="D2" s="51"/>
      <c r="E2" s="51"/>
      <c r="F2" s="51"/>
    </row>
    <row r="3" spans="1:11" ht="23.1" customHeight="1">
      <c r="A3" s="23"/>
      <c r="B3" s="21" t="s">
        <v>61</v>
      </c>
      <c r="C3" s="49" t="s">
        <v>2</v>
      </c>
      <c r="D3" s="49"/>
      <c r="E3" s="52" t="s">
        <v>63</v>
      </c>
      <c r="F3" s="53"/>
      <c r="G3" s="17"/>
    </row>
    <row r="4" spans="1:11" ht="23.1" customHeight="1" thickBot="1">
      <c r="A4" s="37" t="s">
        <v>4</v>
      </c>
      <c r="B4" s="22" t="s">
        <v>62</v>
      </c>
      <c r="C4" s="32" t="s">
        <v>6</v>
      </c>
      <c r="D4" s="32" t="s">
        <v>7</v>
      </c>
      <c r="E4" s="55" t="s">
        <v>64</v>
      </c>
      <c r="F4" s="56"/>
      <c r="G4" s="17"/>
    </row>
    <row r="5" spans="1:11" ht="23.1" customHeight="1">
      <c r="A5" s="28" t="s">
        <v>8</v>
      </c>
      <c r="B5" s="6"/>
      <c r="C5" s="7"/>
      <c r="D5" s="7"/>
      <c r="E5" s="7"/>
      <c r="F5" s="29"/>
    </row>
    <row r="6" spans="1:11" ht="23.1" customHeight="1">
      <c r="A6" s="24" t="s">
        <v>9</v>
      </c>
      <c r="B6" s="4">
        <v>500000</v>
      </c>
      <c r="C6" s="4">
        <v>58841.65</v>
      </c>
      <c r="D6" s="4">
        <v>300670.3</v>
      </c>
      <c r="E6" s="43" t="s">
        <v>65</v>
      </c>
      <c r="F6" s="25">
        <f>SUM(B6-D6)</f>
        <v>199329.7</v>
      </c>
    </row>
    <row r="7" spans="1:11" ht="23.1" customHeight="1">
      <c r="A7" s="24" t="s">
        <v>10</v>
      </c>
      <c r="B7" s="4">
        <v>10000</v>
      </c>
      <c r="C7" s="4">
        <v>2347.16</v>
      </c>
      <c r="D7" s="4">
        <v>2885.5</v>
      </c>
      <c r="E7" s="43" t="s">
        <v>65</v>
      </c>
      <c r="F7" s="25">
        <f t="shared" ref="F7:F11" si="0">SUM(B7-D7)</f>
        <v>7114.5</v>
      </c>
    </row>
    <row r="8" spans="1:11" ht="23.1" customHeight="1">
      <c r="A8" s="24" t="s">
        <v>11</v>
      </c>
      <c r="B8" s="4">
        <v>18500000</v>
      </c>
      <c r="C8" s="4">
        <v>5487483.0999999996</v>
      </c>
      <c r="D8" s="4">
        <v>11617740.869999999</v>
      </c>
      <c r="E8" s="43" t="s">
        <v>65</v>
      </c>
      <c r="F8" s="25">
        <f t="shared" si="0"/>
        <v>6882259.1300000008</v>
      </c>
    </row>
    <row r="9" spans="1:11" ht="23.1" customHeight="1">
      <c r="A9" s="24" t="s">
        <v>12</v>
      </c>
      <c r="B9" s="4">
        <v>109640000</v>
      </c>
      <c r="C9" s="4">
        <v>76009.41</v>
      </c>
      <c r="D9" s="4">
        <v>5322249.71</v>
      </c>
      <c r="E9" s="43" t="s">
        <v>65</v>
      </c>
      <c r="F9" s="25">
        <f t="shared" si="0"/>
        <v>104317750.29000001</v>
      </c>
    </row>
    <row r="10" spans="1:11" ht="23.1" customHeight="1">
      <c r="A10" s="26" t="s">
        <v>13</v>
      </c>
      <c r="B10" s="5">
        <v>1075500</v>
      </c>
      <c r="C10" s="5">
        <v>81796.160000000003</v>
      </c>
      <c r="D10" s="5">
        <v>495146</v>
      </c>
      <c r="E10" s="44" t="s">
        <v>65</v>
      </c>
      <c r="F10" s="42">
        <f t="shared" si="0"/>
        <v>580354</v>
      </c>
    </row>
    <row r="11" spans="1:11" ht="23.1" customHeight="1">
      <c r="A11" s="27" t="s">
        <v>14</v>
      </c>
      <c r="B11" s="57">
        <f>SUM(B6:B10)</f>
        <v>129725500</v>
      </c>
      <c r="C11" s="58">
        <f>SUM(C6:C10)</f>
        <v>5706477.4799999995</v>
      </c>
      <c r="D11" s="58">
        <f t="shared" ref="C11:D11" si="1">SUM(D6:D10)</f>
        <v>17738692.379999999</v>
      </c>
      <c r="E11" s="59" t="s">
        <v>65</v>
      </c>
      <c r="F11" s="60">
        <f t="shared" si="0"/>
        <v>111986807.62</v>
      </c>
    </row>
    <row r="12" spans="1:11" ht="23.1" customHeight="1">
      <c r="A12" s="28" t="s">
        <v>15</v>
      </c>
      <c r="B12" s="6"/>
      <c r="C12" s="7"/>
      <c r="D12" s="7"/>
      <c r="E12" s="7"/>
      <c r="F12" s="29"/>
    </row>
    <row r="13" spans="1:11" ht="23.1" customHeight="1">
      <c r="A13" s="24" t="s">
        <v>16</v>
      </c>
      <c r="B13" s="3"/>
      <c r="C13" s="4"/>
      <c r="D13" s="4"/>
      <c r="E13" s="4"/>
      <c r="F13" s="25"/>
      <c r="K13" s="8"/>
    </row>
    <row r="14" spans="1:11" ht="23.1" customHeight="1">
      <c r="A14" s="24" t="s">
        <v>17</v>
      </c>
      <c r="B14" s="4">
        <v>7300000</v>
      </c>
      <c r="C14" s="4">
        <v>554000</v>
      </c>
      <c r="D14" s="4">
        <v>3529640</v>
      </c>
      <c r="E14" s="43" t="s">
        <v>65</v>
      </c>
      <c r="F14" s="25">
        <f t="shared" ref="F14:F16" si="2">SUM(B14-D14)</f>
        <v>3770360</v>
      </c>
      <c r="K14" s="8"/>
    </row>
    <row r="15" spans="1:11" ht="23.1" customHeight="1">
      <c r="A15" s="24" t="s">
        <v>18</v>
      </c>
      <c r="B15" s="4">
        <v>450000</v>
      </c>
      <c r="C15" s="4">
        <v>42750</v>
      </c>
      <c r="D15" s="4">
        <v>222500</v>
      </c>
      <c r="E15" s="43" t="s">
        <v>65</v>
      </c>
      <c r="F15" s="25">
        <f t="shared" si="2"/>
        <v>227500</v>
      </c>
      <c r="K15" s="8"/>
    </row>
    <row r="16" spans="1:11" ht="23.1" customHeight="1">
      <c r="A16" s="24" t="s">
        <v>19</v>
      </c>
      <c r="B16" s="4">
        <v>100000</v>
      </c>
      <c r="C16" s="4">
        <v>3599</v>
      </c>
      <c r="D16" s="4">
        <v>19324</v>
      </c>
      <c r="E16" s="43" t="s">
        <v>65</v>
      </c>
      <c r="F16" s="25">
        <f t="shared" si="2"/>
        <v>80676</v>
      </c>
      <c r="K16" s="8"/>
    </row>
    <row r="17" spans="1:10" ht="23.1" customHeight="1">
      <c r="A17" s="24" t="s">
        <v>20</v>
      </c>
      <c r="B17" s="3"/>
      <c r="C17" s="4"/>
      <c r="D17" s="4"/>
      <c r="E17" s="45"/>
      <c r="F17" s="25"/>
    </row>
    <row r="18" spans="1:10" ht="23.1" customHeight="1">
      <c r="A18" s="24" t="s">
        <v>21</v>
      </c>
      <c r="B18" s="4">
        <v>520000</v>
      </c>
      <c r="C18" s="4">
        <v>45500</v>
      </c>
      <c r="D18" s="4">
        <v>268750</v>
      </c>
      <c r="E18" s="43" t="s">
        <v>65</v>
      </c>
      <c r="F18" s="25">
        <f>SUM(B18-D18)</f>
        <v>251250</v>
      </c>
    </row>
    <row r="19" spans="1:10" ht="23.1" customHeight="1">
      <c r="A19" s="24" t="s">
        <v>22</v>
      </c>
      <c r="B19" s="9">
        <v>0</v>
      </c>
      <c r="C19" s="4">
        <v>0</v>
      </c>
      <c r="D19" s="4">
        <v>0</v>
      </c>
      <c r="E19" s="45"/>
      <c r="F19" s="25">
        <f>SUM(B19-D19)</f>
        <v>0</v>
      </c>
    </row>
    <row r="20" spans="1:10" ht="23.1" customHeight="1">
      <c r="A20" s="24" t="s">
        <v>23</v>
      </c>
      <c r="B20" s="9">
        <v>0</v>
      </c>
      <c r="C20" s="4">
        <v>0</v>
      </c>
      <c r="D20" s="4">
        <v>0</v>
      </c>
      <c r="E20" s="45"/>
      <c r="F20" s="25">
        <f>SUM(B20-D20)</f>
        <v>0</v>
      </c>
    </row>
    <row r="21" spans="1:10" ht="23.1" customHeight="1">
      <c r="A21" s="24" t="s">
        <v>24</v>
      </c>
      <c r="B21" s="3"/>
      <c r="C21" s="4"/>
      <c r="D21" s="4"/>
      <c r="E21" s="45"/>
      <c r="F21" s="25"/>
    </row>
    <row r="22" spans="1:10" ht="23.1" customHeight="1">
      <c r="A22" s="24" t="s">
        <v>25</v>
      </c>
      <c r="B22" s="4">
        <v>500000</v>
      </c>
      <c r="C22" s="4">
        <v>137261</v>
      </c>
      <c r="D22" s="4">
        <v>353162</v>
      </c>
      <c r="E22" s="43" t="s">
        <v>65</v>
      </c>
      <c r="F22" s="25">
        <f t="shared" ref="F22:F23" si="3">SUM(B22-D22)</f>
        <v>146838</v>
      </c>
    </row>
    <row r="23" spans="1:10" ht="23.1" customHeight="1">
      <c r="A23" s="24" t="s">
        <v>26</v>
      </c>
      <c r="B23" s="4">
        <v>10000</v>
      </c>
      <c r="C23" s="4">
        <v>640</v>
      </c>
      <c r="D23" s="4">
        <v>4010</v>
      </c>
      <c r="E23" s="43" t="s">
        <v>65</v>
      </c>
      <c r="F23" s="25">
        <f t="shared" si="3"/>
        <v>5990</v>
      </c>
    </row>
    <row r="24" spans="1:10" ht="23.1" customHeight="1">
      <c r="A24" s="24" t="s">
        <v>27</v>
      </c>
      <c r="B24" s="3"/>
      <c r="C24" s="4"/>
      <c r="D24" s="4"/>
      <c r="E24" s="45"/>
      <c r="F24" s="25"/>
    </row>
    <row r="25" spans="1:10" ht="23.1" customHeight="1">
      <c r="A25" s="24" t="s">
        <v>28</v>
      </c>
      <c r="B25" s="3"/>
      <c r="C25" s="4"/>
      <c r="D25" s="4"/>
      <c r="E25" s="45"/>
      <c r="F25" s="25"/>
    </row>
    <row r="26" spans="1:10" ht="23.1" customHeight="1">
      <c r="A26" s="24" t="s">
        <v>29</v>
      </c>
      <c r="B26" s="4">
        <v>1373900</v>
      </c>
      <c r="C26" s="4">
        <v>125530</v>
      </c>
      <c r="D26" s="4">
        <v>637900</v>
      </c>
      <c r="E26" s="43" t="s">
        <v>65</v>
      </c>
      <c r="F26" s="25">
        <f>SUM(B26-D26)</f>
        <v>736000</v>
      </c>
    </row>
    <row r="27" spans="1:10" ht="23.1" customHeight="1">
      <c r="A27" s="24" t="s">
        <v>30</v>
      </c>
      <c r="B27" s="4"/>
      <c r="C27" s="4"/>
      <c r="D27" s="4"/>
      <c r="E27" s="45"/>
      <c r="F27" s="25"/>
    </row>
    <row r="28" spans="1:10" ht="23.1" customHeight="1">
      <c r="A28" s="24" t="s">
        <v>31</v>
      </c>
      <c r="B28" s="4">
        <v>645000</v>
      </c>
      <c r="C28" s="4">
        <v>23120</v>
      </c>
      <c r="D28" s="4">
        <v>158030</v>
      </c>
      <c r="E28" s="43" t="s">
        <v>65</v>
      </c>
      <c r="F28" s="25">
        <f>SUM(B28-D28)</f>
        <v>486970</v>
      </c>
    </row>
    <row r="29" spans="1:10" ht="23.1" customHeight="1">
      <c r="A29" s="24" t="s">
        <v>32</v>
      </c>
      <c r="B29" s="4"/>
      <c r="C29" s="4"/>
      <c r="D29" s="4"/>
      <c r="E29" s="45"/>
      <c r="F29" s="25"/>
      <c r="J29" s="8"/>
    </row>
    <row r="30" spans="1:10" ht="23.1" customHeight="1">
      <c r="A30" s="24" t="s">
        <v>33</v>
      </c>
      <c r="B30" s="4">
        <v>85000</v>
      </c>
      <c r="C30" s="4">
        <v>22570</v>
      </c>
      <c r="D30" s="4">
        <v>115710</v>
      </c>
      <c r="E30" s="45" t="s">
        <v>66</v>
      </c>
      <c r="F30" s="25">
        <f t="shared" ref="F30:F32" si="4">SUM(B30-D30)</f>
        <v>-30710</v>
      </c>
    </row>
    <row r="31" spans="1:10" ht="23.1" customHeight="1">
      <c r="A31" s="24" t="s">
        <v>34</v>
      </c>
      <c r="B31" s="4">
        <v>100000</v>
      </c>
      <c r="C31" s="4">
        <v>-500</v>
      </c>
      <c r="D31" s="4">
        <v>43500</v>
      </c>
      <c r="E31" s="43" t="s">
        <v>65</v>
      </c>
      <c r="F31" s="25">
        <f t="shared" si="4"/>
        <v>56500</v>
      </c>
    </row>
    <row r="32" spans="1:10" ht="23.1" customHeight="1">
      <c r="A32" s="24" t="s">
        <v>35</v>
      </c>
      <c r="B32" s="4">
        <v>300</v>
      </c>
      <c r="C32" s="9">
        <v>250</v>
      </c>
      <c r="D32" s="4">
        <v>770</v>
      </c>
      <c r="E32" s="45" t="s">
        <v>66</v>
      </c>
      <c r="F32" s="25">
        <f t="shared" si="4"/>
        <v>-470</v>
      </c>
    </row>
    <row r="33" spans="1:6" ht="23.1" customHeight="1">
      <c r="A33" s="24" t="s">
        <v>36</v>
      </c>
      <c r="B33" s="4">
        <v>74000</v>
      </c>
      <c r="C33" s="9">
        <v>20000</v>
      </c>
      <c r="D33" s="4">
        <v>55000</v>
      </c>
      <c r="E33" s="43" t="s">
        <v>65</v>
      </c>
      <c r="F33" s="25">
        <f t="shared" ref="F33:F34" si="5">SUM(B33-D33)</f>
        <v>19000</v>
      </c>
    </row>
    <row r="34" spans="1:6" ht="23.1" customHeight="1">
      <c r="A34" s="24" t="s">
        <v>37</v>
      </c>
      <c r="B34" s="4">
        <v>9000</v>
      </c>
      <c r="C34" s="4">
        <v>0</v>
      </c>
      <c r="D34" s="4">
        <v>0</v>
      </c>
      <c r="E34" s="43" t="s">
        <v>65</v>
      </c>
      <c r="F34" s="25">
        <f t="shared" si="5"/>
        <v>9000</v>
      </c>
    </row>
    <row r="35" spans="1:6" ht="23.1" customHeight="1">
      <c r="A35" s="24" t="s">
        <v>38</v>
      </c>
      <c r="B35" s="4"/>
      <c r="C35" s="4"/>
      <c r="D35" s="4"/>
      <c r="E35" s="45"/>
      <c r="F35" s="25"/>
    </row>
    <row r="36" spans="1:6" ht="23.1" customHeight="1">
      <c r="A36" s="24" t="s">
        <v>39</v>
      </c>
      <c r="B36" s="4">
        <v>1500000</v>
      </c>
      <c r="C36" s="4">
        <v>211412</v>
      </c>
      <c r="D36" s="4">
        <v>914206</v>
      </c>
      <c r="E36" s="43" t="s">
        <v>65</v>
      </c>
      <c r="F36" s="25">
        <f>SUM(B36-D36)</f>
        <v>585794</v>
      </c>
    </row>
    <row r="37" spans="1:6" ht="23.1" customHeight="1">
      <c r="A37" s="24" t="s">
        <v>40</v>
      </c>
      <c r="B37" s="3"/>
      <c r="C37" s="4"/>
      <c r="D37" s="4"/>
      <c r="E37" s="45"/>
      <c r="F37" s="25"/>
    </row>
    <row r="38" spans="1:6" ht="23.1" customHeight="1">
      <c r="A38" s="24" t="s">
        <v>41</v>
      </c>
      <c r="B38" s="9">
        <v>0</v>
      </c>
      <c r="C38" s="4">
        <v>22470</v>
      </c>
      <c r="D38" s="4">
        <v>50730</v>
      </c>
      <c r="E38" s="45" t="s">
        <v>66</v>
      </c>
      <c r="F38" s="25">
        <f t="shared" ref="F38" si="6">SUM(B38-D38)</f>
        <v>-50730</v>
      </c>
    </row>
    <row r="39" spans="1:6" ht="22.5" customHeight="1">
      <c r="A39" s="24" t="s">
        <v>42</v>
      </c>
      <c r="B39" s="4">
        <v>3000</v>
      </c>
      <c r="C39" s="4">
        <v>0</v>
      </c>
      <c r="D39" s="4">
        <v>2000</v>
      </c>
      <c r="E39" s="43" t="s">
        <v>65</v>
      </c>
      <c r="F39" s="25">
        <f>SUM(B39-D39)</f>
        <v>1000</v>
      </c>
    </row>
    <row r="40" spans="1:6" ht="23.1" customHeight="1">
      <c r="A40" s="24" t="s">
        <v>43</v>
      </c>
      <c r="B40" s="4">
        <v>10000</v>
      </c>
      <c r="C40" s="9">
        <v>3660</v>
      </c>
      <c r="D40" s="9">
        <v>42220</v>
      </c>
      <c r="E40" s="45" t="s">
        <v>66</v>
      </c>
      <c r="F40" s="25">
        <f t="shared" ref="F40" si="7">SUM(B40-D40)</f>
        <v>-32220</v>
      </c>
    </row>
    <row r="41" spans="1:6" ht="23.1" customHeight="1">
      <c r="A41" s="24" t="s">
        <v>44</v>
      </c>
      <c r="B41" s="4"/>
      <c r="C41" s="4"/>
      <c r="D41" s="4"/>
      <c r="E41" s="45"/>
      <c r="F41" s="25"/>
    </row>
    <row r="42" spans="1:6" ht="23.1" customHeight="1">
      <c r="A42" s="26" t="s">
        <v>45</v>
      </c>
      <c r="B42" s="41">
        <v>100000</v>
      </c>
      <c r="C42" s="10">
        <v>0</v>
      </c>
      <c r="D42" s="10">
        <v>79500</v>
      </c>
      <c r="E42" s="44" t="s">
        <v>65</v>
      </c>
      <c r="F42" s="42">
        <f>SUM(B42-D42)</f>
        <v>20500</v>
      </c>
    </row>
    <row r="43" spans="1:6" ht="23.1" customHeight="1" thickBot="1">
      <c r="A43" s="31" t="s">
        <v>46</v>
      </c>
      <c r="B43" s="61">
        <f>SUM(B14:B42)</f>
        <v>12780200</v>
      </c>
      <c r="C43" s="62">
        <f t="shared" ref="C43:D43" si="8">SUM(C14:C42)</f>
        <v>1212262</v>
      </c>
      <c r="D43" s="62">
        <f t="shared" si="8"/>
        <v>6496952</v>
      </c>
      <c r="E43" s="63" t="s">
        <v>65</v>
      </c>
      <c r="F43" s="64">
        <f>SUM(B43-D43)</f>
        <v>6283248</v>
      </c>
    </row>
    <row r="44" spans="1:6" ht="23.1" customHeight="1">
      <c r="A44" s="54" t="s">
        <v>47</v>
      </c>
      <c r="B44" s="54"/>
      <c r="C44" s="54"/>
      <c r="D44" s="54"/>
      <c r="E44" s="54"/>
      <c r="F44" s="54"/>
    </row>
    <row r="45" spans="1:6" ht="23.1" customHeight="1" thickBot="1">
      <c r="A45" s="8"/>
      <c r="B45" s="18"/>
      <c r="C45" s="11"/>
      <c r="D45" s="11"/>
      <c r="E45" s="11"/>
      <c r="F45" s="11"/>
    </row>
    <row r="46" spans="1:6" ht="23.1" customHeight="1">
      <c r="A46" s="23"/>
      <c r="B46" s="33" t="s">
        <v>1</v>
      </c>
      <c r="C46" s="49" t="s">
        <v>2</v>
      </c>
      <c r="D46" s="49"/>
      <c r="E46" s="49" t="s">
        <v>3</v>
      </c>
      <c r="F46" s="50"/>
    </row>
    <row r="47" spans="1:6" ht="23.1" customHeight="1" thickBot="1">
      <c r="A47" s="37" t="s">
        <v>4</v>
      </c>
      <c r="B47" s="38" t="s">
        <v>5</v>
      </c>
      <c r="C47" s="32" t="s">
        <v>6</v>
      </c>
      <c r="D47" s="32" t="s">
        <v>7</v>
      </c>
      <c r="E47" s="32" t="s">
        <v>6</v>
      </c>
      <c r="F47" s="39" t="s">
        <v>7</v>
      </c>
    </row>
    <row r="48" spans="1:6" ht="23.1" customHeight="1">
      <c r="A48" s="28" t="s">
        <v>48</v>
      </c>
      <c r="B48" s="6"/>
      <c r="C48" s="7"/>
      <c r="D48" s="7"/>
      <c r="E48" s="7"/>
      <c r="F48" s="29"/>
    </row>
    <row r="49" spans="1:7" ht="23.1" customHeight="1">
      <c r="A49" s="24" t="s">
        <v>49</v>
      </c>
      <c r="B49" s="4">
        <v>927000</v>
      </c>
      <c r="C49" s="4">
        <v>90306</v>
      </c>
      <c r="D49" s="4">
        <v>541836</v>
      </c>
      <c r="E49" s="43" t="s">
        <v>65</v>
      </c>
      <c r="F49" s="25">
        <f>SUM(B49-D49)</f>
        <v>385164</v>
      </c>
    </row>
    <row r="50" spans="1:7" ht="23.1" customHeight="1">
      <c r="A50" s="24" t="s">
        <v>50</v>
      </c>
      <c r="B50" s="3"/>
      <c r="C50" s="9"/>
      <c r="D50" s="9"/>
      <c r="E50" s="45"/>
      <c r="F50" s="30"/>
    </row>
    <row r="51" spans="1:7" ht="23.1" customHeight="1">
      <c r="A51" s="40" t="s">
        <v>51</v>
      </c>
      <c r="B51" s="6"/>
      <c r="C51" s="7">
        <v>0</v>
      </c>
      <c r="D51" s="7">
        <v>44005.91</v>
      </c>
      <c r="E51" s="46" t="s">
        <v>66</v>
      </c>
      <c r="F51" s="42">
        <f t="shared" ref="F51" si="9">SUM(B51-D51)</f>
        <v>-44005.91</v>
      </c>
    </row>
    <row r="52" spans="1:7" ht="23.1" customHeight="1">
      <c r="A52" s="27" t="s">
        <v>52</v>
      </c>
      <c r="B52" s="65">
        <f>SUM(B49:B51)</f>
        <v>927000</v>
      </c>
      <c r="C52" s="58">
        <f>SUM(C49:C51)</f>
        <v>90306</v>
      </c>
      <c r="D52" s="58">
        <f>SUM(D49:D51)</f>
        <v>585841.91</v>
      </c>
      <c r="E52" s="59" t="s">
        <v>65</v>
      </c>
      <c r="F52" s="60">
        <f>SUM(B52-D52)</f>
        <v>341158.08999999997</v>
      </c>
    </row>
    <row r="53" spans="1:7" ht="23.1" customHeight="1">
      <c r="A53" s="28" t="s">
        <v>53</v>
      </c>
      <c r="B53" s="6"/>
      <c r="C53" s="7"/>
      <c r="D53" s="7"/>
      <c r="E53" s="7"/>
      <c r="F53" s="29"/>
      <c r="G53" s="17"/>
    </row>
    <row r="54" spans="1:7" ht="22.5" customHeight="1">
      <c r="A54" s="34" t="s">
        <v>54</v>
      </c>
      <c r="B54" s="13">
        <v>0</v>
      </c>
      <c r="C54" s="13">
        <v>0</v>
      </c>
      <c r="D54" s="13">
        <v>134650.66</v>
      </c>
      <c r="E54" s="47" t="s">
        <v>66</v>
      </c>
      <c r="F54" s="25">
        <f t="shared" ref="F54:F55" si="10">SUM(B54-D54)</f>
        <v>-134650.66</v>
      </c>
    </row>
    <row r="55" spans="1:7" ht="22.5" customHeight="1">
      <c r="A55" s="24" t="s">
        <v>68</v>
      </c>
      <c r="B55" s="13">
        <v>0</v>
      </c>
      <c r="C55" s="13">
        <v>27864</v>
      </c>
      <c r="D55" s="13">
        <v>27864</v>
      </c>
      <c r="E55" s="47" t="s">
        <v>66</v>
      </c>
      <c r="F55" s="25">
        <f t="shared" si="10"/>
        <v>-27864</v>
      </c>
    </row>
    <row r="56" spans="1:7" ht="22.5" customHeight="1">
      <c r="A56" s="24" t="s">
        <v>55</v>
      </c>
      <c r="B56" s="13">
        <v>0</v>
      </c>
      <c r="C56" s="13">
        <v>0</v>
      </c>
      <c r="D56" s="13">
        <v>0</v>
      </c>
      <c r="E56" s="47"/>
      <c r="F56" s="30"/>
    </row>
    <row r="57" spans="1:7" ht="22.5" customHeight="1">
      <c r="A57" s="24" t="s">
        <v>56</v>
      </c>
      <c r="B57" s="13">
        <v>0</v>
      </c>
      <c r="C57" s="13">
        <v>0</v>
      </c>
      <c r="D57" s="13">
        <v>10000</v>
      </c>
      <c r="E57" s="47" t="s">
        <v>66</v>
      </c>
      <c r="F57" s="25">
        <f t="shared" ref="F57" si="11">SUM(B57-D57)</f>
        <v>-10000</v>
      </c>
    </row>
    <row r="58" spans="1:7" ht="22.5" customHeight="1">
      <c r="A58" s="24" t="s">
        <v>57</v>
      </c>
      <c r="B58" s="9">
        <v>0</v>
      </c>
      <c r="C58" s="4">
        <v>9530</v>
      </c>
      <c r="D58" s="4">
        <v>269569.2</v>
      </c>
      <c r="E58" s="45" t="s">
        <v>66</v>
      </c>
      <c r="F58" s="25">
        <f t="shared" ref="F58:F60" si="12">SUM(B58-D58)</f>
        <v>-269569.2</v>
      </c>
    </row>
    <row r="59" spans="1:7" ht="22.5" customHeight="1">
      <c r="A59" s="26" t="s">
        <v>58</v>
      </c>
      <c r="B59" s="2">
        <v>0</v>
      </c>
      <c r="C59" s="10">
        <v>0</v>
      </c>
      <c r="D59" s="10">
        <v>0</v>
      </c>
      <c r="E59" s="48"/>
      <c r="F59" s="42">
        <f t="shared" si="12"/>
        <v>0</v>
      </c>
    </row>
    <row r="60" spans="1:7" ht="23.1" customHeight="1" thickBot="1">
      <c r="A60" s="35" t="s">
        <v>59</v>
      </c>
      <c r="B60" s="12">
        <v>0</v>
      </c>
      <c r="C60" s="66">
        <f t="shared" ref="C60:D60" si="13">SUM(C54:C59)</f>
        <v>37394</v>
      </c>
      <c r="D60" s="66">
        <f t="shared" si="13"/>
        <v>442083.86</v>
      </c>
      <c r="E60" s="67" t="s">
        <v>66</v>
      </c>
      <c r="F60" s="68">
        <f t="shared" si="12"/>
        <v>-442083.86</v>
      </c>
      <c r="G60" s="17"/>
    </row>
    <row r="61" spans="1:7" ht="23.1" customHeight="1" thickBot="1">
      <c r="A61" s="36" t="s">
        <v>60</v>
      </c>
      <c r="B61" s="69">
        <f>SUM(B11+B43+B52)</f>
        <v>143432700</v>
      </c>
      <c r="C61" s="69">
        <f t="shared" ref="C61" si="14">SUM(C11+C43+C52+C60)</f>
        <v>7046439.4799999995</v>
      </c>
      <c r="D61" s="69">
        <f>SUM(D11+D43+D52-D60)</f>
        <v>24379402.43</v>
      </c>
      <c r="E61" s="70" t="s">
        <v>65</v>
      </c>
      <c r="F61" s="71">
        <f>SUM(B61-D11-D43-D52+D60)</f>
        <v>119053297.57000001</v>
      </c>
      <c r="G61" s="17"/>
    </row>
    <row r="62" spans="1:7" ht="23.1" customHeight="1">
      <c r="A62" s="14"/>
      <c r="B62" s="15"/>
      <c r="C62" s="16"/>
      <c r="D62" s="16"/>
      <c r="E62" s="16"/>
      <c r="F62" s="16"/>
      <c r="G62" s="17"/>
    </row>
  </sheetData>
  <mergeCells count="8">
    <mergeCell ref="C46:D46"/>
    <mergeCell ref="E46:F46"/>
    <mergeCell ref="A1:F1"/>
    <mergeCell ref="A2:F2"/>
    <mergeCell ref="C3:D3"/>
    <mergeCell ref="E3:F3"/>
    <mergeCell ref="A44:F44"/>
    <mergeCell ref="E4:F4"/>
  </mergeCells>
  <pageMargins left="0.74803149606299213" right="0.23622047244094491" top="0.6692913385826772" bottom="0.15748031496062992" header="0.31496062992125984" footer="0.31496062992125984"/>
  <pageSetup paperSize="9" scale="80" orientation="portrait" r:id="rId1"/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กทม.66</vt:lpstr>
      <vt:lpstr>กทม.66!Print_Area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ปู</cp:lastModifiedBy>
  <cp:lastPrinted>2023-04-03T11:58:49Z</cp:lastPrinted>
  <dcterms:created xsi:type="dcterms:W3CDTF">2023-04-03T04:53:46Z</dcterms:created>
  <dcterms:modified xsi:type="dcterms:W3CDTF">2023-04-11T13:02:53Z</dcterms:modified>
</cp:coreProperties>
</file>