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bangk\Downloads\"/>
    </mc:Choice>
  </mc:AlternateContent>
  <xr:revisionPtr revIDLastSave="0" documentId="8_{3C6A85EC-A39D-4A89-9963-E7CF78AAC4F6}" xr6:coauthVersionLast="47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ปะหน้าสรุป " sheetId="1" r:id="rId1"/>
    <sheet name="1.กันเหลื่อมปีแบบมีหนี้" sheetId="2" r:id="rId2"/>
    <sheet name="2.งบดำเนินงาน" sheetId="3" r:id="rId3"/>
    <sheet name="3.งบลงทุนยังไม่ก่อหนี้" sheetId="4" r:id="rId4"/>
    <sheet name="4.งบลงทุนก่อหนี้แล้ว" sheetId="5" r:id="rId5"/>
    <sheet name="5. งบรายจ่ายอื่น" sheetId="6" r:id="rId6"/>
    <sheet name="6.รายการ-โครงการผูกพัน(ถ้ามี)" sheetId="7" r:id="rId7"/>
    <sheet name="7. งบกลางเฉพาะขอจัดสรร (ถ้ามี)" sheetId="8" r:id="rId8"/>
  </sheets>
  <definedNames>
    <definedName name="_xlnm.Print_Titles" localSheetId="1">'1.กันเหลื่อมปีแบบมีหนี้'!$1:$9</definedName>
    <definedName name="_xlnm.Print_Titles" localSheetId="2">'2.งบดำเนินงาน'!$1:$9</definedName>
    <definedName name="_xlnm.Print_Titles" localSheetId="3">'3.งบลงทุนยังไม่ก่อหนี้'!$1:$9</definedName>
    <definedName name="_xlnm.Print_Titles" localSheetId="4">'4.งบลงทุนก่อหนี้แล้ว'!$1:$9</definedName>
    <definedName name="_xlnm.Print_Titles" localSheetId="5">'5. งบรายจ่ายอื่น'!$1:$9</definedName>
    <definedName name="_xlnm.Print_Titles" localSheetId="7">'7. งบกลางเฉพาะขอจัดสรร (ถ้ามี)'!$1:$9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0n1Jss9GJssDZZVF6KWVJxaF/vc7f/y9X1TVNHD5ZCk="/>
    </ext>
  </extLst>
</workbook>
</file>

<file path=xl/calcChain.xml><?xml version="1.0" encoding="utf-8"?>
<calcChain xmlns="http://schemas.openxmlformats.org/spreadsheetml/2006/main">
  <c r="I43" i="8" l="1"/>
  <c r="J43" i="8" s="1"/>
  <c r="C533" i="6"/>
  <c r="E18" i="1"/>
  <c r="K149" i="2" l="1"/>
  <c r="L149" i="2" s="1"/>
  <c r="H50" i="8"/>
  <c r="G50" i="8"/>
  <c r="F50" i="8"/>
  <c r="E50" i="8"/>
  <c r="C50" i="8"/>
  <c r="I38" i="8"/>
  <c r="J38" i="8" s="1"/>
  <c r="K38" i="8" s="1"/>
  <c r="I22" i="8"/>
  <c r="J22" i="8" s="1"/>
  <c r="K22" i="8" s="1"/>
  <c r="I18" i="8"/>
  <c r="J18" i="8" s="1"/>
  <c r="K18" i="8" s="1"/>
  <c r="I12" i="8"/>
  <c r="T30" i="7"/>
  <c r="S30" i="7"/>
  <c r="L30" i="7"/>
  <c r="K30" i="7"/>
  <c r="I30" i="7"/>
  <c r="C17" i="7"/>
  <c r="R13" i="7"/>
  <c r="R30" i="7" s="1"/>
  <c r="Q13" i="7"/>
  <c r="Q30" i="7" s="1"/>
  <c r="P13" i="7"/>
  <c r="P30" i="7" s="1"/>
  <c r="O13" i="7"/>
  <c r="O30" i="7" s="1"/>
  <c r="M13" i="7"/>
  <c r="M30" i="7" s="1"/>
  <c r="L13" i="7"/>
  <c r="K13" i="7"/>
  <c r="J13" i="7"/>
  <c r="J30" i="7" s="1"/>
  <c r="H13" i="7"/>
  <c r="H30" i="7" s="1"/>
  <c r="O12" i="7"/>
  <c r="N12" i="7"/>
  <c r="N13" i="7" s="1"/>
  <c r="N30" i="7" s="1"/>
  <c r="H533" i="6"/>
  <c r="G533" i="6"/>
  <c r="F533" i="6"/>
  <c r="E533" i="6"/>
  <c r="I523" i="6"/>
  <c r="J523" i="6" s="1"/>
  <c r="I500" i="6"/>
  <c r="J500" i="6" s="1"/>
  <c r="I486" i="6"/>
  <c r="J486" i="6" s="1"/>
  <c r="I474" i="6"/>
  <c r="J474" i="6" s="1"/>
  <c r="I459" i="6"/>
  <c r="J459" i="6" s="1"/>
  <c r="I450" i="6"/>
  <c r="J450" i="6" s="1"/>
  <c r="I436" i="6"/>
  <c r="J436" i="6" s="1"/>
  <c r="I422" i="6"/>
  <c r="J422" i="6" s="1"/>
  <c r="I400" i="6"/>
  <c r="J400" i="6" s="1"/>
  <c r="I379" i="6"/>
  <c r="J379" i="6" s="1"/>
  <c r="I358" i="6"/>
  <c r="J358" i="6" s="1"/>
  <c r="I349" i="6"/>
  <c r="J349" i="6" s="1"/>
  <c r="I341" i="6"/>
  <c r="J341" i="6" s="1"/>
  <c r="I319" i="6"/>
  <c r="J319" i="6" s="1"/>
  <c r="I291" i="6"/>
  <c r="J291" i="6" s="1"/>
  <c r="I268" i="6"/>
  <c r="J268" i="6" s="1"/>
  <c r="I262" i="6"/>
  <c r="J262" i="6" s="1"/>
  <c r="I256" i="6"/>
  <c r="J256" i="6" s="1"/>
  <c r="I250" i="6"/>
  <c r="J250" i="6" s="1"/>
  <c r="I239" i="6"/>
  <c r="J239" i="6" s="1"/>
  <c r="I227" i="6"/>
  <c r="J227" i="6" s="1"/>
  <c r="I212" i="6"/>
  <c r="J212" i="6" s="1"/>
  <c r="I200" i="6"/>
  <c r="J200" i="6" s="1"/>
  <c r="I191" i="6"/>
  <c r="J191" i="6" s="1"/>
  <c r="I156" i="6"/>
  <c r="J156" i="6" s="1"/>
  <c r="I139" i="6"/>
  <c r="J139" i="6" s="1"/>
  <c r="I116" i="6"/>
  <c r="J116" i="6" s="1"/>
  <c r="I73" i="6"/>
  <c r="J73" i="6" s="1"/>
  <c r="I61" i="6"/>
  <c r="J61" i="6" s="1"/>
  <c r="I46" i="6"/>
  <c r="I13" i="6"/>
  <c r="J13" i="6" s="1"/>
  <c r="K13" i="6" s="1"/>
  <c r="E540" i="5"/>
  <c r="M539" i="5"/>
  <c r="J539" i="5"/>
  <c r="I539" i="5"/>
  <c r="H539" i="5"/>
  <c r="G539" i="5"/>
  <c r="D539" i="5"/>
  <c r="C539" i="5"/>
  <c r="K523" i="5"/>
  <c r="F523" i="5"/>
  <c r="K507" i="5"/>
  <c r="L507" i="5" s="1"/>
  <c r="F507" i="5"/>
  <c r="K493" i="5"/>
  <c r="L493" i="5" s="1"/>
  <c r="F493" i="5"/>
  <c r="L480" i="5"/>
  <c r="F480" i="5"/>
  <c r="L467" i="5"/>
  <c r="F467" i="5"/>
  <c r="K447" i="5"/>
  <c r="L447" i="5" s="1"/>
  <c r="F447" i="5"/>
  <c r="K430" i="5"/>
  <c r="F430" i="5"/>
  <c r="M426" i="5"/>
  <c r="J426" i="5"/>
  <c r="I426" i="5"/>
  <c r="H426" i="5"/>
  <c r="G426" i="5"/>
  <c r="D426" i="5"/>
  <c r="D540" i="5" s="1"/>
  <c r="C426" i="5"/>
  <c r="K408" i="5"/>
  <c r="L408" i="5" s="1"/>
  <c r="F408" i="5"/>
  <c r="K390" i="5"/>
  <c r="L390" i="5" s="1"/>
  <c r="F390" i="5"/>
  <c r="K372" i="5"/>
  <c r="L372" i="5" s="1"/>
  <c r="F372" i="5"/>
  <c r="K354" i="5"/>
  <c r="L354" i="5" s="1"/>
  <c r="F354" i="5"/>
  <c r="K336" i="5"/>
  <c r="L336" i="5" s="1"/>
  <c r="F336" i="5"/>
  <c r="K318" i="5"/>
  <c r="L318" i="5" s="1"/>
  <c r="F318" i="5"/>
  <c r="K300" i="5"/>
  <c r="L300" i="5" s="1"/>
  <c r="F300" i="5"/>
  <c r="K287" i="5"/>
  <c r="L287" i="5" s="1"/>
  <c r="K269" i="5"/>
  <c r="L269" i="5" s="1"/>
  <c r="F269" i="5"/>
  <c r="K256" i="5"/>
  <c r="L256" i="5" s="1"/>
  <c r="K245" i="5"/>
  <c r="L245" i="5" s="1"/>
  <c r="K235" i="5"/>
  <c r="L235" i="5" s="1"/>
  <c r="K223" i="5"/>
  <c r="L223" i="5" s="1"/>
  <c r="K205" i="5"/>
  <c r="L205" i="5" s="1"/>
  <c r="F205" i="5"/>
  <c r="K195" i="5"/>
  <c r="L195" i="5" s="1"/>
  <c r="F195" i="5"/>
  <c r="K186" i="5"/>
  <c r="L186" i="5" s="1"/>
  <c r="F186" i="5"/>
  <c r="K177" i="5"/>
  <c r="L177" i="5" s="1"/>
  <c r="F177" i="5"/>
  <c r="L156" i="5"/>
  <c r="F156" i="5"/>
  <c r="F135" i="5"/>
  <c r="K123" i="5"/>
  <c r="L123" i="5" s="1"/>
  <c r="F123" i="5"/>
  <c r="K111" i="5"/>
  <c r="L111" i="5" s="1"/>
  <c r="K100" i="5"/>
  <c r="L100" i="5" s="1"/>
  <c r="K89" i="5"/>
  <c r="L89" i="5" s="1"/>
  <c r="K76" i="5"/>
  <c r="L76" i="5" s="1"/>
  <c r="F76" i="5"/>
  <c r="K64" i="5"/>
  <c r="L64" i="5" s="1"/>
  <c r="F64" i="5"/>
  <c r="K52" i="5"/>
  <c r="L52" i="5" s="1"/>
  <c r="F52" i="5"/>
  <c r="K40" i="5"/>
  <c r="L40" i="5" s="1"/>
  <c r="F40" i="5"/>
  <c r="K27" i="5"/>
  <c r="F27" i="5"/>
  <c r="K14" i="5"/>
  <c r="L14" i="5" s="1"/>
  <c r="F14" i="5"/>
  <c r="J92" i="4"/>
  <c r="J93" i="4" s="1"/>
  <c r="H92" i="4"/>
  <c r="G92" i="4"/>
  <c r="F92" i="4"/>
  <c r="E92" i="4"/>
  <c r="D92" i="4"/>
  <c r="C92" i="4"/>
  <c r="I66" i="4"/>
  <c r="I52" i="4"/>
  <c r="I28" i="4"/>
  <c r="H26" i="4"/>
  <c r="G26" i="4"/>
  <c r="F26" i="4"/>
  <c r="F93" i="4" s="1"/>
  <c r="E26" i="4"/>
  <c r="D26" i="4"/>
  <c r="C26" i="4"/>
  <c r="I14" i="4"/>
  <c r="I26" i="4" s="1"/>
  <c r="H363" i="3"/>
  <c r="G363" i="3"/>
  <c r="F363" i="3"/>
  <c r="E363" i="3"/>
  <c r="C363" i="3"/>
  <c r="I360" i="3"/>
  <c r="J360" i="3" s="1"/>
  <c r="I357" i="3"/>
  <c r="J357" i="3" s="1"/>
  <c r="I353" i="3"/>
  <c r="J353" i="3" s="1"/>
  <c r="I349" i="3"/>
  <c r="J349" i="3" s="1"/>
  <c r="I345" i="3"/>
  <c r="J345" i="3" s="1"/>
  <c r="I342" i="3"/>
  <c r="J342" i="3" s="1"/>
  <c r="I331" i="3"/>
  <c r="J331" i="3" s="1"/>
  <c r="I321" i="3"/>
  <c r="J321" i="3" s="1"/>
  <c r="I310" i="3"/>
  <c r="J310" i="3" s="1"/>
  <c r="I299" i="3"/>
  <c r="I288" i="3"/>
  <c r="J288" i="3" s="1"/>
  <c r="I276" i="3"/>
  <c r="J276" i="3" s="1"/>
  <c r="I263" i="3"/>
  <c r="J263" i="3" s="1"/>
  <c r="I250" i="3"/>
  <c r="J250" i="3" s="1"/>
  <c r="I241" i="3"/>
  <c r="J241" i="3" s="1"/>
  <c r="I220" i="3"/>
  <c r="J220" i="3" s="1"/>
  <c r="I209" i="3"/>
  <c r="J209" i="3" s="1"/>
  <c r="I199" i="3"/>
  <c r="J199" i="3" s="1"/>
  <c r="I189" i="3"/>
  <c r="J189" i="3" s="1"/>
  <c r="I74" i="3"/>
  <c r="J74" i="3" s="1"/>
  <c r="I36" i="3"/>
  <c r="J36" i="3" s="1"/>
  <c r="L32" i="3"/>
  <c r="I32" i="3"/>
  <c r="J32" i="3" s="1"/>
  <c r="L31" i="3"/>
  <c r="I31" i="3"/>
  <c r="J31" i="3" s="1"/>
  <c r="L30" i="3"/>
  <c r="I30" i="3"/>
  <c r="J30" i="3" s="1"/>
  <c r="L29" i="3"/>
  <c r="I29" i="3"/>
  <c r="J29" i="3" s="1"/>
  <c r="L28" i="3"/>
  <c r="I28" i="3"/>
  <c r="J28" i="3" s="1"/>
  <c r="L27" i="3"/>
  <c r="I27" i="3"/>
  <c r="J27" i="3" s="1"/>
  <c r="L26" i="3"/>
  <c r="I26" i="3"/>
  <c r="J26" i="3" s="1"/>
  <c r="L25" i="3"/>
  <c r="I25" i="3"/>
  <c r="J25" i="3" s="1"/>
  <c r="L24" i="3"/>
  <c r="I24" i="3"/>
  <c r="J24" i="3" s="1"/>
  <c r="L23" i="3"/>
  <c r="I23" i="3"/>
  <c r="J23" i="3" s="1"/>
  <c r="L22" i="3"/>
  <c r="I22" i="3"/>
  <c r="J22" i="3" s="1"/>
  <c r="L21" i="3"/>
  <c r="I21" i="3"/>
  <c r="J21" i="3" s="1"/>
  <c r="L20" i="3"/>
  <c r="H20" i="3"/>
  <c r="H10" i="3" s="1"/>
  <c r="L19" i="3"/>
  <c r="I19" i="3"/>
  <c r="J19" i="3" s="1"/>
  <c r="L18" i="3"/>
  <c r="I18" i="3"/>
  <c r="J18" i="3" s="1"/>
  <c r="L17" i="3"/>
  <c r="I17" i="3"/>
  <c r="J17" i="3" s="1"/>
  <c r="L16" i="3"/>
  <c r="I16" i="3"/>
  <c r="J16" i="3" s="1"/>
  <c r="L15" i="3"/>
  <c r="I15" i="3"/>
  <c r="J15" i="3" s="1"/>
  <c r="L14" i="3"/>
  <c r="I14" i="3"/>
  <c r="J14" i="3" s="1"/>
  <c r="L13" i="3"/>
  <c r="I13" i="3"/>
  <c r="J13" i="3" s="1"/>
  <c r="L12" i="3"/>
  <c r="I12" i="3"/>
  <c r="J12" i="3" s="1"/>
  <c r="L11" i="3"/>
  <c r="I11" i="3"/>
  <c r="J11" i="3" s="1"/>
  <c r="F10" i="3"/>
  <c r="E10" i="3"/>
  <c r="C10" i="3"/>
  <c r="G245" i="2"/>
  <c r="L7" i="1" s="1"/>
  <c r="M7" i="1" s="1"/>
  <c r="E245" i="2"/>
  <c r="C245" i="2"/>
  <c r="F149" i="2"/>
  <c r="F245" i="2" s="1"/>
  <c r="K125" i="2"/>
  <c r="L125" i="2" s="1"/>
  <c r="M125" i="2" s="1"/>
  <c r="M245" i="2" s="1"/>
  <c r="F125" i="2"/>
  <c r="J121" i="2"/>
  <c r="J245" i="2" s="1"/>
  <c r="I121" i="2"/>
  <c r="H121" i="2"/>
  <c r="H245" i="2" s="1"/>
  <c r="H246" i="2" s="1"/>
  <c r="G121" i="2"/>
  <c r="C121" i="2"/>
  <c r="K120" i="2"/>
  <c r="L120" i="2" s="1"/>
  <c r="M120" i="2" s="1"/>
  <c r="K119" i="2"/>
  <c r="L119" i="2" s="1"/>
  <c r="M119" i="2" s="1"/>
  <c r="F119" i="2"/>
  <c r="K118" i="2"/>
  <c r="L118" i="2" s="1"/>
  <c r="M118" i="2" s="1"/>
  <c r="K116" i="2"/>
  <c r="L116" i="2" s="1"/>
  <c r="F116" i="2"/>
  <c r="E116" i="2"/>
  <c r="K115" i="2"/>
  <c r="L115" i="2" s="1"/>
  <c r="E115" i="2"/>
  <c r="F115" i="2" s="1"/>
  <c r="K114" i="2"/>
  <c r="L114" i="2" s="1"/>
  <c r="E114" i="2"/>
  <c r="F114" i="2" s="1"/>
  <c r="K113" i="2"/>
  <c r="L113" i="2" s="1"/>
  <c r="E113" i="2"/>
  <c r="K112" i="2"/>
  <c r="L112" i="2" s="1"/>
  <c r="M112" i="2" s="1"/>
  <c r="E112" i="2"/>
  <c r="F112" i="2" s="1"/>
  <c r="K111" i="2"/>
  <c r="L111" i="2" s="1"/>
  <c r="E111" i="2"/>
  <c r="F111" i="2" s="1"/>
  <c r="K110" i="2"/>
  <c r="L110" i="2" s="1"/>
  <c r="E110" i="2"/>
  <c r="F110" i="2" s="1"/>
  <c r="K109" i="2"/>
  <c r="L109" i="2" s="1"/>
  <c r="E109" i="2"/>
  <c r="F109" i="2" s="1"/>
  <c r="K108" i="2"/>
  <c r="L108" i="2" s="1"/>
  <c r="M108" i="2" s="1"/>
  <c r="E108" i="2"/>
  <c r="F108" i="2" s="1"/>
  <c r="K107" i="2"/>
  <c r="L107" i="2" s="1"/>
  <c r="M107" i="2" s="1"/>
  <c r="F107" i="2"/>
  <c r="K106" i="2"/>
  <c r="L106" i="2" s="1"/>
  <c r="E106" i="2"/>
  <c r="F106" i="2" s="1"/>
  <c r="K105" i="2"/>
  <c r="L105" i="2" s="1"/>
  <c r="E105" i="2"/>
  <c r="F105" i="2" s="1"/>
  <c r="K104" i="2"/>
  <c r="L104" i="2" s="1"/>
  <c r="E104" i="2"/>
  <c r="F104" i="2" s="1"/>
  <c r="K103" i="2"/>
  <c r="L103" i="2" s="1"/>
  <c r="E103" i="2"/>
  <c r="F103" i="2" s="1"/>
  <c r="K102" i="2"/>
  <c r="L102" i="2" s="1"/>
  <c r="E102" i="2"/>
  <c r="F102" i="2" s="1"/>
  <c r="K101" i="2"/>
  <c r="L101" i="2" s="1"/>
  <c r="E101" i="2"/>
  <c r="F101" i="2" s="1"/>
  <c r="K100" i="2"/>
  <c r="L100" i="2" s="1"/>
  <c r="E100" i="2"/>
  <c r="F100" i="2" s="1"/>
  <c r="K99" i="2"/>
  <c r="L99" i="2" s="1"/>
  <c r="E99" i="2"/>
  <c r="K98" i="2"/>
  <c r="L98" i="2" s="1"/>
  <c r="E98" i="2"/>
  <c r="F98" i="2" s="1"/>
  <c r="K97" i="2"/>
  <c r="L97" i="2" s="1"/>
  <c r="E97" i="2"/>
  <c r="F97" i="2" s="1"/>
  <c r="K96" i="2"/>
  <c r="L96" i="2" s="1"/>
  <c r="E96" i="2"/>
  <c r="K95" i="2"/>
  <c r="L95" i="2" s="1"/>
  <c r="E95" i="2"/>
  <c r="K94" i="2"/>
  <c r="L94" i="2" s="1"/>
  <c r="E94" i="2"/>
  <c r="F94" i="2" s="1"/>
  <c r="K93" i="2"/>
  <c r="L93" i="2" s="1"/>
  <c r="E93" i="2"/>
  <c r="F93" i="2" s="1"/>
  <c r="K92" i="2"/>
  <c r="L92" i="2" s="1"/>
  <c r="E92" i="2"/>
  <c r="K91" i="2"/>
  <c r="L91" i="2" s="1"/>
  <c r="E91" i="2"/>
  <c r="F91" i="2" s="1"/>
  <c r="K90" i="2"/>
  <c r="L90" i="2" s="1"/>
  <c r="E90" i="2"/>
  <c r="F90" i="2" s="1"/>
  <c r="K89" i="2"/>
  <c r="L89" i="2" s="1"/>
  <c r="E89" i="2"/>
  <c r="F89" i="2" s="1"/>
  <c r="K88" i="2"/>
  <c r="L88" i="2" s="1"/>
  <c r="E88" i="2"/>
  <c r="F88" i="2" s="1"/>
  <c r="K87" i="2"/>
  <c r="L87" i="2" s="1"/>
  <c r="E87" i="2"/>
  <c r="F87" i="2" s="1"/>
  <c r="K86" i="2"/>
  <c r="L86" i="2" s="1"/>
  <c r="E86" i="2"/>
  <c r="F86" i="2" s="1"/>
  <c r="K85" i="2"/>
  <c r="L85" i="2" s="1"/>
  <c r="E85" i="2"/>
  <c r="F85" i="2" s="1"/>
  <c r="K84" i="2"/>
  <c r="L84" i="2" s="1"/>
  <c r="E84" i="2"/>
  <c r="F84" i="2" s="1"/>
  <c r="K78" i="2"/>
  <c r="L78" i="2" s="1"/>
  <c r="E78" i="2"/>
  <c r="K73" i="2"/>
  <c r="L73" i="2" s="1"/>
  <c r="E73" i="2"/>
  <c r="K70" i="2"/>
  <c r="L70" i="2" s="1"/>
  <c r="E70" i="2"/>
  <c r="K69" i="2"/>
  <c r="L69" i="2" s="1"/>
  <c r="E69" i="2"/>
  <c r="F69" i="2" s="1"/>
  <c r="K68" i="2"/>
  <c r="L68" i="2" s="1"/>
  <c r="E68" i="2"/>
  <c r="K67" i="2"/>
  <c r="L67" i="2" s="1"/>
  <c r="E67" i="2"/>
  <c r="K66" i="2"/>
  <c r="L66" i="2" s="1"/>
  <c r="E66" i="2"/>
  <c r="K65" i="2"/>
  <c r="L65" i="2" s="1"/>
  <c r="E65" i="2"/>
  <c r="F65" i="2" s="1"/>
  <c r="K64" i="2"/>
  <c r="L64" i="2" s="1"/>
  <c r="E64" i="2"/>
  <c r="K63" i="2"/>
  <c r="L63" i="2" s="1"/>
  <c r="E63" i="2"/>
  <c r="K62" i="2"/>
  <c r="L62" i="2" s="1"/>
  <c r="E62" i="2"/>
  <c r="K61" i="2"/>
  <c r="L61" i="2" s="1"/>
  <c r="E61" i="2"/>
  <c r="K60" i="2"/>
  <c r="L60" i="2" s="1"/>
  <c r="E60" i="2"/>
  <c r="K59" i="2"/>
  <c r="L59" i="2" s="1"/>
  <c r="E59" i="2"/>
  <c r="K58" i="2"/>
  <c r="L58" i="2" s="1"/>
  <c r="E58" i="2"/>
  <c r="F58" i="2" s="1"/>
  <c r="K57" i="2"/>
  <c r="L57" i="2" s="1"/>
  <c r="E57" i="2"/>
  <c r="K56" i="2"/>
  <c r="L56" i="2" s="1"/>
  <c r="E56" i="2"/>
  <c r="K55" i="2"/>
  <c r="L55" i="2" s="1"/>
  <c r="M55" i="2" s="1"/>
  <c r="K54" i="2"/>
  <c r="L54" i="2" s="1"/>
  <c r="M54" i="2" s="1"/>
  <c r="K53" i="2"/>
  <c r="L53" i="2" s="1"/>
  <c r="M53" i="2" s="1"/>
  <c r="K52" i="2"/>
  <c r="L52" i="2" s="1"/>
  <c r="M52" i="2" s="1"/>
  <c r="K51" i="2"/>
  <c r="L51" i="2" s="1"/>
  <c r="M51" i="2" s="1"/>
  <c r="K50" i="2"/>
  <c r="L50" i="2" s="1"/>
  <c r="M50" i="2" s="1"/>
  <c r="K49" i="2"/>
  <c r="L49" i="2" s="1"/>
  <c r="M49" i="2" s="1"/>
  <c r="K46" i="2"/>
  <c r="L46" i="2" s="1"/>
  <c r="M46" i="2" s="1"/>
  <c r="F46" i="2"/>
  <c r="K45" i="2"/>
  <c r="L45" i="2" s="1"/>
  <c r="M45" i="2" s="1"/>
  <c r="F45" i="2"/>
  <c r="K44" i="2"/>
  <c r="L44" i="2" s="1"/>
  <c r="M44" i="2" s="1"/>
  <c r="F44" i="2"/>
  <c r="K43" i="2"/>
  <c r="L43" i="2" s="1"/>
  <c r="M43" i="2" s="1"/>
  <c r="F43" i="2"/>
  <c r="K42" i="2"/>
  <c r="L42" i="2" s="1"/>
  <c r="M42" i="2" s="1"/>
  <c r="F42" i="2"/>
  <c r="K41" i="2"/>
  <c r="L41" i="2" s="1"/>
  <c r="M41" i="2" s="1"/>
  <c r="F41" i="2"/>
  <c r="K36" i="2"/>
  <c r="L36" i="2" s="1"/>
  <c r="M36" i="2" s="1"/>
  <c r="F36" i="2"/>
  <c r="K35" i="2"/>
  <c r="L35" i="2" s="1"/>
  <c r="M35" i="2" s="1"/>
  <c r="F35" i="2"/>
  <c r="K34" i="2"/>
  <c r="L34" i="2" s="1"/>
  <c r="E34" i="2"/>
  <c r="K33" i="2"/>
  <c r="L33" i="2" s="1"/>
  <c r="E33" i="2"/>
  <c r="F33" i="2" s="1"/>
  <c r="K32" i="2"/>
  <c r="L32" i="2" s="1"/>
  <c r="E32" i="2"/>
  <c r="F32" i="2" s="1"/>
  <c r="K31" i="2"/>
  <c r="L31" i="2" s="1"/>
  <c r="E31" i="2"/>
  <c r="F31" i="2" s="1"/>
  <c r="K28" i="2"/>
  <c r="L28" i="2" s="1"/>
  <c r="M28" i="2" s="1"/>
  <c r="F28" i="2"/>
  <c r="K25" i="2"/>
  <c r="E25" i="2"/>
  <c r="F25" i="2" s="1"/>
  <c r="K24" i="2"/>
  <c r="L24" i="2" s="1"/>
  <c r="K23" i="2"/>
  <c r="L23" i="2" s="1"/>
  <c r="E23" i="2"/>
  <c r="F23" i="2" s="1"/>
  <c r="K20" i="2"/>
  <c r="L20" i="2" s="1"/>
  <c r="E20" i="2"/>
  <c r="K17" i="2"/>
  <c r="L17" i="2" s="1"/>
  <c r="E17" i="2"/>
  <c r="K16" i="2"/>
  <c r="L16" i="2" s="1"/>
  <c r="E16" i="2"/>
  <c r="F16" i="2" s="1"/>
  <c r="K15" i="2"/>
  <c r="L15" i="2" s="1"/>
  <c r="E15" i="2"/>
  <c r="F15" i="2" s="1"/>
  <c r="K14" i="2"/>
  <c r="L14" i="2" s="1"/>
  <c r="M14" i="2" s="1"/>
  <c r="F14" i="2"/>
  <c r="K13" i="2"/>
  <c r="L13" i="2" s="1"/>
  <c r="F13" i="2"/>
  <c r="J23" i="1"/>
  <c r="K23" i="1" s="1"/>
  <c r="I23" i="1"/>
  <c r="E23" i="1"/>
  <c r="J18" i="1"/>
  <c r="K18" i="1" s="1"/>
  <c r="I18" i="1"/>
  <c r="J13" i="1"/>
  <c r="K13" i="1" s="1"/>
  <c r="I13" i="1"/>
  <c r="H13" i="1"/>
  <c r="E13" i="1"/>
  <c r="J7" i="1"/>
  <c r="D7" i="1"/>
  <c r="E7" i="1" s="1"/>
  <c r="K539" i="5" l="1"/>
  <c r="J540" i="5"/>
  <c r="M60" i="2"/>
  <c r="M62" i="2"/>
  <c r="M105" i="2"/>
  <c r="J363" i="3"/>
  <c r="I20" i="3"/>
  <c r="I50" i="8"/>
  <c r="J12" i="8"/>
  <c r="K12" i="8" s="1"/>
  <c r="K50" i="8" s="1"/>
  <c r="I533" i="6"/>
  <c r="I540" i="5"/>
  <c r="K426" i="5"/>
  <c r="M540" i="5"/>
  <c r="H540" i="5"/>
  <c r="G540" i="5"/>
  <c r="F539" i="5"/>
  <c r="D93" i="4"/>
  <c r="H93" i="4"/>
  <c r="E93" i="4"/>
  <c r="C93" i="4"/>
  <c r="G93" i="4"/>
  <c r="I92" i="4"/>
  <c r="I93" i="4" s="1"/>
  <c r="M70" i="2"/>
  <c r="M85" i="2"/>
  <c r="M20" i="2"/>
  <c r="M61" i="2"/>
  <c r="G246" i="2"/>
  <c r="M64" i="2"/>
  <c r="M17" i="2"/>
  <c r="M87" i="2"/>
  <c r="M89" i="2"/>
  <c r="M34" i="2"/>
  <c r="M63" i="2"/>
  <c r="M78" i="2"/>
  <c r="M91" i="2"/>
  <c r="M110" i="2"/>
  <c r="M66" i="2"/>
  <c r="C246" i="2"/>
  <c r="M73" i="2"/>
  <c r="M92" i="2"/>
  <c r="M96" i="2"/>
  <c r="M65" i="2"/>
  <c r="F17" i="2"/>
  <c r="F34" i="2"/>
  <c r="M58" i="2"/>
  <c r="M68" i="2"/>
  <c r="F73" i="2"/>
  <c r="F92" i="2"/>
  <c r="M95" i="2"/>
  <c r="F96" i="2"/>
  <c r="M103" i="2"/>
  <c r="M113" i="2"/>
  <c r="M59" i="2"/>
  <c r="M67" i="2"/>
  <c r="F95" i="2"/>
  <c r="M98" i="2"/>
  <c r="M99" i="2"/>
  <c r="M101" i="2"/>
  <c r="F113" i="2"/>
  <c r="M116" i="2"/>
  <c r="M13" i="2"/>
  <c r="M23" i="2"/>
  <c r="M31" i="2"/>
  <c r="M84" i="2"/>
  <c r="M100" i="2"/>
  <c r="E121" i="2"/>
  <c r="E246" i="2" s="1"/>
  <c r="M15" i="2"/>
  <c r="M32" i="2"/>
  <c r="F78" i="2"/>
  <c r="M86" i="2"/>
  <c r="M88" i="2"/>
  <c r="F99" i="2"/>
  <c r="M102" i="2"/>
  <c r="M104" i="2"/>
  <c r="M109" i="2"/>
  <c r="F426" i="5"/>
  <c r="F540" i="5" s="1"/>
  <c r="L27" i="5"/>
  <c r="L426" i="5" s="1"/>
  <c r="J46" i="6"/>
  <c r="J533" i="6" s="1"/>
  <c r="M16" i="2"/>
  <c r="L25" i="2"/>
  <c r="L121" i="2" s="1"/>
  <c r="M33" i="2"/>
  <c r="M57" i="2"/>
  <c r="M90" i="2"/>
  <c r="M93" i="2"/>
  <c r="M106" i="2"/>
  <c r="M111" i="2"/>
  <c r="M114" i="2"/>
  <c r="K121" i="2"/>
  <c r="I245" i="2"/>
  <c r="I246" i="2" s="1"/>
  <c r="J246" i="2"/>
  <c r="L430" i="5"/>
  <c r="L539" i="5" s="1"/>
  <c r="M56" i="2"/>
  <c r="M69" i="2"/>
  <c r="M94" i="2"/>
  <c r="M97" i="2"/>
  <c r="M115" i="2"/>
  <c r="I363" i="3"/>
  <c r="C540" i="5"/>
  <c r="J50" i="8" l="1"/>
  <c r="K540" i="5"/>
  <c r="L540" i="5"/>
  <c r="J20" i="3"/>
  <c r="J10" i="3" s="1"/>
  <c r="I10" i="3"/>
  <c r="F121" i="2"/>
  <c r="F246" i="2" s="1"/>
  <c r="L245" i="2"/>
  <c r="L246" i="2" s="1"/>
  <c r="M25" i="2"/>
  <c r="M121" i="2" s="1"/>
  <c r="M246" i="2" s="1"/>
  <c r="K245" i="2"/>
  <c r="K246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0" authorId="0" shapeId="0" xr:uid="{00000000-0006-0000-0700-000001000000}">
      <text>
        <r>
          <rPr>
            <sz val="11"/>
            <color theme="1"/>
            <rFont val="Calibri"/>
            <scheme val="minor"/>
          </rPr>
          <t>======
ID#AAABcVfXH1s
    (2025-01-28 03:42:50)
ถ้ายังไม่ได้รับจัดสรรงบกลางให้ระยุว่า ไม่มี
	-User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7pfgn7rE+Ih6xI0JZK1q464QQqQ=="/>
    </ext>
  </extLst>
</comments>
</file>

<file path=xl/sharedStrings.xml><?xml version="1.0" encoding="utf-8"?>
<sst xmlns="http://schemas.openxmlformats.org/spreadsheetml/2006/main" count="3394" uniqueCount="1672">
  <si>
    <t>สำนักงานเขตบางกอกน้อย</t>
  </si>
  <si>
    <t>สรุปผลการดำเนินการรายการกันเงินเหลื่อมปีงบประมาณประจำปี 2567 มาดำเนินการปี 2568</t>
  </si>
  <si>
    <t>กันเงินฯ กรณีมีหนี้ผูกพัน</t>
  </si>
  <si>
    <t>กันเงินฯ กรณีไม่มีหนี้ผูกพัน</t>
  </si>
  <si>
    <t>อนุมัติกันเงินฯ</t>
  </si>
  <si>
    <t>เบิกจ่าย</t>
  </si>
  <si>
    <t>ก่อหนี้</t>
  </si>
  <si>
    <t>รายการ</t>
  </si>
  <si>
    <t>จำนวนเงิน</t>
  </si>
  <si>
    <t>ร้อยละ</t>
  </si>
  <si>
    <t>สรุปผลการดำเนินการ  : งบประมาณรายจ่ายประจำปี 2568</t>
  </si>
  <si>
    <t>สรุปผลการเบิกจ่ายภาพรวม</t>
  </si>
  <si>
    <t>งบประมาณ กทม.</t>
  </si>
  <si>
    <t>งบประจำปี</t>
  </si>
  <si>
    <t>งบกลาง</t>
  </si>
  <si>
    <t>รวมงบ กทม.</t>
  </si>
  <si>
    <t>งบประมาณ</t>
  </si>
  <si>
    <t>%</t>
  </si>
  <si>
    <t>สรุปการก่อหนี้งบลงทุน</t>
  </si>
  <si>
    <t xml:space="preserve"> </t>
  </si>
  <si>
    <t>สรุปการเบิกจ่ายงบลงทุน</t>
  </si>
  <si>
    <t>ผลการดำเนินงานรายการที่ได้รับอนุมัติกันเงินไว้เบิกเหลื่อมปี</t>
  </si>
  <si>
    <t>งบประมาณรายจ่ายประจำปีงบประมาณ พ.ศ. 2567 กันเงินไว้เบิกเหลื่อมปีงบประมาณ พ.ศ. 2568</t>
  </si>
  <si>
    <t xml:space="preserve"> สำนักงานเขตบางกอกน้อย</t>
  </si>
  <si>
    <t>หน่วย : บาท</t>
  </si>
  <si>
    <t>ลำดับ</t>
  </si>
  <si>
    <t>รายการ/โครงการ</t>
  </si>
  <si>
    <t>วันที่ก่อหนี้</t>
  </si>
  <si>
    <t>วงเงิน</t>
  </si>
  <si>
    <t>คงเหลือ</t>
  </si>
  <si>
    <t>เบิกจ่ายแล้ว</t>
  </si>
  <si>
    <t>แผนการเบิกจ่ายงบประมาณ</t>
  </si>
  <si>
    <t>รวมเบิกจ่ายและ</t>
  </si>
  <si>
    <t>ว.ด.ป.</t>
  </si>
  <si>
    <t>ผลการดำเนินงาน/</t>
  </si>
  <si>
    <t>หลังก่อหนี้</t>
  </si>
  <si>
    <t>ต.ค. 67</t>
  </si>
  <si>
    <t>ก.พ. 678</t>
  </si>
  <si>
    <t>มิ.ย. 68</t>
  </si>
  <si>
    <t>รวม</t>
  </si>
  <si>
    <t>คาดว่าพับไป/เป็น</t>
  </si>
  <si>
    <t>ปัญหาอุปสรรค</t>
  </si>
  <si>
    <t xml:space="preserve"> -  ม.ค. 68</t>
  </si>
  <si>
    <t xml:space="preserve"> - พ.ค. 68</t>
  </si>
  <si>
    <t xml:space="preserve"> - ก.ย. 68</t>
  </si>
  <si>
    <t xml:space="preserve">(9) = </t>
  </si>
  <si>
    <t>(1 ต.ค. 67 - 30 ก.ย. 68)</t>
  </si>
  <si>
    <t>ภาระหนี้ปีถัดไป</t>
  </si>
  <si>
    <t>(1)</t>
  </si>
  <si>
    <t>(2)</t>
  </si>
  <si>
    <t>(3)</t>
  </si>
  <si>
    <t>(4) = (1) - (3)</t>
  </si>
  <si>
    <t>(5)</t>
  </si>
  <si>
    <t>(6)</t>
  </si>
  <si>
    <t>(7)</t>
  </si>
  <si>
    <t>(8)</t>
  </si>
  <si>
    <t>(6) + (7) + (8)</t>
  </si>
  <si>
    <t>(10) = (5) + (9)</t>
  </si>
  <si>
    <t>(11) = (3) - (9)</t>
  </si>
  <si>
    <t>กันเหลื่อมแบบมีหนี้ผูกพัน</t>
  </si>
  <si>
    <t>งบดำเนินงาน</t>
  </si>
  <si>
    <t>งานอำนวยการและบริหารสำนักงานเขต</t>
  </si>
  <si>
    <t>ค่าจ้างเหมาบริการเป็นรายบุคคล เดือน ก.ย.67 
นายธีรลักษณ์ มิ่งมงคลมิตร เลชที่ใบกันเงิน 003/67</t>
  </si>
  <si>
    <t>ค่าบำรุงรักษาซ่อมแซมเครื่องปรับอากาศ เดือน ก.ย.67  
เลชที่ใบกันเงิน 004/67</t>
  </si>
  <si>
    <t>ค่าจ้างทำความสะอาดอาคาร เดือน ก.ย.67
เลชที่ใบกันเงิน 005/67</t>
  </si>
  <si>
    <t>ค่าบำรุงรักษาซ่อมแซมลิฟต์ เดือน ก.ย.67
เลชที่ใบกันเงิน 006/67</t>
  </si>
  <si>
    <t>ค่าจ้างเหมาดูแลทรัพย์สินและรักษาความปลอดภัย
 เดือน ก.ย.67 เลชที่ใบกันเงิน 007/67</t>
  </si>
  <si>
    <t>งานบริหารทั่วไปและบริการทะเบียน</t>
  </si>
  <si>
    <t>ค่าจ้างเหมาบริการเป็นรายบุคคล เดือน ก.ย.67 ราย
น.ส.มานิดา แก้วน้ำเย็น เลชที่ใบกันเงิน 008/67</t>
  </si>
  <si>
    <t>งานบริหารทั่วไปและจัดเก็บรายได้</t>
  </si>
  <si>
    <t>ค่าจ้างเหมาบริการเป็นรายบุคคล เดือนก.ย.67 
ราย นายชินวัตร ชัยวงค์ เลชที่ใบกันเงิน 012/67</t>
  </si>
  <si>
    <t>โครงการค่าจ้างเหมาบริการเป็นรายบุคคล เดือน ก.ย.67 
ราย น.ส.ธณัญญา นามรัตน์ เลชที่ใบกันเงิน 013/67</t>
  </si>
  <si>
    <t>โครการค่าจ้างเหมาบริการเป็นรายบุคคล เดือนก.ย.67 
ราย น.ส.นิภาพร คำตัน เลชที่ใบกันเงิน 014/67</t>
  </si>
  <si>
    <t>งานดูแลสวนและพื้นที่สีเขียว</t>
  </si>
  <si>
    <t>ค่าจ้างเหมาเอกชนดูแลและบำรุงรักษาต้นไม้
เดือน ก.ย.67 เลชที่ใบกันเงิน 015/67</t>
  </si>
  <si>
    <t xml:space="preserve">
เบิกจ่ายแล้ว</t>
  </si>
  <si>
    <t>งานพัฒนาชุมชนและบริการสังคม</t>
  </si>
  <si>
    <t>ค่าจ้างเหมาบริการเป็นรายบุคคล เดือน ก.ย.67 
รายนางสาวเมธาวี  พิชัยอุดมพร เลชที่ใบกันเงิน 016/67</t>
  </si>
  <si>
    <t>ค่าจ้างเหมาบริการเป็นรายบุคคล เดือน ก.ย.67 
รายนายธนิศร์ หวังสมนึก เลชที่ใบกันเงิน 017/67</t>
  </si>
  <si>
    <t>ค่าจ้างเหมาบริการเป็นรายบุคคล เดือน ก.ย.67 
นางชวิศา  พันธุ์บุญปลูก เลชที่ใบกันเงิน 018/67</t>
  </si>
  <si>
    <t>ค่าจ้างเหมาบริการเป็นรายบุคคล เดือน ก.ย.67 
รายนางสาวคณัสวรรณ  ดำเอียด เลชที่ใบกันเงิน 019/67</t>
  </si>
  <si>
    <t>ค่าจ้างเหมาบริการเป็นรายบุคคล เดือน ก.ย.67 
รายนางสาวนุจรี  ธูปทอง เลชที่ใบกันเงิน 020/67</t>
  </si>
  <si>
    <t>ค่าจ้างเหมาบริการเป็นรายบุคคล เดือน ก.ย.67 
รายนางสมปอง  ผ่าผล เลชที่ใบกันเงิน 021/67</t>
  </si>
  <si>
    <t>งานสุขาภิบาลอาหารและอนามัยสิ่งแวดล้อม</t>
  </si>
  <si>
    <t>ค่าจ้างเหมาบริการเป็นรายบุคคลเดือน ก.ย.67 
รายนางสาวประคองจิตร สีลากุล เลชที่ใบกันเงิน 022/67</t>
  </si>
  <si>
    <t>ค่าจ้างเหมาบริการเป็นรายบุคคล เดือน ก.ย.67  
รายนางสาวธนพร  เมฆมาลัย เลชที่ใบกันเงิน 023/67</t>
  </si>
  <si>
    <t>ค่าจ้างเหมาบริการเป็นรายบุคคล เดือน ก.ย.67 
รายน.ส.นีรนุช อินหันต์ เลชที่ใบกันเงิน 024/67</t>
  </si>
  <si>
    <t>ค่าจ้างเหมาบริการเป็นรายบุคคล  เดือน ก.ย.67 
นางสาวอภิชาภา  บุตรเจริญ เลชที่ใบกันเงิน 025/67</t>
  </si>
  <si>
    <t>ค่าจ้างเหมาบริการเป็นรายบุคคล เดือน ก.ย.67  
รายน.ส.บุญญกานต์ หิรัญน้อย เลชที่ใบกันเงิน 026/67</t>
  </si>
  <si>
    <t>ค่าจ้างเหมาบริการเป็นรายบุคคล เดือน ก.ย.67 
รายนางสุภาพ ก้อนพรหม เลชที่ใบกันเงิน 027/67</t>
  </si>
  <si>
    <t>งานงบประมาณโรงเรียน</t>
  </si>
  <si>
    <t>ค่าจ้างเหมาดูแลทรัพย์สินและรักษาความปลอดภัยในโรงเรียนสังกัดกรุงเทพมหานคร เดือน ก.ย.67  เลชที่ใบกันเงิน 030/67</t>
  </si>
  <si>
    <t>ค่าจ้างทำความสะอาดในโรงเรียนสังกัด กทม.
เดือน ก.ย.67 ร.ร.วัดศรีสุดาราม เลชที่ใบกันเงิน 046/67</t>
  </si>
  <si>
    <t>ค่าจ้างทำความสะอาดในโรงเรียนสังกัด กทม.
เดือน ก.ย.67 ร.ร.วัดพระยาทำ เลชที่ใบกันเงิน 052/67</t>
  </si>
  <si>
    <t>ค่าจ้างทำความสะอาดในโรงเรียนสังกัด กทม.
เดือน ก.ย.67 ร.ร.วัดดงมูลเหล็ก เลชที่ใบกันเงิน 055/67</t>
  </si>
  <si>
    <t>ค่าจ้างทำความสะอาดในโรงเรียนสังกัด กทม.
เดือน ก.ย.67 ร.ร.วัดโพธิ์เรียง เลชที่ใบกันเงิน 058/67</t>
  </si>
  <si>
    <t>ค่าจ้างทำความสะอาดในโรงเรียนสังกัด กทม.
เดือน ก.ย.67 ร.ร.วัดอัมพวา เลชที่ใบกันเงิน 067/67</t>
  </si>
  <si>
    <t>ค่าจ้างทำความสะอาดในโรงเรียนสังกัด กทม.
เดือน ก.ย.67 ร.ร.วัดเจ้าอาม เลชที่ใบกันเงิน 071/67</t>
  </si>
  <si>
    <t>ค่าจ้างเหมาบริการเป็นรายบุคคล เดือนก.ย.67 
รายนางสาวเยาวลักษณ์ เมฆะวิภาต  เลชที่ใบกันเงิน 031/67</t>
  </si>
  <si>
    <t>ค่าจ้างเหมาบริการเป็นรายบุคคล เดือนก.ย.67 
รายนายสาธิต อยู่เจริญ  เลชที่ใบกันเงิน 034/67</t>
  </si>
  <si>
    <t>ค่าจ้างเหมาบริการเป็นรายบุคคล เดือน ก.ย.67 
รายนายจิรเมธ คุ้มยิ้ม  เลชที่ใบกันเงิน 037/67</t>
  </si>
  <si>
    <t>ค่าจ้างเหมาบริการเป็นรายบุคคล เดือน ก.ย.67 
รายนายสิทธิเดช จำเริญ  เลชที่ใบกันเงิน 040/67</t>
  </si>
  <si>
    <t>ค่าจ้างเหมาบริการเป็นรายบุคคล เดือน ก.ย.67 
รายนางสาวจรรยพร สีนวล  เลชที่ใบกันเงิน 043/67</t>
  </si>
  <si>
    <t>ค่าจ้างเหมาบริการเป็นรายบุคคล เดือน ก.ย.67 
รายนาสาวศกลวรรณ ศรีกสิกรณ์  เลชที่ใบกันเงิน 047/67</t>
  </si>
  <si>
    <t>ค่าจ้างเหมาบริการเป็นรายบุคคล เดือน ก.ย.67 
รายนางสาววิภา มาจอมศรี   เลชที่ใบกันเงิน 050/67</t>
  </si>
  <si>
    <t>ค่าจ้างเหมาบริการเป็นรายบุคคล เดือน ก.ย.67
รายนางสาวปิยะธิดา นามเกตุ   เลชที่ใบกันเงิน 053/67</t>
  </si>
  <si>
    <t>ค่าจ้างเหมาบริการเป็นรายบุคคล เดือน ก.ย.67 
รายนางสุธามาศ แซงลาด  เลชที่ใบกันเงิน 056/67</t>
  </si>
  <si>
    <t>ค่าจ้างเหมาบริการเป็นรายบุคคล เดือน ก.ย.67 
รายนางสาวกชกร  บรรเทา  เลชที่ใบกันเงิน 059/67</t>
  </si>
  <si>
    <t>ค่าจ้างเหมาบริการเป็นรายบุคคล เดือน ก.ย.67
 รายนางสาวชยกร ตติยจงสุข  เลชที่ใบกันเงิน 062/67</t>
  </si>
  <si>
    <t>ค่าจ้างเหมาบริการเป็นรายบุคคล เดือน ก.ย.67 
รายนางสาวปิยธิดา แซ่ตั้ง  เลชที่ใบกันเงิน 068/67</t>
  </si>
  <si>
    <t>ค่าจ้างเหมาบริการเป็นรายบุคคล เดือน ก.ย.67 
รายนายวัชรพล รอดพ้น  เลชที่ใบกันเงิน 072/67</t>
  </si>
  <si>
    <t>ค่าจ้างเหมาบริการเป็นรายบุคคล เดือนก.ย.67 
รายนางสาวณัฐกานต์  สุขล้อม  เลชที่ใบกันเงิน 074/67</t>
  </si>
  <si>
    <t>ค่าจ้างเหมาบริการเป็นรายบุคคล เดือนก.ย.67 
รายนางสาวกาญจนี อรุณจิตต์  เลชที่ใบกันเงิน 077/67</t>
  </si>
  <si>
    <t>งบลงทุน</t>
  </si>
  <si>
    <t>งานบำรุงรักษาซ่อมแซม</t>
  </si>
  <si>
    <t>ปรับปรุงซอยจรัญสนิทวงศ์ 35 แยก 16 (ซอยบ้านแก้ววิลล่า) 
 เลชที่ใบกันเงิน 028/67</t>
  </si>
  <si>
    <t>เบิกจ่ายเงินประกันผลงาน งวดที่ 1</t>
  </si>
  <si>
    <t xml:space="preserve">ฝ่ายโยธาอยู่ระหว่างการพิจารณางดลดค่าปรับให้กับบริษัท </t>
  </si>
  <si>
    <t>และขอขยายสัญญาให้กับผู้รับจ้าง</t>
  </si>
  <si>
    <t>และแก้ไขเอกสารเบิกจ่าย งวดที่ 2</t>
  </si>
  <si>
    <t>งานระบายน้ำและแก้ไขปัญหาน้ำท่วม</t>
  </si>
  <si>
    <t>ก่อสร้างเขื่อนค.ส.ล.(ดาดท้องคลอง) คลองวัดมะลิ
 เลชที่ใบกันเงิน 029/67</t>
  </si>
  <si>
    <t>อยู่ระหว่างดำเนินการตามสัญญา</t>
  </si>
  <si>
    <t>อยู่ระหว่างขอส่งมอบงานงวดที่ 2</t>
  </si>
  <si>
    <t>อยู่ระหว่างคลังตรวจสอบเอกสารเบิกจ่ายงวดที่ 2</t>
  </si>
  <si>
    <t>เบิกจ่ายงวดที่ 2 เรียบร้อยแล้ว และอยู่ระหว่างขอส่งมอบงานงวดที่ 3</t>
  </si>
  <si>
    <t>อยู่ระหว่างอนุมัติเบิกจ่ายงวดที่ 3</t>
  </si>
  <si>
    <t>งบเงินอุดหนุน</t>
  </si>
  <si>
    <t>เบิกจ่ายเงินงวดที่ 3 เรียบร้อยแล้ว อยู่ระหว่างดำเนินการตามสัญญา</t>
  </si>
  <si>
    <t>ค่าอาหารเช้าของนักเรียนในโรงเรียนสังกัด กทม.
เดือน ก.ย.67 ร.ร.วัดวิเศษการ  เลชที่ใบกันเงิน 032/67</t>
  </si>
  <si>
    <t>ทุนอาหารกลางวันนักเรียน เดือน ก.ย. 67
ร.ร.วัดวิเศษการ  เลชที่ใบกันเงิน 033/67</t>
  </si>
  <si>
    <t>ค่าอาหารเช้าของนักเรียนในโรงเรียนสังกัดกทม.
เดือน ก.ย.67 ร.ร.วัดสุวรรณคีรี  เลชที่ใบกันเงิน 035/67</t>
  </si>
  <si>
    <t>ทุนอาหารกลางวันนักเรียน เดือน ก.ย. 67 
ร.ร.วัดสุวรรณคีรี  เลชที่ใบกันเงิน 036/67</t>
  </si>
  <si>
    <t>ค่าอาหารเช้าของนักเรียนในโรงเรียนสังกัดกทม. 
เดือน ก.ย.67 ร.ร.วัดปฐมบุตรฯ  เลชที่ใบกันเงิน 038/67</t>
  </si>
  <si>
    <t>ทุนอาหารกลางวันนักเรียน เดือน ก.ย.67 ร.ร.วัดปฐมบุตรฯ
เลชที่ใบกันเงิน 039/67</t>
  </si>
  <si>
    <t>ค่าอาหารเช้าของนักเรียนในโรงเรียน สังกัด กทม. 
เดือน ก.ย. 67 ร.ร.วัดสุวรรณาราม เลชที่ใบกันเงิน 041/67</t>
  </si>
  <si>
    <t>ทุนอาหารกลางวันนักเรียน เดือน ก.ย. 67 
ร.ร.วัดสุวรรณารามเลชที่ใบกันเงิน 042/67</t>
  </si>
  <si>
    <t>ค่าอาหารเช้าของนักเรียนในโรงเรียนสังกัด กทม.
เดือน ก.ย.67 ร.ร.วัดมะลิ เลชที่ใบกันเงิน 044/67</t>
  </si>
  <si>
    <t>ทุนอาหารกลางวันนักเรียน เดือน ก.ย. 67 
ร.ร.วัดมะลิ เลชที่ใบกันเงิน 045/67</t>
  </si>
  <si>
    <t>ค่าอาหารเช้าของนักเรียนในโรงเรียนสังกัด กทม.
เดือน ก.ย.67 ร.ร.วัดศรีสุดาราม เลชที่ใบกันเงิน 048/67</t>
  </si>
  <si>
    <t>ทุนอาหารกลางวันนักเรียน เดือน ก.ย. 67 ร.ร.วัดศรีสุดาราม
เลชที่ใบกันเงิน 049/67</t>
  </si>
  <si>
    <t>ค่าอาหารเช้าของนักเรียนในโรงเรียนสังกัด กทม. เดือน ก.ย. - ต.ค. 67 ร.ร.วัดบางเสาธง เลชที่ใบกันเงิน 051/67</t>
  </si>
  <si>
    <t>ค่าอาหารเช้าของนักเรียนในโรงเรียนสังกัด กทม.เดือน ก.ย. - ต.ค. 67 ร.ร.วัดพระยาทำ เลชที่ใบกันเงิน 054/67</t>
  </si>
  <si>
    <t>ค่าอาหารเช้าของนักเรียนในโรงเรียนสังกัด กทม.เดือน ก.ย. - ต.ค. 67 ร.ร.วัดดงมูลเหล็ก เลชที่ใบกันเงิน 057/67</t>
  </si>
  <si>
    <t>ค่าอาหารเช้าของนักเรียนในโรงเรียนสังกัด กทม.เดือน ก.ย. 67 ร.ร.วัดโพธิ์เรียง เลชที่ใบกันเงิน 060/67</t>
  </si>
  <si>
    <t>ทุนอาหารกลางวันนักเรียน เดือน ก.ย. 67  ร.ร.วัดโพธิ์เรียง
เลชที่ใบกันเงิน 061/67</t>
  </si>
  <si>
    <t>ค่าอาหารเช้าของนักเรียนในโรงเรียนสังกัด กทม.เดือน ก.ย.67
 ร.ร.วัดยางสุทธาราม เลชที่ใบกันเงิน 063/67</t>
  </si>
  <si>
    <t>ทุนอาหารกลางวันนักเรียน เดือน ก.ย. 67 
ร.ร.วัดยางสุทธาราม เลชที่ใบกันเงิน 064/67</t>
  </si>
  <si>
    <t>ค่าอาหารเช้าของนักเรียนในโรงเรียนสังกัด กทม.เดือน ต.ค.67 ร.ร.วัดยางสุทธาราม เลชที่ใบกันเงิน 065/67</t>
  </si>
  <si>
    <t>ทุนอาหารกลางวันนักเรียน เดือน ต.ค. 67 
ร.ร.วัดยางสุทธาราม เลชที่ใบกันเงิน 066/67</t>
  </si>
  <si>
    <t>ค่าอาหารเช้าของนักเรียนในโรงเรียนสังกัด กทม.เดือน ก.ย. - ต.ค. 67 ร.ร.วัดอัมพวา เลชที่ใบกันเงิน 069/67</t>
  </si>
  <si>
    <t>ทุนอาหารกลางวันนักเรียน เดือน ก.ย. - ต.ค. 67 
ร.ร.วัดอัมพวา เลชที่ใบกันเงิน 070/67</t>
  </si>
  <si>
    <t>ค่าอาหารเช้าของนักเรียนในโรงเรียนสังกัด กทม.เดือน ก.ย. 67 
ร.ร.วัดเจ้าอาม เลชที่ใบกันเงิน 073/67</t>
  </si>
  <si>
    <t>ค่าอาหารเช้าของนักเรียนในโรงเรียนสังกัดกทม. เดือน ก.ย.67 
ร.ร.วัดดุสิตาราม เลชที่ใบกันเงิน 075/67</t>
  </si>
  <si>
    <t>ทุนอาหารกลางวันนักเรียน เดือน ก.ย. 67 
ร.ร.วัดดุสิตาราม เลชที่ใบกันเงิน 076/67</t>
  </si>
  <si>
    <t>ค่าอาหารเช้าของนักเรียนในโรงเรียนสังกัด กทม.เดือน ก.ย.- ต.ค. 67 ร.ร.วัดบางขุนนนท์ เลชที่ใบกันเงิน 078/67</t>
  </si>
  <si>
    <t>ค่าอาหารเช้าของนักเรียนในโรงเรียนสังกัด กทม.เดือน ต.ค.67 
ร.ร.วัดวิเศษการ เลชที่ใบกันเงิน 079/67</t>
  </si>
  <si>
    <t>ทุนอาหารกลางวันนักเรียน เดือน ต.ค. 67 
ร.ร.วัดวิเศษการ เลชที่ใบกันเงิน 080/67</t>
  </si>
  <si>
    <t>ค่าอาหารเช้าของนักเรียนในโรงเรียนสังกัดกทม. เดือนต.ค.67
 ร.ร.วัดสุวรรณคีรี เลชที่ใบกันเงิน 081/67</t>
  </si>
  <si>
    <t>ทุนอาหารกลางวันนักเรียน เดือน ต.ค. 67 
ร.ร.วัดสุวรรณคีรี เลชที่ใบกันเงิน 082/67</t>
  </si>
  <si>
    <t>ค่าอาหารเช้าของนักเรียนในโรงเรียนสังกัดกทม. 
เดือน ต.ค.67 ร.ร.วัดดุสิตาราม เลชที่ใบกันเงิน 083/67</t>
  </si>
  <si>
    <t>ทุนอาหารกลางวันนักเรียน เดือน ต.ค.67
ร.ร.วัดดุสิตาราม เลชที่ใบกันเงิน 084/67</t>
  </si>
  <si>
    <t>ค่าจ้างเหมาบริการเป็นรายบุคคล เดือน ก.ย.67
รายน.ส.กรกช ศรึสอาด เลชที่ใบกันเงิน 009/67</t>
  </si>
  <si>
    <t>ค่าจ้างเหมาบริการเป็นรายบุคคล เดือน ก.ย.67 
รายน.ส.สุรัตนา แดงเดช เลชที่ใบกันเงิน 010/67</t>
  </si>
  <si>
    <t>ค่าจ้างเหมาบริการเป็นรายบุคคล เดือน ก.ย.67 
รายน.ส.ศศิธร บุญบาง เลชที่ใบกันเงิน 011/67</t>
  </si>
  <si>
    <t>รวมกันเหลื่อมปีแบบมีหนี้ผูกพัน</t>
  </si>
  <si>
    <t>กันเหลื่อมแบบไม่มีหนี้ผูกพัน</t>
  </si>
  <si>
    <t xml:space="preserve">ก่อสร้างขื่อน ค.ส.ล. (ดาดท้องคลอง) </t>
  </si>
  <si>
    <t>คลองขุนอินทร์ จากคลองชักพระถึง</t>
  </si>
  <si>
    <t>เสนอร่างประกาศเผยแพร่แผนการจัดซื้อจัดจ้าง</t>
  </si>
  <si>
    <t>ถนนเอราวัณปาร์ค เลชที่ใบกันเงิน 002/67</t>
  </si>
  <si>
    <t>15 ธ.ค. 66</t>
  </si>
  <si>
    <t>อยู่ระหว่างคณะกรรมการพิจารณากำหนดแบบรูปรายการ</t>
  </si>
  <si>
    <t>ระยะเวลาดำเนินการ 450 วัน</t>
  </si>
  <si>
    <t>28 ธ.ค.66</t>
  </si>
  <si>
    <t>อยู่ระหว่างทบทวนราคากลาง</t>
  </si>
  <si>
    <t>โครงการต่อเนื่อง ระยะดำเนิน 2 ปี (2567 - 2568)</t>
  </si>
  <si>
    <t>31 ม.ค.67</t>
  </si>
  <si>
    <t xml:space="preserve">อยู่ระหว่างจัดทำรายงานขอจ้างและร่างประกาศ e-bidding </t>
  </si>
  <si>
    <t>งบประมาณทั้งสิ้น 33,529,000 บาท</t>
  </si>
  <si>
    <t>18 มี.ค.67</t>
  </si>
  <si>
    <t>ประกาศ e-bidding ตั้งแต่วันที่ 19 - 22 มี.ค.67  เสนอราคา 25 มี.ค.67</t>
  </si>
  <si>
    <t>ปี 2567 ตั้งงบประมาณ 8,000,000บาท</t>
  </si>
  <si>
    <t>29 มี.ค.67</t>
  </si>
  <si>
    <t>อยู่ระหว่างดำเนินการยกเลิกประกาศ e-bidding เนื่องจากมีผู้เสนอราคารายเดียว</t>
  </si>
  <si>
    <t>ปี2568 ตั้งงบประมาณ 25,529,000 บาท</t>
  </si>
  <si>
    <t>22 เม.ย.67</t>
  </si>
  <si>
    <t xml:space="preserve">อยู่ระหว่างรายงานผลการจัดจ้างฯ (อำนาจปลัดกรุงเทพมหานคร) </t>
  </si>
  <si>
    <t>โดยคณะกรรมการพิจารณผลฯ เสนอขอยกเลิกดำเนินการจ้างเนื่องจาก</t>
  </si>
  <si>
    <t>มีผู้เสนอราคารายเดียว และขออนุมัติดำเนินการจัดจ้างวิธี e-bidding ครั้งที่ 2</t>
  </si>
  <si>
    <t>28 พ.ค.67</t>
  </si>
  <si>
    <t>อยู่ระหว่างรายผลการพิจารณาฯและยกเลิกประกวดราคา</t>
  </si>
  <si>
    <t xml:space="preserve"> (อำนาจเป็นของปลัดกรุงเทพมหานคร) </t>
  </si>
  <si>
    <t>6 มิ.ย.67</t>
  </si>
  <si>
    <t>ประกาศยกเลิกการประกวดราคาอิเล็กทรอนิกส์</t>
  </si>
  <si>
    <t>28 มิ.ย.67</t>
  </si>
  <si>
    <t>อยู่ระหว่างแต่งตั้งคณะกรรมการกำหนดแบบรูปรายการ</t>
  </si>
  <si>
    <t>26 ก.ค.67</t>
  </si>
  <si>
    <t>รายงานขอจ้างฯ นำเรียนปลัดกรุงเทพมหานครลงนาม</t>
  </si>
  <si>
    <t>28 ส.ค.67</t>
  </si>
  <si>
    <t>รายงานผลการประกวดราคาอิเล็กทรอนิกส์ (ครั้งที่ 2) อำนาจปลัดกรุงเทพมหานคร</t>
  </si>
  <si>
    <t>27 ธ.ค.67</t>
  </si>
  <si>
    <t>อยู่ระหว่างจัดทำเอกสารขอยกเลิกโครงการ</t>
  </si>
  <si>
    <t>24 ม.ค.68</t>
  </si>
  <si>
    <t>ส่งหนังสือ ที่ กท 5803/281 เรื่อง ขออนุมัติยกเลิกโครงการก่อสร้างเขื่อน</t>
  </si>
  <si>
    <t xml:space="preserve"> ค.ส.ล. (ดาดท้องคลอง) คลองขุนอินทร์ จากคลองชักพระถึง</t>
  </si>
  <si>
    <t>ถนนเอราวัณปาร์ค</t>
  </si>
  <si>
    <t>อยู่ระหว่างพิจารณาขอยกเลิกโครงการ</t>
  </si>
  <si>
    <t>งบรายจ่ายอื่น</t>
  </si>
  <si>
    <t>ค่าใช้จ่ายโครงการชุมชนเข้มแข็งพัฒนาตนเอง</t>
  </si>
  <si>
    <t>ตามหลักปรัชญาเศรษฐกิจพอเพียง เลขที่ใบกันเงิน 001/67</t>
  </si>
  <si>
    <t>1. จัดซื้อเต็นท์ จำนวน 5 รายการ เป็นเงิน 660,500 บาท</t>
  </si>
  <si>
    <t>23 ส.ค. 67</t>
  </si>
  <si>
    <t>เผยแพร่แผนในระบบ e-gp</t>
  </si>
  <si>
    <t xml:space="preserve"> - เต็นท์ ขนาด 3 x 3 เมตร จำนวน 87 หลัง</t>
  </si>
  <si>
    <t>26 ส.ค. 67</t>
  </si>
  <si>
    <t>ขออนุมัติประกาศเผยแพร่แผนจัดซื้อ</t>
  </si>
  <si>
    <t xml:space="preserve"> - เต็นท์ ขนาด 3 x 4 เมตร จำนวน 1 หลัง</t>
  </si>
  <si>
    <t>2 ก.ย. 67</t>
  </si>
  <si>
    <t>ขออนุมัติแต่งตั้งคณะกรรมการกำหนดคุณลักษณะและราคากลาง</t>
  </si>
  <si>
    <t xml:space="preserve"> - เต็นท์ ขนาด 5 x 8 เมตร จำนวน 5 หลัง</t>
  </si>
  <si>
    <t>11 ก.ย. 67</t>
  </si>
  <si>
    <t>คำสั่งแต่งตั้งคณะกรรมการกำหนดคุณลักษณะและราคากลาง</t>
  </si>
  <si>
    <t xml:space="preserve"> - เต็นท์ ขนาด 5 x 12 เมตร จำนวน 1 หลัง</t>
  </si>
  <si>
    <t>เห็นชอบคุณลักษณะและราคากลาง</t>
  </si>
  <si>
    <t xml:space="preserve"> - เต็นท์ ขนาด 4 x 4.5 เมตร จำนวน 2 หลัง</t>
  </si>
  <si>
    <t>18 ก.ย. 67</t>
  </si>
  <si>
    <t>รายงานขอซื้อ</t>
  </si>
  <si>
    <t>ผู้ขาย หจก.รากแก้ว 2015 ระยะเวลาดำเนินการ 60 วัน</t>
  </si>
  <si>
    <t>แต่งตั้งคณะกรรมการพิจารณาเปิดซอง</t>
  </si>
  <si>
    <t>วันเริ่มสัญญา 1 พ.ย.67   สิ้นสุดสัญญา 30 ธ.ค.67 วงเงินตามสัญญา 477,600 บาท</t>
  </si>
  <si>
    <t>19 ก.ย. 67</t>
  </si>
  <si>
    <t>เอกสารประกวดราคาในระบบ e-gp / ประกาศเชิญชวน</t>
  </si>
  <si>
    <t>25 ก.ย. 67</t>
  </si>
  <si>
    <t>เสนอราคาในระบบ e-gp</t>
  </si>
  <si>
    <t>26 ก.ย. 67</t>
  </si>
  <si>
    <t>เปิดซองเอกสารเสนอราคา</t>
  </si>
  <si>
    <t>8 ต.ค.67</t>
  </si>
  <si>
    <t>รายงานผลการพิจารณาและประกาศผลผู้ชนะ</t>
  </si>
  <si>
    <t>11 ต.ค.67</t>
  </si>
  <si>
    <t>ตรวจร่างสัญญา</t>
  </si>
  <si>
    <t>21 ต.ค.67</t>
  </si>
  <si>
    <t>จัดทำหนังสือให้มาวางค้ำประกันสัญญาและลงนามสัญญา</t>
  </si>
  <si>
    <t>31 ต.ค.67</t>
  </si>
  <si>
    <t>ลงนามสัญญา</t>
  </si>
  <si>
    <t>ดำเนินการตามสัญญา</t>
  </si>
  <si>
    <t>รายงานตรวจรับ</t>
  </si>
  <si>
    <t>2.จัดซื้อโต๊ะสแตนเลสขาพับได้ จำนวน 195 ตัว</t>
  </si>
  <si>
    <t>เป็นเงิน 1,072,500 บาท</t>
  </si>
  <si>
    <t>ผู้รับจ้าง บริษัท เค.เอส.แอล.ออฟฟิช เฟอร์นิเจอร์ จำกัด</t>
  </si>
  <si>
    <t>18 ต.ค. 67</t>
  </si>
  <si>
    <t>วงเงินตามสัญญา 538,200 บาท ระยะเวลาดำเนินการ 60 วัน</t>
  </si>
  <si>
    <t>สัญญาเริ่มวันที่ 29 พ.ย.67</t>
  </si>
  <si>
    <t>24 ต.ค. 67</t>
  </si>
  <si>
    <t>สิ้นสุดวันที่ 27 ม.ค.68</t>
  </si>
  <si>
    <t>25 ต.ค. 67</t>
  </si>
  <si>
    <t>28 ต.ค. 67</t>
  </si>
  <si>
    <t>รายงานขอซื้อและประกาศ e-bidding วันที่ 29 ต.ค. - 4 พ.ย.67</t>
  </si>
  <si>
    <t>5 พ.ย.67</t>
  </si>
  <si>
    <t>ยื่นเอกสารเสนอราคา</t>
  </si>
  <si>
    <t>11 พ.ย.67</t>
  </si>
  <si>
    <t>รายงานผลการพิจารณาและอนุมัติจัดซื้อ พร้อมประกาศผลผู้ชนะ</t>
  </si>
  <si>
    <t>28 พ.ย.67</t>
  </si>
  <si>
    <t>29 พ.ย.67</t>
  </si>
  <si>
    <t>20 ม.ค.68</t>
  </si>
  <si>
    <t>28 ก.พ.68</t>
  </si>
  <si>
    <t>อยู่ระหว่างรวบรวมเอกสารเบิกจ่าย</t>
  </si>
  <si>
    <t>มี.ค.68</t>
  </si>
  <si>
    <t>3.จัดซื้อและติดตั้งกล้องวงจรปิด 4 ชุมชน จำนวน 40 กล้อง</t>
  </si>
  <si>
    <t>17 ต.ค.67</t>
  </si>
  <si>
    <t xml:space="preserve">ประสานนัดหมายลงพื้นที่ตรวจสอบจุดติดตั้งในชุมชนร่วมกับเจ้าหน้าที่สจส.ฝ่ายโยธา </t>
  </si>
  <si>
    <t>เป็นเงิน 1,315,440 บาท</t>
  </si>
  <si>
    <t>และชุมชน เพื่อใช้เป็นข้อมูลอ้างอิงในการกำหนดคุณลักษณะและราคากลาง</t>
  </si>
  <si>
    <t>ผู้รับจ้าง บริษัท โคนิค เอ็นจิเนียริ่ง จำกัด  ระยะเวลาดำเนินการ 60 วัน</t>
  </si>
  <si>
    <t>1 พ.ย.67</t>
  </si>
  <si>
    <t>เจ้าหน้าที่ สจส. ลงพื้นที่สำรวจจุดติดตั้ง</t>
  </si>
  <si>
    <t>วงเงินตามสัญญา 343,000 บาท</t>
  </si>
  <si>
    <t>อยู่ระหว่างจัดทำผังจุดติดตั้งใหม่เนื่องจากเมื่อลงพื้นที่ตรวจสอบร่วมกับ</t>
  </si>
  <si>
    <t>สัญญาเริ่มวันที่ 25 ธ.ค.67</t>
  </si>
  <si>
    <t>เจ้าหน้าที่ สจส.และฝ่ายโยธาแล้วพบว่า จุดติดตั้งบางจุดไม่เหมาะสมในการติดตั้ง</t>
  </si>
  <si>
    <t>สิ้นสุดวันที่  22 ก.พ.68</t>
  </si>
  <si>
    <t>และอยู่ระหว่างตรวจสอบเจ้าของกรรมสิทธิ์ที่ดินและขอความยินยอมในการติดตั้งกล้อง</t>
  </si>
  <si>
    <t>13 พ.ย.67</t>
  </si>
  <si>
    <t xml:space="preserve"> เปลี่ยนวิธีดำเนินการจัดซื้อเป็นวิธีเฉพาะเจาะจง เนื่องจากมี 1 ชุมชน</t>
  </si>
  <si>
    <t>ที่ไม่สามารถดำเนินการตติดตั้งได้ คือ ชุมชนจรัญฯ 31 รวมใจ เนื่องจากเป็นที่ส่วน</t>
  </si>
  <si>
    <t xml:space="preserve">บุคคลซึ่งไม่สามารถติดต่อเจ้าของกรรมสิทธิ์ได้ และมี 2 ชุมชน </t>
  </si>
  <si>
    <t>ที่ติดตั้งได้บางส่วน เนื่องจากจุดที่ติดตั้งกล้องบางจุดต้องลากสายไปไกลทำให้</t>
  </si>
  <si>
    <t>ประสิทธิภาพในการมองเห็นไม่ชัดเจน คือ 1. ชุมชนวัดครุฑ 2. ชุมชนจรัญฯ 29 ฝั่งซ้าย</t>
  </si>
  <si>
    <t xml:space="preserve">18 พ.ย.67 </t>
  </si>
  <si>
    <t>อยู่ระหว่างแต่งตั้งคณะกรรมการกำหนดคุณลักษณะเฉพาะและราคากลาง</t>
  </si>
  <si>
    <t xml:space="preserve">25 พ.ย.67 </t>
  </si>
  <si>
    <t>เห็นชอบราคากลาง</t>
  </si>
  <si>
    <t>ประกาศเชิญชวนให้มาเสนอราคา</t>
  </si>
  <si>
    <t>18 ธ.ค.67</t>
  </si>
  <si>
    <t>รายงานผลการพิจารณาและอนุมัติจัดซื้อ</t>
  </si>
  <si>
    <t>24 ธ.ค.67</t>
  </si>
  <si>
    <t>31 ม.ค.68</t>
  </si>
  <si>
    <t>4 ก.พ.68</t>
  </si>
  <si>
    <t>เบิกจ่ายเงิน</t>
  </si>
  <si>
    <t xml:space="preserve">4.จัดซื้อและติดตั้งระบบเสียงตามสาย 16 ชุมชน </t>
  </si>
  <si>
    <t>จำนวน 205 จุด เป็นเงิน 1,810,000 บาท</t>
  </si>
  <si>
    <t>ผู้ขาย บจ.ประดิษฐ์เจริญซาวด์ ระยะเวลาดำเนินการ 60 วัน</t>
  </si>
  <si>
    <t>วันเริ่มสัญญา 29 ต.ค.67 สิ้นสุดสัญญา 27 ธ.ค.67</t>
  </si>
  <si>
    <t>วงเงินตามสัญญา 1,798,000 บาท</t>
  </si>
  <si>
    <t>เปิดซอง</t>
  </si>
  <si>
    <t>8 ต.ค. 67</t>
  </si>
  <si>
    <t>ประกาศผลผู้ชนะ</t>
  </si>
  <si>
    <t>แจ้งให้ผู้รับจ้างมาวางค้ำประกันสัญญาและลงนามสัญญา</t>
  </si>
  <si>
    <t>ลงนามในสัญญาซื้อขาย</t>
  </si>
  <si>
    <t>29 ม.ค.68</t>
  </si>
  <si>
    <t>เบิกจ่ายเรียบร้อยแล้ว</t>
  </si>
  <si>
    <t>26 ก.ย.67</t>
  </si>
  <si>
    <t>ขออนุมัติประกาศแผน</t>
  </si>
  <si>
    <t>5.จัดซื้อเก้าอี้พลาสติกแบบมีพนักพิง จำนวน 2,071 ตัว</t>
  </si>
  <si>
    <t>27 ก.ย.67</t>
  </si>
  <si>
    <t xml:space="preserve"> ประกาศเผยแพร่แผน</t>
  </si>
  <si>
    <t>เป็นเงิน 621,300 บาท</t>
  </si>
  <si>
    <t>ขอเห็นชอบแต่งตั้งคณะกรรมการTORและกำหนดTOR</t>
  </si>
  <si>
    <t>ผู้รับจ้าง บริษัท บริบูรณ์กิจ 1988 จำกัด ระยะเวลาดำเนินการ 30 วัน</t>
  </si>
  <si>
    <t xml:space="preserve"> จัดทำคำสั่งแต่งตั้งคณะกรรมการTOR</t>
  </si>
  <si>
    <t>วงเงินตามสัญญา 289,940 บาท</t>
  </si>
  <si>
    <t>ขอเห็นชอบใช้ร่างTOR</t>
  </si>
  <si>
    <t>วันเริ่มสัญญา 25 ธ.ค.67 สิ้นสุดสัญญา 23 ม.ค.68</t>
  </si>
  <si>
    <t xml:space="preserve"> รายงานขอซื้อ/จัดทำคำสั่งแต่งตั้งคณะกรรมการพิจารณาผล</t>
  </si>
  <si>
    <t>5-11พ.ย.67</t>
  </si>
  <si>
    <t>ประกาศ e-bidding</t>
  </si>
  <si>
    <t xml:space="preserve"> เสนอราคา</t>
  </si>
  <si>
    <t>12-14พ.ย.67</t>
  </si>
  <si>
    <t>คณะกรรมการพิจารณาผล</t>
  </si>
  <si>
    <t xml:space="preserve">รายงานผลการพิจารณาและอนุมัติจัดซื้อ </t>
  </si>
  <si>
    <t>อยู่ระหว่างตรวจร่างสัญญา</t>
  </si>
  <si>
    <t>รวมกันเหลื่อมปีแบบไม่มีหนี้ผูกพัน</t>
  </si>
  <si>
    <t>รวมกันเงินเหลื่อมปี</t>
  </si>
  <si>
    <t>ผลการดำเนินงานงบดำเนินงานบางรายการ</t>
  </si>
  <si>
    <t>งบประมาณรายจ่ายประจำปีงบประมาณ พ.ศ. 2568</t>
  </si>
  <si>
    <t>งบประมาณหลังปรับโอน</t>
  </si>
  <si>
    <t>วันที่เริ่มดำเนินการ/คาดว่าดำเนินการ</t>
  </si>
  <si>
    <t>กันเหลื่อมปี 68</t>
  </si>
  <si>
    <t xml:space="preserve">ขั้นตอนการดำเนินการ </t>
  </si>
  <si>
    <t>หมายเหตุ</t>
  </si>
  <si>
    <t>ก.พ. 68</t>
  </si>
  <si>
    <t>เบิก 69/</t>
  </si>
  <si>
    <t xml:space="preserve">(6) = </t>
  </si>
  <si>
    <t>( 1 ต.ค. 67 - 30 ก.ย. 68)</t>
  </si>
  <si>
    <t>เงินเหลือจ่าย</t>
  </si>
  <si>
    <t>(4)</t>
  </si>
  <si>
    <t>(3) + (4) + (5)</t>
  </si>
  <si>
    <t>(7) = (2) + (6)</t>
  </si>
  <si>
    <t>(8) = (1) - (7)</t>
  </si>
  <si>
    <t>งบดำเนินงาน(ยกเว้นรายการที่อยู่ในงบบุคลากร)</t>
  </si>
  <si>
    <t>1 ต.ค.67</t>
  </si>
  <si>
    <t>ร้อยละเบิกจ่าย</t>
  </si>
  <si>
    <t>งานปกครอง</t>
  </si>
  <si>
    <t>งานบริหารทั่วไปและบริหารการคลัง</t>
  </si>
  <si>
    <t>งานบริหารทั่วไปฝ่ายรักษาความสะอาด</t>
  </si>
  <si>
    <t>งานกวาดทำความสะอาดที่และทางสาธารณะ</t>
  </si>
  <si>
    <t>งานเก็บขยะมูลฝอยและขนถ่ายสิ่งปฏิกูล</t>
  </si>
  <si>
    <t>งานบริหารทั่วไปและสอบสวนดำเนินคดี</t>
  </si>
  <si>
    <t>งานตรวจและบังคับใช้กฎหมาย</t>
  </si>
  <si>
    <t>งานบริหารทั่วไปฝ่ายโยธา</t>
  </si>
  <si>
    <t>งานอนุญาตก่อสร้างควบคุมอาคารและผังเมือง</t>
  </si>
  <si>
    <t>งานบริหารทั่วไปฝ่ายพัฒนาชุมชน</t>
  </si>
  <si>
    <t>งานบริหารทั่วไปฝ่ายสิ่งแวดล้อมและสุขาภิบาล</t>
  </si>
  <si>
    <t>งานป้องกันและควบคุมโรค</t>
  </si>
  <si>
    <t>งานบริหารทั่วไปฝ่ายการศึกษา</t>
  </si>
  <si>
    <t>ค่าวัสดุอุปกรณ์ในการปลูกและบำรุงรักษาต้นไม้</t>
  </si>
  <si>
    <t>1 -13 ต.ค.67</t>
  </si>
  <si>
    <t>อยู่ระหว่างสำรวจรายการ</t>
  </si>
  <si>
    <t>ดำเนินการตามแผนการบำรุงรักษา ปรับปรุงและเพิ่มพื้นที่สีเขียว ดังนี้</t>
  </si>
  <si>
    <t>อยู่ระหว่างแต่งตั้งคณะกรรมการกำหนดรายละเอียดคุณลักษณะเฉพาะ</t>
  </si>
  <si>
    <t>เห็นชอบรายละเอียดคุณลักษณะเฉพาะ</t>
  </si>
  <si>
    <t>สวนสาธารณะในความดูแลของสำนักงานเขตบางกอกน้อย</t>
  </si>
  <si>
    <t>แต่งตั้งคณะกรรมการกำหนดราคากลาง</t>
  </si>
  <si>
    <t xml:space="preserve">1.สวนหย่อมอัศวิน </t>
  </si>
  <si>
    <t>2.สวนหย่อมจักรวาล</t>
  </si>
  <si>
    <t>3.สวนหย่อมปากซอยรุ่งประชา</t>
  </si>
  <si>
    <t>สวน 15 นาที จำนวน 5 แห่ง</t>
  </si>
  <si>
    <t>ยื่นเสนอราคา</t>
  </si>
  <si>
    <t>1. สวนยูเทิร์นเพลินใจ ริมคลองบางขุนศรี (ปี 2565)
2. สวน 15 นาที ถนนอรุณอมรินทร์ (ตรงข้ามศาลาต้นจันทน์) (ปี 2566)
3. สวนวัดรวกสุทธาราม (ปี 2567)
4. สวนวัดชิโนรส (ปี 2567)
5. สวนวัดสุวรรณ ลานทอง คล้องใจ (ปี 2567)</t>
  </si>
  <si>
    <t>28 ต.ค.67
29 พ.ย.67
4 ธ.ค.67
11 ธ.ค.67</t>
  </si>
  <si>
    <t xml:space="preserve">
รายงานผลการพิจารณาและอนุมัติจัดซื้อ
ประกาศผลผู้ชนะ 
ลงนามใบสั่งซื้อ
รายงานตรวจรับ
</t>
  </si>
  <si>
    <t>สวน 15 นาทีที่ดำเนินการก่อสร้างในปีงบประมาณ พ.ศ. 2568  จำนวน 2 แห่ง ได้แก่</t>
  </si>
  <si>
    <t xml:space="preserve">1. สวนพรานนก - พุทธมณฑลสาย4
2. สวนหย่อมสายใต้เก่า </t>
  </si>
  <si>
    <t>พื้นที่ปรับปรุงภูมิทัศน์ จำนวน 1 แห่ง ได้แก่</t>
  </si>
  <si>
    <t>1. แยกบรมราชชนนี (แยก 35 โบว์)</t>
  </si>
  <si>
    <t>อยู่ระหว่างสำรวจรายการ ในงวดที่ 2</t>
  </si>
  <si>
    <t>ค่าวัสดุในการปลูกและบำรุงรักษาต้นไม้</t>
  </si>
  <si>
    <t>งวด 1 (ต.ค. 67 - ม.ค. 68) 440,400</t>
  </si>
  <si>
    <t>เฟื่องฟ้า (ดอกสีชมพูเข้ม) กระถาง 10 นิ้ว สูงไม่ต่ำกว่า 30 ซม. ทรงพุ่มเต็มกระถาง</t>
  </si>
  <si>
    <t>3,140 กระถาง x 50 บาท = 157,000 บาท</t>
  </si>
  <si>
    <t>ต้อยติ่งเทศ (ฟ้าประทานพร) ถุง 3 นิ้ว</t>
  </si>
  <si>
    <t>7,650 กระถาง x 6 บาท = 45,900 บาท</t>
  </si>
  <si>
    <t>แพงพวย ถุง 4 นิ้ว มีดอก</t>
  </si>
  <si>
    <t>100 กระถาง x 12 บาท = 1,200 บาท</t>
  </si>
  <si>
    <t>คริสต์มาส ถุง 6 นิ้ว สูงไม่ต่ำกว่า 60 ซม.</t>
  </si>
  <si>
    <t>100 กระถาง x 75 บาท = 7,500 บาท</t>
  </si>
  <si>
    <t>กระถางไฟเบอร์กลาส ขนาด กว้าง 40 ยาว 100 สูง 40 ซม.</t>
  </si>
  <si>
    <t>75 กระถาง x 2600 บาท = 195,000 บาท</t>
  </si>
  <si>
    <t>กรรไกรกระตุกกิ่งไม้ ชนิดลอกคู่ พร้อมด้าม ปรับได้</t>
  </si>
  <si>
    <t>10 อัน x 1200 บาท = 12,000 บาท</t>
  </si>
  <si>
    <t>กรรไกรปากนกแก้ว ตัดแต่งกิ่งไม้ขายาว 27 นิ้ว</t>
  </si>
  <si>
    <t>4 อัน x 3200 บาท = 12,800 บาท</t>
  </si>
  <si>
    <t>ไม้กวาดทางมะพร้าวพร้อมด้าม</t>
  </si>
  <si>
    <t>7 อัน x 55 บาท = 385 บาท</t>
  </si>
  <si>
    <t>ถุงมือยาง สีส้ม ชนิดหนาอย่างดี</t>
  </si>
  <si>
    <t>56 คู่ x 55 บาท = 3,080 บาท</t>
  </si>
  <si>
    <t>กรรไกรตัดหญ้า ขนาด 21 นิ้ว</t>
  </si>
  <si>
    <t>7 ด้าม x 785 บาท = 5,495 บาท</t>
  </si>
  <si>
    <t>รวม เป็นเงิน 440,360 บาท</t>
  </si>
  <si>
    <t>ค่าซ่อมแซมถนน ตรอก ซอย สะพานและสิ่งสาธารณะประโยชน์</t>
  </si>
  <si>
    <t>2 ต.ค. 67</t>
  </si>
  <si>
    <t>งบประมาณที่ยังไม่ได้ดำเนินการ 2,393,048.56 บาท</t>
  </si>
  <si>
    <t xml:space="preserve">  - งานซ่อมแซมอาคารสำนักงานและพื้นที่ภายในสำนักงานเขตบางกอกน้อย วงเงิน 188,500 บาท</t>
  </si>
  <si>
    <t>ขออนุมัติแต่งตั้ง คกก.กำหนดแบบรูปรายการ และกำหนดราคากลาง</t>
  </si>
  <si>
    <t>ระยะเวลาดำเนินการ 15 วัน</t>
  </si>
  <si>
    <t>ขอเห็นชอบแบบรูปรายการ</t>
  </si>
  <si>
    <t>ผู้รับจ้าง หจก. ฐานุตรา พานิช  วงเงินตามสัญญา 188,215 บาท</t>
  </si>
  <si>
    <t>ขอเห็นชอบราคากลาง</t>
  </si>
  <si>
    <t>สัญญาเริ่มวันที่ 19 พ.ย.67  สิ้นสุดสัญญา 3 ธ.ค.67</t>
  </si>
  <si>
    <t>รายงานขอจ้าง</t>
  </si>
  <si>
    <t>เชิญชวนเสนอราคา</t>
  </si>
  <si>
    <t>เสนอราคา</t>
  </si>
  <si>
    <t>ประกาศผู้ชนะเสนอราคา และรายงานผลการพิจารณาอนุมัติ</t>
  </si>
  <si>
    <t>อยู่ระหว่างจัดเตรียมเอกสารตรวจร่างสัญญา</t>
  </si>
  <si>
    <t>อยู่ระหว่างแจ้งผู้รับจ้างมาลงนามในสัญญา และวางค้ำประกันสัญญา</t>
  </si>
  <si>
    <t>ขอส่งมอบงาน</t>
  </si>
  <si>
    <t>ตรวจรับงาน</t>
  </si>
  <si>
    <t>เบิกจ่ายเงินเรียบร้อยแล้ว</t>
  </si>
  <si>
    <t xml:space="preserve">  - งานซ่อมแซมซอยสมเด็จพระปิ่นเกล้า 17 วงเงิน 106,000</t>
  </si>
  <si>
    <t>ระยะเวลาดำเนินการ 30 วัน</t>
  </si>
  <si>
    <t>ผู้รับจ้าง หจก. ฐานุตรา พานิช  วงเงินตามสัญญา 105,777 บาท</t>
  </si>
  <si>
    <t>สัญญาเริ่มวันที่ 19 พ.ย.67 สิ้นสุดสัญญา 12 ธ.ค.67</t>
  </si>
  <si>
    <t>อยู่ระหว่างอนุมัติเบิกจ่าย</t>
  </si>
  <si>
    <t xml:space="preserve">  - ซ่อมแซมซอยบางขุนนนท์ 24 วงเงิน 272,400 บาท</t>
  </si>
  <si>
    <t>ผู้รับจ้าง หจก. ฐานุตรา พานิช  วงเงินตามสัญญา 271,560 บาท</t>
  </si>
  <si>
    <t>สัญญาเริ่มวันที่ 19 พ.ย.67  สิ้นสุดสัญญา 12 ธ.ค.67</t>
  </si>
  <si>
    <t>ส่งตรวจร่างสัญญา</t>
  </si>
  <si>
    <t xml:space="preserve">ลงนามในสัญญา </t>
  </si>
  <si>
    <t>อยู่ระหว่างรวบรวมเอกสารส่งมอบงาน</t>
  </si>
  <si>
    <t xml:space="preserve">  - ซ่อมแซมซอยข้างโรงเรียนวัดสุวรรณารามวิทยาคม วงเงิน 491,000.- บาท</t>
  </si>
  <si>
    <t>ระยเวลาดำเนินการ 60 วัน</t>
  </si>
  <si>
    <t>ผู้รับจ้าง ห้างหุ้นส่วนจำกัด โสภณ คอร์ปอเรชั่น วงเงินตามสัญญา 490,800 บาท</t>
  </si>
  <si>
    <t>สัญญาเริ่มวันที่ 21 ธ.ค.67  สิ้นสุดสัญญา 18 ก.พ.68</t>
  </si>
  <si>
    <t>กำหนดเสนอราคา</t>
  </si>
  <si>
    <t>ส่งคลังตรวจสอบเอกสาร</t>
  </si>
  <si>
    <t>วางค้ำประกันสัญญา</t>
  </si>
  <si>
    <t>ลงนามในสัญญา</t>
  </si>
  <si>
    <t xml:space="preserve">  - ซ่อมแซมซอยสมเด็จพระปิ่นเกล้า 21 วงเงิน 225,000.- บาท</t>
  </si>
  <si>
    <t>ผู้รับจ้าง ห้างหุ้นส่วนจำกัด สรรสาธร  วงเงินตามสัญญา 224,999.44 บาท</t>
  </si>
  <si>
    <t>สัญญาเริ่มวันที่ 26 ธ.ค.67  สิ้นสุดสัญญา 24 ม.ค.68</t>
  </si>
  <si>
    <t>อยู่ระหว่างรวบรวมเอกสารขอส่งมอบงาน</t>
  </si>
  <si>
    <t>- ซ่อมแซมขอบบ่อพักท่อระบายน้ำ ค.ส.ล. พร้อมเปลี่ยนฝาบ่อพัก</t>
  </si>
  <si>
    <t>แต่งตั้งคณะกรรมการกำหนดแบบรูปรายการและราคากลาง</t>
  </si>
  <si>
    <t>ท่อระบายน้ำ ค.ส.ล. ซอยจรัญสนิทวงศ์ 35</t>
  </si>
  <si>
    <t>เห็นชอบแบบรูปรายการและราคากลาง</t>
  </si>
  <si>
    <t>ระยะเวลาดำเนินการ 60 วัน</t>
  </si>
  <si>
    <t>ประกาศผู้ชนะเสนอราคา</t>
  </si>
  <si>
    <t>- ซ่อมแซมผิวจราจรซอยจรัญสนิทวงศ์ 28/8</t>
  </si>
  <si>
    <t>- ซ่อมแซมสะพานทางเดิน ค.ส.ล. ซอยชุมชนวัฒนสุขนิเวศน์</t>
  </si>
  <si>
    <t>(จากบ้านเลขที่ 12/5 ถึง 12/4)</t>
  </si>
  <si>
    <t>ระยะเวลาดำเนินการ 45 วัน</t>
  </si>
  <si>
    <t>- ซ่อมแซมสะพานทางเดิน ค.ส.ล. คลองวัดเชิงเลน จากบ้านเลขที่ 179/68 ถึง 173/33</t>
  </si>
  <si>
    <t>ค่าซ่อมแซมไฟฟ้าสาธารณะ</t>
  </si>
  <si>
    <t xml:space="preserve">   -ค่าซ่อมแซมไฟฟ้าสาธารณะ จำนวน 43 ซอย วงเงิน 60,156.93 บาท </t>
  </si>
  <si>
    <t>ก.ย.67</t>
  </si>
  <si>
    <t>ขออนุมัติแต่งตั้ง คกก.กำหนดร่างขอบข่ายของงาน</t>
  </si>
  <si>
    <t>ขอความเห็นชอบกำหนดร่างขอบข่ายของงาน</t>
  </si>
  <si>
    <t>ขออนุมัติแต่งตั้ง คกก.กำหนดราคากลาง</t>
  </si>
  <si>
    <t>ขอความเห็นชอบกำหนดราคากลาง</t>
  </si>
  <si>
    <t xml:space="preserve">ประกาศผู้ชนะเสนอราคา </t>
  </si>
  <si>
    <t>ลงนามบันทึกข้อตกลง</t>
  </si>
  <si>
    <t xml:space="preserve">ตรวจรับงาน </t>
  </si>
  <si>
    <t xml:space="preserve">   -ค่าซ่อมแซมไฟฟ้าสาธารณะ จำนวน 37 ซอย วงเงิน 44,111.72 บาท </t>
  </si>
  <si>
    <t xml:space="preserve">   -ค่าซ่อมแซมไฟฟ้าสาธารณะ จำนวน 60 ซอย วงเงิน 187,752.42 บาท </t>
  </si>
  <si>
    <t xml:space="preserve">ค่าจ้างเหมาล้างทำความสะอาดท่อระบายน้ำ </t>
  </si>
  <si>
    <t>แต่งตั้งคณะกรรมการกำหนดร่างขอบเขตของงาน</t>
  </si>
  <si>
    <t>ระยเวลาดำเนินการ 120 วัน</t>
  </si>
  <si>
    <t>เห็นชอบร่างขอบเขตงาน</t>
  </si>
  <si>
    <t>บริษัท มานะพร คอนสตรัคชั่น จำกัด</t>
  </si>
  <si>
    <t>สัญญาเริ่มวันที่ 27 ธ.ค.67  สิ้นสุดสัญญา 25 เม.ย.68</t>
  </si>
  <si>
    <t>ระบบ e-GP ค้างไม่สามารถกดดำเนินการขึ้นต่อไปได้ เจ้าหน้าที่ได้ดำเนินการส่ง</t>
  </si>
  <si>
    <t>ปัญหาเข้าไปในระบบ แจ้งปัญหาของ e-GP (IR) ตั้งแต่วันที่ 13 พ.ย. 67</t>
  </si>
  <si>
    <t>ปัจจุบันยังไม่ได้รับการแก้ไข</t>
  </si>
  <si>
    <t>อยู่ระหว่างส่งคลังตรวจสอบเอกสารรายงานขอจ้าง และร่างเอกสารประกวดราคา</t>
  </si>
  <si>
    <t>รายงานขอจ้างเหมาล้างทำความสะอาดฯ เอกสารประกวดราคา และประกาศ</t>
  </si>
  <si>
    <t>ประกวดราคาจ้างเหมาฯ ตั้งแต่วันที่ 25 พ.ย. 67 - 2 ธ.ค. 67 (5 วันทำการ)</t>
  </si>
  <si>
    <t>กำหนดเสนอราคา เวลา 13.00-16.00 น.</t>
  </si>
  <si>
    <t>กำหนดเปิดซองเสนอราคา (5 วันทำการ)</t>
  </si>
  <si>
    <t>รายงานผลการเปิดซองเสนอราคา รายงานผลการพิจารณาและอนุมัตจ้าง</t>
  </si>
  <si>
    <t>ตรวจรับงานและเบิกจ่ายเงิน</t>
  </si>
  <si>
    <t>ค่าซ่อมแซมโรงเรียน 15 โรงเรียน ๆ ละ 500,000 บาท</t>
  </si>
  <si>
    <t>1. โรงเรียนวัดสุวรรณาราม</t>
  </si>
  <si>
    <t>1 ต.ค. 67</t>
  </si>
  <si>
    <t>ขออนุมัติแต่งตั้ง คกก.กำหนดแคุณลักษณะเฉพาะ และกำหนดราคากลาง</t>
  </si>
  <si>
    <t>ผู้รับผิดชอบ  ฝ่ายศึกษา  จำนวนเงิน  287,516.- บาท</t>
  </si>
  <si>
    <t>เห็นชอบคุณลักษณะเฉพาะและราคากลาง</t>
  </si>
  <si>
    <t>รายงานผลการพิจารณาและอนุมัติจ้าง พร้อมประกาศผลผู้ชนะ</t>
  </si>
  <si>
    <t>ลงนามใบสั่งซื้อ</t>
  </si>
  <si>
    <t>ตรวจรับ</t>
  </si>
  <si>
    <t>2. โรงเรียนวัดเจ้าอาม</t>
  </si>
  <si>
    <t>ผู้รับผิดชอบ  ฝ่ายศึกษา จำนวนเงิน  499,000.- บาท</t>
  </si>
  <si>
    <t>ผู้รับจ้าง  หจก. ฐานุตรา พานิช    ระยะเวลาดำเนินการ  30 วัน วงเงินตามสัญญา 498,755 บาท</t>
  </si>
  <si>
    <t>สัญญาเริ่มวันที่ 20 พ.ย.67  สิ้นสุดสัญญาวันที่ 19 ธ.ค.67</t>
  </si>
  <si>
    <t>ลงนามในสัญญา เลขที่ 22-3-68</t>
  </si>
  <si>
    <t>3. โรงเรียนวัดบางขุนนนท์</t>
  </si>
  <si>
    <t>ผู้รับผิดชอบ ฝ่ายศึกษา  จำนวนเงิน  329,943- บาท</t>
  </si>
  <si>
    <t>ผู้รับจ้าง  หจก. ฐานุตรา พานิช    ระยะเวลาดำเนินการ  30 วัน วงเงินตามสัญญา 329,943 บาท</t>
  </si>
  <si>
    <t>สัญญาเริ่มวันที่ 12 พ.ย.67  สิ้นสุดสัญญาวันที่ 11 ธ.ค.67</t>
  </si>
  <si>
    <t>ลงนามสัญญา เลขที่ 22-1-68</t>
  </si>
  <si>
    <t>รายงานผลการตรวจรับงาน</t>
  </si>
  <si>
    <t>อยู่ระหว่างตรวจสอบเอกสารเบิกจ่าย</t>
  </si>
  <si>
    <t>4. โรงเรียนวัดสุวรรณคีรี</t>
  </si>
  <si>
    <t>ผู้รับผิดชอบ  ฝ่ายศึกษา จำนวนเงิน  445,000.- บาท</t>
  </si>
  <si>
    <t>ผู้รับจ้าง  หจก. ฐานุตรา พานิช    ระยะเวลาดำเนินการ  30 วัน วงเงินตามสัญญา 444,972 บาท</t>
  </si>
  <si>
    <t>สัญญาเริ่มวันที่  5 ธ.ค. 67  สิ้นสุดสัญญาวันที่ 3 ม.ค.68</t>
  </si>
  <si>
    <t>5. โรงเรียนวัดมะลิ</t>
  </si>
  <si>
    <t>ผู้รับผิดชอบ ฝ่ายศึกษา จำนวนเงิน  477,500.- บาท</t>
  </si>
  <si>
    <t>ผู้รับจ้าง  หจก. ฐานุตรา พานิช    ระยะเวลาดำเนินการ  30 วัน วงเงินตามสัญญา 477,420 บาท</t>
  </si>
  <si>
    <t>สัญญาเริ่มวันที่ 16 พ.ย.67  สิ้นสุดสัญญาวันที่ 15 ธ.ค.67</t>
  </si>
  <si>
    <t>อยู่ระหว่างแก้ไขเอกสารเบิกจ่าย</t>
  </si>
  <si>
    <t>6. โรงเรียนวัดวิเศษการ</t>
  </si>
  <si>
    <t>ผู้รับผิดชอบ  โรงเรียนวัดวิเศษการ  จำนวนเงิน  319,102.- บาท</t>
  </si>
  <si>
    <t>ผู้รับจ้าง  หจก. ฐานุตรา พานิช    ระยะเวลาดำเนินการ  30 วัน วงเงินตามสัญญา 319,102 บาท</t>
  </si>
  <si>
    <t>สัญญาเริ่มวันที่ 21 ม.ค.68  สิ้นสุดสัญญาวันที่ 20 ก.พ.68</t>
  </si>
  <si>
    <t>17 ก.พ.68</t>
  </si>
  <si>
    <t>7. โรงเรียนวัดยางสุทธาราม</t>
  </si>
  <si>
    <t>ผู้รับผิดชอบ  โรงเรียนวัดยางสุทธาราม  จำนวนเงิน  494,600.- บาท</t>
  </si>
  <si>
    <t>ผู้รับจ้าง  หจก. สรรสาธร    ระยะเวลาดำเนินการ  60 วัน วงเงินตามสัญญา 494,600 บาท</t>
  </si>
  <si>
    <t>สัญญาเริ่มวันที่ 24 ม.ค.68  สิ้นสุดสัญญาวันที่ 25 มี.ค.68</t>
  </si>
  <si>
    <t>เม.ย.68</t>
  </si>
  <si>
    <t>8. โรงเรียนวัดบางเสาธง</t>
  </si>
  <si>
    <t>ก.พ.68</t>
  </si>
  <si>
    <t>ผู้รับผิดชอบ  โรงเรียนวัดบางเสาธง จำนวนเงิน  498,510.- บาท</t>
  </si>
  <si>
    <t>ผู้รับจ้าง  หจก. ฐานุตรา พานิช    ระยะเวลาดำเนินการ  30 วัน วงเงินตามสัญญา 498,510 บาท</t>
  </si>
  <si>
    <t>สัญญาเริ่มวันที่ 27 ก.พ.68 สิ้นสุดสัญญาวันที่  27 มี.ค.68</t>
  </si>
  <si>
    <t>อยู่ระหว่างตรวจรับงาน</t>
  </si>
  <si>
    <t>9. โรงเรียนวัดอัมพวา</t>
  </si>
  <si>
    <t>ผู้รับผิดชอบ โรงเรียนวัดอัมพวา จำนวนเงิน  500,000.- บาท</t>
  </si>
  <si>
    <t>ผู้รับจ้าง  หจก. ฐานุตรา พานิช    ระยะเวลาดำเนินการ  30 วัน วงเงินตามสัญญา 499,211 บาท</t>
  </si>
  <si>
    <t>10. โรงเรียนวัดปฐมบุตรอิศราราม</t>
  </si>
  <si>
    <t>อยู่ระหว่างเสนอประมาณราคา</t>
  </si>
  <si>
    <t>ผู้รับผิดชอบ  (โรงเรียน)  จำนวนเงิน  500,000.- บาท</t>
  </si>
  <si>
    <t>11. โรงเรียนวัดพระยาทำ</t>
  </si>
  <si>
    <t>อยู่ระหว่างจัดทำแผนการซ่อม</t>
  </si>
  <si>
    <t>ผู้รับผิดชอบ  ฝ่ายศึกษา จำนวนเงิน  500,000.- บาท</t>
  </si>
  <si>
    <t>12. โรงเรียนวัดดงมูลเหล็ก</t>
  </si>
  <si>
    <t>พ.ค.68</t>
  </si>
  <si>
    <t>ผู้รับผิดชอบ ฝ่ายศึกษา  จำนวนเงิน  500,000.- บาท</t>
  </si>
  <si>
    <t>13. โรงเรียนวัดศรีสุดาราม</t>
  </si>
  <si>
    <t>14. โรงเรียนวัดโพธิ์เรียง</t>
  </si>
  <si>
    <t>ผู้รับผิดชอบ  ฝ่ายศึกษา  จำนวนเงิน  500,000.- บาท</t>
  </si>
  <si>
    <t>15. โรงเรียนวัดดุสิตาราม</t>
  </si>
  <si>
    <t>ผู้รับผิดชอบ ฝ่ายศึกษา จำนวนเงิน  500,000.- บาท</t>
  </si>
  <si>
    <t>ผลการดำเนินงานรายการงบลงทุน</t>
  </si>
  <si>
    <t>วงเงินได้</t>
  </si>
  <si>
    <t>วันที่ลงนามสัญญา</t>
  </si>
  <si>
    <t>กันเหลื่อมปี 66</t>
  </si>
  <si>
    <t>เลขที่โครงการ</t>
  </si>
  <si>
    <t>ผู้รับจ้าง</t>
  </si>
  <si>
    <t xml:space="preserve"> เบิก 67</t>
  </si>
  <si>
    <t>e-GP</t>
  </si>
  <si>
    <t>(7) = (2) - (9)</t>
  </si>
  <si>
    <t>ยังไม่ก่อหนี้ผูกพัน</t>
  </si>
  <si>
    <t>โรงเรียนวัดยางสุทธาราม</t>
  </si>
  <si>
    <t>พัดลมยักษ์ Big Fan แบบติดตั้งโครงหลังคา</t>
  </si>
  <si>
    <t>27 พ.ย.67</t>
  </si>
  <si>
    <t xml:space="preserve"> อยู่ระหว่างให้ฝ่ายโยธารับรองโครงสร้างของหลังคาที่จะติดตั้งพัดลมยักษ์ </t>
  </si>
  <si>
    <t>ขนาดเส้นผ่าศูนย์กลาง 7.30 เมตร พร้อมตั้ง</t>
  </si>
  <si>
    <t>และจะดำเนินการแต่งตั้งคณะกรรมการกำหนดคุณลักษณะเฉพาะ</t>
  </si>
  <si>
    <t>2 เครื่อง</t>
  </si>
  <si>
    <t>ทำหนังสือถึงสำนักการโยธาเพื่อรับรองโครงสร้างหลังคา</t>
  </si>
  <si>
    <t>17 ม.ค.68</t>
  </si>
  <si>
    <t>สำนักการโยธา ลงพื้นที่ดูโครงสร้างหลังคา</t>
  </si>
  <si>
    <t>10 ก.พ.68</t>
  </si>
  <si>
    <t>สำนักการโยธา มีหนังสือ ที่ กท 0905/อ.114  ลว.23 ม.ค.68 สำนักการโยธา</t>
  </si>
  <si>
    <t>ไม่มีบุคลากรที่มีใบอนุญาตเป็นผู้ประกอบวิชาชีพวิศวกรรมควบคุม</t>
  </si>
  <si>
    <t>สาขาวิศวกรรมโยธา ระดับวุฒิวิศวกร เห็นควรให้นิติบุคคลซึ่งมีวิศวกรที่มี</t>
  </si>
  <si>
    <t>คุณวุฒิดังกล่าวเป็นผู้ตรวจรับรอง</t>
  </si>
  <si>
    <t>อยู่ระหว่างจัดทำหนังสือขอยกเลิกดำเนินการ</t>
  </si>
  <si>
    <t xml:space="preserve">17 มี.ค.68 </t>
  </si>
  <si>
    <t>มีหนังสือ ที่ กท 5808/1519 ลว. 14 มี.ค.68 ขอส่งคืนงบประมาณรายจ่าย</t>
  </si>
  <si>
    <t>ประจำปีงบประมาณ 2568 ส่งสำนักงบประมาณ</t>
  </si>
  <si>
    <t xml:space="preserve">รวมค่าครุภัณฑ์ </t>
  </si>
  <si>
    <t>ค่าที่ดินและสิ่งก่อสร้าง</t>
  </si>
  <si>
    <t>ปรับปรุงซอยวังหลัง 1 ช่วงจากถนนวังหลัง</t>
  </si>
  <si>
    <t>67119212608</t>
  </si>
  <si>
    <t>ประกาศแผนการจัดซื้อจัดจ้าง</t>
  </si>
  <si>
    <t>ถึงซอยศาลาต้นจันทร์</t>
  </si>
  <si>
    <t>ขอความเห็นชอบแต่งตั้งคณะกรรมการกำหนดแบบรูปรายการก่อสร้างและ</t>
  </si>
  <si>
    <t>ระยะเวลาดำเนินการ 150 วัน</t>
  </si>
  <si>
    <t>กำหนดราคากลาง</t>
  </si>
  <si>
    <t>30 ก.ย. 67</t>
  </si>
  <si>
    <t>ขอความเห็นชอบแบบรูปรายการงานก่อสร้าง</t>
  </si>
  <si>
    <t>16 ต.ค. 67</t>
  </si>
  <si>
    <t>ขอความเห็นชอบราคากลาง</t>
  </si>
  <si>
    <t>ขอความเห็นชอบนำร่างประกวดราคาขึ้นรับฟังความคิดเห็น</t>
  </si>
  <si>
    <t>ตั้งแต่วันที่ 29 ต.ค. 67 - 31 ต.ค. 67 รวมระยะเวลา 3 วันทำการ</t>
  </si>
  <si>
    <t>รายงานผการรับฟังความคิดเห็น รายงานขอซื้อ และประกาศเชิญชวนเสนอ</t>
  </si>
  <si>
    <t>ราคา ตั้งแต่วันที่ 1-8 พ.ย. 67 (5 วันทำการ)</t>
  </si>
  <si>
    <t>6 พ.ย. 67</t>
  </si>
  <si>
    <t>กำหนดเสนอราคาผ่านระบบ egp เวลา 9.00-12.00 น.</t>
  </si>
  <si>
    <t>ยื่นข้อเสนอ/เสนอราคา</t>
  </si>
  <si>
    <t>12 พ.ย. 67</t>
  </si>
  <si>
    <t>ยกเลิกประกวดราคาฯ เนื่องจากมีผู้เสนอราคารายเดียว</t>
  </si>
  <si>
    <t>13 พ.ย. 67</t>
  </si>
  <si>
    <t>ทบทวนราคากลาง</t>
  </si>
  <si>
    <t>รายงานผลการทบทวนราคากลาง</t>
  </si>
  <si>
    <t>รายงานขอจ้าง และประกาศเชิญชวนเสนอราคา (ครั้งที่ 2)</t>
  </si>
  <si>
    <t>ขึ้นประกาศเชิญชวนเสนอราคา ตั้งแต่วันที่ 21-28 พ.ย. 67 (5 วัน)</t>
  </si>
  <si>
    <t>ยกเลิกประกวดราคาอิเล็กทรอนิกส์ เนื่องจากไม่มีผู้เสนอราคา</t>
  </si>
  <si>
    <t>อยู่ระหว่างทบทวนราคากลาง เพื่อดำเนินการโดยวิธีคัดเลือก</t>
  </si>
  <si>
    <t>เชิญชวนเสนอราคาด้วยวิธีคัดเลือก</t>
  </si>
  <si>
    <t>ขออนุมัติเงินจัดสรร</t>
  </si>
  <si>
    <t>ปรับปรุงทางเท้าถนนพรานนก ช่วงจากแยกไฟฉายถึง</t>
  </si>
  <si>
    <t>อยู่ระหว่างขอแก้ไขข้อบัญญัติงบประมาณ</t>
  </si>
  <si>
    <t>แยกพรานนก</t>
  </si>
  <si>
    <t>20 ธ.ค.67</t>
  </si>
  <si>
    <t>ได้รับอนุมัติเปลี่ยนแปลงรายละเอียดฯ ตามหนังสือ</t>
  </si>
  <si>
    <t>ระยะเวลาดำเนินการ 120  วัน</t>
  </si>
  <si>
    <t>ที่ กท 1905/1643 ลว.6 ธ.ค.67 อนุมัติวันที่ 16 ธ.ค.67</t>
  </si>
  <si>
    <t>29 ม.ค. 68</t>
  </si>
  <si>
    <t>รายงานขอจ้าง และประกาศร่าง e-bidding</t>
  </si>
  <si>
    <t>เชิญชวนเสนอราคาตั้งแต่วันที่ 27 ก.พ. 68 - 17 มี.ค. 68 (12 วัน)</t>
  </si>
  <si>
    <t>พิจารณาเอกสารการเสนอราคา</t>
  </si>
  <si>
    <t>ปรับปรุงซอยจรัญสนิทวงศ์ 35 แยก 16</t>
  </si>
  <si>
    <t>ช่วงจากบ้านเลขที่ 481/154 ถึงคลองวัดมะลิ</t>
  </si>
  <si>
    <t>ระยะเวลาดำเนินการ   150  วัน</t>
  </si>
  <si>
    <t>ที่ กท 1905/1671 ลว. 20 ธ.ค.67 อนุมัติวันที่ 25 ธ.ค.67</t>
  </si>
  <si>
    <t>17 ม.ค. 68</t>
  </si>
  <si>
    <t>แต่งตั้งคณะกรรมการกำหนดแแบบรูปรายการและราคากลาง</t>
  </si>
  <si>
    <t>30 ม.ค. 68</t>
  </si>
  <si>
    <t>เชิญชวนเสนอราคาตั้งแต่วันที่ 17 ก.พ. 68 - 3 มี.ค. 68 (12 วัน)</t>
  </si>
  <si>
    <t>67069498428</t>
  </si>
  <si>
    <t>คลองขุนอินทร์ จากคลองชักพระถึงถนนเอราวัณปาร์ค</t>
  </si>
  <si>
    <t>ส่งเอกสารขอยกเลิกโครงการ</t>
  </si>
  <si>
    <t>มีหนังสือ ที่ กท 5803/271ถึง ปลัดกรุงเทพมหานคร เรื่อง ขออนุมัติยกเลิก</t>
  </si>
  <si>
    <t>โครงการก่อสร้างเขื่อน ค.ส.ล. ฯ ส่งเมื่อวันที่ 14 ม.ค.68</t>
  </si>
  <si>
    <t xml:space="preserve">28 ก.พ.68 </t>
  </si>
  <si>
    <t>อยู่ระหว่างขออนุมัติยกเลิกโครงการ</t>
  </si>
  <si>
    <t>รวมค่าที่ดินฯ</t>
  </si>
  <si>
    <t>วงเงินก่อหนี้</t>
  </si>
  <si>
    <t>แผนการใช้จ่ายฯ</t>
  </si>
  <si>
    <t xml:space="preserve"> เบิก 69</t>
  </si>
  <si>
    <t xml:space="preserve">(8) = </t>
  </si>
  <si>
    <t>(3) = (1) - (2)</t>
  </si>
  <si>
    <t>(9) = (4) + (8)</t>
  </si>
  <si>
    <t>(10) = (2) - (9)</t>
  </si>
  <si>
    <t xml:space="preserve">ก่อหนี้ผูกพันแล้ว </t>
  </si>
  <si>
    <t>ค่าครุภัณฑ์</t>
  </si>
  <si>
    <t>เครื่องคอมพิวเตอร์ สำหรับงานประมวลผล แบบที่ 2</t>
  </si>
  <si>
    <t>29 ต.ค.67</t>
  </si>
  <si>
    <t>67109034168</t>
  </si>
  <si>
    <t>25 ก.ย.67</t>
  </si>
  <si>
    <t>แต่งตั้งคณะกรรมการกำหนดคุณลักษณะเฉพาะและราคากลาง</t>
  </si>
  <si>
    <t>(จอแสดงภาพขนาดไม้น้อยกว่า 19 นิ้ว) พร้อม</t>
  </si>
  <si>
    <t>เห็นชอบคุณลักษณะเฉพาะ</t>
  </si>
  <si>
    <t xml:space="preserve">โปรแกรมระบบปฏิบัติการ (OS) แบบ OEM </t>
  </si>
  <si>
    <t>30 ก.ย.67</t>
  </si>
  <si>
    <t>ที่มีลิขสิทธิ์ถูกต้องตามกฏหมาย 11 เครื่อง</t>
  </si>
  <si>
    <t>รายงานขอซื้อฯ</t>
  </si>
  <si>
    <t>2 ต.ค.67</t>
  </si>
  <si>
    <t>เชิญชวนให้มาเสนอราคา</t>
  </si>
  <si>
    <t>3 ต.ค.67</t>
  </si>
  <si>
    <t>4 ต.ค.67</t>
  </si>
  <si>
    <t>ประกาศผู้ชนะการเสนอราคา</t>
  </si>
  <si>
    <t>รายงานผลการพิจารณาและอนุมัติซื้อ</t>
  </si>
  <si>
    <t>22 ต.ค.67</t>
  </si>
  <si>
    <t xml:space="preserve">ได้รับอนุมัติเงินจัดสรร </t>
  </si>
  <si>
    <t>ลงนามใบสั่งจ้าง</t>
  </si>
  <si>
    <t>ตรวจรับพัสดุ</t>
  </si>
  <si>
    <t xml:space="preserve">เครื่องพิมพ์เลเซอร์ หรือ LED ขาวดำ </t>
  </si>
  <si>
    <t>4 พ.ย.67</t>
  </si>
  <si>
    <t>67109203146</t>
  </si>
  <si>
    <t>ชนิด Network แบบที่ 1 (28หน้า/นาที) 1 เครื่อง</t>
  </si>
  <si>
    <t>อยู่ระหว่างเห็นชอบคุณลักษณะเฉพาะ</t>
  </si>
  <si>
    <t>7 ต.ค.67</t>
  </si>
  <si>
    <t>ประกาศผู้ชนะ</t>
  </si>
  <si>
    <t xml:space="preserve">ตรวจรับของ </t>
  </si>
  <si>
    <t>ตรวจสอบเอกสารเบิกจ่าย</t>
  </si>
  <si>
    <t>เครื่องตัดหญ้าแบบข้อแข็ง 2 เครื่อง</t>
  </si>
  <si>
    <t>67109203227</t>
  </si>
  <si>
    <t>เครื่องตัดหญ้าแบบเข็น 1 เครื่อง</t>
  </si>
  <si>
    <t>เครื่องตัดแต่งพุ่มไม้ ขนาด 29.5 นิ้ว 2 เครื่อง</t>
  </si>
  <si>
    <t>เลื่อยโซ่ยนต์ ความยาวแผ่นบังคับโซ่</t>
  </si>
  <si>
    <t>14 พ.ย.67</t>
  </si>
  <si>
    <t>67109203076</t>
  </si>
  <si>
    <t>ไม่น้อยกว่า 11.5 นิ้ว 2 เครื่อง</t>
  </si>
  <si>
    <t>อยู่ระหว่างขออนุมัติเงินจัดสรร</t>
  </si>
  <si>
    <t>เครื่องพิมพ์เลเซอร์ หรือ LED สี</t>
  </si>
  <si>
    <t>28 พ.ย.68</t>
  </si>
  <si>
    <t>67109384964</t>
  </si>
  <si>
    <t>ชนิด Network แบบที่ 1 (20หน้า/นาที) 1 เครื่อง</t>
  </si>
  <si>
    <t xml:space="preserve">30 ก.ย.67 </t>
  </si>
  <si>
    <t>28 ต.ค.67</t>
  </si>
  <si>
    <t>เครื่องคอมพิวเตอร์โน้ตบุ๊ก สำหรับงานสำนักงาน</t>
  </si>
  <si>
    <t>พร้อมโปรแกรมระบบปฏิบัติการ (OS) แบบ OEM</t>
  </si>
  <si>
    <t>ที่มีลิขสิทธิ์ถูกต้องตามกฏหมาย 1 เครื่อง.</t>
  </si>
  <si>
    <t>เครื่องคอมพิวเตอร์ สำหรับงานสำนักงาน</t>
  </si>
  <si>
    <t>ที่มีลิขสิทธิ์ถูกต้องตามกฏหมาย 1 เครื่อง</t>
  </si>
  <si>
    <t>เครื่องพิมพ์แบบฉีดหมึก (Inkjet Printer)</t>
  </si>
  <si>
    <t>67099672482</t>
  </si>
  <si>
    <t>20 ก.ย. 67</t>
  </si>
  <si>
    <t>ขออนุมัติแต่งตั้งคณะกรรมการกำหนดรายละเอียดคุณลักษณะเฉพาะฯ</t>
  </si>
  <si>
    <t>สำหรับกระดาษขนาด A3 1 เครื่อง</t>
  </si>
  <si>
    <t>ขออนุมัติแต่งตั้งคณะกรรมการกำหนดราคากลาง</t>
  </si>
  <si>
    <t>23 ก.ย. 67</t>
  </si>
  <si>
    <t>ขอเห็นชอบรายละเอียดคุณลักษณะเฉพาะครุภัณฑ์</t>
  </si>
  <si>
    <t>24 ก.ย. 67</t>
  </si>
  <si>
    <t>ขอความเห็นชอบราคากลางครุภัณฑ์</t>
  </si>
  <si>
    <t>ประกาศผู้ชนะเสนอราคา และรายงานผลการพิจารณาสั่งจ้าง</t>
  </si>
  <si>
    <t>ได้รับอนุมัติเงินประจำงวด</t>
  </si>
  <si>
    <t>ลงนามในใบสั่งซื้อ (กำหนดส่งมอบ 5 วันทำการ)</t>
  </si>
  <si>
    <t>รถตักหน้าขุดหลัง ชนิดขับเคลื่อน 4 ล้อ 1คัน</t>
  </si>
  <si>
    <t>26 พ.ย.67</t>
  </si>
  <si>
    <t>67109186473</t>
  </si>
  <si>
    <t>ผู้รับจ้าง : บริษัท เจริญกิจพาณิชย์ประเสริฐ์ จำกัด</t>
  </si>
  <si>
    <t xml:space="preserve">อยู่ระหว่างขอกรรมการกำหนดคุณลักษณะเฉพาะ กำหนดราคากลาง </t>
  </si>
  <si>
    <t>ระยะเวลาดำเนินการ 90 วัน</t>
  </si>
  <si>
    <t>และคณะกรรมการตรวจรับจาก กรก.</t>
  </si>
  <si>
    <t>15 ต.ค. 67</t>
  </si>
  <si>
    <t>ขออนุมัติแต่งตั้ง คกก.กำหนดคุณลักษณะเฉพาะครุภัณฑ์</t>
  </si>
  <si>
    <t xml:space="preserve"> และกำหนดราคากลาง</t>
  </si>
  <si>
    <t>ขอความเห็นชอบรายละเอียดคุณลักษณะเฉพาะครุภัณฑ์</t>
  </si>
  <si>
    <t>21 ต.ค. 67</t>
  </si>
  <si>
    <t>รายงานขอซื้อ และประกาศเชิญชวนเสนอราคา (ตั้งแต่วันที่</t>
  </si>
  <si>
    <t>29 ต.ค. - 5 พ.ย.67) เสนอราคา 6 พ.ย.67</t>
  </si>
  <si>
    <t>7 พ.ย. 67</t>
  </si>
  <si>
    <t xml:space="preserve">เปิดซองเสนอราคา </t>
  </si>
  <si>
    <t xml:space="preserve">รายงานผลการเปิดซองเสนอราคา, ประกาศผู้ชนะเสนอราคา </t>
  </si>
  <si>
    <t>และรายงานผลการพิจารณาและขออนุมัติซื้อ</t>
  </si>
  <si>
    <t xml:space="preserve">13 พ.ย. 67 </t>
  </si>
  <si>
    <t>ตรวจร่างสัญญาซื้อขาย</t>
  </si>
  <si>
    <t>20 พ.ย. 67</t>
  </si>
  <si>
    <t>อยู่ระหว่างแจ้งให้ผู้รับจ้างฯ เข้ามาวางค้ำและลงนามในสัญญา</t>
  </si>
  <si>
    <t>26 พ.ย. 67</t>
  </si>
  <si>
    <t>ลงนามในสัญญาซื้อ เลขที่ 12-1-68 เริ่มต้นสัญญา 27 พ.ย. 67</t>
  </si>
  <si>
    <t>สิ้นสุดสัญญา 24 ก.พ. 68</t>
  </si>
  <si>
    <t>นัดตรวจรับ</t>
  </si>
  <si>
    <t>อยู่ระหว่างดำเนินการขอจดทะเบียน</t>
  </si>
  <si>
    <t>รถบรรทุก(ดีเซล) ขนาด 3 ตัน 6 ล้อ</t>
  </si>
  <si>
    <t>26 ธ.ค. 67</t>
  </si>
  <si>
    <t>67109181984</t>
  </si>
  <si>
    <t>ปริมาตรกระบอกสูบไม่ต่ำกว่า 3,000ซีซี</t>
  </si>
  <si>
    <t>หรือกำลังเครื่องยนต์สูงสุดไม่ต่ำกว่า 80 กิโลวัตต์</t>
  </si>
  <si>
    <t>แบบกระบะเทท้าย 1 คัน</t>
  </si>
  <si>
    <t>ขออนุมัติแต่งตั้ง คกก.กำหนดคุณลักษณะเฉพาะครุภัณฑ์และกำหนดราคากลาง</t>
  </si>
  <si>
    <t>รายงานผลการเปิดซองเสนอราคา, ประกาศผู้ชนะเสนอราคา</t>
  </si>
  <si>
    <t xml:space="preserve"> และรายงานผลการพิจารณาและขออนุมัติซื้อ</t>
  </si>
  <si>
    <t>ขอจัดสรรเงินประจำงวด</t>
  </si>
  <si>
    <t>25 ธ.ค. 67</t>
  </si>
  <si>
    <t>อยู่ระหว่างจัดสรรเงินประจำงวด</t>
  </si>
  <si>
    <t>วางค้ำประกันสัญญา และลงนามในสัญญา</t>
  </si>
  <si>
    <t>บริษัทฯ นัดส่งมอบงาน 5 มี.ค.68</t>
  </si>
  <si>
    <t>รายงานผลการตรวจรับ</t>
  </si>
  <si>
    <t>67099735058</t>
  </si>
  <si>
    <t>23 ก.ย.67</t>
  </si>
  <si>
    <t>24 ก.ย.67</t>
  </si>
  <si>
    <t>ประกาศเชิญชวน</t>
  </si>
  <si>
    <t>เครื่องมือตรวจวัดความดังเสียง 1 เครื่อง</t>
  </si>
  <si>
    <t>67099600010</t>
  </si>
  <si>
    <t>เครื่องมือตรวจวัดความเข้มแสง 1 เครื่อง</t>
  </si>
  <si>
    <t xml:space="preserve">รายงานผลการพิจารณาและอนุมัติซื้อ </t>
  </si>
  <si>
    <t>รถโดยสารขนาด 12 ที่นั่ง (ดีเซล) ปริมาตร</t>
  </si>
  <si>
    <t>13 ธ.ค.67</t>
  </si>
  <si>
    <t>67109276436</t>
  </si>
  <si>
    <t>17 ก.ย.67</t>
  </si>
  <si>
    <t>กระบอกสูบไม่ต่ำกว่า 2,400 ซีซี</t>
  </si>
  <si>
    <t>หรือกำลังเครื่องยนต์สูงสุดไม่ต่ำกว่า 90 กิโลวัตต์</t>
  </si>
  <si>
    <t>1 คัน (ระยะเวลาส่งมอบ 120 วัน)</t>
  </si>
  <si>
    <t>แต่งตั้งคณะกรรมการกำหนดคุณลักษณะเฉพาะ</t>
  </si>
  <si>
    <t>ผู้ขายบริษัท โตโยต้า กรุงไทย จำกัด</t>
  </si>
  <si>
    <t>วงเงิน 1,358,000 บาท</t>
  </si>
  <si>
    <t>25 ต.ค.67</t>
  </si>
  <si>
    <t>30 ต.ค.67</t>
  </si>
  <si>
    <t>ประกาศประกวดราคาฯ (กำหนดเสนอราคาวันที่ 8 พ.ย. 67)</t>
  </si>
  <si>
    <t>8 พ.ย.67</t>
  </si>
  <si>
    <t>18 พ.ย.67</t>
  </si>
  <si>
    <t xml:space="preserve">ประกาศผู้ชนะ </t>
  </si>
  <si>
    <t>22 พ.ย.67</t>
  </si>
  <si>
    <t>อยู่ระหว่างขอเอกสารประกอบการจดทะเบียน</t>
  </si>
  <si>
    <t>โรงเรียนวัดมะลิ</t>
  </si>
  <si>
    <t>เครื่องปรับอากาศ แบบแยกส่วน(ราคารวมค่าติดตั้ง)</t>
  </si>
  <si>
    <t>67119294308</t>
  </si>
  <si>
    <t>แบบตั้งพื้นหรือแบบแขวน (ระบบ Inverter)</t>
  </si>
  <si>
    <t>จัดทำ TOR และราคากลาง</t>
  </si>
  <si>
    <t>ขนาด 24,000 บีทียู 6 เครื่อง</t>
  </si>
  <si>
    <t>เห็นชอบ TOR และราคากลาง</t>
  </si>
  <si>
    <t>รายงานผลฯและอนุมัติจัดซื้อ</t>
  </si>
  <si>
    <t>อยู่ระหว่างส่งมอบ</t>
  </si>
  <si>
    <t xml:space="preserve">อยู่ระหว่างรวบรวมเอกสารเบิกจ่าย </t>
  </si>
  <si>
    <t>เครื่องพิมพ์สำเนาระบบดิจิทัล ความละเอียด</t>
  </si>
  <si>
    <t>67119303142</t>
  </si>
  <si>
    <t>300x400 จุดต่อตารางนิ้ว 1 เครื่อง</t>
  </si>
  <si>
    <t>26 ธ.ค.67</t>
  </si>
  <si>
    <t>โต๊ะเก้าอี้สแตนเลสสำหรับโรงอาหาร 17 ชุด</t>
  </si>
  <si>
    <t>67119557992</t>
  </si>
  <si>
    <t xml:space="preserve"> 18 พ.ย.67</t>
  </si>
  <si>
    <t>รวบรวมเอกสารเบิกจ่าย</t>
  </si>
  <si>
    <t>กล้องโทรทัศน์วงจรปิดชนิดเครือข่าย แบบมุมมองคงที่</t>
  </si>
  <si>
    <t>19 พ.ย.67</t>
  </si>
  <si>
    <t>67119558161</t>
  </si>
  <si>
    <t>สำหรับติดตั้งภายในและภายนอกสำนักงาน</t>
  </si>
  <si>
    <t>รวมทั้งอุปกรณ์ประกอบพร้อมติดตั้ง 1 ชุด</t>
  </si>
  <si>
    <t>(กล้องภายใน 2 ตัว, กล้องภายนอก 12 ตัว)</t>
  </si>
  <si>
    <t xml:space="preserve"> 19 พ.ย.67</t>
  </si>
  <si>
    <t>7 ก.พ.68</t>
  </si>
  <si>
    <t xml:space="preserve">ชุดอุปกรณ์อัจฉริยะ Interactive Board </t>
  </si>
  <si>
    <t>26 ก.พ.68</t>
  </si>
  <si>
    <t>67119038926</t>
  </si>
  <si>
    <t>อยู่ระหว่างแต่งตั้งคณะกรรมการกำหนดคุณลักษณะเฉพาะ</t>
  </si>
  <si>
    <t>พร้อมชุดโปรแกรม และอุปกรณ์ประกอบ 1 ชุด</t>
  </si>
  <si>
    <t>10 ต.ค.67</t>
  </si>
  <si>
    <t>ประกาศแผน</t>
  </si>
  <si>
    <t>1 พ.ย. 67</t>
  </si>
  <si>
    <t>อยู่ระหว่างจัดทำเอกสารรายงานขอซื้อฯ</t>
  </si>
  <si>
    <t>25 พ.ย.67</t>
  </si>
  <si>
    <t>ประกาศประกวด (25 พ.ย. 67-2 ธ.ค.67)</t>
  </si>
  <si>
    <t>3 ธ.ค. 67</t>
  </si>
  <si>
    <t>12 ธ.ค. 67</t>
  </si>
  <si>
    <t>รายงานผลการพิจารณา</t>
  </si>
  <si>
    <t>19 ธ.ค. 67</t>
  </si>
  <si>
    <t>20ธ.ค.67-2 ม.ค.68</t>
  </si>
  <si>
    <t>ระยะเวลาอุทธรณ์ 7 วันทำการ</t>
  </si>
  <si>
    <t>30 ม.ค.68</t>
  </si>
  <si>
    <t>ขออนุมัติเงินจัดสรร หนังสือ กท 5808/620 ลงวันที่ 29 ม.ค.68</t>
  </si>
  <si>
    <t>โรงเรียนวัดพระยาทำ</t>
  </si>
  <si>
    <t>67109346648</t>
  </si>
  <si>
    <t>12 ก.ย.67</t>
  </si>
  <si>
    <t>13 ก.ย.67</t>
  </si>
  <si>
    <t>16 ก.ย.67</t>
  </si>
  <si>
    <t>20 ก.ย.67</t>
  </si>
  <si>
    <t>7 พ.ย.67</t>
  </si>
  <si>
    <t>ส่งเอกสารฎีกาเบิกจ่ายเงินให้ฝ่ายการคลังตรวจสอบ</t>
  </si>
  <si>
    <t>16 ธ.ค.67</t>
  </si>
  <si>
    <t>โรงเรียนวัดสุวรรณคีรี</t>
  </si>
  <si>
    <t>โรงเรียนวัดดงมูลเหล็ก</t>
  </si>
  <si>
    <t>โรงเรียนวัดอัมพวา</t>
  </si>
  <si>
    <t>โรงเรียนวัดสุวรรณาราม</t>
  </si>
  <si>
    <t>พร้อมชุดโปรแกรม และอุปกรณ์ประกอบ 2 ชุด</t>
  </si>
  <si>
    <t>โรงเรียนวัดปฐมบุตรอิศราราม</t>
  </si>
  <si>
    <t>โรงเรียนวัดบางเสาธง</t>
  </si>
  <si>
    <t>โรงเรียนวัดดุสิตาราม</t>
  </si>
  <si>
    <t>ก่อหนี้ผูกพันแล้ว</t>
  </si>
  <si>
    <t>ปรับปรุงทางเท้าถนนวังหลัง ช่วงจากแยกพรานนก</t>
  </si>
  <si>
    <t>27 ธ.ค. 67</t>
  </si>
  <si>
    <t>67099701217</t>
  </si>
  <si>
    <t>ถึงสะพานข้ามคลองบ้านขมิ้น</t>
  </si>
  <si>
    <t>27 ก.ย. 67</t>
  </si>
  <si>
    <t>ขอความเห็นชอบแต่งตั้งคณะกรรมการกำหนดแบบรูปรายการ</t>
  </si>
  <si>
    <t>ก่อสร้าง และกำหนดราคากลาง</t>
  </si>
  <si>
    <t>ผู้ขาย บริษัท ศรีศุภโชค จำกัด</t>
  </si>
  <si>
    <t>วงเงิน 4,671,810 บาท</t>
  </si>
  <si>
    <t>สัญญาเริ่มวันที่ 28 ธ.ค.67</t>
  </si>
  <si>
    <t>สิ้นสุดสัญญาวันที่ 26 พ.ค.68</t>
  </si>
  <si>
    <t>รายงานผการรับฟังความคิดเห็น รายงานขอซื้อ และประกาศ</t>
  </si>
  <si>
    <t>เชิญชวนเสนอราคา ตั้งแต่วันที่ 1-8 พ.ย. 67 (5 วันทำการ)</t>
  </si>
  <si>
    <t>กำหนดเสนอราคาผ่านระบบ egp เวลา 13.00-16.00 น.</t>
  </si>
  <si>
    <t>กำหนดเปิดซองเสนอราคา (ระยะเวลา 5 วันทำการ)</t>
  </si>
  <si>
    <t>รายงานผลการประกวดราคาอิเล็กทรอนิกส์</t>
  </si>
  <si>
    <t>ประกาศผู้ชนะเสนอราคา และรายงานผลการพิจารณาและขออนุมัติจ้างฯ</t>
  </si>
  <si>
    <t>อนุมัติเงินจัดสรร (เงินประจำงวด)</t>
  </si>
  <si>
    <t>ปรับปรุงอาคารศูนย์ฝึกอาชีพกรุงเทพมหานคร(บางกอกน้อย)</t>
  </si>
  <si>
    <t>4 มี.ค.68</t>
  </si>
  <si>
    <t>ระยะเวลาดำเนินการ 90  วัน</t>
  </si>
  <si>
    <t xml:space="preserve">ขอความเห็นชอบแต่งตั้งคณะกรรมการกำหนดแบบรูปรายการก่อสร้าง </t>
  </si>
  <si>
    <t>ผู้รับจ้าง บจ.เลิฟอินโนเวชั่น เอ็นจิเนียริ่ง วงเงิน 1,337,050.43 บาท</t>
  </si>
  <si>
    <t>และกำหนดราคากลาง</t>
  </si>
  <si>
    <t>วันเริ่มสัญญา 5 มี.ค.68 สิ้นสุดสัญญา 2 มิ.ย.68</t>
  </si>
  <si>
    <t>7 ต.ค. 67</t>
  </si>
  <si>
    <t>เห็นชอบแบบรูปรายการก่อสร้าง และข้อกำหนดรายการ</t>
  </si>
  <si>
    <t>4 ธ.ค. 67</t>
  </si>
  <si>
    <t>ขึ้นร่างรับฟังคำความคิดเห็นจากผู้ประกอบการ (3 วันทำการ)</t>
  </si>
  <si>
    <t>รายงานของจ้าง และคำสั่งแต่งตั้ง คกก.พิจารณาผลการประกวดฯ</t>
  </si>
  <si>
    <t>รายงานผลการรับฟังความคิดเห็น</t>
  </si>
  <si>
    <t>ประกวดราคาอิเล็กทรอนิกส์ (5 วันทำการ)</t>
  </si>
  <si>
    <t>กำหนดเสนอราคา (13.00 - 16.00 น.)</t>
  </si>
  <si>
    <t xml:space="preserve">กำหนดเปิดซองเสนอราคา </t>
  </si>
  <si>
    <t>รายงานผลการเปิดซอง, รายงานผลการพิจารณาสั่งจ้างและประกาศผู้ชนะ</t>
  </si>
  <si>
    <t>อยู่ระหว่างจัดทำเอกสารขออนุมัติเงินจัดสรร</t>
  </si>
  <si>
    <t>ได้รับเงินประจำงวด</t>
  </si>
  <si>
    <t>แจ้งลงนามในสัญญา และวางค้ำประกันสัญญา</t>
  </si>
  <si>
    <t>นัดลงนามในสัญญา 4 มีนาคม 2568</t>
  </si>
  <si>
    <t>ขุดลอกคลองวัดเพลงวิปัสสนา จากจุดที่กำหนดให้</t>
  </si>
  <si>
    <t>67109102482</t>
  </si>
  <si>
    <t>ขอความเห็นขอบแต่งตั้ง คกก.กำหนดแบบรูปรายการ และราคากลาง</t>
  </si>
  <si>
    <t>ถึงจุดสิ้นสุด</t>
  </si>
  <si>
    <t>ขอเห็นชอบแบบรูปรายการงานก่อสร้าง</t>
  </si>
  <si>
    <t>ผู้รับจ้าง หจก.โสภณคอร์ปอเรชั่น</t>
  </si>
  <si>
    <t>3 ต.ค. 67</t>
  </si>
  <si>
    <t>สัญญาเริ่มวันที่ 5 ธ.ค.67</t>
  </si>
  <si>
    <t>4 ต.ค. 67</t>
  </si>
  <si>
    <t>ขอเชิญชวนเสนอราคา</t>
  </si>
  <si>
    <t>สิ้นสุดสัญญาวันที่ 3 ม.ค.68</t>
  </si>
  <si>
    <t>9 ต.ค. 67</t>
  </si>
  <si>
    <t>10 ต.ค. 67</t>
  </si>
  <si>
    <t>ประกาศผู้ชนะเสนอราคา และรายงานผลการพิจารณาอนุมัติจ้าง</t>
  </si>
  <si>
    <t>อยู่ระหว่างรวบรวมเอกสารขอเงินประจำงวด</t>
  </si>
  <si>
    <t>27 พ.ย. 67</t>
  </si>
  <si>
    <t>อนุมัติเงินจัดสรร</t>
  </si>
  <si>
    <t>2 ธ.ค. 67</t>
  </si>
  <si>
    <t>5 ธ.ค. 67</t>
  </si>
  <si>
    <t>21 ม.ค.68</t>
  </si>
  <si>
    <t>ขุดลอกคลองข้างวัดสุวรรณคีรี จากซอยวัดสุวรรณคีรี</t>
  </si>
  <si>
    <t>67099702951</t>
  </si>
  <si>
    <t>ขุดลอกคลองขวาง จากคลองบางบำหรุถึงคลองพิกุล</t>
  </si>
  <si>
    <t>67109103308</t>
  </si>
  <si>
    <t>สิ้นสุดสัญญาวันที่ 2 ก.พ.68</t>
  </si>
  <si>
    <t>ปรับปรุงอาคารศูนย์พัฒนาเด็กก่อนวัยเรียนพิทักษา</t>
  </si>
  <si>
    <t>อยู่ระหว่างขอความเห็นชอบแต่งตั้ง คกก.กำหนดแบบ</t>
  </si>
  <si>
    <t>ระยะเวลาดำเนินการ  30  วัน</t>
  </si>
  <si>
    <t>รูปรายการ และราคากลาง</t>
  </si>
  <si>
    <t>ผู้รับจ้าง หจก.ฐานุตรา พานิช</t>
  </si>
  <si>
    <t>6 พ.ย.67</t>
  </si>
  <si>
    <t>สัญญาเริ่มวันที่ 27 ธ.ค.67</t>
  </si>
  <si>
    <t>สิ้นสุดสัญญาวันที่  25 ม.ค.68</t>
  </si>
  <si>
    <t>12 พ.ย.67</t>
  </si>
  <si>
    <t>รายงานผลการพิจารณาอนุมัติจ้าง และประกาศผลผู้ชนะ</t>
  </si>
  <si>
    <t>ปรับปรุงโรงเรียนวัดศรีสุดาราม</t>
  </si>
  <si>
    <t>9 ธ.ค. 67</t>
  </si>
  <si>
    <t>67109103961</t>
  </si>
  <si>
    <t xml:space="preserve">ขอความเห็นขอบแต่งตั้ง คกก.กำหนดแบบรูปรายการ </t>
  </si>
  <si>
    <t>และราคากลาง</t>
  </si>
  <si>
    <t>ผู้รับจ้าง หจก.ธานุกิจ</t>
  </si>
  <si>
    <t>สัญญาเริ่มวันที่ 10 ธ.ค.67</t>
  </si>
  <si>
    <t>สิ้นสุดสัญญาวันที่  9 มี.ค.68</t>
  </si>
  <si>
    <t xml:space="preserve">รวมค่าที่ดินและสิ่งก่อสร้าง </t>
  </si>
  <si>
    <t xml:space="preserve">รวมงบลงทุนก่อหนี้ผูกพันแล้ว </t>
  </si>
  <si>
    <t>สำนักงานเขตกอกน้อย</t>
  </si>
  <si>
    <t>ค่าใช้จ่ายในการฝึกอบรมอาสาสมัครป้องกันภัยฝ่ายพลเรือน(หลักสูตรหลัก)</t>
  </si>
  <si>
    <t>ต.ค.67</t>
  </si>
  <si>
    <t>จัดทำประกาศรับสมัครผู้เข้ารับการฝึกอบรม</t>
  </si>
  <si>
    <t xml:space="preserve">ผู้รับผิดชอบ ฝ่ายปกครอง </t>
  </si>
  <si>
    <t>ทำหนังสือเชิญวิทยากร</t>
  </si>
  <si>
    <t>ช่วงเวลาดำเนินการ ตุลาคม 2567  - พฤษภาคม 2568</t>
  </si>
  <si>
    <t>พ.ย.67</t>
  </si>
  <si>
    <t>ปิดรับสมัคร รวบรวมรายชื่อผู้รับการอบรม เสนอ ผู้ว่า กทม.</t>
  </si>
  <si>
    <t>อปพร. เขตบางกอกน้อย จำนวน 50 คน จนท.จำนวน 10 คน เป็นเงิน 78,500 บาท ดังนี้</t>
  </si>
  <si>
    <t>จัดทำฎีกาเบิกค่าใช้จ่ายเกี่ยวกับค่าวัสดุ ค่าเครื่องเขียนแบบพิมพ์และวัสดุโฆษณาเกี่ยวกับ</t>
  </si>
  <si>
    <t>การฝึกอบรม</t>
  </si>
  <si>
    <t>ปิดรับสมัครผู้เข้ารับการอบรม</t>
  </si>
  <si>
    <t>ทำหนังสืออนุมัติตัวบุคคล(บุคคลภายนอก)เข้ารับการอบรม</t>
  </si>
  <si>
    <t>อยู่ระหว่างยืมเงินใช้ในราชการ</t>
  </si>
  <si>
    <t>จัดทำฎีกาเบิกเงินยืมใช้ในราชการ</t>
  </si>
  <si>
    <t>- ค่าสมนาคุณวิทยากรผู้บรรยาย  เป็นเงิน 8,400 บาท</t>
  </si>
  <si>
    <t>13-22 ธ.ค.67</t>
  </si>
  <si>
    <t>ดำเนินการฝึกอบรม</t>
  </si>
  <si>
    <t>- ค่าสมนาคุณวิทยากรสาธิต เป็นเงิน 22,800 บาท</t>
  </si>
  <si>
    <t>23-25 ธ.ค.67</t>
  </si>
  <si>
    <t>จัดทำเอกสารใบสำคัญ ส่งฝ่ายการคลัง เพื่อชดใช้เงินยืม</t>
  </si>
  <si>
    <t>- ค่าอาหารกลางวันและอาหารว่างและเครื่องดื่มสำหรับผู้เข้าฝึกอบรมและเจ้าหน้าที่ เป็นเงิน 37,500 บาท</t>
  </si>
  <si>
    <t>ชดใช้เงินยืมเรียบร้อยแล้ว</t>
  </si>
  <si>
    <t>- ค่าเครื่องเขียนแบบพิมพ์ฯ เป็นเงิน 4,900 บาท</t>
  </si>
  <si>
    <t>- ค่าวัสดุสาธิต เป็นเงิน 4,900 บาท</t>
  </si>
  <si>
    <t>เบิกจ่ายค่าวัสดุสาธิตเรียบร้อยแล้ว</t>
  </si>
  <si>
    <t>ค่าใช้จ่ายโครงการอาสาสมัครกรุงเทพมหานคร
ด้านการป้องกัน</t>
  </si>
  <si>
    <t>และแก้ไขปัญหายาและสารเสพติด</t>
  </si>
  <si>
    <t>ผู้รับผิดชอบ ฝ่ายปกครอง นายจิตต์วิพัฒน์ นุรัตน์</t>
  </si>
  <si>
    <t>ช่วงเวลาดำเนินการ มกราคม - สิงหาคม 2568</t>
  </si>
  <si>
    <t>กิจกรรมที่ 1 อบรมพัฒนาศักยภาพอาสาสมัครฯรายเดิม</t>
  </si>
  <si>
    <t>ธ.ค.67</t>
  </si>
  <si>
    <t>เตรียมการและสำรวจเพื่อจัดซื้อวัสดุอุปกรณ์เกี่ยวกับกิจกรรม</t>
  </si>
  <si>
    <t>จนท. 5 คน รวม 199 คน เป็นเงิน 49,500 บาท ดังนี้</t>
  </si>
  <si>
    <t>เตรียมสถานที่จัดกิจกรรม</t>
  </si>
  <si>
    <t>- ค่าอาหาร อาหารว่างและเครื่องดื่มสำหรับอาสาสมัครฯ  194 คน  เป็นเงิน 38,800 บาท</t>
  </si>
  <si>
    <t>จัดซื้อวัสดุอุปกรณ์</t>
  </si>
  <si>
    <t>- ค่าอาหาร อาหารว่างและเครื่องดื่มเจ้าหน้าที่เกี่ยวข้อง จำนวน 5 คน เป็นเงิน 1,000 บาท</t>
  </si>
  <si>
    <t>ติดต่อวิทยากร</t>
  </si>
  <si>
    <t>- ค่าวัสดุ เครื่องอุปกรณ์ เป็นเงิน 7,900 บาท</t>
  </si>
  <si>
    <t>จัดอบรม</t>
  </si>
  <si>
    <t xml:space="preserve"> กิจกรรมที่ 2 จัดกิจกรรมเพื่อรณรงค์ป้องกันและแก้ไขปัญหายาเสพติด </t>
  </si>
  <si>
    <t>ในพื้นที่อาสาสมัครฯ 123 คน ประชาชนที่เข้าร่วมกิจกรรม 50 คน จนท. 10 คน รวม 183 คน</t>
  </si>
  <si>
    <t>ยืมเงินใช้ในกิจกรรมที่ 2</t>
  </si>
  <si>
    <t>เป็นเงิน 22,400 บาท ดังนี้</t>
  </si>
  <si>
    <t>- ค่าอาหารและอาหารว่างและเครื่องดื่มสำหรับอาสาสมัครที่ปฏิบัติงานจริง  เป็นเงิน  7,400  บาท</t>
  </si>
  <si>
    <t>ประสานหน่วยงานที่เกี่ยวข้องร่วมกิจกรรมที่ 2</t>
  </si>
  <si>
    <t>- ค่าวัสดุอุปกรณ์ เป็นเงิน 5,000 บาท</t>
  </si>
  <si>
    <t>จัดกิจกรรมรณรงค์ป้องกันและแก้ไขปัญหายาเสพติด</t>
  </si>
  <si>
    <t>- ค่าอาหารว่างและเครื่องดื่ม สำหรับเจ้าหน้าที่ที่เกี่ยวข้อง 10 คน  เป็นเงิน 2,000 บาท</t>
  </si>
  <si>
    <t>- ค่าอาหาร อาหารว่างและเครื่องดื่ม สำหรับผู้เข้าร่วมกิจกรรมภาคประชาชน เป็น 8,000 บาท</t>
  </si>
  <si>
    <t>ค่าใช้จ่ายโครงการเพิ่มประสิทธิภาพการจัดเก็บภาษีที่ดินและสิ่งปลูกสร้างของสำนักงานเขต</t>
  </si>
  <si>
    <t>- รับโอนงบประมาณจากสำนักการคลัง เมื่อวันที่ 29 ต.ค.67</t>
  </si>
  <si>
    <t>ผู้รับผิดชอบ ฝ่ายรายได้</t>
  </si>
  <si>
    <t>เป็นค่าใช้จ่ายในการจัดซื้อครุภัณฑ์</t>
  </si>
  <si>
    <t>1. คอมพิวเตอร์ฯ</t>
  </si>
  <si>
    <t>2. เครื่องพิมพ์</t>
  </si>
  <si>
    <t>3. เครื่องสแกนเนอร์</t>
  </si>
  <si>
    <t>4. เครื่องอ่านบัตรประชาชน</t>
  </si>
  <si>
    <t>รายงานผลการพิจารณาและขออนุมัติซื้อ</t>
  </si>
  <si>
    <t>ใบสั่งซื้อ</t>
  </si>
  <si>
    <t>บันทึกแจ้งคณะกรรมการตรวจรับพัสดุ</t>
  </si>
  <si>
    <t>ค่าใช้จ่ายในการสนับสนุนการดำเนินงานของคณะกรรมการชุมชน</t>
  </si>
  <si>
    <t>เบิกค่าใช้จ่ายสนับสนุนการดำเนินงานของชุมชนเป็นรายเดือน</t>
  </si>
  <si>
    <t>อยู่ระหว่างรอลงนามใบสั่งซื้อ</t>
  </si>
  <si>
    <t>ผู้รับผิดชอบ ฝ่ายพัฒนาชุมชนฯ</t>
  </si>
  <si>
    <t>อยู่ระหว่างรวบรวมเอกสารการเบิกค่าใช้จ่ายสนับสนุนการดำเนินการของชุมชน เดือนต.ค.67</t>
  </si>
  <si>
    <t>ช่วงเวลาดำเนินการ 1 ต.ค. 67 - 30 ก.ย. 68</t>
  </si>
  <si>
    <t>เบิกค่าใช้จ่ายสนับสนุนการดำเนินงานของชุมชนเดือน ต.ค.67 ยอดเงิน 64,185.40 บาท</t>
  </si>
  <si>
    <t>อยู่ระหว่างรวบรวมเอกสารการเบิกค่าใช้จ่ายสนับสนุนการดำเนินการของชุมชน เดือนพ.ย.67</t>
  </si>
  <si>
    <t xml:space="preserve"> - ชุมชนที่มีจำนวนบ้านไม่เกิน 200 หลัง จำนวน 11 ชุมชน ๆ ละ 5,000.-บาท / เดือน</t>
  </si>
  <si>
    <t>อยู่ระหว่างตรวจสอบเอกสารการเบิกค่าใช้จ่ายสนับสนุนฯ เดือนพ.ย.-ธ.ค. 67</t>
  </si>
  <si>
    <t xml:space="preserve">   ( 5,000.- บาท x 12 เดือน x 10 ชุมชน)</t>
  </si>
  <si>
    <t xml:space="preserve">เบิกจ่ายค่าสนับสนุนฯเดือน ม.ค.68 </t>
  </si>
  <si>
    <t xml:space="preserve"> - ชุมชนที่มีจำนวนบ้านตั้งแต่ 201-500 หลัง จำนวน 14 ชุมชน ๆ ละ 7,500.-บาท / เดือน</t>
  </si>
  <si>
    <t>อยู่ระหว่างรวบรวบเอกสารเบิกค่าใช้จ่ายสนับสนุนฯ เดือน ก.พ. 68</t>
  </si>
  <si>
    <t xml:space="preserve">   (7,500 บาท  x 12 เดือน x 14 ชุมชน) </t>
  </si>
  <si>
    <t xml:space="preserve"> - ชุมชนที่มีจำนวนบ้านตั้งแต่ 501 หลังขึ้นไป จำนวน 12 ชุมชน ๆ ละ 10,000.-บาท / เดือน</t>
  </si>
  <si>
    <t xml:space="preserve">   (10,000 บาท x 12 เดือน x 12 ชุมชน ) </t>
  </si>
  <si>
    <t>ค่าใช้จ่ายในการบริหารจัดการพิพิธภัณฑ์ท้องถิ่นกรุงเทพมหานคร</t>
  </si>
  <si>
    <t>เบิกค่าตอบแทนอาสาสมัครเดือนตุลาคม 2567 เป็นเงิน 10,080 บาท</t>
  </si>
  <si>
    <t>เบิกเงินสมทบกองทุนประกันสังคมอาสาสมัครเดือนตุลาคม 2567 เป็นเงิน 504 บาท</t>
  </si>
  <si>
    <t>เบิกค่าตอบแทนอาสาสมัครเดือนพฤศจิกายน 2567 เป็นเงิน 36,960 บาท</t>
  </si>
  <si>
    <t xml:space="preserve">กิจกรรม </t>
  </si>
  <si>
    <t>เบิกเงินสมทบกองทุนประกันสังคมอาสาสมัครเดือนพฤศจิกายน 2567 เป็นเงิน 792 บาท</t>
  </si>
  <si>
    <t xml:space="preserve"> - ค่าตอบแทนอาสาสมัครพิพิธภัณฑ์วุฒิปริญญาตรี( 4 อัตรา x 480.- บาท x 261 วัน) เป็นเงิน 501,120.- บาท</t>
  </si>
  <si>
    <t>เบิกค่าตอบแทนอาสาสมัครเดือนธันวาคม 2567 เป็นเงิน 38,880 บาท</t>
  </si>
  <si>
    <t xml:space="preserve"> - เงินสมทบกองทุนประกันสังคม ร้อยละ 5 เป็นเงิน 25,056.- บาท</t>
  </si>
  <si>
    <t>เบิกเงินสมทบกองทุนประกันสังคมอาสาสมัครเดือนธันวาคม 2567 เป็นเงิน 936 บาท</t>
  </si>
  <si>
    <t xml:space="preserve"> - ค่าวัสดุอุปกรณ์ทำความสะอาด 20,000.-บาท</t>
  </si>
  <si>
    <t>3 กพ. 68</t>
  </si>
  <si>
    <t>เบิกค่าตอบแทนอาสาสมัครเดือนมกราคม 2568 เป็นเงิน 44,160 บาท</t>
  </si>
  <si>
    <t xml:space="preserve"> - ค่าสาธารณูปโภค เป็นเงิน 90,000.- บาท</t>
  </si>
  <si>
    <t>เบิกเงินสมทบกองทุนประกันสังคมอาสาสมัครเดือนมกราคม 2568 เป็นเงิน 1,104 บาท</t>
  </si>
  <si>
    <t>เบิกค่าตอบแทนอาสาสมัครเดือนกุมภาพันธ์ 2568 เป็นเงิน 38,400 บาท</t>
  </si>
  <si>
    <t>เบิกเงินสมทบกองทุนประกันสังคมอาสาสมัครเดือนกุมภาพันธ์ 2568 เป็นเงิน 960 บาท</t>
  </si>
  <si>
    <t>จัดซื้อวัสดุอุปกรณ์ทำความสะอาด เป็นเงิน 20,000.- บาท ในช่วงเดือนกุมภาพันธ์ 2568</t>
  </si>
  <si>
    <t xml:space="preserve"> - เบิกจ่ายค่าน้ำประปาพิพิธภัณฑ์ท้องถิ่นชุมชนตรอกข้าวเม่า ประจำเดือน กันยายน 2567</t>
  </si>
  <si>
    <t xml:space="preserve">   เป็นเงิน 533.17 บาท</t>
  </si>
  <si>
    <t xml:space="preserve"> - เบิกจ่ายค่าน้ำประปาพิพิธภัณฑ์ท้องถิ่นชุมชนตรอกข้าวเม่า ประจำเดือน สิงหาคม 2567</t>
  </si>
  <si>
    <t xml:space="preserve">   เป็นเงิน 215.71 บาท</t>
  </si>
  <si>
    <t xml:space="preserve"> - เบิกจ่ายค่าไฟฟ้าพิพิธภันฑ์ท้องถิ่นกรุงเทพมหานครและพิพิธภัณฑ์ท้องถิ่นชุมชนตรอกข้าวเม่า</t>
  </si>
  <si>
    <t xml:space="preserve">    ประจำเดือน สิงหาคม 2567 เป็นเงิน 5,002.74 บาท</t>
  </si>
  <si>
    <t xml:space="preserve">    ประจำเดือน กันยายน 2567 เป็นเงิน 5,394.60 บาท</t>
  </si>
  <si>
    <t xml:space="preserve"> - เบิกจ่ายค่าน้ำประปาพิพิธภัณฑ์ท้องถิ่นชุมชนตรอกข้าวเม่า ประจำเดือน ตุลาคม 2567</t>
  </si>
  <si>
    <t xml:space="preserve">   เป็นเงิน 369.04 บาท</t>
  </si>
  <si>
    <t xml:space="preserve">    ประจำเดือน ตุลาคม 2567 เป็นเงิน 5,580.23 บาท</t>
  </si>
  <si>
    <t xml:space="preserve"> - เบิกจ่ายค่าน้ำประปาพิพิธภัณฑ์ท้องถิ่นชุมชนตรอกข้าวเม่า ประจำเดือน พฤศจิกายน 2567</t>
  </si>
  <si>
    <t xml:space="preserve">   เป็นเงิน 523.87 บาท</t>
  </si>
  <si>
    <t xml:space="preserve">    ประจำเดือน พฤศจิกายน 2567 เป็นเงิน 6,601.17 บาท</t>
  </si>
  <si>
    <t xml:space="preserve">    ตรอกข้าวเม่า  ประจำเดือน ธันวาคม 2567 เป็นเงิน 4,599.70 บาท</t>
  </si>
  <si>
    <t xml:space="preserve"> - เบิกจ่ายค่าน้ำประปาพิพิธภัณฑ์ท้องถิ่นชุมชนตรอกข้าวเม่า ประจำเดือน ธันวาคม 2567 </t>
  </si>
  <si>
    <t>เป็นเงิน 530.67 บาท</t>
  </si>
  <si>
    <t xml:space="preserve"> - เบิกจ่ายค่าน้ำประปาพิพิธภัณฑ์ท้องถิ่นชุมชนตรอกข้าวเม่า ประจำเดือนมกราคม 2568 เป็นเงิน 423.81</t>
  </si>
  <si>
    <t xml:space="preserve"> - เบิกจ่ายค่าไฟฟ้าพิพิธภันฑ์ท้องถิ่นกรุงเทพมหานครและพิพิธภัณฑ์ท้องถิ่นชุมชนตรอกข้าวเม่า ประจำเดือนมกราคม 2568 เป็นเงิน 3198.03 </t>
  </si>
  <si>
    <t xml:space="preserve"> - เบิกจ่ายค่าน้ำประปาพิพิธภัณฑ์ท้องถิ่นชุมชนตรอกข้าวเม่า ประจำเดือนกุมภาพันธ์ 2568 เป็นเงิน 274</t>
  </si>
  <si>
    <t xml:space="preserve"> - เบิกจ่ายค่าไฟฟ้าพิพิธภันฑ์ท้องถิ่นกรุงเทพมหานครและพิพิธภัณฑ์ท้องถิ่นชุมชนตรอกข้าวเม่า ประจำเดือนกุมภาพันธ์ 2568 เป็นเงิน 3024.62</t>
  </si>
  <si>
    <t xml:space="preserve"> - ค่ากิจกรรมพิเศษ เป็นเงิน 50,000.- บาท</t>
  </si>
  <si>
    <t>จัดกิจกรรมเดินทอดน่องท่องวัฒนธรรม ในช่วงเดือนมีนาคม 2568 เป็นเงิน 50,000.- บาท</t>
  </si>
  <si>
    <t>- ค่าอาหารและเครื่องดื่มที่ไม่มีแอลกอฮอล์ เป็นเงิน 8,000.- บาท</t>
  </si>
  <si>
    <t xml:space="preserve"> - ค่าอาหารว่างและเครื่องดื่ม เป็นเงิน 4,000.- บาท</t>
  </si>
  <si>
    <t>- ค่าตอบแทนวิทยากร เป็นเงิน 28,800.- บาท</t>
  </si>
  <si>
    <t>- ค่าวัสดุในการดำเนินการ เป็นเงิน 9,200.- บาท</t>
  </si>
  <si>
    <t>กำหนดจัดกิจกรรมเดินทอดน่องฯ วันที่ 26 เมษายน 2568</t>
  </si>
  <si>
    <t>ค่าใช้จ่ายในการส่งเสริมกิจกรรมสโมสรกีฬาและลานกีฬา</t>
  </si>
  <si>
    <t>เบิกค่าตอบแทนอาสาสมัครเดือนตุลาคม 2567 เป็นเงิน 61,440 บาท</t>
  </si>
  <si>
    <t>เบิกเงินสมทบกองทุนประกันสังคมอาสาสมัครเดือนตุลาคม 2567 เป็นเงิน 3,072 บาท</t>
  </si>
  <si>
    <t>ช่วงเวลาดำเนินการ ดำเนินการตั้งแต่เดือนตุลาคม 2567 - กันยายน 2568</t>
  </si>
  <si>
    <t>เบิกค่าตอบแทนอาสาสมัครเดือนพฤศจิกายน 2567 เป็นเงิน 70,560 บาท</t>
  </si>
  <si>
    <t>เบิกเงินสมทบกองทุนประกันสังคมอาสาสมัครเดือนพฤศจิกายน 2567 เป็นเงิน 3,528 บาท</t>
  </si>
  <si>
    <t xml:space="preserve"> - ค่าตอบแทนอาสาสมัคร ผู้ปฏิบัติงานด้านลานกีฬา เป็นเงิน 1,054,080 บาท</t>
  </si>
  <si>
    <t>เบิกค่าตอบแทนอาสาสมัครเดือนธันวาคม 2567 เป็นเงิน 70,680 บาท</t>
  </si>
  <si>
    <t xml:space="preserve"> - เงินสมทบกองทุนประกันสังคม ร้อยละ 5 = 52,704 บาท</t>
  </si>
  <si>
    <t>เบิกเงินสมทบกองทุนประกันสังคมอาสาสมัครเดือนธันวาคม 2567 เป็นเงิน 3,720บาท</t>
  </si>
  <si>
    <t xml:space="preserve"> - ค่าใช้จ่ายในการส่งเสริมจัดกิจกรรมสโมสรกีฬา 100,000.- บาท</t>
  </si>
  <si>
    <t>เบิกค่าตอบแทนอาสาสมัครเดือนมกราคม 2568 เป็นเงิน 72,480 บาท</t>
  </si>
  <si>
    <t>เบิกเงินสมทบกองทุนประกันสังคมอาสาสมัครเดือนมกราคม 2568 เป็นเงิน 3,624 บาท</t>
  </si>
  <si>
    <t>เบิกค่าตอบแทนอาสาสมัครเดือนกุมภาพันธ์ 2568 เป็นเงิน 66,240 บาท</t>
  </si>
  <si>
    <t>10 มีค 68</t>
  </si>
  <si>
    <t>เบิกเงินสมทบกองทุนประกันสังคมอาสาสมัครเดือนกุมภาพันธ์ 2568 เป็นเงิน 3,312 บาท</t>
  </si>
  <si>
    <t>ธ.ค. - ม.ค.</t>
  </si>
  <si>
    <t>กิจกรรมการแข่งขันฟุตซอล ประจำปี 2568 เป็นเงิน 100,000.-บาท ในเดือนมกราคม 2568</t>
  </si>
  <si>
    <t xml:space="preserve"> - ค่าตอบแทนผู้ตัดสินการแข่งขันกีฬาฟุตซอล เป็นเงิน 28,000.-บาท</t>
  </si>
  <si>
    <t xml:space="preserve"> - ค่าตอบแทนผู้เก็บลูกฟุตซอล เป็นเงิน 11,200.-บาท</t>
  </si>
  <si>
    <t xml:space="preserve"> - ค่าเงินรางวัลการแข่งขันฟุตซอล เป็นเงิน 48,000.-บาท</t>
  </si>
  <si>
    <t xml:space="preserve"> - ค่าเครื่องดื่มสำหรับนักกีฬาและผู้เกี่ยวข้อง เป็นเงิน 4,000.-บาท</t>
  </si>
  <si>
    <t xml:space="preserve"> - ค่าวัสดุในการดำเนินการแข่งขัน เป็นเงิน 8,800.-บาท</t>
  </si>
  <si>
    <t xml:space="preserve"> - กิจกรรมพัฒนากีฬาขั้นพื้นฐาน 24 ลาน x 2,000 บาท = 48,000 บาท</t>
  </si>
  <si>
    <t>ก.พ.</t>
  </si>
  <si>
    <t>จัดซื้อวัสดุอุปกรณ์กีฬาสนับสนุนกิจกรรมลานกีฬา เป็นเงิน 48,000.-บาท</t>
  </si>
  <si>
    <t>16.กพ. 68</t>
  </si>
  <si>
    <t>จัดกิจกรรมการแข่งขันฟุตซอล ประจำปี 2568 เรียบร้อยแล้ว อยู่ระหว่างการทำเอกสารชดใช้เงินยืมฯ</t>
  </si>
  <si>
    <t>ชดใช้เงินยืมฯเรียบร้อยแล้ว</t>
  </si>
  <si>
    <t>ค่าใช้จ่ายในการส่งเสริมกิจการสภาเด็กและเยาวชนเขต</t>
  </si>
  <si>
    <t>เบิกค่าตอบแทนอาสาสมัครเดือนพฤศจิกายน 2567 เป็นเงิน 11,520 บาท</t>
  </si>
  <si>
    <t>เบิกเงินสมทบกองทุนประกันสังคมอาสาสมัครเดือนพฤศจิกายน 2567 เป็นเงิน 576 บาท</t>
  </si>
  <si>
    <t xml:space="preserve"> - ค่าตอบแทนอาสาสมัคร เป็นเงิน  138,240.-บาท </t>
  </si>
  <si>
    <t>เบิกค่าตอบแทนอาสาสมัครเดือนธันวาคม 2567 เป็นเงิน 11,520 บาท</t>
  </si>
  <si>
    <t xml:space="preserve"> - เงินสมทบกองทุนประกันสังคม ร้อยละ 5 = 6,912 บาท</t>
  </si>
  <si>
    <t>เบิกเงินสมทบกองทุนประกันสังคมอาสาสมัครเดือนธันวาคม 2567 เป็นเงิน  576 บาท</t>
  </si>
  <si>
    <t>เบิกค่าตอบแทนอาสาสมัครเดือนมกราคม 2568 เป็นเงิน 11,520 บาท</t>
  </si>
  <si>
    <t>เบิกเงินสมทบกองทุนประกันสังคมอาสาสมัครเดือนมกราคม 2568 เป็นเงิน 576 บาท</t>
  </si>
  <si>
    <t>เบิกค่าตอบแทนอาสาสมัครเดือนกุมภาพันธ์ 2568 เป็นเงิน 11,520 บาท</t>
  </si>
  <si>
    <t>เบิกเงินสมทบกองทุนประกันสังคมอาสาสมัครเดือนกุมภาพันธ์ 2568 เป็นเงิน 576 บาท</t>
  </si>
  <si>
    <t xml:space="preserve"> - ค่าจัดกิจกรรมประชุมคณะบริหารสภาเด็กและเยาวชน 
เป็นเงิน  6,300 บาท </t>
  </si>
  <si>
    <t>จัดประชุมคณะบริหารสภาเด็กและเยาวชนเขตบางกอกน้อย ในช่วงเดือนธ.ค .67- ส.ค.68</t>
  </si>
  <si>
    <t>- ค่าอาหาร อาหารว่างและเครื่องดื่ม เป็นเงิน 6,300.- บาท</t>
  </si>
  <si>
    <t xml:space="preserve"> - ค่าจัดกิจกรรมสภาเยาวชน 38,548 บาท </t>
  </si>
  <si>
    <t xml:space="preserve"> ดำเนินการจัดกิจกรรมพัฒนาศักยภาพเด็กและเยาวชนเขตบางกอกน้อยเรียบร้อย</t>
  </si>
  <si>
    <t xml:space="preserve"> เมื่อวันที่ 21 ม.ค.2568 และวันที่ 22 ม.ค.2568 จำนวน 38,548.- บาท</t>
  </si>
  <si>
    <t>อยู่ระหว่างจัดทำเอกสารชดใช้เงินยืมฯ</t>
  </si>
  <si>
    <t>ชดใช้เงินยืมฯ เรียบร้อย (12,000)</t>
  </si>
  <si>
    <t>ค่าใช้จ่ายในการจัดงานวันสำคัญ อนุรักษ์สืบสาน
วัฒนธรรมประเพณี</t>
  </si>
  <si>
    <t>ช่วงเวลาดำเนินการ ดำเนินการตั้งแต่เดือนตุลาคม 2567-กันยายน 2568</t>
  </si>
  <si>
    <t>เม. ย. 68</t>
  </si>
  <si>
    <t xml:space="preserve"> - ค่าอาหารและเครื่องดื่มไม่มีแอลกอฮอล์ เป็นเงิน 52,000 บาท</t>
  </si>
  <si>
    <t xml:space="preserve"> เป็นเงิน 138,000 บาท  ในเดือน เมษายน 2568</t>
  </si>
  <si>
    <t xml:space="preserve"> - ค่าอาหารว่างและเครื่องดื่ม เป็นเงิน 28,000 บาท</t>
  </si>
  <si>
    <t xml:space="preserve"> - ค่าจ้างเหมาประดับตกแต่งสถานที่บริเวณงาน ตลอดจนจุดรดน้ำขอพรผู้สูงอายุ เป็นเงิน 30,000 บาท    </t>
  </si>
  <si>
    <t xml:space="preserve"> - ค่าวัสดุสาธิตภูมิปัญญาไทย เป็นเงิน 10,000 บาท</t>
  </si>
  <si>
    <t xml:space="preserve"> - ค่าจ้างเหมาชุดการแสดง เป็นเงิน 10,000 บาท</t>
  </si>
  <si>
    <t xml:space="preserve"> - ค่าวัสดุในการดำเนินการ เป็นเงิน 8,000 บาท</t>
  </si>
  <si>
    <t xml:space="preserve"> - ค่าอาหารและเครื่องดื่มไม่มีแอลกอฮอล์ เป็นเงิน 39,000 บาท</t>
  </si>
  <si>
    <t xml:space="preserve">               เป็นเงิน 117,500 บาท ในเดือน มิถุนายน 2568</t>
  </si>
  <si>
    <t xml:space="preserve"> - ค่าอาหารว่างและเครื่องดื่ม เป็นเงิน 21,000 บาท</t>
  </si>
  <si>
    <t xml:space="preserve"> - ค่าจ้างเหมาประดับตกแต่งสถานที่บริเวณงาน เป็นเงิน 25,000 บาท    </t>
  </si>
  <si>
    <t xml:space="preserve"> - ค่าจ้างเหมาติดตั้งเวที และเครื่องเสียง พร้อมผู้ควบคุมงาน จำนวน 1 คน เป็นเงิน 20,000 บาท</t>
  </si>
  <si>
    <t xml:space="preserve"> - ค่าใช้จ่ายพิธีทางศาสนา เป็นเงิน 4,500 บาท</t>
  </si>
  <si>
    <t xml:space="preserve"> - ค่าอาหารและเครื่องดื่มไม่มีแอลกอฮอล์ เป็นเงิน 19,500 บาท</t>
  </si>
  <si>
    <t xml:space="preserve"> ในเดือน กรกฎาคม 2568</t>
  </si>
  <si>
    <t xml:space="preserve"> - ค่าอาหารว่างและเครื่องดื่ม เป็นเงิน 10,500 บาท</t>
  </si>
  <si>
    <t xml:space="preserve"> - ค่าวัสดุในการดำเนินงานกิจกรรมแห่เทียนพรรษา เป็นเงิน 26,000 บาท    </t>
  </si>
  <si>
    <t>ก.ค. 68</t>
  </si>
  <si>
    <t xml:space="preserve"> - กำหนดดำเนินการตามแผนในงวดที่ 3 ในเดือน กรกฎาคม 2568</t>
  </si>
  <si>
    <t xml:space="preserve"> - ค่าวัสดุ เป็นเงิน 8,000 บาท</t>
  </si>
  <si>
    <t>ก.ค.68</t>
  </si>
  <si>
    <t xml:space="preserve"> - ค่าอาหารว่างและเครื่องดื่ม เป็นเงิน 19,500 บาท</t>
  </si>
  <si>
    <t xml:space="preserve"> - กำหนดดำเนินการตามแผนในงวดที่ 3 ในเดือน สิงหาคม 2568</t>
  </si>
  <si>
    <t xml:space="preserve"> - ค่าใช้จ่ายในการจัดนิทรรศการ เป็นเงิน 10,500 บาท</t>
  </si>
  <si>
    <t xml:space="preserve"> - ค่าจัดซื้อเครื่องไทยธรรม เป็นเงิน 4,500 บาท</t>
  </si>
  <si>
    <t xml:space="preserve"> - ค่าจ้างเหมาทำโล่แม่ดีเด่น เป็นเงิน 7,500 บาท</t>
  </si>
  <si>
    <t xml:space="preserve"> - ค่าวัสดุ เป็นเงิน 9,000 บาท</t>
  </si>
  <si>
    <t>ค่าใช้จ่ายในการอบรมเยาวชนภาคฤดูร้อน ประจำปี 2568</t>
  </si>
  <si>
    <t>ประชาสัมพันธ์โครงการ</t>
  </si>
  <si>
    <t>(ด้านศาสนาและอัลกุรอาน)</t>
  </si>
  <si>
    <t>อยู่ระหว่างขออนุมัติยืมเงินทดลองใช้ในราชการ แบ่งเป็น 2 งวดๆ ละ 10 วัน</t>
  </si>
  <si>
    <t>ช่วงเวลาดำเนินการ ดำเนินการตั้งแต่เดือนตุลาคม 2567 - พฤษภาคม 2568</t>
  </si>
  <si>
    <t>ดำเนินโครงการอบรมเยาวชนภาคฤดูร้อน ระยะเวลา 20 วัน</t>
  </si>
  <si>
    <t>ทำชดใช้เงินยืมสะสมงวดที่ 1</t>
  </si>
  <si>
    <t>ทำชดใช้เงินยืมสะสมงวดที่ 2</t>
  </si>
  <si>
    <t>ค่าใช้จ่ายโครงการ รู้ใช้ รู้เก็บ คนกรุงเทพฯ ชีวิตมั่นคง</t>
  </si>
  <si>
    <t>ม.ค. 68</t>
  </si>
  <si>
    <t>ธ.ค.67-ม.ค.68</t>
  </si>
  <si>
    <t>ดำเนินการจัดซื้อวัสดุอุปกรณ์ ในการจัดกิจกรรม</t>
  </si>
  <si>
    <t>จัดกิจกรรมเผยแพร่ภารกิจการรู้ใช้ รู้เก็บ คนกรุงเทพฯ ชีวิตมั่นคงให้แก่ประชาชน</t>
  </si>
  <si>
    <t>ในพื้นที่เขตบางกอกน้อย จำนวน 8 ครั้ง เริ่มวันที่ 14 - 22 ธ.ค.67</t>
  </si>
  <si>
    <t xml:space="preserve"> ให้แก่ประชาชนในพื้นที่เขตบางกอกน้อย</t>
  </si>
  <si>
    <t xml:space="preserve">ดำเนินการจัดกิจกรรมตามโครงการเรียบร้อย จำนวน 8 ครั้ง ในช่วงวันที่14-22 ธ.ค.67 </t>
  </si>
  <si>
    <t xml:space="preserve"> - เพื่อเป็นค่าใช้จ่ายในการดำเนินงานศูนย์ส่งเสริมการบริหารเงินออมครอบครัวและแก้ไขปัญหาหนี้สินกรุงเทพฯ</t>
  </si>
  <si>
    <t>ณ โรงเรียนในเขตพื้นที่บางกอกน้อย</t>
  </si>
  <si>
    <t xml:space="preserve"> - ค่าวัสดุอุปกรณ์ เป็นเงิน 10,000.- บาท</t>
  </si>
  <si>
    <t>จัดทำรายงานตรวจรับ</t>
  </si>
  <si>
    <t>เบิกจ่ายค่าวัสดุอุปกรณ์ เป็นเงิน 10,000 บาท</t>
  </si>
  <si>
    <t xml:space="preserve"> - ค่าอาหารว่างและเครื่องดื่ม เป็นเงิน 10,000.-บาท</t>
  </si>
  <si>
    <t>ยืมเงินใช้ในราชการ จำนวนเงิน 10,000 บาท</t>
  </si>
  <si>
    <t>ชดใช้เงินยืมใช้ในราชการเรียบร้อย</t>
  </si>
  <si>
    <t>ค่าใช้จ่ายในการจัดสวัสดิการ การสงเคราะห์ช่วยเหลือเด็ก สตรี</t>
  </si>
  <si>
    <t>ครอบครัว  ผู้ด้อยโอกาส ผู้สูงอายุและคนพิการ</t>
  </si>
  <si>
    <t>ธ.ค. 67</t>
  </si>
  <si>
    <t>ประชุมพิจารณาให้ความช่วยเหลือ</t>
  </si>
  <si>
    <t>ขออนุมัติเบิกจ่ายค่าใช้จ่ายในการจัดสวัสดิการ การสงเคราะห์ช่วยเหลือเด็ก สตรี</t>
  </si>
  <si>
    <t>ดำเนินการประชุมพิจารณาในการให้ความช่วยเหลือ</t>
  </si>
  <si>
    <t>กิจกรรม</t>
  </si>
  <si>
    <t>เบิกจ่ายเงินสงเคราะห์ฯ เรียบร้อย  และอยู่ระหว่างพิจารณาจัดการประชุมครั้งที่ 2</t>
  </si>
  <si>
    <t xml:space="preserve"> - เงินสงเคราะห์คชจ.ที่เกี่ยวเนื่องในการรักษาพยาบาล (เบิกเท่าที่จ่ายจริงไม่เกินครอบครัวละ 5,000 บาท/ปี) </t>
  </si>
  <si>
    <t xml:space="preserve">     - เงินสนับสนุนกิจกรรมทางการศึกษา </t>
  </si>
  <si>
    <t xml:space="preserve">     - ระดับอนุบาล ไม่เกิน 3,000/คน/ปี </t>
  </si>
  <si>
    <t xml:space="preserve">     - ระดับม.ต้น ไม่เกิน 3,500/คน/ปี </t>
  </si>
  <si>
    <t xml:space="preserve">     - ระดับม.ปลายหรือเทียบเท่า ไม่เกิน 4,000/คน/ปี </t>
  </si>
  <si>
    <t xml:space="preserve">     - ระดับอนุปริญญาหรือปวส. ไม่เกิน 4,500/คน/ปี </t>
  </si>
  <si>
    <t xml:space="preserve">     - ระดับปริญญาตรี ไม่เกิน 5,000/คน/ปี </t>
  </si>
  <si>
    <t xml:space="preserve">     - ทุนประกอบอาชีพ (ไม่เกินครอบครัวละ 5,000 บาท) </t>
  </si>
  <si>
    <t>ค่าใช้จ่ายในการจัดกิจกรรมครอบครัวรักการอ่าน</t>
  </si>
  <si>
    <t>ดำเนินการจัดกิจกรรมในเดือนมกราคม 2568</t>
  </si>
  <si>
    <t>เสนอโครงการและขออนุมัติเงินประจำงวด</t>
  </si>
  <si>
    <t>ช่วงเวลาดำเนินการ ดำเนินการตั้งแต่เดือนตุลาคม 2567 - มีนาคม 2568</t>
  </si>
  <si>
    <t>ขออนุมัติเงินยืมใช้ในราชการ</t>
  </si>
  <si>
    <t>ม.ค.68</t>
  </si>
  <si>
    <t>จัดซื้อวัสดุเพื่อใช้ในการจัดกิจกรรม</t>
  </si>
  <si>
    <t>ของครอบครัวในการมีส่วนร่วมกิจกรรมรักการอ่านเพิ่มขึ้นในบ้านหนังสือแต่ละแห่งในพื้นที่เขตบางกอกน้อย</t>
  </si>
  <si>
    <t>ดำเนินการจัดกิจกรรม ประมาณปลายเดือนกุมภาพันธ์-มีนาคม 2568</t>
  </si>
  <si>
    <t xml:space="preserve"> - ค่าอาหาร 32,000 บาท</t>
  </si>
  <si>
    <t>จัดกิจกรรมครอบครัวรักการอ่าน</t>
  </si>
  <si>
    <t xml:space="preserve"> - ค่าอาหารว่างและเครื่องดื่ม เป็นเงิน 20,000.-บาท</t>
  </si>
  <si>
    <t xml:space="preserve"> - ค่าของขวัญและของที่ระลึก เป็นเงิน 12,000 บาท</t>
  </si>
  <si>
    <t xml:space="preserve"> - ค่าวัสดุ เป็นเงิน 16,000 บาท</t>
  </si>
  <si>
    <t>จัดกิจกรรมครอบครัวรักการอ่าน ครบแล้วทั้งหมด 8 ครั้ง เบิกจ่ายฯเรียบร้อย</t>
  </si>
  <si>
    <t>ค่าใช้จ่ายโครงการจ้างงานคนพิการเพื่อปฏิบัติงาน</t>
  </si>
  <si>
    <t>เบิกค่าตอบแทนอาสาสมัครเดือนตุลาคม 2567 เป็นเงิน 69,677.42 บาท</t>
  </si>
  <si>
    <t>เบิกเงินสมทบกองทุนประกันสังคมอาสาสมัครเดือนตุลาคม 2567 เป็นเงิน 3,484 บาท</t>
  </si>
  <si>
    <t>เบิกค่าตอบแทนอาสาสมัครเดือนพฤศจิกายน 2567 เป็นเงิน 59,000 บาท</t>
  </si>
  <si>
    <t>เบิกเงินสมทบกองทุนประกันสังคมอาสาสมัครเดือนพฤศจิกายน 2567 เป็นเงิน 2,950 บาท</t>
  </si>
  <si>
    <t xml:space="preserve"> - ค่าตอบแทนอาสาสมัคร คนพิการปฏิบัติงานในสำนักงานเขตบางกอกน้อย </t>
  </si>
  <si>
    <t>เบิกค่าตอบแทนอาสาสมัครเดือนธันวาคม 2567 เป็นเงิน 60,000 บาท</t>
  </si>
  <si>
    <t xml:space="preserve">  (6 คน x 15,000.-บาท x 12 เดือน)  เป็นเงิน 1,080,000 บาท</t>
  </si>
  <si>
    <t>เบิกเงินสมทบกองทุนประกันสังคมอาสาสมัครเดือนธันวาคม 2567 เป็นเงิน 3,000 บาท</t>
  </si>
  <si>
    <t xml:space="preserve"> - เงินสมทบกองทุนประกันสังคม (1,080,000.-บาท x 5%)  เป็นเงิน 54,000 บาท</t>
  </si>
  <si>
    <t>เบิกค่าตอบแทนอาสาสมัครเดือนมกราคม 2568 เป็นเงิน 81,958.07 บาท</t>
  </si>
  <si>
    <t>เบิกเงินสมทบกองทุนประกันสังคมอาสาสมัครเดือนมกราคม 2568 เป็นเงิน 4,097 บาท</t>
  </si>
  <si>
    <t>เบิกค่าตอบแทนอาสาสมัครเดือนกุมภาพันธ์ 2568 เป็นเงิน 83,154 บาท</t>
  </si>
  <si>
    <t>เบิกเงินสมทบกองทุนประกันสังคมอาสาสมัครเดือนกุมภาพันธ์ 2568 เป็นเงิน 4,158 บาท</t>
  </si>
  <si>
    <t>ค่าใช้จ่ายในการขับเคลื่อนการพัฒนาและแก้ไขปัญหาที่อยู่อาศัยกรุงเทพมหานคร</t>
  </si>
  <si>
    <t>- รับโอนงบประมาณจากสำนักพัฒนาสังคม ตามหนังสือ กท 1908/1581 ลว.13 พ.ย.67</t>
  </si>
  <si>
    <t>ได้รับอนุมัติวันที่ 18 ธ.ค.67</t>
  </si>
  <si>
    <t>ช่วงเวลาดำเนินการ ดำเนินการตั้งแต่เดือนธันวาคม 2567 - กันยายน 2568</t>
  </si>
  <si>
    <t>อยู่ระหว่างเสนอโครงการ</t>
  </si>
  <si>
    <t>อยู่ระหว่างแต่งตั้งคณะทำงานพัฒนาและแก้ไขปัญหาที่อาศัย</t>
  </si>
  <si>
    <t>สำรวจรายการพัสดุเรียบร้อยแล้ว อยู่ระหว่างจัดทำใบเสนอราคา</t>
  </si>
  <si>
    <t>ค่าใช้จ่ายในการบริหารจัดการข้อมูลครัวเรือนยากจนเพื่อแก้ไขปัญหาอย่างยั่งยืน</t>
  </si>
  <si>
    <t>- รับโอนงบประมาณจากสำนักพัฒนาสังคม ตามหนังสือ กท 1908/1595 ลว.19 พ.ย.67</t>
  </si>
  <si>
    <t>ได้รับอนุมัติวันที่ 12 ธ.ค.67</t>
  </si>
  <si>
    <t>อยู่ระหว่างการกำหนดแนวทางเพื่อชี้แจงให้แกผู้ที่เกี่ยวข้อง</t>
  </si>
  <si>
    <t>เริ่มดำเนินการบันทึกข้อมูลครัวเรือน</t>
  </si>
  <si>
    <t>ค่าใช้จ่ายโครงการจ้างอาสาสมัครพัฒนาชุมชน</t>
  </si>
  <si>
    <t>- รับโอนงบประมาณจากสำนักพัฒนาสังคม ตามหนังสือ กท 1908/1591 ลว.15 พ.ย.67</t>
  </si>
  <si>
    <t>ได้รับอนุมัติวันที่ 20 พ.ย.67</t>
  </si>
  <si>
    <t>อยู่ระหว่างจัดทำเอกสารเบิกจ่ายเดือน ธ.ค.67</t>
  </si>
  <si>
    <t>เป็นค่าใช้จ่ายในการจ้างอาสาสมัคร จำนวน  12 คนๆละ 1,200 บาท/เดือน</t>
  </si>
  <si>
    <t>ค่าใช้จ่ายโครงการ BKK Food Bank ส่งต่ออาหารให้กลุ่มเปราะบางอย่างเป็นรูปธรรม</t>
  </si>
  <si>
    <t>- รับโอนงบประมาณจากสำนักพัฒนาสังคม ตามหนังสือ กท 1908/1604 ลว.20 พ.ย.67</t>
  </si>
  <si>
    <t>.</t>
  </si>
  <si>
    <t>ได้รับอนุมัติวันที่  25 พ.ย.67</t>
  </si>
  <si>
    <t>อยู่ระหว่างการพิจารณาวัสดุ ครุภัณฑ์ ที่จะจัดซื้อในโครงการ</t>
  </si>
  <si>
    <t xml:space="preserve"> เพื่อเป็นค่าใช้จ่ายในการสนับสนุนกิจกรรม BKK FOOD BANK </t>
  </si>
  <si>
    <t xml:space="preserve"> ค่าวัสดุอุปกรณ์ </t>
  </si>
  <si>
    <t xml:space="preserve"> ค่าใช้จ่ายอื่นๆ</t>
  </si>
  <si>
    <t>ค่าใช้จ่ายโครงการชุมชนเข้มแข็งพัฒนาตนเองตามหลักปรัชญาเศรษฐกิจพอเพียง</t>
  </si>
  <si>
    <t>รับโอนงบประมาณจากสำนักพัฒนาสังคม ตามหนังสือ ที่ กท 1908/1645 ลว.6 ธ.ค.67</t>
  </si>
  <si>
    <t>ได้รับอนุมัติวันที่ 16 ธ.ค.67</t>
  </si>
  <si>
    <t>31 ม.ค. 68</t>
  </si>
  <si>
    <t>อยู่ระหว่างดำเนินการเปิดเวทีชาวบ้าน เพื่อสำรวจความต้องการของชุมชน</t>
  </si>
  <si>
    <t>27 ก.พ. 68</t>
  </si>
  <si>
    <t>ดำเนินการเปิดเวที เพื่อสำรวจความต้องการของชุมชนไปแล้ว 35 ชุมชน จาก 36 ชุมชน เหลือจำนวน 1 ชุนชนที่จะดำเนินการเปิดเวทีวันที 28 ก.พ. 68</t>
  </si>
  <si>
    <t>ค่าใช้จ่ายในการพัฒนาย่านสร้างสรรค์เพื่อส่งเสริมอัตลักษณ์และกระตุ้นเศรษฐกิจการท่องเที่ยวชุมชน</t>
  </si>
  <si>
    <t>28 ก.พ. 68</t>
  </si>
  <si>
    <t>อยู่ระหว่างสำนักพัฒนาสังคมโอนงบประมาณให้สำนักงานเขต</t>
  </si>
  <si>
    <t>ในพื้นที่กรุงเทพมหานคร</t>
  </si>
  <si>
    <t>27 มีค. 68</t>
  </si>
  <si>
    <t>งานสุขาภิบาลและอนามัยสิ่งแวดล้อม</t>
  </si>
  <si>
    <t>ค่าใช้จ่ายโครงการกรุงเทพฯ เมืองอาหารปลอดภัย</t>
  </si>
  <si>
    <t>ผู้รับผิดชอบ ฝ่ายสิ่งแวดล้อมและสุขาภิบาล (นางสาวนันทนัช บุนนาค)</t>
  </si>
  <si>
    <t xml:space="preserve">1.จัดซื้อตัวอย่างอาหารตรวจวิเคราะห์ทางเคมี </t>
  </si>
  <si>
    <t>2.ปฏิบัติงานนอกเวลาราชการตรวจแนะนำสุขาภิบาลอาหาร 45 วัน</t>
  </si>
  <si>
    <t>3.ปฏิบัติงานนอกเวลาราชการ (ค่าตอบแทน) ตรวจสอบปัญหาด้านสาธารณสุข 15 ครั้ง</t>
  </si>
  <si>
    <t>4.กิจกรรมสนับสนุนการพัฒนาการสุขาภิบาลอาหารในสถานศึกษา</t>
  </si>
  <si>
    <t>5.กิจกรรมการพัฒนาตลาดสะอาดได้มาตรฐานอาหารปลอดภัย จำนวน 6 แห่ง</t>
  </si>
  <si>
    <t xml:space="preserve">6.กิจกรรมพัฒนาการสุขาภิบาลอาหารริมบาทวิถี </t>
  </si>
  <si>
    <t>ค่าใช้จ่าย</t>
  </si>
  <si>
    <t>1.ค่าจัดซื้อตัวอย่างอาหาร 40,000 บาท (1,333 ต.ย.x30 บาท)</t>
  </si>
  <si>
    <t>2.ค่าอาหารทำการนอกเวลาราชการ 45 วัน 45,000 บาท</t>
  </si>
  <si>
    <t>เบิกจ่ายค่าอาหารทำการนอกเวลาเดือน พ.ย. 67 - ม.ค.68</t>
  </si>
  <si>
    <t>(5 คน x 50 บาท x 4 ชม. x 45 ครั้ง)</t>
  </si>
  <si>
    <t>3.ค่าตอบแทนบุคลากรทางด้านการแพทย์และสาธารณสุข 59,400 บาท</t>
  </si>
  <si>
    <t>- นักวิชาการสุขาภิบาล จำนวน 3 คน (200 บาท x 3 คน x 4 ชั่วโมง x 15 ครั้ง)</t>
  </si>
  <si>
    <t>- เจ้าพนักงานสาธารณสุข จำนวน 2 คน (150 บาท x 2 คน x 4 ชั่วโมง x 15 ครั้ง)</t>
  </si>
  <si>
    <t>- ลูกจ้างประจำ/ชั่วคราว จำนวน 1 คน (90 บาท x 1 คน x 4 ชั่วโมง x 15 ครั้ง)</t>
  </si>
  <si>
    <t>4.ค่าอาหารว่างจัดประชุมคณะกรรมการฯ 3,500 บาท (35 บาท x 50 คน x 2 ครั้ง)</t>
  </si>
  <si>
    <t>ดำเนินกิจกรรม จำนวน 2 ครั้ง คือ เดือน ม.ค. 2568 และ เดือน ก.ค. 2568</t>
  </si>
  <si>
    <t>5.วัสดุอุปกรณ์จัดบอร์ด/นิทรรศการ 6,500 บาท</t>
  </si>
  <si>
    <t>เริ่มจัดซื้อวัสดุเดือน ม.ค.68</t>
  </si>
  <si>
    <t>6.ค่าอาหารว่างในการจัดกิจกรรมพัฒนาตลาด 7,000 บาท (35 บาท x 50 คน x 4 ครั้ง)</t>
  </si>
  <si>
    <t>ดำเนินกิจกรรมเดือน พ.ค.68</t>
  </si>
  <si>
    <t>7.ค่าวัสดุ เคมีภัณฑ์หรืออื่นๆในการดำเนินกิจกรรมล้างตลาดตามหลักสุขาภิบาล 3,000 บาท</t>
  </si>
  <si>
    <t>เริ่มจัดซื้อวัสดุ เดือน พ.ค.68</t>
  </si>
  <si>
    <t>8.ค่าตอบแทนบุคลากรทางด้านการแพทย์และสาธารณสุขกิจกรรมพัฒนาการสุขาภิบาลอาหารริมบาทวิถี 39,600 บาท</t>
  </si>
  <si>
    <t>เริ่มเบิกจ่ายค่าตอนแทนบุคลากรฯ เดือน เม.ย.68</t>
  </si>
  <si>
    <t>- นักวิชาการสุขาภิบาล จำนวน 3 คน (200 บาท x 3 คน x 4 ชั่วโมง x 10 ครั้ง)</t>
  </si>
  <si>
    <t>- เจ้าพนักงานสาธารณสุข จำนวน 2 คน (150 บาท x 2 คน x 4 ชั่วโมง x 10 ครั้ง)</t>
  </si>
  <si>
    <t>- ลูกจ้างประจำ/ชั่วคราว จำนวน 1 คน (90 บาท x 1 คน x 4 ชั่วโมง x 10 ครั้ง)</t>
  </si>
  <si>
    <t>9.ค่าอาหารว่างในการจัดกิจกรรมพัฒนาการสุขาภิบาลอาหารริมบาทวิถี 5,400 บาท</t>
  </si>
  <si>
    <t>เบิกจ่ายค่าอาหารว่างและเครื่องดื่ม 5,250 บาท</t>
  </si>
  <si>
    <t>ค่าใช้จ่ายในการบูรณาการความร่วมมือในการพัฒนาประสิทธิภาพ</t>
  </si>
  <si>
    <t>3 ธ.ค.67</t>
  </si>
  <si>
    <t>การแก้ไขปัญหาโรคไข้เลือดออกในพื้นที่กรุงเทพมหานคร</t>
  </si>
  <si>
    <t>ผู้รับผิดชอบ ฝ่ายสิ่งแวดล้อมและสุขาภิบาล (นายสัมฤทธิ์ พันธ์แสน)</t>
  </si>
  <si>
    <t>1. การป้องกัน ควบคุมโรคนำโดยยุงลาย</t>
  </si>
  <si>
    <t xml:space="preserve">ค่าตอบแทนบุคลากรด้านการแพทย์และสาธารณสุข </t>
  </si>
  <si>
    <t xml:space="preserve">-นักวิชาการสุขาภิบาล 1 คน </t>
  </si>
  <si>
    <t xml:space="preserve">(1 คน× 200 บาท × 4 ชั่วโมง × 72 ครั้ง) </t>
  </si>
  <si>
    <t>-เจ้าพนักงานสาธารณสุข 1 คน</t>
  </si>
  <si>
    <t>(1 คน × 150 บาท × 4 ชั่วโมง × 72 ครั้ง)</t>
  </si>
  <si>
    <t>-พนักงานทั่วไป 1 คน</t>
  </si>
  <si>
    <t>(1 คน × 90 บาท × 4 ชั่วโมง × 72 ครั้ง)</t>
  </si>
  <si>
    <t>-พนักงานขับยนต์ 1 คน</t>
  </si>
  <si>
    <t>2. การสรุปและจัดทำรายงานการดำเนินงานป้องกันโรคไข้เลือดออกและควบคุมลูกน้ำยุงลาย</t>
  </si>
  <si>
    <t>ค่าอาหารทำการนอกเวลา  14,400 บาท</t>
  </si>
  <si>
    <t>เริ่มเบิกจ่ายเดือน พ.ค.68</t>
  </si>
  <si>
    <t>(2 คน × 50 บาท × 4 ชั่วโมง × 36 ครั้ง)</t>
  </si>
  <si>
    <t>ค่าใช้จ่ายในการประชุมครู</t>
  </si>
  <si>
    <t>ดำเนินการจัดประชุมในเดือนพฤษภาคม 2568</t>
  </si>
  <si>
    <t>กิจกรรม  ประชุมข้าราชการครูและบุคลากรทางการศึกษาของโรงเรียน</t>
  </si>
  <si>
    <t>ในสังกัดสำนักงานเขตบางกอกน้อย จำนวน 200 คน เพื่อเพิ่มพูนความรู้</t>
  </si>
  <si>
    <t>และประสบการณ์การทำงาน ดำเนินการเดือนพฤษภาคม 2568</t>
  </si>
  <si>
    <t>เบิกจ่ายค่าอาหารว่างและเครื่องดื่ม</t>
  </si>
  <si>
    <t>ค่าอาหารว่างและเครื่องดื่ม 1 มื้อ เป็นเงิน 6,000.-บาท</t>
  </si>
  <si>
    <t>ค่าใช้จ่ายในการฝึกอบรมนายหมู่ลูกเสือสามัญ สามัญรุ่นใหญ่</t>
  </si>
  <si>
    <t>ดำเนินการจัดกิจกรรมในเดือนมีนาคม 2568</t>
  </si>
  <si>
    <t>และหัวหน้าหน่วยยุวกาชาด</t>
  </si>
  <si>
    <t>กิจกรรม  จัดการฝึกอบรมเพื่อเสริมสร้างทักษะความรู้ ในกิจกรรมลูกเสือ</t>
  </si>
  <si>
    <t>และยุวกาชาดของโรงเรียนในสังกัด ผู้เข้าร่วมโครงการ 300 คน</t>
  </si>
  <si>
    <t>อบรมแบบพักค้าง 3 วัน 2 คืน ดำเนินการเดือนมีนาคม 2568</t>
  </si>
  <si>
    <t>ค่าอาหาร อาหารว่างและเครื่องดื่ม 142,500.-บาท</t>
  </si>
  <si>
    <t>ค่าวัสดุในการฝึกอบรม 27,000.-บาท</t>
  </si>
  <si>
    <t>ค่าใช้จ่ายในการจัดประชุมสัมมนาคณะกรรมการสถานศึกษาขั้นพื้นฐาน</t>
  </si>
  <si>
    <t>ดำเนินการจัดประชุมในช่วงเดือนพฤศจิกายน 2567 - มกราคม 2568 และ</t>
  </si>
  <si>
    <t>โรงเรียนสังกัดกรุงเทพมหานคร</t>
  </si>
  <si>
    <t>เดือนพฤษภาคม - มิถุนายน 2568</t>
  </si>
  <si>
    <t>1. จัดประชุมคณะกรรมการสถานศึกษาขั้นพื้นฐาน ของแต่ละโรงเรียนจำนวน 4 ครั้ง</t>
  </si>
  <si>
    <t>พ.ย. 67</t>
  </si>
  <si>
    <t>ส่งโครงการและบัญชีจัดสรรให้โรงเรียนดำเนินการ</t>
  </si>
  <si>
    <t>พ.ย.67-มิ.ย.68</t>
  </si>
  <si>
    <t>โรงเรียนดำเนินการ</t>
  </si>
  <si>
    <t xml:space="preserve"> - ค่าอาหารว่างและเครื่องดื่ม จำนวน 15 โรงเรียน 31,500.- บาท</t>
  </si>
  <si>
    <t xml:space="preserve"> - ค่าวัสดุ 67,500.- บาท</t>
  </si>
  <si>
    <t>รร.วัดดงมูลเหล็ก 4,500</t>
  </si>
  <si>
    <t>รร.วัดบางเสาธง 4,500</t>
  </si>
  <si>
    <t>รร.วัดอัมพวา 4,500</t>
  </si>
  <si>
    <t>รร.วัดดุสิตาราม 4,500</t>
  </si>
  <si>
    <t>ีรร.วัดเจ้าอาม 4,500</t>
  </si>
  <si>
    <t>รร.วัดศรีสุดาราม 4,500</t>
  </si>
  <si>
    <t>รร.วัดมะลิ 4,500</t>
  </si>
  <si>
    <t>รร.วัดปฐมบุตรอิศราราม 4,500</t>
  </si>
  <si>
    <t>รร.วัดวิเศษการ 4,500</t>
  </si>
  <si>
    <t>รร.วัดบางขุนนนท์ 4,500</t>
  </si>
  <si>
    <t>รร.วัดยางสุทธาราม 4,500</t>
  </si>
  <si>
    <t>รร.วัดพระยาทำ 4,500</t>
  </si>
  <si>
    <t>รร.วัดโพธิ์เรียง 4,500</t>
  </si>
  <si>
    <t>รร.วัดสุวรรณคีรี 4,500</t>
  </si>
  <si>
    <t>ค่าใช้จ่ายในการสัมมนาประธานกรรมการเครือข่ายผู้ปกครอง</t>
  </si>
  <si>
    <t>เพื่อพัฒนาโรงเรียนสังกัดกรุงเทพมหานคร</t>
  </si>
  <si>
    <t>กิจกรรม โรงเรียนจัดประชุมสัมมนาคณะกรรมการเครือข่ายผู้ปกครองนักเรียน</t>
  </si>
  <si>
    <t xml:space="preserve"> แบบไป-กลับ โรงเรียนละ 2 ครั้ง ดำเนินการเดือนตุลาคม 2567-กันยายน 2568</t>
  </si>
  <si>
    <t>1. โรงเรียนขนาดเล็ก จำนวน 14 โรงเรียน</t>
  </si>
  <si>
    <t xml:space="preserve"> - ค่าอาหารว่างและเครื่องดื่ม  11,760 บาท</t>
  </si>
  <si>
    <t>รร.วัดบางเสาธง 1,300</t>
  </si>
  <si>
    <t xml:space="preserve">  (14 โรงเรียน x 2 ครั้ง x 12 คน x 35 บาท ) </t>
  </si>
  <si>
    <t>รร.วัดดงมูลเหล็ก 1,300</t>
  </si>
  <si>
    <t xml:space="preserve"> - ค่าวัสดุ 18,200 บาท (14 โรงเรียน x 1300 บาท)</t>
  </si>
  <si>
    <t>รร.วัดดุสิตาราม 1,300</t>
  </si>
  <si>
    <t>2. โรงเรียนขนาดกลาง จำนวน 1 โรงเรียน</t>
  </si>
  <si>
    <t>รร.วัดศรีสุดาราม 1,300</t>
  </si>
  <si>
    <t xml:space="preserve"> - ค่าอาหารว่างและเครื่องดื่ม 840 บาท</t>
  </si>
  <si>
    <t>รร.วัดวิเศษการ 1,300</t>
  </si>
  <si>
    <t xml:space="preserve">(1 โรงเรียน x 2 ครั้ง x 12 คน x 35 บาท ) </t>
  </si>
  <si>
    <t>รร.วัดปฐมบุตรอิศราราม 1,300</t>
  </si>
  <si>
    <t xml:space="preserve"> - ค่าวัสดุ  1,500 บาท (1 โรงเรียน x 1500 บาท)</t>
  </si>
  <si>
    <t>รร.วัดเจ้าอาม 1,300</t>
  </si>
  <si>
    <t>รร.วัดบางขุนนนท์ 1,300</t>
  </si>
  <si>
    <t>รร.วัดมะลิ 1,300</t>
  </si>
  <si>
    <t>รร.วัดยางสุทธาราม 1,500</t>
  </si>
  <si>
    <t>รร.วัดพระยาทำ 1,300</t>
  </si>
  <si>
    <t>รร.วัดอัมพวา 1,300</t>
  </si>
  <si>
    <t>รร.วัดโพธิ์เรียง 1,300</t>
  </si>
  <si>
    <t>ค่าใช้จ่ายในการส่งเสริมสนับสนุนให้นักเรียนสร้างสรรค์ผลงานเพื่อการเรียนรู้</t>
  </si>
  <si>
    <t>ดำเนินการจัดประชุมในเดือนพฤศจิกายน 2567 และเดือนพฤษภาคม 2568</t>
  </si>
  <si>
    <t>กิจกรรม โรงเรียนจัดกิจกรรมการเรียนรู้เพื่อส่งเสริมให้นักเรียนสามารถนำ</t>
  </si>
  <si>
    <t>นวัตกรรมหรือสื่อหรีอเทคโนโลยีสารสนเทศมาใช้สร้างสรรคฺผลงานเพื่อการเรียนรู้</t>
  </si>
  <si>
    <t xml:space="preserve"> - วัสดุ ประเภทสื่อสิ่งพิมพ์หลายมิติ วีดิทัศน์เพื่อการสอน บทเรียน</t>
  </si>
  <si>
    <t>พ.ย.67- ม.ค.68</t>
  </si>
  <si>
    <t>คอมพิวเตอร์ช่วยสอน  กระดาษ สีโปสเตอร์ วีซีดี เทปอัดเสียงฯ</t>
  </si>
  <si>
    <t>ดำเนินการเบิกจ่าย</t>
  </si>
  <si>
    <t>โรงเรียนขนาดเล็ก  (14 โรงเรียน x11,100 บาท)</t>
  </si>
  <si>
    <t>รร.วัดบางเสาธง 11,100</t>
  </si>
  <si>
    <t>โรงเรียนขนาดกลาง  (1 โรงเรียน x 13,100 บาท)</t>
  </si>
  <si>
    <t xml:space="preserve">รร.วัดวิเศษการ 11,100 </t>
  </si>
  <si>
    <t xml:space="preserve">รร.วัดดงมูลเหล็ก 11,100 </t>
  </si>
  <si>
    <t xml:space="preserve">รร.วัดดุสิตาราม 11,100 </t>
  </si>
  <si>
    <t xml:space="preserve">รร.วัดศรีสุดาราม 11,100 </t>
  </si>
  <si>
    <t>รร.วัดอัมพวา 11,100</t>
  </si>
  <si>
    <t>รร.วัดยางสุทธาราม 13,100</t>
  </si>
  <si>
    <t>รร.วัดเจ้าอาม 11,100</t>
  </si>
  <si>
    <t>รร.วัดปฐมบุตร 11,100</t>
  </si>
  <si>
    <t>รร.วัดพระยาทำ 11,100</t>
  </si>
  <si>
    <t>รร.วัดโพธิ์เรียง 11,100</t>
  </si>
  <si>
    <t>รร.วัดมะลิ 11,100</t>
  </si>
  <si>
    <t>รร.วัดสุวรรณาราม 11,100</t>
  </si>
  <si>
    <t>รร.วัดบางขุนนนท์ 11,100</t>
  </si>
  <si>
    <t>รร.วัดสุวรรณคีรี 11,100</t>
  </si>
  <si>
    <t>ค่าใช้จ่ายในการพัฒนาคุณภาพเครือข่ายโรงเรียนสังกัดกรุงเทพมหานคร</t>
  </si>
  <si>
    <t>กิจกรรม จัดนิทรรศการคัดเลือก "ครูดีเด่น" การประกวดหรือ</t>
  </si>
  <si>
    <t>แข่งขันความสามารถทางวิชาการของข้าราชการครูและนักเรียน</t>
  </si>
  <si>
    <t>โรงเรียนจัดซื้อวัสดุเพื่อใช้ในการจัดกิจกรรม</t>
  </si>
  <si>
    <t>จำนวน 3 เครือข่าย ดำเนินการเดือนกุมภาพันธ์-กรกฎาคม 2568</t>
  </si>
  <si>
    <t>โรงเรียนจัดซื้อวัสดุตามโครงการ</t>
  </si>
  <si>
    <t xml:space="preserve"> โรงเรียนวัดโพธิ์เรียง โรงเรียนวัดดงมูลเหล็ก โรงเรียนวัดพระยาทำ </t>
  </si>
  <si>
    <t xml:space="preserve">โรงเรียนวัดเจ้าอาม โรงเรียนวัดบางขุนนนท์ โรงเรียนวัดบางเสาธง </t>
  </si>
  <si>
    <t xml:space="preserve">โรงเรียนวัดวิเศษการ โรงเรียนวัดศรีสุดาราม  โรงเรียนวัดปฐมบุตรอิศราราม </t>
  </si>
  <si>
    <t>ค่าวัสดุสำหรับจัดนิทรรศการหรือประกวด</t>
  </si>
  <si>
    <t>เครือข่ายละ 90,000.-บาท รวมเป็นเงิน 270,000.-บาท</t>
  </si>
  <si>
    <t>ค่าใช้จ่ายโครงการเปิดโลกกว้างสร้างเส้นทางสู่อาชีพ</t>
  </si>
  <si>
    <t xml:space="preserve">1. โรงเรียนระดับชั้นประถมศึกษาจัดกิจกรรมการฝึกทักษะอาชีพ </t>
  </si>
  <si>
    <t>โรงเรียนจัดทำโครงการเสนอผู้อำนวยการเขตอนุมัติในเดือนเมษายน 2568</t>
  </si>
  <si>
    <t>ภาคเรียนที่ 1/2568 จำนวน 15 โรงเรียน</t>
  </si>
  <si>
    <t xml:space="preserve"> 2. โรงเรียนระดับชั้นมัธยมศึกษา จัดการเรียนการสอน</t>
  </si>
  <si>
    <t>โรงเรียนเบิกจ่ายค่าวัสดุตามโครงการ</t>
  </si>
  <si>
    <t>รายวิชาเพิ่มเติมด้านอาชีพ ภาคเรียนที่ 1/2568 (โรงเรียนวัดมะลิ)</t>
  </si>
  <si>
    <t xml:space="preserve"> - ค่าวัสดุสำหรับจัดโครงการหรือกิจกรรมฯ ระดับชั้นประถมศึกษา </t>
  </si>
  <si>
    <t>จำนวน 15 โรงเรียน ๆ ละ 10,000.-บาท เป็นเงิน 150,000.-บาท</t>
  </si>
  <si>
    <t xml:space="preserve"> - ค่าวัสดุสำหรับจัดโครงการหรือกิจกรรมฯ ระดับชั้นมัธยมศึกษา </t>
  </si>
  <si>
    <t>จำนวน 1 โรงเรียน เป็นเงิน 50,000.-บาท</t>
  </si>
  <si>
    <t xml:space="preserve"> - ค่าวิทยากร 48,000.- บาท </t>
  </si>
  <si>
    <t>ค่าใช้จ่ายโครงการเล่นน้ำได้ ว่ายน้ำเป็น</t>
  </si>
  <si>
    <t>3 ม.ค. 68</t>
  </si>
  <si>
    <t>ดำเนินการในภาคเรียนที่ 1/2568 เริ่มดำเนินการเดือนพฤษภาคม 2568</t>
  </si>
  <si>
    <t xml:space="preserve">กิจกรรม  </t>
  </si>
  <si>
    <t>จ้างเหมาบุคคลภายนอกช่วยปฏิบัติราชการด้านการสอนว่ายน้ำ</t>
  </si>
  <si>
    <t>สำรวจยอดเด็กนักเรียนและทำบัญชีจัดสรรให้โรงเรียนดำเนินการ</t>
  </si>
  <si>
    <t>ให้กับนักเรียนระดับชั้น ป.3 - ป.5  จำนวน 930 คนๆละ 800 บาท</t>
  </si>
  <si>
    <t xml:space="preserve"> มิ.ย. 68</t>
  </si>
  <si>
    <t>โรงเรียนดำเนินการตัดชุดว่ายน้ำและจัดซื้อหมวกพร้อมแว่นตา</t>
  </si>
  <si>
    <t xml:space="preserve"> ก.ค. 68</t>
  </si>
  <si>
    <t>โรงเรียนนำนักเรียนไปเรียนว่ายน้ำ</t>
  </si>
  <si>
    <t>1.ค่าตอบแทนอาสาสมัคร/ครูผู้สอนและเจ้าหน้าที่รักษาความปลอดภัยทางน้ำ</t>
  </si>
  <si>
    <t>เบิกจ่ายค่าฝึกสอนว่ายน้ำ และค่าพาหนะ</t>
  </si>
  <si>
    <t>2.ค่าชุดว่ายน้ำพร้อมหมวก และแว่นตา</t>
  </si>
  <si>
    <t>3.ค่าพาหนะ</t>
  </si>
  <si>
    <t>ค่าใช้จ่ายโครงการโรงเรียนสองภาษา</t>
  </si>
  <si>
    <t>- รับโอนงบประมาณจาก สนศ.</t>
  </si>
  <si>
    <t>เดือนต.ค.67 รร.วัดวิเศษการ 69,000 บาท</t>
  </si>
  <si>
    <t>เดือนต.ค.67 รร.วัดยางสุทธาราม 70,800 บาท</t>
  </si>
  <si>
    <t>เดือนพ.ย.67 รร.วัดยางสุทธาราม 297,600 บาท</t>
  </si>
  <si>
    <t>เดือนพ.ย.67 รร.วัดวิเศษการ 290,400 บาท</t>
  </si>
  <si>
    <t>เดือนธ.ค.67 รร.วัดวิเศษการ 249,000 บาท</t>
  </si>
  <si>
    <t>เดือนธ.ค.67 รร.วัดยางสุทธาราม 254,400 บาท</t>
  </si>
  <si>
    <t>เดือนม.ค.68 รร.วัดวิเศษการ 281,400 บาท</t>
  </si>
  <si>
    <t>เดือนม.ค.68 รร.วัดยางสุทธาราม 259,200 บาท</t>
  </si>
  <si>
    <t>เดือนก.พ.68 รร.วัดวิเศษการ 266,400 บาท</t>
  </si>
  <si>
    <t>เดือนก.พ.68 รร.วัดยางสุทธาราม 268,800 บาท</t>
  </si>
  <si>
    <t>เดือนมี.ค.68 รร.วัดวิเศษการ 153,600 บาท</t>
  </si>
  <si>
    <t>เดือนมี.ค.68 รร.วัดยางสุทธาราม 154,800 บาท</t>
  </si>
  <si>
    <t xml:space="preserve">ค่าใช้จ่ายในพิธีปฏิญาณตนและสวนสนามยุวกาชาดกรุงเทพมหานคร
</t>
  </si>
  <si>
    <t>ได้รับโอนงบประมาณจากสำนักการศึกษา</t>
  </si>
  <si>
    <t>กิจกรรม   การเข้าร่วมพิธีปฏิญาณตนและสวนสนามยุวกาชาดกรุงเทพมหานคร 49 คน</t>
  </si>
  <si>
    <t xml:space="preserve">ตามหนังสือ ที่ กท 1905/1545 ลว. 31 ต.ค.67 </t>
  </si>
  <si>
    <t>เนื่องในวันคล้ายวันสถาปนายุวกาชาดไทย ดำเนินการ 2 วัน</t>
  </si>
  <si>
    <t>ดำเนินการเดือนมกราคม 2568</t>
  </si>
  <si>
    <t>1. เข้าร่วมกิจกรรมวันซ้อมใหญ่ ในเดือนมกราคม 2568 จำนวน 38 คน</t>
  </si>
  <si>
    <t>สวนสนามวันซ้อมใหญ่ วันที 26 ม.ค. 68</t>
  </si>
  <si>
    <t>- ค่าอาหาร  เป็นเงิน 5,700.-บาท</t>
  </si>
  <si>
    <t>วันจริง วันที่ 27 ม.ค. 68</t>
  </si>
  <si>
    <t>- ค่าอาหารว่างและเครื่องดื่ม เป็นเงิน 1,900.-บาท</t>
  </si>
  <si>
    <t>สำนักการศึกษามีหนังสือ ด่วนที่สุดที่ กท 0807/696 ลว.24 ม.ค.68 เรื่อง ยกเลิกการจัดพิธี</t>
  </si>
  <si>
    <t>- ค่าพาหนะ 1 คันๆ ละ 11,400.- บาท เป็นเงิน 11,400.-บาท</t>
  </si>
  <si>
    <t>ปฏิญาณตนเองและสวนสนามยุวกาชาด งานวันคล้ายวันสถานปนายุวกาชาดไทย ประจำปี 2568</t>
  </si>
  <si>
    <t>2. เข้าร่วมกิจกรรม วันที่ 27 มกราคม 2568 (วันสถาปนา) จำนวน 49 คน</t>
  </si>
  <si>
    <t>- ค่าอาหาร เป็นเงิน 7,350.-บาท</t>
  </si>
  <si>
    <t>- ค่าอาหารว่างและเครื่องดื่ม เป็นเงิน 2,450.-บาท</t>
  </si>
  <si>
    <t>- ค่าพาหนะเดินทาง  2 คัน คันละ 11,400.-บาท เป็นเงิน 22,800 บาท</t>
  </si>
  <si>
    <t xml:space="preserve">ค่าใช้จ่ายในพิธีทบทวนคำปฏิญาณและสวนสนามลูกเสือกรุงเทพมหานคร
</t>
  </si>
  <si>
    <t>มิ.ย.68</t>
  </si>
  <si>
    <t>กิจกรรม การเข้าร่วมพิธีทบทวนคำปฏิญาณและสวนสนามลูกเสือกรุงเทพมหานคร 80 คน</t>
  </si>
  <si>
    <t xml:space="preserve">ตามหนังสือ ที่ กท 1905/1547 ลว. 1 พ.ย.67 </t>
  </si>
  <si>
    <t>เนื่องในวันคล้ายวันสถาปนาคณะลูกเสือแห่งชาติ ดำเนินการ 2 วัน</t>
  </si>
  <si>
    <t>-กำหนดการซ้อมใหญ่ ในเวันที่ 17 มิ.ย.68</t>
  </si>
  <si>
    <t>1. เข้าร่วมกิจกรรมวันซ้อมใหญ่ ในเดือนมิถุนายน 2568 จำนวน 30 คน</t>
  </si>
  <si>
    <t>-เข้าร่วมกิจกรรม วันที่ 1 กรกฎาคม 2568</t>
  </si>
  <si>
    <t>- ค่าอาหาร  เป็นเงิน 4,500.-บาท</t>
  </si>
  <si>
    <t>- ค่าอาหารว่าง และเครื่องดื่ม เป็นเงิน 1,500.-บาท</t>
  </si>
  <si>
    <t>2. เข้าร่วมกิจกรรม วันที่ 1 กรกฎาคม 2567 (วันสถาปนา) จำนวน 80 คน</t>
  </si>
  <si>
    <t>- ค่าอาหาร  เป็นเงิน 12,000.-บาท</t>
  </si>
  <si>
    <t>- ค่าอาหารว่างและเครื่องดื่ม เป็นเงิน 4,000.-บาท</t>
  </si>
  <si>
    <t>ค่าใช้จ่ายในการเปิดโรงเรียนสู่การเรียนรู้ (Open Education)</t>
  </si>
  <si>
    <t>ตามหนังสือ ที่ กท 1908/1555 ลว. 6 พ.ย.67 อนุมัติวันที่ 11 พ.ย.67</t>
  </si>
  <si>
    <t>1. จัดกิจกรรมนอกเวลาเรียนหลังเลิกเรียน/วันหยุด (เสาร์-อาทิตย์)</t>
  </si>
  <si>
    <t>ฝ่ายการศึกษาจัดทำโครงพร้อมบัญชีจัดสรรให้กับโรงเรียนในสังกัด</t>
  </si>
  <si>
    <t>ดำเนินการในภาคเรียนที่ 2/2567 และภาคเรียนที่ 1/2568</t>
  </si>
  <si>
    <t>ส่งบัญชีจัดสรรให้โรงเรียน</t>
  </si>
  <si>
    <t>2. กิจกรรมในช่วงวันหยุด (เสาร์ - อาทิตย์)</t>
  </si>
  <si>
    <t>โรงเรียนเขียนโครงการเพื่อขออนุมัติ</t>
  </si>
  <si>
    <t>3. กิจกรรมการแสดงนิทรรศการเผยแพร่ผลงาน</t>
  </si>
  <si>
    <t>โรงเรียนจัดกิจกรรมตามโครงการ</t>
  </si>
  <si>
    <t>ดำเนินการในภาคเรียนที่ 
2/2566 และภาคเรียนที่ 1/2567</t>
  </si>
  <si>
    <t>เดือนธันวาคม 67 6,840 บาท</t>
  </si>
  <si>
    <t>1) ค่าอาหารทำการนอกเวลา</t>
  </si>
  <si>
    <t>เดือนมกราคม 68 15,960 บาท</t>
  </si>
  <si>
    <t>- วันทำการปกติ</t>
  </si>
  <si>
    <t>เดือนกุมภาพันธ์ 6,760 บาท</t>
  </si>
  <si>
    <t>(2 คน x 100 บาท x 8 วัน x 2 ภาคเรียน X 14 โรงเรียน)</t>
  </si>
  <si>
    <t>- วันหยุด (เสาร์-อาทิตย์)</t>
  </si>
  <si>
    <t>(2 คน x 420 บาท x 8 วัน x 2 ภาคเรียน)</t>
  </si>
  <si>
    <t>2) ค่าอาหารกลางวัน</t>
  </si>
  <si>
    <t>- ค่าอาหารกลางวันนักเรียนในวันหยุด (เสาร์- อาทิตย์)</t>
  </si>
  <si>
    <t>(20 คน x 50 บาท x 8 วัน x 2 ภาคเรียน x 1 โรงเรียน)</t>
  </si>
  <si>
    <t>- ค่าอาหารกลางวันอาสาสมัคร</t>
  </si>
  <si>
    <t>(3 คน x 50 บาท x 8 วัน x 2 ภาคเรียน x 1 โรงเรียน)</t>
  </si>
  <si>
    <t>3) ค่าวัสดุสำหรับกิจกรรมในช่วงวันหยุด</t>
  </si>
  <si>
    <t>(ภาคเรียนละ 5,000.- บาท x 2 ภาคเรียน)</t>
  </si>
  <si>
    <t>ค่าอาหารทำการนอกเวลา ครูผู้ดูแลนักเรียนร่วมงาน</t>
  </si>
  <si>
    <t>(2 คน x 420 บาท x 1 โรงเรียน x 2 ครั้ง)</t>
  </si>
  <si>
    <t>ค่าใช้จ่ายในการส่งเสริมกีฬานักเรียนสังกัดกรุงเทพมหานคร</t>
  </si>
  <si>
    <t xml:space="preserve"> - รับโอนงบประมาณจาก สนศ. ตามหนังสือ ที่ กท 1905/1588</t>
  </si>
  <si>
    <t>ลว. 15 พ.ย.67 ได้รับอนุมัติ วันที่ 20 พ.ย.67</t>
  </si>
  <si>
    <t>1. แข่งขันระดับ สนข. คัดเลือกเข้าร่วมแข่งขันระดับกลุ่มเขต</t>
  </si>
  <si>
    <t>2. นักกีฬาที่ได้รับคัดเลือกเป็นตัวแทน สนข. เข้าร่วมระดับกลุ่มเขต</t>
  </si>
  <si>
    <t>3. นักกีฬาที่ได้รับคัดเลือกเป็นตัวแทน กลุ่มเขต เข้าร่วมระดับ กทม. รอบชิงชนะเลิศ</t>
  </si>
  <si>
    <t>- ค่าวัสดุอุปกรณ์การแข่งขันกีฬานักเรียน</t>
  </si>
  <si>
    <t>- ค่าอาหารว่างและเครื่องดื่มสำหรับนักเรียน</t>
  </si>
  <si>
    <t>- ค่าอาหารว่างและเครื่องดื่มสำหรับครูและเจ้าหน้าที่</t>
  </si>
  <si>
    <t>- ค่าอาหารสำหรับครูและเจ้าหน้าที่</t>
  </si>
  <si>
    <t>ผลการดำเนินงานโครงการต่อเนื่อง (ยังไม่ก่อหนี้ผูกพัน)</t>
  </si>
  <si>
    <t>วันที่คาดว่า
ลงนามสัญญา/
วันลงนามสัญญา</t>
  </si>
  <si>
    <t>เงินกันเหลื่อม</t>
  </si>
  <si>
    <t>งบปี 68</t>
  </si>
  <si>
    <t>งบปี 67</t>
  </si>
  <si>
    <t>วัน/เดือน/ปี</t>
  </si>
  <si>
    <t xml:space="preserve"> ต.ค. 67</t>
  </si>
  <si>
    <t xml:space="preserve"> ก.พ. 68</t>
  </si>
  <si>
    <t>แผนการใช้จ่าย</t>
  </si>
  <si>
    <t>ที่คาดว่าพับไป/</t>
  </si>
  <si>
    <t>คาดว่า</t>
  </si>
  <si>
    <t>คาดว่าจะส่ง</t>
  </si>
  <si>
    <t>คาดว่าจะ</t>
  </si>
  <si>
    <t xml:space="preserve">ภาระหนี้ปีถัดไป </t>
  </si>
  <si>
    <t>กันไว้เบิกเหลื่อมปี</t>
  </si>
  <si>
    <t>จัดสรรเพิ่มเติม</t>
  </si>
  <si>
    <t>ใบขอเบิกเงิน</t>
  </si>
  <si>
    <t>จ่ายเช็คให้กับ</t>
  </si>
  <si>
    <t>(9) = (1) - (7)</t>
  </si>
  <si>
    <t>(10) = (7) - (1)</t>
  </si>
  <si>
    <t>ให้ฝ่ายการคลัง</t>
  </si>
  <si>
    <t>กรณี (1) มากกว่า (7)</t>
  </si>
  <si>
    <t>กรณี (7) มากกว่า (1)</t>
  </si>
  <si>
    <t>ก่อสร้างขื่อน ค.ส.ล. (ดาดท้องคลอง)  คลองขุนอินทร์ จากคลองชักพระถึงถนนเอราวัณปาร์ค</t>
  </si>
  <si>
    <t>68 งบกทม.</t>
  </si>
  <si>
    <t>ระยะเวลาดำเนินการ 2 ปี (พ.ศ.2567 - พ.ศ.2568)</t>
  </si>
  <si>
    <t>อยู่ระหว่างรวบรวมเอกสารขอยกเลิกโครงการ</t>
  </si>
  <si>
    <t>วงเงินโครงการ 33,529,000 บาท</t>
  </si>
  <si>
    <t>ระยะเวลาก่อสร้าง 450 วัน</t>
  </si>
  <si>
    <t>ปี 67</t>
  </si>
  <si>
    <t>บ.</t>
  </si>
  <si>
    <t xml:space="preserve">ส่งหนังสือ ที่ กท 5803/281 เรื่อง ขออนุมัติยกเลิกโครงการก่อสร้างเขื่อน ค.ส.ล. (ดาดท้องคลอง) </t>
  </si>
  <si>
    <t>ปี 68 ผูกพันงบประมาณ</t>
  </si>
  <si>
    <t>รวมทั้งสิ้น</t>
  </si>
  <si>
    <t xml:space="preserve">ผลการดำเนินงานงบกลาง </t>
  </si>
  <si>
    <t>งบประมาณรายจ่ายประจำปีงบประมาณ พ.ศ. 2567</t>
  </si>
  <si>
    <t>งบประมาณ
ที่ได้รับจัดสรร</t>
  </si>
  <si>
    <t>แผนการใช้จ่ายงบประมาณ</t>
  </si>
  <si>
    <t>งบกลาง 68 ค่าใช้จ่ายเกี่ยวกับภารกิจและหรือนโยบายที่ได้รับจากรัฐบาล</t>
  </si>
  <si>
    <t>รายการค่าตอบแทนพิเศษสำหรับข้าราชการครูและลูกจ้างประจำ</t>
  </si>
  <si>
    <t>15 พ.ย.67</t>
  </si>
  <si>
    <t>ได้รับอนุมัติเงินจัดสรรตามหนังสือ ที่ กท 1902/1546</t>
  </si>
  <si>
    <t>สังกัดกรุงเทพมหานครที่มีเงินเดือนเต็มขั้น</t>
  </si>
  <si>
    <t>ลว. 1 พ.ย.67</t>
  </si>
  <si>
    <t>เบิกจ่ายเป็นค่าตอบแทนพิเศษของข้าราชการครูและ</t>
  </si>
  <si>
    <t>ลูกจ้างประจำที่มีเงินเดือนเต็มขั้น</t>
  </si>
  <si>
    <t>อยู่ระหว่างจัดทำเอกสารเบิกจ่าย</t>
  </si>
  <si>
    <t>รายการเงินเพิ่มสำหรับตำแหน่งที่มีเหตุพิเศษของข้าราชการครูและ</t>
  </si>
  <si>
    <t>บุคคลากรทางการศึกษาที่ปฏิบัติหน้าที่สอนคนพิการ (พ.ค.ก.)</t>
  </si>
  <si>
    <t>รายการค่าใช้จ่ายสำหรับยกระดับคุณภาพโรงเรียนขนาดเล็ก</t>
  </si>
  <si>
    <t>8 ม.ค.68</t>
  </si>
  <si>
    <t>ร.ร.วัดดุสิตาราม 30,000 บาท</t>
  </si>
  <si>
    <t>13 ม.ค.68</t>
  </si>
  <si>
    <t>ร.ร.วัดดงมูลเหล็ก 30,000 บาท</t>
  </si>
  <si>
    <t>ร.ร.วัดบางเสาธง 30,000 บาท</t>
  </si>
  <si>
    <t>15 ม.ค. 68</t>
  </si>
  <si>
    <t>ร.ร.วัดศรีสุดาราม 30,000 บาท</t>
  </si>
  <si>
    <t>15 ม.ค.68</t>
  </si>
  <si>
    <t>ร.ร.วัดเจ้าอาม 30,000 บาท</t>
  </si>
  <si>
    <t>23 ม.ค.68</t>
  </si>
  <si>
    <t>ร.ร.วัดปฐมบุตรอิศราราม 30,000 บาท</t>
  </si>
  <si>
    <t>ร.ร.วัดสุวรรณาราม 30,000 บาท</t>
  </si>
  <si>
    <t>ร.ร.วัดวิเศษการ 30,000 บาท</t>
  </si>
  <si>
    <t>ร.ร.วัดอัมพวา 30,000</t>
  </si>
  <si>
    <t>ร.ร.วัดพระยาทำ 30,000</t>
  </si>
  <si>
    <t>ร.ร.วัดบางขุนนนท์ 30,000</t>
  </si>
  <si>
    <t>ค่าสื่อและสิ่งอำนวยความสะดวก</t>
  </si>
  <si>
    <t>รวมงบกลาง</t>
  </si>
  <si>
    <r>
      <rPr>
        <b/>
        <u/>
        <sz val="16"/>
        <color theme="1"/>
        <rFont val="TH SarabunPSK"/>
        <family val="2"/>
      </rPr>
      <t>กิจกรรมที่ 1</t>
    </r>
    <r>
      <rPr>
        <b/>
        <sz val="16"/>
        <color theme="1"/>
        <rFont val="TH SarabunPSK"/>
        <family val="2"/>
      </rPr>
      <t xml:space="preserve"> อบรมพัฒนาศักยภาพอาสาสมัครฯ รายเดิม 194 คน </t>
    </r>
  </si>
  <si>
    <r>
      <rPr>
        <b/>
        <u/>
        <sz val="16"/>
        <color theme="1"/>
        <rFont val="TH SarabunPSK"/>
        <family val="2"/>
      </rPr>
      <t>กิจกรรมที่ 2</t>
    </r>
    <r>
      <rPr>
        <b/>
        <sz val="16"/>
        <color theme="1"/>
        <rFont val="TH SarabunPSK"/>
        <family val="2"/>
      </rPr>
      <t xml:space="preserve"> จัดกิจกรรมเพื่อรณรงค์ป้องกันและแก้ไขปัญหายาเสพติด</t>
    </r>
  </si>
  <si>
    <r>
      <rPr>
        <b/>
        <u/>
        <sz val="16"/>
        <color theme="1"/>
        <rFont val="TH SarabunPSK"/>
        <family val="2"/>
      </rPr>
      <t>กิจกรรม</t>
    </r>
    <r>
      <rPr>
        <b/>
        <sz val="16"/>
        <color theme="1"/>
        <rFont val="TH SarabunPSK"/>
        <family val="2"/>
      </rPr>
      <t xml:space="preserve"> สนับสนุนการดำเนินงานของคณะกรรมการชุมชน จำนวน 36 ชุมชน</t>
    </r>
  </si>
  <si>
    <r>
      <rPr>
        <b/>
        <u/>
        <sz val="16"/>
        <color theme="1"/>
        <rFont val="TH SarabunPSK"/>
        <family val="2"/>
      </rPr>
      <t>ผู้รับผิดชอ</t>
    </r>
    <r>
      <rPr>
        <b/>
        <sz val="16"/>
        <color theme="1"/>
        <rFont val="TH SarabunPSK"/>
        <family val="2"/>
      </rPr>
      <t>บ ฝ่ายพัฒนาชุมชนฯ</t>
    </r>
  </si>
  <si>
    <r>
      <rPr>
        <b/>
        <u/>
        <sz val="16"/>
        <color theme="1"/>
        <rFont val="TH SarabunPSK"/>
        <family val="2"/>
      </rPr>
      <t>ช่วงเวลาดำเนินการ</t>
    </r>
    <r>
      <rPr>
        <b/>
        <sz val="16"/>
        <color theme="1"/>
        <rFont val="TH SarabunPSK"/>
        <family val="2"/>
      </rPr>
      <t xml:space="preserve"> ดำเนินการตั้งแต่เดือนตุลาคม 2567-กันยายน 2568</t>
    </r>
  </si>
  <si>
    <r>
      <rPr>
        <b/>
        <u/>
        <sz val="16"/>
        <color theme="1"/>
        <rFont val="TH SarabunPSK"/>
        <family val="2"/>
      </rPr>
      <t>กิจกรรม</t>
    </r>
    <r>
      <rPr>
        <b/>
        <sz val="16"/>
        <color theme="1"/>
        <rFont val="TH SarabunPSK"/>
        <family val="2"/>
      </rPr>
      <t xml:space="preserve"> </t>
    </r>
  </si>
  <si>
    <r>
      <rPr>
        <b/>
        <u/>
        <sz val="16"/>
        <color theme="1"/>
        <rFont val="TH SarabunPSK"/>
        <family val="2"/>
      </rPr>
      <t xml:space="preserve"> กิจกรรมที่ 1</t>
    </r>
    <r>
      <rPr>
        <b/>
        <sz val="16"/>
        <color theme="1"/>
        <rFont val="TH SarabunPSK"/>
        <family val="2"/>
      </rPr>
      <t xml:space="preserve"> กิจกรรมสืบสานประเพณีสงกรานต์และวันผู้สูงอายุแห่งชาติ เป็นเงิน 138,000 บาท </t>
    </r>
  </si>
  <si>
    <r>
      <rPr>
        <b/>
        <u/>
        <sz val="16"/>
        <color theme="1"/>
        <rFont val="TH SarabunPSK"/>
        <family val="2"/>
      </rPr>
      <t xml:space="preserve"> กิจกรรมที่ 1</t>
    </r>
    <r>
      <rPr>
        <b/>
        <sz val="16"/>
        <color theme="1"/>
        <rFont val="TH SarabunPSK"/>
        <family val="2"/>
      </rPr>
      <t xml:space="preserve"> กิจกรรมสืบสานประเพณีสงกรานต์และวันผู้สูงอายุแห่งชาติ</t>
    </r>
  </si>
  <si>
    <r>
      <rPr>
        <b/>
        <u/>
        <sz val="16"/>
        <color theme="1"/>
        <rFont val="TH SarabunPSK"/>
        <family val="2"/>
      </rPr>
      <t>กิจกรรมที่ 2</t>
    </r>
    <r>
      <rPr>
        <b/>
        <sz val="16"/>
        <color theme="1"/>
        <rFont val="TH SarabunPSK"/>
        <family val="2"/>
      </rPr>
      <t xml:space="preserve"> กิจกรรมวันเฉลิมพระชนมพรรษาสมเด็จพระนางเจ้าฯ พระบรมราชินี เป็นเงิน 117,500 บาท</t>
    </r>
  </si>
  <si>
    <r>
      <rPr>
        <b/>
        <u/>
        <sz val="16"/>
        <color theme="1"/>
        <rFont val="TH SarabunPSK"/>
        <family val="2"/>
      </rPr>
      <t>กิจกรรมที่ 2</t>
    </r>
    <r>
      <rPr>
        <b/>
        <sz val="16"/>
        <color theme="1"/>
        <rFont val="TH SarabunPSK"/>
        <family val="2"/>
      </rPr>
      <t xml:space="preserve"> กิจกรรมวันเฉลิมพระชนม พรรษาสมเด็จพระนางเจ้าฯ พระบรมราชินี </t>
    </r>
  </si>
  <si>
    <r>
      <rPr>
        <b/>
        <u/>
        <sz val="16"/>
        <color theme="1"/>
        <rFont val="TH SarabunPSK"/>
        <family val="2"/>
      </rPr>
      <t>กิจกรรมที่ 3</t>
    </r>
    <r>
      <rPr>
        <b/>
        <sz val="16"/>
        <color theme="1"/>
        <rFont val="TH SarabunPSK"/>
        <family val="2"/>
      </rPr>
      <t xml:space="preserve"> กิจกรรมแห่เทียนพรรษา เป็นเงิน 56,000 บาท</t>
    </r>
  </si>
  <si>
    <r>
      <rPr>
        <b/>
        <u/>
        <sz val="16"/>
        <color theme="1"/>
        <rFont val="TH SarabunPSK"/>
        <family val="2"/>
      </rPr>
      <t>กิจกรรมที่ 4</t>
    </r>
    <r>
      <rPr>
        <b/>
        <sz val="16"/>
        <color theme="1"/>
        <rFont val="TH SarabunPSK"/>
        <family val="2"/>
      </rPr>
      <t xml:space="preserve"> กิจกรรมบางกอกน้อยรวมพลังแห่งความภักดี เป็นเงิน 137,500 บาท </t>
    </r>
  </si>
  <si>
    <r>
      <rPr>
        <b/>
        <u/>
        <sz val="16"/>
        <color theme="1"/>
        <rFont val="TH SarabunPSK"/>
        <family val="2"/>
      </rPr>
      <t xml:space="preserve">กิจกรรมที่ 5 </t>
    </r>
    <r>
      <rPr>
        <b/>
        <sz val="16"/>
        <color theme="1"/>
        <rFont val="TH SarabunPSK"/>
        <family val="2"/>
      </rPr>
      <t xml:space="preserve">กิจกรรมวันแม่แห่งชาติ เป็นเงิน 51,000 บาท </t>
    </r>
  </si>
  <si>
    <r>
      <rPr>
        <b/>
        <u/>
        <sz val="16"/>
        <color theme="1"/>
        <rFont val="TH SarabunPSK"/>
        <family val="2"/>
      </rPr>
      <t>กิจกรรมที่ 5</t>
    </r>
    <r>
      <rPr>
        <b/>
        <sz val="16"/>
        <color theme="1"/>
        <rFont val="TH SarabunPSK"/>
        <family val="2"/>
      </rPr>
      <t xml:space="preserve"> กิจกรรมวันแม่แห่งชาติ</t>
    </r>
  </si>
  <si>
    <r>
      <rPr>
        <b/>
        <u/>
        <sz val="16"/>
        <color theme="1"/>
        <rFont val="TH SarabunPSK"/>
        <family val="2"/>
      </rPr>
      <t>กิจกรรมที่</t>
    </r>
    <r>
      <rPr>
        <b/>
        <sz val="16"/>
        <color theme="1"/>
        <rFont val="TH SarabunPSK"/>
        <family val="2"/>
      </rPr>
      <t xml:space="preserve"> เพื่อเป็นค่าใช้จ่ายในการอบรมเยาวชนภาคฤดูร้อน ประจำปี 2568 </t>
    </r>
  </si>
  <si>
    <r>
      <rPr>
        <b/>
        <u/>
        <sz val="16"/>
        <color theme="1"/>
        <rFont val="TH SarabunPSK"/>
        <family val="2"/>
      </rPr>
      <t>กิจกรรม</t>
    </r>
    <r>
      <rPr>
        <b/>
        <sz val="16"/>
        <color theme="1"/>
        <rFont val="TH SarabunPSK"/>
        <family val="2"/>
      </rPr>
      <t xml:space="preserve"> สนับสนุนและเผยแพร่ภารกิจการรู้ใช้ รู้เก็บ คนกรุงเทพฯ ชีวิตมั่นคง </t>
    </r>
  </si>
  <si>
    <r>
      <rPr>
        <b/>
        <u/>
        <sz val="16"/>
        <color theme="1"/>
        <rFont val="TH SarabunPSK"/>
        <family val="2"/>
      </rPr>
      <t>กิจกรรม</t>
    </r>
    <r>
      <rPr>
        <b/>
        <sz val="16"/>
        <color theme="1"/>
        <rFont val="TH SarabunPSK"/>
        <family val="2"/>
      </rPr>
      <t xml:space="preserve"> จัดกิจกรรมส่งเสริมการอ่านสำหรับเด็กเยาวชน และประชาชนทั่วไป  เสริมสร้างทัศนคติพื้นฐานร่วมกัน</t>
    </r>
  </si>
  <si>
    <r>
      <rPr>
        <b/>
        <u/>
        <sz val="16"/>
        <color theme="1"/>
        <rFont val="TH SarabunPSK"/>
        <family val="2"/>
      </rPr>
      <t>เครือข่ายที่ 56</t>
    </r>
    <r>
      <rPr>
        <b/>
        <sz val="16"/>
        <color theme="1"/>
        <rFont val="TH SarabunPSK"/>
        <family val="2"/>
      </rPr>
      <t xml:space="preserve"> ได้แก่ โรงเรียนวัดยางสุทธาราม โรงเรียนวัดอัมพวา</t>
    </r>
  </si>
  <si>
    <r>
      <rPr>
        <b/>
        <u/>
        <sz val="16"/>
        <color theme="1"/>
        <rFont val="TH SarabunPSK"/>
        <family val="2"/>
      </rPr>
      <t>เครือข่ายที่ 57</t>
    </r>
    <r>
      <rPr>
        <b/>
        <sz val="16"/>
        <color theme="1"/>
        <rFont val="TH SarabunPSK"/>
        <family val="2"/>
      </rPr>
      <t xml:space="preserve"> ได้แก่ โรงเรียนวัดมะลิ โรงเรียนวัดสุวรรณาราม </t>
    </r>
  </si>
  <si>
    <r>
      <rPr>
        <b/>
        <u/>
        <sz val="16"/>
        <color theme="1"/>
        <rFont val="TH SarabunPSK"/>
        <family val="2"/>
      </rPr>
      <t>เครือข่ายที่ 58</t>
    </r>
    <r>
      <rPr>
        <b/>
        <sz val="16"/>
        <color theme="1"/>
        <rFont val="TH SarabunPSK"/>
        <family val="2"/>
      </rPr>
      <t xml:space="preserve"> ได้แก่ โรงเรียนวัดดุสิตาราม โรงเรียนวัดสุวรรณคีรี </t>
    </r>
  </si>
  <si>
    <t>อนุมัติวันที่ 17 มี.ค.68</t>
  </si>
  <si>
    <t xml:space="preserve">คลองขุนอินทร์ ตามหนังสือ ที่ กท 1905/269 ลว.12 มี.ค.68 </t>
  </si>
  <si>
    <t xml:space="preserve"> ได้รับอนุมัติให้ยกเลิกโครงการก่อสร้างเขื่อน ค.ส.ล.(ดาดท้องคลอง) </t>
  </si>
  <si>
    <t>27 มี.ค.68</t>
  </si>
  <si>
    <t>26 มี.ค.68</t>
  </si>
  <si>
    <t>17 มี.ค.68</t>
  </si>
  <si>
    <t>- ได้รับอนุมัติให้ยกเลิกโครงการก่อสร้างเขื่อน ค.ส.ล. (ดาดท้องคลอง) คลองขุนอินทร์</t>
  </si>
  <si>
    <t xml:space="preserve"> ตามหนังสือ ที่ กท 1905/269 ลว.12 มี.ค.68 อนุมัติวันที่ 17 มี.ค.68</t>
  </si>
  <si>
    <t>5 - 7 มี.ค.68</t>
  </si>
  <si>
    <t xml:space="preserve">ได้รับอนุมัตเงินจัดสรร </t>
  </si>
  <si>
    <t>จัดทำหนังสือแจ้งผู้รับจ้างให้มาวางค้ำประกันสัญญาและลงนามสัญญา</t>
  </si>
  <si>
    <t>ไม่มีผู้ยื่นเสนอราคา</t>
  </si>
  <si>
    <t>อยู่ระหว่างทำบันทึกยกเลิกดำเนินการจ้างด้วยวิธีคัดเลือก</t>
  </si>
  <si>
    <t>18 - 25 มี.ค.68</t>
  </si>
  <si>
    <t>21 มี.ค.68</t>
  </si>
  <si>
    <t>5 มี.ค.68</t>
  </si>
  <si>
    <t>10 มี.ค.68</t>
  </si>
  <si>
    <t>6 มี.ค.68</t>
  </si>
  <si>
    <t>เบิกจ่ายค่าเครื่องเขียนแบบพิมพ์เรียบร้อยแล้ว</t>
  </si>
  <si>
    <t>31 มี.ค.68</t>
  </si>
  <si>
    <t>อยู่ระหว่างจัดทำเอกสารชดใช้เงินยืมฯ และอยู่ระหว่างตรวจสอบเอกสารเบิกจ่ายค่าวัสดุ</t>
  </si>
  <si>
    <t>31 มีค. 68</t>
  </si>
  <si>
    <t xml:space="preserve"> - ค่าจัดกิจกรรมประชุมสภาสมามัญประจำปี เป็นเงิน 12,00 บาท</t>
  </si>
  <si>
    <t xml:space="preserve">เตรียมจัดกิจกรรมสืบสานประเพณีสงกรานต์และวันผู้สูงอายุ ในวันที่ 10 เมษายน 2568 </t>
  </si>
  <si>
    <t>อยู่ระหว่างยืมเงินใช้ในราชการและดำเนินการจัดซื้อวัสดุ</t>
  </si>
  <si>
    <t xml:space="preserve">จัดทำคำสั่งแต่งตั้งคณะกรรมการและเจ้าหน้าที่ดำเนินการตามโครงการ                                                                                                                                                                            </t>
  </si>
  <si>
    <t xml:space="preserve">กำหนดวันที่จัดโครงการฯ วันที่ 1-20 เมษายน 2568                             </t>
  </si>
  <si>
    <t>ทำหนังสือเชิญร่วมพิธีเปิดโครงการ</t>
  </si>
  <si>
    <t>1 - 20 เม.ย.68</t>
  </si>
  <si>
    <t xml:space="preserve">อยู่ระหว่างพิจารณากำหนดวันประชุมพิจารณาให้ความช่วยเหลือ ครั้งที่2/2568 </t>
  </si>
  <si>
    <t>ได้รับอนุมัติค่าจัดซื้อวัสดุ จำนวน 9 รายการ (16,000)</t>
  </si>
  <si>
    <t>ได้รับอนุมัติค่าของขวัญและของที่ระลึก (12,000)</t>
  </si>
  <si>
    <t>ชดใช้เงินยืมฯ เรียบร้อย (52,000)</t>
  </si>
  <si>
    <t>อยู่ระหว่างจัดทำรายงานขอซื้อวัสดุ</t>
  </si>
  <si>
    <t>เบิกจ่ายงบประมาณ เดือนธันวาคม 67 และเดือนมกราคม 68 เรียบร้อย</t>
  </si>
  <si>
    <t>เบิกจ่ายงบประมาณ เดือนกุมภาพันธ์ เรียบร้อย</t>
  </si>
  <si>
    <t>อยู่ระหว่างจัดทำคุณลักษณะเฉพาะ</t>
  </si>
  <si>
    <t>อยู่ระหว่างจัดทำประกาศเชิญชวนให้มาเสนอราคา (ค่าครุภัณฑ์)</t>
  </si>
  <si>
    <t xml:space="preserve">เปิดเวทีครบ 36 ชุมชน ไม่ขอรับงบประมาณ 1 ชุมชน                                                                    </t>
  </si>
  <si>
    <t>อยู่ระหว่างเขียนโครงการและกำหนดรายละเอียดการจัดกิจกรรม</t>
  </si>
  <si>
    <t>อยู่ระหว่างจัดทำประกาศแต่งตั้งคณะทำงานจัดทำแผนพัฒนาชุมชนระดับชุมชน</t>
  </si>
  <si>
    <t>และสำรวจรายการที่ชุมชนจะขอจัดซื้อได้บางส่วน คือ 1 ระบบเสียงตามสาย 2. คอมพิวเตอร์ฯ</t>
  </si>
  <si>
    <t>จัดทำประกาศแต่งตั้งคณะทำงานฯเรียบร้อยแล้ว</t>
  </si>
  <si>
    <t>อยู่ระหว่างขั้นตอนการสืบราคาวัสดุรุภัณฑ์ก่อนเขียนโครงการเพื่อเสนอขออนุมัติงบประมาณของแต่ละชุมชน</t>
  </si>
  <si>
    <t>เบิกจ่าค่าตัวอย่างอาหาร เดือน พ.ย.67 - ก.พ.68</t>
  </si>
  <si>
    <t>เบิกค่าตอบแทนบุคลากรทางด้านการแพทย์ เดือน ก.พ.68</t>
  </si>
  <si>
    <t>เบิกจ่ายค่าตอบแทนฯ เดือน ธ.ค.67 - ก.พ.68</t>
  </si>
  <si>
    <t>12 - 14 มี.ค.68</t>
  </si>
  <si>
    <t>เข้าค่ายลูกเสือ ณ ร.ร.วัดมะลิ</t>
  </si>
  <si>
    <t xml:space="preserve">อยู่ระหว่างจัดทำเอกสารชดใช้เงินยืมฯ </t>
  </si>
  <si>
    <t>อยู่ระหว่างตรวจสอบเอกสารเบิกจ่ายค่าวัสดุ</t>
  </si>
  <si>
    <t>รร.วัดสุวรรณคีรี 1,300</t>
  </si>
  <si>
    <t>ดำเนินการเดือนพฤษภาคม - กรกฎาคม 2568</t>
  </si>
  <si>
    <t>พ.ค. - ก.ค.68</t>
  </si>
  <si>
    <t>กำหนดการดำเนินการฝึกทักษะอาชีพในภาคเรียนที่ 1/2568</t>
  </si>
  <si>
    <t xml:space="preserve">มีหนังสือ ที่ กท 5808/1386 ลว.10 มี.ค.68 ขอส่งคืนงบประมาณฯ </t>
  </si>
  <si>
    <t xml:space="preserve">เนื่องจากสำนักการศึกษา มีหนังสือ ด่วนที่สุด ที่ กท 0807/696 ลงวันที่ 24 ม.ค.68 </t>
  </si>
  <si>
    <t xml:space="preserve">ยกเลิกการจัดพิธีปฏิญาณตนและสวนสนามยุวกาชาด </t>
  </si>
  <si>
    <t xml:space="preserve"> ได้รับอนุมัติให้ยกเลิกโครงการก่อสร้างเขื่อน ค.ส.ล.(ดาดท้องคลอง) คลองขุนอินทร์</t>
  </si>
  <si>
    <t>เบิกจ่ายค่าวัสดุ 440,400 บาท</t>
  </si>
  <si>
    <t>อยู่ระหว่างแจ้งให้บริษัทมาวางค้ำประกันและลงนามสัญญา</t>
  </si>
  <si>
    <t>ผู้รับจ้าง ห้างหุ้นส่วนจำกัด 3 พี โฮมเซอร์วิส</t>
  </si>
  <si>
    <t>ผู้รับจ้าง ห้างหุ้นส่วนจำกัด สรรสาธร</t>
  </si>
  <si>
    <t>ผู้รับจ้าง ห้างหุ้นส่วนจำกัด ธานุกิจ</t>
  </si>
  <si>
    <t xml:space="preserve"> อยู่ระหว่างรอหนังสือจากสำนักการศึกษากำหนดช่วงวันในการจัดกิจกรรม</t>
  </si>
  <si>
    <t>7 มี.ค.68</t>
  </si>
  <si>
    <t>เบิกจ่ายค่าตอบแทนพิเศษฯ เดือน ต.ค.67 - มี.ค.68</t>
  </si>
  <si>
    <t>11 ก.พ.68</t>
  </si>
  <si>
    <t>ร.ร.วัดมะลิ</t>
  </si>
  <si>
    <t>21 ก.พ.68</t>
  </si>
  <si>
    <t>24 ก.พ.68</t>
  </si>
  <si>
    <t>ร.ร.วัดสุวรรณคีรี</t>
  </si>
  <si>
    <t>3 มี.ค.68</t>
  </si>
  <si>
    <t>โรงเรียนวัดสุวรรณาราม เบิกค่าวัสดุ 114,000 บาท</t>
  </si>
  <si>
    <t>เงินอุดหนุนโครงการอาหารเสริม (นม)</t>
  </si>
  <si>
    <t>ได้รับอนุมัติเงินจัดสรรตามหนังสือ ที่ กท 1902/610</t>
  </si>
  <si>
    <t xml:space="preserve">ลว.12 ธ.ค.68 </t>
  </si>
  <si>
    <t>ได้รับอนุมัติเงินจัดสรรตามหนังสือ ที่ กท 1902/162</t>
  </si>
  <si>
    <t>ลว.21 ก.พ.68</t>
  </si>
  <si>
    <t>ได้รับจัดสรรเพิ่มเติมในส่วนที่ขาดของภาคเรียนที่ 2/2567</t>
  </si>
  <si>
    <t>อยู่ระหว่างเบิกจ่าย</t>
  </si>
  <si>
    <t>โรงเรียนดำเนินการจัดซื้อวัสดุ เบิกจ่ายแล้ว 13 โรงเรียน</t>
  </si>
  <si>
    <t>ช่วงเวลาดำเนินการ ดำเนินการตั้งแต่เดือนมีนาคม - กันยายน 2568</t>
  </si>
  <si>
    <t>ข้อมูล ณ วันที่ 31 มีนาคม 2568</t>
  </si>
  <si>
    <t>ณ วันที่ 31 มีนาคม 2568</t>
  </si>
  <si>
    <t xml:space="preserve"> ณ วันที่ 31 มีนาคม 2568</t>
  </si>
  <si>
    <t xml:space="preserve"> 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</si>
</sst>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87" formatCode="_-* #,##0.00_-;\-* #,##0.00_-;_-* &quot;-&quot;??_-;_-@"/>
    <numFmt numFmtId="188" formatCode="_(* #,##0.00_);_(* \(#,##0.00\);_(* &quot;-&quot;??_);_(@_)"/>
    <numFmt numFmtId="189" formatCode="d\ mmmyy"/>
    <numFmt numFmtId="190" formatCode="d\ mmm\ yy"/>
    <numFmt numFmtId="191" formatCode="_(* #,##0_);_(* \(#,##0\);_(* &quot;-&quot;??_);_(@_)"/>
    <numFmt numFmtId="192" formatCode="[$-187041E]d\ mmm\ yy"/>
    <numFmt numFmtId="193" formatCode="d&quot; &quot;mmm&quot; &quot;yy"/>
    <numFmt numFmtId="194" formatCode="0."/>
    <numFmt numFmtId="195" formatCode="[$-101041E]d\ mmm\ yy"/>
    <numFmt numFmtId="196" formatCode="dmmmyy"/>
  </numFmts>
  <fonts count="35" x14ac:knownFonts="1">
    <font>
      <sz val="11"/>
      <color theme="1"/>
      <name val="Calibri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5"/>
      <name val="TH SarabunPSK"/>
      <family val="2"/>
    </font>
    <font>
      <sz val="15"/>
      <color rgb="FFFF0000"/>
      <name val="TH SarabunPSK"/>
      <family val="2"/>
    </font>
    <font>
      <b/>
      <sz val="15"/>
      <color rgb="FFFF0000"/>
      <name val="TH SarabunPSK"/>
      <family val="2"/>
    </font>
    <font>
      <b/>
      <u/>
      <sz val="15"/>
      <color theme="1"/>
      <name val="TH SarabunPSK"/>
      <family val="2"/>
    </font>
    <font>
      <sz val="15"/>
      <color rgb="FF000000"/>
      <name val="TH SarabunPSK"/>
      <family val="2"/>
    </font>
    <font>
      <b/>
      <sz val="16"/>
      <color rgb="FF000000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u/>
      <sz val="16"/>
      <color rgb="FF000000"/>
      <name val="TH SarabunPSK"/>
      <family val="2"/>
    </font>
    <font>
      <sz val="14"/>
      <color theme="1"/>
      <name val="TH SarabunPSK"/>
      <family val="2"/>
    </font>
    <font>
      <b/>
      <u/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5"/>
      <color rgb="FF000000"/>
      <name val="TH SarabunPSK"/>
      <family val="2"/>
    </font>
    <font>
      <b/>
      <u/>
      <sz val="15"/>
      <color rgb="FF000000"/>
      <name val="TH SarabunPSK"/>
      <family val="2"/>
    </font>
    <font>
      <b/>
      <sz val="14"/>
      <color theme="1"/>
      <name val="TH SarabunPSK"/>
      <family val="2"/>
    </font>
    <font>
      <b/>
      <sz val="17"/>
      <color rgb="FF000000"/>
      <name val="TH SarabunPSK"/>
      <family val="2"/>
    </font>
    <font>
      <b/>
      <sz val="13"/>
      <color theme="1"/>
      <name val="TH SarabunPSK"/>
      <family val="2"/>
    </font>
    <font>
      <b/>
      <sz val="14"/>
      <color rgb="FF000000"/>
      <name val="TH SarabunPSK"/>
      <family val="2"/>
    </font>
    <font>
      <u/>
      <sz val="16"/>
      <color rgb="FF000000"/>
      <name val="TH SarabunPSK"/>
      <family val="2"/>
    </font>
    <font>
      <b/>
      <sz val="17"/>
      <color theme="1"/>
      <name val="TH SarabunPSK"/>
      <family val="2"/>
    </font>
    <font>
      <b/>
      <u/>
      <sz val="17"/>
      <color theme="1"/>
      <name val="TH SarabunPSK"/>
      <family val="2"/>
    </font>
    <font>
      <sz val="16"/>
      <color rgb="FF000000"/>
      <name val="TH SarabunPSK"/>
      <family val="2"/>
    </font>
    <font>
      <sz val="14"/>
      <color rgb="FF000000"/>
      <name val="TH SarabunPSK"/>
      <family val="2"/>
    </font>
    <font>
      <b/>
      <u/>
      <sz val="14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2"/>
      <color theme="1"/>
      <name val="TH SarabunPSK"/>
      <family val="2"/>
    </font>
    <font>
      <sz val="16"/>
      <color theme="1"/>
      <name val="TH SarabunPSK"/>
      <family val="2"/>
    </font>
    <font>
      <b/>
      <sz val="11"/>
      <color theme="1"/>
      <name val="TH SarabunPSK"/>
      <family val="2"/>
    </font>
    <font>
      <b/>
      <sz val="15"/>
      <color rgb="FF0D0D0D"/>
      <name val="TH SarabunPSK"/>
      <family val="2"/>
    </font>
    <font>
      <b/>
      <u/>
      <sz val="15"/>
      <color rgb="FF0D0D0D"/>
      <name val="TH SarabunPSK"/>
      <family val="2"/>
    </font>
    <font>
      <b/>
      <sz val="16"/>
      <color rgb="FF0D0D0D"/>
      <name val="TH SarabunPSK"/>
      <family val="2"/>
    </font>
    <font>
      <b/>
      <sz val="16"/>
      <color rgb="FFCC0000"/>
      <name val="TH SarabunPSK"/>
      <family val="2"/>
    </font>
  </fonts>
  <fills count="21">
    <fill>
      <patternFill patternType="none"/>
    </fill>
    <fill>
      <patternFill patternType="gray125"/>
    </fill>
    <fill>
      <patternFill patternType="solid">
        <fgColor rgb="FFF2DBDB"/>
        <bgColor rgb="FFF2DBDB"/>
      </patternFill>
    </fill>
    <fill>
      <patternFill patternType="solid">
        <fgColor rgb="FFFDE9D9"/>
        <bgColor rgb="FFFDE9D9"/>
      </patternFill>
    </fill>
    <fill>
      <patternFill patternType="solid">
        <fgColor rgb="FFFFFFFF"/>
        <bgColor rgb="FFFFFFFF"/>
      </patternFill>
    </fill>
    <fill>
      <patternFill patternType="solid">
        <fgColor rgb="FFE5B8B7"/>
        <bgColor rgb="FFE5B8B7"/>
      </patternFill>
    </fill>
    <fill>
      <patternFill patternType="solid">
        <fgColor rgb="FFE5DFEC"/>
        <bgColor rgb="FFE5DFEC"/>
      </patternFill>
    </fill>
    <fill>
      <patternFill patternType="solid">
        <fgColor rgb="FFFBD4B4"/>
        <bgColor rgb="FFFBD4B4"/>
      </patternFill>
    </fill>
    <fill>
      <patternFill patternType="solid">
        <fgColor theme="0"/>
        <bgColor theme="0"/>
      </patternFill>
    </fill>
    <fill>
      <patternFill patternType="solid">
        <fgColor rgb="FFDBE5F1"/>
        <bgColor rgb="FFDBE5F1"/>
      </patternFill>
    </fill>
    <fill>
      <patternFill patternType="solid">
        <fgColor rgb="FFCFE2F3"/>
        <bgColor rgb="FFCFE2F3"/>
      </patternFill>
    </fill>
    <fill>
      <patternFill patternType="solid">
        <fgColor rgb="FFDAEEF3"/>
        <bgColor rgb="FFDAEEF3"/>
      </patternFill>
    </fill>
    <fill>
      <patternFill patternType="solid">
        <fgColor rgb="FFB8CCE4"/>
        <bgColor rgb="FFB8CCE4"/>
      </patternFill>
    </fill>
    <fill>
      <patternFill patternType="solid">
        <fgColor rgb="FFC9DAF8"/>
        <bgColor rgb="FFC9DAF8"/>
      </patternFill>
    </fill>
    <fill>
      <patternFill patternType="solid">
        <fgColor rgb="FFEAF1DD"/>
        <bgColor rgb="FFEAF1DD"/>
      </patternFill>
    </fill>
    <fill>
      <patternFill patternType="solid">
        <fgColor rgb="FFFFF2CC"/>
        <bgColor rgb="FFFFF2CC"/>
      </patternFill>
    </fill>
    <fill>
      <patternFill patternType="solid">
        <fgColor rgb="FFFCE5CD"/>
        <bgColor rgb="FFFCE5CD"/>
      </patternFill>
    </fill>
    <fill>
      <patternFill patternType="solid">
        <fgColor rgb="FFFFFF99"/>
        <bgColor rgb="FFFFFF99"/>
      </patternFill>
    </fill>
    <fill>
      <patternFill patternType="solid">
        <fgColor rgb="FFD6E3BC"/>
        <bgColor rgb="FFD6E3BC"/>
      </patternFill>
    </fill>
    <fill>
      <patternFill patternType="solid">
        <fgColor rgb="FFFFFFCC"/>
        <bgColor rgb="FFFFFFCC"/>
      </patternFill>
    </fill>
    <fill>
      <patternFill patternType="solid">
        <fgColor rgb="FFE9F0D8"/>
        <bgColor rgb="FFE9F0D8"/>
      </patternFill>
    </fill>
  </fills>
  <borders count="8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BBD5F2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82">
    <xf numFmtId="0" fontId="0" fillId="0" borderId="0" xfId="0"/>
    <xf numFmtId="0" fontId="2" fillId="0" borderId="0" xfId="0" applyFont="1"/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7" fontId="2" fillId="0" borderId="9" xfId="0" applyNumberFormat="1" applyFont="1" applyBorder="1" applyAlignment="1">
      <alignment vertical="center"/>
    </xf>
    <xf numFmtId="188" fontId="2" fillId="0" borderId="9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187" fontId="2" fillId="0" borderId="9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0" fontId="5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shrinkToFit="1"/>
    </xf>
    <xf numFmtId="188" fontId="7" fillId="0" borderId="9" xfId="0" applyNumberFormat="1" applyFont="1" applyBorder="1" applyAlignment="1">
      <alignment horizontal="right"/>
    </xf>
    <xf numFmtId="187" fontId="2" fillId="0" borderId="9" xfId="0" applyNumberFormat="1" applyFont="1" applyBorder="1" applyAlignment="1">
      <alignment vertical="center" shrinkToFit="1"/>
    </xf>
    <xf numFmtId="0" fontId="9" fillId="0" borderId="0" xfId="0" applyFont="1"/>
    <xf numFmtId="0" fontId="8" fillId="0" borderId="8" xfId="0" applyFont="1" applyBorder="1" applyAlignment="1">
      <alignment horizontal="center" vertical="center"/>
    </xf>
    <xf numFmtId="188" fontId="8" fillId="0" borderId="8" xfId="0" applyNumberFormat="1" applyFont="1" applyBorder="1" applyAlignment="1">
      <alignment horizontal="center" vertical="center" wrapText="1"/>
    </xf>
    <xf numFmtId="188" fontId="8" fillId="0" borderId="8" xfId="0" applyNumberFormat="1" applyFont="1" applyBorder="1" applyAlignment="1">
      <alignment horizontal="center" vertical="center"/>
    </xf>
    <xf numFmtId="188" fontId="8" fillId="2" borderId="1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188" fontId="8" fillId="0" borderId="7" xfId="0" applyNumberFormat="1" applyFont="1" applyBorder="1" applyAlignment="1">
      <alignment horizontal="center" vertical="center" wrapText="1"/>
    </xf>
    <xf numFmtId="188" fontId="8" fillId="0" borderId="7" xfId="0" quotePrefix="1" applyNumberFormat="1" applyFont="1" applyBorder="1" applyAlignment="1">
      <alignment horizontal="center" vertical="center"/>
    </xf>
    <xf numFmtId="188" fontId="8" fillId="0" borderId="12" xfId="0" quotePrefix="1" applyNumberFormat="1" applyFont="1" applyBorder="1" applyAlignment="1">
      <alignment horizontal="center" vertical="center"/>
    </xf>
    <xf numFmtId="188" fontId="8" fillId="2" borderId="13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88" fontId="8" fillId="0" borderId="7" xfId="0" applyNumberFormat="1" applyFont="1" applyBorder="1" applyAlignment="1">
      <alignment horizontal="center" vertical="center"/>
    </xf>
    <xf numFmtId="188" fontId="8" fillId="0" borderId="12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49" fontId="8" fillId="2" borderId="17" xfId="0" applyNumberFormat="1" applyFont="1" applyFill="1" applyBorder="1" applyAlignment="1">
      <alignment horizontal="center" vertical="center"/>
    </xf>
    <xf numFmtId="188" fontId="8" fillId="2" borderId="17" xfId="0" applyNumberFormat="1" applyFont="1" applyFill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8" fillId="0" borderId="8" xfId="0" applyFont="1" applyBorder="1" applyAlignment="1">
      <alignment horizontal="center" vertical="top"/>
    </xf>
    <xf numFmtId="0" fontId="11" fillId="3" borderId="19" xfId="0" applyFont="1" applyFill="1" applyBorder="1" applyAlignment="1">
      <alignment vertical="top"/>
    </xf>
    <xf numFmtId="0" fontId="8" fillId="0" borderId="8" xfId="0" applyFont="1" applyBorder="1" applyAlignment="1">
      <alignment horizontal="right"/>
    </xf>
    <xf numFmtId="0" fontId="8" fillId="2" borderId="20" xfId="0" applyFont="1" applyFill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3" xfId="0" applyFont="1" applyBorder="1" applyAlignment="1">
      <alignment vertical="top"/>
    </xf>
    <xf numFmtId="0" fontId="8" fillId="0" borderId="21" xfId="0" applyFont="1" applyBorder="1" applyAlignment="1">
      <alignment horizontal="center" vertical="top"/>
    </xf>
    <xf numFmtId="0" fontId="11" fillId="0" borderId="22" xfId="0" quotePrefix="1" applyFont="1" applyBorder="1" applyAlignment="1">
      <alignment vertical="top"/>
    </xf>
    <xf numFmtId="0" fontId="8" fillId="0" borderId="21" xfId="0" applyFont="1" applyBorder="1" applyAlignment="1">
      <alignment horizontal="right"/>
    </xf>
    <xf numFmtId="0" fontId="8" fillId="2" borderId="21" xfId="0" applyFont="1" applyFill="1" applyBorder="1" applyAlignment="1">
      <alignment horizontal="right"/>
    </xf>
    <xf numFmtId="0" fontId="8" fillId="0" borderId="22" xfId="0" applyFont="1" applyBorder="1" applyAlignment="1">
      <alignment horizontal="right"/>
    </xf>
    <xf numFmtId="0" fontId="8" fillId="0" borderId="23" xfId="0" applyFont="1" applyBorder="1" applyAlignment="1">
      <alignment vertical="top"/>
    </xf>
    <xf numFmtId="0" fontId="12" fillId="0" borderId="21" xfId="0" applyFont="1" applyBorder="1" applyAlignment="1">
      <alignment horizontal="center" vertical="top"/>
    </xf>
    <xf numFmtId="0" fontId="13" fillId="0" borderId="22" xfId="0" applyFont="1" applyBorder="1" applyAlignment="1">
      <alignment horizontal="left"/>
    </xf>
    <xf numFmtId="0" fontId="14" fillId="0" borderId="22" xfId="0" applyFont="1" applyBorder="1" applyAlignment="1">
      <alignment horizontal="left" vertical="center" wrapText="1"/>
    </xf>
    <xf numFmtId="187" fontId="15" fillId="0" borderId="21" xfId="0" applyNumberFormat="1" applyFont="1" applyBorder="1" applyAlignment="1">
      <alignment horizontal="right"/>
    </xf>
    <xf numFmtId="15" fontId="15" fillId="0" borderId="21" xfId="0" applyNumberFormat="1" applyFont="1" applyBorder="1" applyAlignment="1">
      <alignment horizontal="center"/>
    </xf>
    <xf numFmtId="188" fontId="8" fillId="0" borderId="21" xfId="0" applyNumberFormat="1" applyFont="1" applyBorder="1" applyAlignment="1">
      <alignment horizontal="right"/>
    </xf>
    <xf numFmtId="188" fontId="8" fillId="2" borderId="21" xfId="0" applyNumberFormat="1" applyFont="1" applyFill="1" applyBorder="1" applyAlignment="1">
      <alignment horizontal="right"/>
    </xf>
    <xf numFmtId="189" fontId="8" fillId="0" borderId="22" xfId="0" applyNumberFormat="1" applyFont="1" applyBorder="1" applyAlignment="1">
      <alignment horizontal="center"/>
    </xf>
    <xf numFmtId="0" fontId="8" fillId="0" borderId="23" xfId="0" applyFont="1" applyBorder="1"/>
    <xf numFmtId="0" fontId="14" fillId="0" borderId="22" xfId="0" applyFont="1" applyBorder="1" applyAlignment="1">
      <alignment horizontal="left" wrapText="1"/>
    </xf>
    <xf numFmtId="0" fontId="14" fillId="0" borderId="21" xfId="0" applyFont="1" applyBorder="1" applyAlignment="1">
      <alignment horizontal="left" wrapText="1"/>
    </xf>
    <xf numFmtId="0" fontId="8" fillId="0" borderId="22" xfId="0" applyFont="1" applyBorder="1" applyAlignment="1">
      <alignment horizontal="center"/>
    </xf>
    <xf numFmtId="0" fontId="13" fillId="0" borderId="22" xfId="0" applyFont="1" applyBorder="1" applyAlignment="1">
      <alignment horizontal="left" wrapText="1"/>
    </xf>
    <xf numFmtId="0" fontId="12" fillId="0" borderId="24" xfId="0" applyFont="1" applyBorder="1" applyAlignment="1">
      <alignment horizontal="center" vertical="top"/>
    </xf>
    <xf numFmtId="0" fontId="14" fillId="0" borderId="25" xfId="0" applyFont="1" applyBorder="1" applyAlignment="1">
      <alignment horizontal="left" wrapText="1"/>
    </xf>
    <xf numFmtId="187" fontId="15" fillId="0" borderId="24" xfId="0" applyNumberFormat="1" applyFont="1" applyBorder="1" applyAlignment="1">
      <alignment horizontal="right"/>
    </xf>
    <xf numFmtId="15" fontId="15" fillId="0" borderId="24" xfId="0" applyNumberFormat="1" applyFont="1" applyBorder="1" applyAlignment="1">
      <alignment horizontal="center"/>
    </xf>
    <xf numFmtId="0" fontId="13" fillId="0" borderId="25" xfId="0" applyFont="1" applyBorder="1" applyAlignment="1">
      <alignment horizontal="left"/>
    </xf>
    <xf numFmtId="188" fontId="8" fillId="0" borderId="24" xfId="0" applyNumberFormat="1" applyFont="1" applyBorder="1" applyAlignment="1">
      <alignment horizontal="right"/>
    </xf>
    <xf numFmtId="188" fontId="8" fillId="2" borderId="29" xfId="0" applyNumberFormat="1" applyFont="1" applyFill="1" applyBorder="1" applyAlignment="1">
      <alignment horizontal="right"/>
    </xf>
    <xf numFmtId="0" fontId="8" fillId="0" borderId="25" xfId="0" applyFont="1" applyBorder="1" applyAlignment="1">
      <alignment horizontal="center"/>
    </xf>
    <xf numFmtId="0" fontId="8" fillId="0" borderId="30" xfId="0" applyFont="1" applyBorder="1" applyAlignment="1">
      <alignment vertical="top"/>
    </xf>
    <xf numFmtId="0" fontId="1" fillId="0" borderId="22" xfId="0" applyFont="1" applyBorder="1" applyAlignment="1">
      <alignment horizontal="left" wrapText="1"/>
    </xf>
    <xf numFmtId="0" fontId="14" fillId="0" borderId="22" xfId="0" applyFont="1" applyBorder="1" applyAlignment="1">
      <alignment vertical="center" wrapText="1"/>
    </xf>
    <xf numFmtId="187" fontId="14" fillId="0" borderId="21" xfId="0" applyNumberFormat="1" applyFont="1" applyBorder="1" applyAlignment="1">
      <alignment vertical="center" wrapText="1"/>
    </xf>
    <xf numFmtId="15" fontId="15" fillId="0" borderId="21" xfId="0" applyNumberFormat="1" applyFont="1" applyBorder="1" applyAlignment="1">
      <alignment horizontal="center" vertical="center"/>
    </xf>
    <xf numFmtId="187" fontId="15" fillId="0" borderId="21" xfId="0" applyNumberFormat="1" applyFont="1" applyBorder="1" applyAlignment="1">
      <alignment horizontal="right" vertical="center"/>
    </xf>
    <xf numFmtId="0" fontId="14" fillId="0" borderId="25" xfId="0" applyFont="1" applyBorder="1" applyAlignment="1">
      <alignment vertical="center" wrapText="1"/>
    </xf>
    <xf numFmtId="187" fontId="14" fillId="0" borderId="24" xfId="0" applyNumberFormat="1" applyFont="1" applyBorder="1" applyAlignment="1">
      <alignment vertical="center" wrapText="1"/>
    </xf>
    <xf numFmtId="15" fontId="15" fillId="0" borderId="24" xfId="0" applyNumberFormat="1" applyFont="1" applyBorder="1" applyAlignment="1">
      <alignment horizontal="center" vertical="center"/>
    </xf>
    <xf numFmtId="187" fontId="15" fillId="0" borderId="24" xfId="0" applyNumberFormat="1" applyFont="1" applyBorder="1" applyAlignment="1">
      <alignment horizontal="right" vertical="center"/>
    </xf>
    <xf numFmtId="187" fontId="15" fillId="0" borderId="31" xfId="0" applyNumberFormat="1" applyFont="1" applyBorder="1" applyAlignment="1">
      <alignment horizontal="right" vertical="center"/>
    </xf>
    <xf numFmtId="188" fontId="8" fillId="0" borderId="31" xfId="0" applyNumberFormat="1" applyFont="1" applyBorder="1" applyAlignment="1">
      <alignment horizontal="right"/>
    </xf>
    <xf numFmtId="188" fontId="8" fillId="2" borderId="33" xfId="0" applyNumberFormat="1" applyFont="1" applyFill="1" applyBorder="1" applyAlignment="1">
      <alignment horizontal="right"/>
    </xf>
    <xf numFmtId="189" fontId="8" fillId="0" borderId="25" xfId="0" applyNumberFormat="1" applyFont="1" applyBorder="1" applyAlignment="1">
      <alignment horizontal="center"/>
    </xf>
    <xf numFmtId="0" fontId="8" fillId="0" borderId="30" xfId="0" applyFont="1" applyBorder="1"/>
    <xf numFmtId="0" fontId="14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top"/>
    </xf>
    <xf numFmtId="0" fontId="15" fillId="0" borderId="22" xfId="0" applyFont="1" applyBorder="1" applyAlignment="1">
      <alignment vertical="top" wrapText="1"/>
    </xf>
    <xf numFmtId="188" fontId="8" fillId="0" borderId="21" xfId="0" applyNumberFormat="1" applyFont="1" applyBorder="1" applyAlignment="1">
      <alignment horizontal="right" vertical="center"/>
    </xf>
    <xf numFmtId="188" fontId="8" fillId="2" borderId="21" xfId="0" applyNumberFormat="1" applyFont="1" applyFill="1" applyBorder="1" applyAlignment="1">
      <alignment horizontal="right" vertical="center"/>
    </xf>
    <xf numFmtId="15" fontId="8" fillId="0" borderId="22" xfId="0" applyNumberFormat="1" applyFont="1" applyBorder="1" applyAlignment="1">
      <alignment horizontal="center"/>
    </xf>
    <xf numFmtId="0" fontId="16" fillId="0" borderId="22" xfId="0" applyFont="1" applyBorder="1" applyAlignment="1">
      <alignment vertical="top" wrapText="1"/>
    </xf>
    <xf numFmtId="0" fontId="1" fillId="0" borderId="22" xfId="0" applyFont="1" applyBorder="1" applyAlignment="1">
      <alignment horizontal="left" vertical="top" wrapText="1"/>
    </xf>
    <xf numFmtId="0" fontId="6" fillId="0" borderId="22" xfId="0" applyFont="1" applyBorder="1"/>
    <xf numFmtId="190" fontId="8" fillId="0" borderId="22" xfId="0" applyNumberFormat="1" applyFont="1" applyBorder="1" applyAlignment="1">
      <alignment horizontal="center"/>
    </xf>
    <xf numFmtId="0" fontId="8" fillId="0" borderId="23" xfId="0" applyFont="1" applyBorder="1" applyAlignment="1">
      <alignment horizontal="left" vertical="top"/>
    </xf>
    <xf numFmtId="189" fontId="8" fillId="0" borderId="23" xfId="0" applyNumberFormat="1" applyFont="1" applyBorder="1" applyAlignment="1">
      <alignment horizontal="left" vertical="top"/>
    </xf>
    <xf numFmtId="187" fontId="14" fillId="0" borderId="21" xfId="0" applyNumberFormat="1" applyFont="1" applyBorder="1" applyAlignment="1">
      <alignment wrapText="1"/>
    </xf>
    <xf numFmtId="187" fontId="14" fillId="0" borderId="24" xfId="0" applyNumberFormat="1" applyFont="1" applyBorder="1" applyAlignment="1">
      <alignment wrapText="1"/>
    </xf>
    <xf numFmtId="0" fontId="8" fillId="4" borderId="35" xfId="0" applyFont="1" applyFill="1" applyBorder="1" applyAlignment="1">
      <alignment horizontal="left"/>
    </xf>
    <xf numFmtId="0" fontId="8" fillId="4" borderId="13" xfId="0" applyFont="1" applyFill="1" applyBorder="1" applyAlignment="1">
      <alignment horizontal="left"/>
    </xf>
    <xf numFmtId="0" fontId="11" fillId="0" borderId="25" xfId="0" applyFont="1" applyBorder="1" applyAlignment="1">
      <alignment vertical="top"/>
    </xf>
    <xf numFmtId="0" fontId="8" fillId="2" borderId="9" xfId="0" applyFont="1" applyFill="1" applyBorder="1" applyAlignment="1">
      <alignment horizontal="center" vertical="top"/>
    </xf>
    <xf numFmtId="0" fontId="8" fillId="2" borderId="36" xfId="0" applyFont="1" applyFill="1" applyBorder="1" applyAlignment="1">
      <alignment horizontal="center" vertical="top" wrapText="1"/>
    </xf>
    <xf numFmtId="188" fontId="8" fillId="2" borderId="9" xfId="0" applyNumberFormat="1" applyFont="1" applyFill="1" applyBorder="1" applyAlignment="1">
      <alignment horizontal="right"/>
    </xf>
    <xf numFmtId="191" fontId="8" fillId="2" borderId="37" xfId="0" applyNumberFormat="1" applyFont="1" applyFill="1" applyBorder="1" applyAlignment="1">
      <alignment horizontal="right"/>
    </xf>
    <xf numFmtId="188" fontId="8" fillId="2" borderId="37" xfId="0" applyNumberFormat="1" applyFont="1" applyFill="1" applyBorder="1" applyAlignment="1">
      <alignment horizontal="right"/>
    </xf>
    <xf numFmtId="191" fontId="8" fillId="2" borderId="36" xfId="0" applyNumberFormat="1" applyFont="1" applyFill="1" applyBorder="1" applyAlignment="1">
      <alignment horizontal="center"/>
    </xf>
    <xf numFmtId="0" fontId="8" fillId="2" borderId="37" xfId="0" applyFont="1" applyFill="1" applyBorder="1" applyAlignment="1">
      <alignment vertical="top"/>
    </xf>
    <xf numFmtId="0" fontId="12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vertical="top" wrapText="1"/>
    </xf>
    <xf numFmtId="0" fontId="12" fillId="0" borderId="21" xfId="0" applyFont="1" applyBorder="1" applyAlignment="1">
      <alignment horizontal="center" vertical="center"/>
    </xf>
    <xf numFmtId="0" fontId="11" fillId="0" borderId="22" xfId="0" applyFont="1" applyBorder="1" applyAlignment="1">
      <alignment vertical="top" wrapText="1"/>
    </xf>
    <xf numFmtId="0" fontId="14" fillId="0" borderId="25" xfId="0" applyFont="1" applyBorder="1" applyAlignment="1">
      <alignment horizontal="left"/>
    </xf>
    <xf numFmtId="0" fontId="14" fillId="0" borderId="22" xfId="0" applyFont="1" applyBorder="1" applyAlignment="1">
      <alignment horizontal="left"/>
    </xf>
    <xf numFmtId="192" fontId="17" fillId="0" borderId="25" xfId="0" applyNumberFormat="1" applyFont="1" applyBorder="1" applyAlignment="1">
      <alignment horizontal="center" vertical="center"/>
    </xf>
    <xf numFmtId="0" fontId="1" fillId="0" borderId="30" xfId="0" applyFont="1" applyBorder="1"/>
    <xf numFmtId="49" fontId="17" fillId="0" borderId="2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0" fontId="1" fillId="0" borderId="22" xfId="0" applyFont="1" applyBorder="1" applyAlignment="1">
      <alignment horizontal="left"/>
    </xf>
    <xf numFmtId="49" fontId="17" fillId="0" borderId="25" xfId="0" applyNumberFormat="1" applyFont="1" applyBorder="1" applyAlignment="1">
      <alignment horizontal="center" vertical="center"/>
    </xf>
    <xf numFmtId="0" fontId="1" fillId="0" borderId="30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14" fillId="0" borderId="21" xfId="0" applyFont="1" applyBorder="1" applyAlignment="1">
      <alignment horizontal="left"/>
    </xf>
    <xf numFmtId="49" fontId="1" fillId="0" borderId="23" xfId="0" applyNumberFormat="1" applyFont="1" applyBorder="1" applyAlignment="1">
      <alignment horizontal="left"/>
    </xf>
    <xf numFmtId="0" fontId="8" fillId="0" borderId="24" xfId="0" applyFont="1" applyBorder="1" applyAlignment="1">
      <alignment horizontal="center" vertical="top"/>
    </xf>
    <xf numFmtId="0" fontId="8" fillId="0" borderId="25" xfId="0" applyFont="1" applyBorder="1" applyAlignment="1">
      <alignment vertical="top"/>
    </xf>
    <xf numFmtId="0" fontId="1" fillId="0" borderId="30" xfId="0" applyFont="1" applyBorder="1" applyAlignment="1">
      <alignment horizontal="left"/>
    </xf>
    <xf numFmtId="0" fontId="17" fillId="0" borderId="23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49" fontId="17" fillId="0" borderId="38" xfId="0" applyNumberFormat="1" applyFont="1" applyBorder="1" applyAlignment="1">
      <alignment horizontal="center" vertical="center"/>
    </xf>
    <xf numFmtId="49" fontId="8" fillId="0" borderId="22" xfId="0" applyNumberFormat="1" applyFont="1" applyBorder="1" applyAlignment="1">
      <alignment horizontal="center"/>
    </xf>
    <xf numFmtId="0" fontId="14" fillId="0" borderId="23" xfId="0" applyFont="1" applyBorder="1" applyAlignment="1">
      <alignment vertical="top"/>
    </xf>
    <xf numFmtId="0" fontId="6" fillId="0" borderId="25" xfId="0" applyFont="1" applyBorder="1" applyAlignment="1">
      <alignment horizontal="left"/>
    </xf>
    <xf numFmtId="0" fontId="6" fillId="0" borderId="22" xfId="0" applyFont="1" applyBorder="1" applyAlignment="1">
      <alignment horizontal="left"/>
    </xf>
    <xf numFmtId="189" fontId="8" fillId="0" borderId="21" xfId="0" applyNumberFormat="1" applyFont="1" applyBorder="1" applyAlignment="1">
      <alignment horizontal="center"/>
    </xf>
    <xf numFmtId="188" fontId="18" fillId="0" borderId="21" xfId="0" applyNumberFormat="1" applyFont="1" applyBorder="1" applyAlignment="1">
      <alignment horizontal="right"/>
    </xf>
    <xf numFmtId="49" fontId="8" fillId="0" borderId="22" xfId="0" applyNumberFormat="1" applyFont="1" applyBorder="1" applyAlignment="1">
      <alignment horizontal="center" vertical="center"/>
    </xf>
    <xf numFmtId="3" fontId="1" fillId="0" borderId="23" xfId="0" applyNumberFormat="1" applyFont="1" applyBorder="1" applyAlignment="1">
      <alignment vertical="center" wrapText="1"/>
    </xf>
    <xf numFmtId="49" fontId="14" fillId="0" borderId="22" xfId="0" applyNumberFormat="1" applyFont="1" applyBorder="1" applyAlignment="1">
      <alignment horizontal="center"/>
    </xf>
    <xf numFmtId="3" fontId="1" fillId="0" borderId="23" xfId="0" applyNumberFormat="1" applyFont="1" applyBorder="1" applyAlignment="1">
      <alignment wrapText="1"/>
    </xf>
    <xf numFmtId="49" fontId="8" fillId="0" borderId="25" xfId="0" applyNumberFormat="1" applyFont="1" applyBorder="1" applyAlignment="1">
      <alignment horizontal="center" vertical="center"/>
    </xf>
    <xf numFmtId="3" fontId="1" fillId="0" borderId="30" xfId="0" applyNumberFormat="1" applyFont="1" applyBorder="1" applyAlignment="1">
      <alignment vertical="center" wrapText="1"/>
    </xf>
    <xf numFmtId="3" fontId="15" fillId="0" borderId="23" xfId="0" applyNumberFormat="1" applyFont="1" applyBorder="1" applyAlignment="1">
      <alignment horizontal="left"/>
    </xf>
    <xf numFmtId="189" fontId="8" fillId="0" borderId="22" xfId="0" applyNumberFormat="1" applyFont="1" applyBorder="1" applyAlignment="1">
      <alignment horizontal="center" vertical="top"/>
    </xf>
    <xf numFmtId="15" fontId="8" fillId="0" borderId="22" xfId="0" applyNumberFormat="1" applyFont="1" applyBorder="1" applyAlignment="1">
      <alignment horizontal="center" vertical="top"/>
    </xf>
    <xf numFmtId="0" fontId="15" fillId="0" borderId="12" xfId="0" applyFont="1" applyBorder="1" applyAlignment="1">
      <alignment horizontal="left"/>
    </xf>
    <xf numFmtId="0" fontId="15" fillId="0" borderId="21" xfId="0" applyFont="1" applyBorder="1" applyAlignment="1">
      <alignment horizontal="left"/>
    </xf>
    <xf numFmtId="3" fontId="14" fillId="0" borderId="23" xfId="0" applyNumberFormat="1" applyFont="1" applyBorder="1" applyAlignment="1">
      <alignment wrapText="1"/>
    </xf>
    <xf numFmtId="0" fontId="9" fillId="0" borderId="22" xfId="0" applyFont="1" applyBorder="1"/>
    <xf numFmtId="3" fontId="14" fillId="0" borderId="23" xfId="0" applyNumberFormat="1" applyFont="1" applyBorder="1" applyAlignment="1">
      <alignment vertical="center" wrapText="1"/>
    </xf>
    <xf numFmtId="3" fontId="19" fillId="0" borderId="23" xfId="0" applyNumberFormat="1" applyFont="1" applyBorder="1" applyAlignment="1">
      <alignment vertical="center" wrapText="1"/>
    </xf>
    <xf numFmtId="3" fontId="20" fillId="4" borderId="39" xfId="0" applyNumberFormat="1" applyFont="1" applyFill="1" applyBorder="1" applyAlignment="1">
      <alignment horizontal="left"/>
    </xf>
    <xf numFmtId="3" fontId="17" fillId="0" borderId="23" xfId="0" applyNumberFormat="1" applyFont="1" applyBorder="1" applyAlignment="1">
      <alignment wrapText="1"/>
    </xf>
    <xf numFmtId="0" fontId="15" fillId="0" borderId="24" xfId="0" applyFont="1" applyBorder="1" applyAlignment="1">
      <alignment horizontal="left"/>
    </xf>
    <xf numFmtId="3" fontId="19" fillId="0" borderId="23" xfId="0" applyNumberFormat="1" applyFont="1" applyBorder="1" applyAlignment="1">
      <alignment wrapText="1"/>
    </xf>
    <xf numFmtId="49" fontId="8" fillId="4" borderId="40" xfId="0" applyNumberFormat="1" applyFont="1" applyFill="1" applyBorder="1" applyAlignment="1">
      <alignment horizontal="center"/>
    </xf>
    <xf numFmtId="3" fontId="15" fillId="4" borderId="39" xfId="0" applyNumberFormat="1" applyFont="1" applyFill="1" applyBorder="1" applyAlignment="1">
      <alignment horizontal="left"/>
    </xf>
    <xf numFmtId="0" fontId="14" fillId="0" borderId="32" xfId="0" applyFont="1" applyBorder="1" applyAlignment="1">
      <alignment horizontal="left"/>
    </xf>
    <xf numFmtId="0" fontId="9" fillId="0" borderId="32" xfId="0" applyFont="1" applyBorder="1"/>
    <xf numFmtId="0" fontId="9" fillId="0" borderId="27" xfId="0" applyFont="1" applyBorder="1"/>
    <xf numFmtId="0" fontId="9" fillId="0" borderId="25" xfId="0" applyFont="1" applyBorder="1"/>
    <xf numFmtId="3" fontId="14" fillId="0" borderId="30" xfId="0" applyNumberFormat="1" applyFont="1" applyBorder="1" applyAlignment="1">
      <alignment vertical="center" wrapText="1"/>
    </xf>
    <xf numFmtId="189" fontId="8" fillId="0" borderId="0" xfId="0" applyNumberFormat="1" applyFont="1" applyAlignment="1">
      <alignment horizontal="center" vertical="top"/>
    </xf>
    <xf numFmtId="49" fontId="8" fillId="0" borderId="32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left"/>
    </xf>
    <xf numFmtId="0" fontId="9" fillId="0" borderId="21" xfId="0" applyFont="1" applyBorder="1"/>
    <xf numFmtId="0" fontId="9" fillId="2" borderId="21" xfId="0" applyFont="1" applyFill="1" applyBorder="1"/>
    <xf numFmtId="0" fontId="9" fillId="0" borderId="41" xfId="0" applyFont="1" applyBorder="1"/>
    <xf numFmtId="3" fontId="1" fillId="0" borderId="23" xfId="0" applyNumberFormat="1" applyFont="1" applyBorder="1"/>
    <xf numFmtId="0" fontId="8" fillId="0" borderId="21" xfId="0" applyFont="1" applyBorder="1" applyAlignment="1">
      <alignment vertical="top"/>
    </xf>
    <xf numFmtId="0" fontId="8" fillId="0" borderId="21" xfId="0" applyFont="1" applyBorder="1" applyAlignment="1">
      <alignment horizontal="left"/>
    </xf>
    <xf numFmtId="189" fontId="8" fillId="4" borderId="40" xfId="0" applyNumberFormat="1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left"/>
    </xf>
    <xf numFmtId="0" fontId="8" fillId="0" borderId="12" xfId="0" applyFont="1" applyBorder="1" applyAlignment="1">
      <alignment vertical="top"/>
    </xf>
    <xf numFmtId="0" fontId="8" fillId="0" borderId="22" xfId="0" applyFont="1" applyBorder="1" applyAlignment="1">
      <alignment vertical="top"/>
    </xf>
    <xf numFmtId="0" fontId="8" fillId="0" borderId="42" xfId="0" applyFont="1" applyBorder="1" applyAlignment="1">
      <alignment vertical="top"/>
    </xf>
    <xf numFmtId="188" fontId="8" fillId="0" borderId="43" xfId="0" applyNumberFormat="1" applyFont="1" applyBorder="1" applyAlignment="1">
      <alignment horizontal="right"/>
    </xf>
    <xf numFmtId="188" fontId="8" fillId="2" borderId="44" xfId="0" applyNumberFormat="1" applyFont="1" applyFill="1" applyBorder="1" applyAlignment="1">
      <alignment horizontal="right"/>
    </xf>
    <xf numFmtId="0" fontId="8" fillId="0" borderId="42" xfId="0" applyFont="1" applyBorder="1" applyAlignment="1">
      <alignment horizontal="center"/>
    </xf>
    <xf numFmtId="0" fontId="8" fillId="0" borderId="45" xfId="0" applyFont="1" applyBorder="1" applyAlignment="1">
      <alignment vertical="top"/>
    </xf>
    <xf numFmtId="0" fontId="9" fillId="2" borderId="9" xfId="0" applyFont="1" applyFill="1" applyBorder="1"/>
    <xf numFmtId="191" fontId="8" fillId="2" borderId="36" xfId="0" applyNumberFormat="1" applyFont="1" applyFill="1" applyBorder="1" applyAlignment="1">
      <alignment horizontal="right"/>
    </xf>
    <xf numFmtId="0" fontId="9" fillId="5" borderId="46" xfId="0" applyFont="1" applyFill="1" applyBorder="1"/>
    <xf numFmtId="0" fontId="8" fillId="5" borderId="47" xfId="0" applyFont="1" applyFill="1" applyBorder="1" applyAlignment="1">
      <alignment horizontal="center" vertical="top" wrapText="1"/>
    </xf>
    <xf numFmtId="188" fontId="8" fillId="5" borderId="48" xfId="0" applyNumberFormat="1" applyFont="1" applyFill="1" applyBorder="1" applyAlignment="1">
      <alignment horizontal="right"/>
    </xf>
    <xf numFmtId="191" fontId="8" fillId="5" borderId="47" xfId="0" applyNumberFormat="1" applyFont="1" applyFill="1" applyBorder="1" applyAlignment="1">
      <alignment horizontal="right"/>
    </xf>
    <xf numFmtId="0" fontId="8" fillId="5" borderId="49" xfId="0" applyFont="1" applyFill="1" applyBorder="1" applyAlignment="1">
      <alignment vertical="top"/>
    </xf>
    <xf numFmtId="0" fontId="8" fillId="0" borderId="10" xfId="0" applyFont="1" applyBorder="1" applyAlignment="1">
      <alignment horizontal="right" vertical="center"/>
    </xf>
    <xf numFmtId="188" fontId="8" fillId="6" borderId="11" xfId="0" applyNumberFormat="1" applyFont="1" applyFill="1" applyBorder="1" applyAlignment="1">
      <alignment horizontal="center" vertical="center"/>
    </xf>
    <xf numFmtId="188" fontId="8" fillId="6" borderId="13" xfId="0" applyNumberFormat="1" applyFont="1" applyFill="1" applyBorder="1" applyAlignment="1">
      <alignment horizontal="center" vertical="center"/>
    </xf>
    <xf numFmtId="188" fontId="8" fillId="0" borderId="15" xfId="0" applyNumberFormat="1" applyFont="1" applyBorder="1" applyAlignment="1">
      <alignment horizontal="center" vertical="center"/>
    </xf>
    <xf numFmtId="188" fontId="8" fillId="0" borderId="16" xfId="0" applyNumberFormat="1" applyFont="1" applyBorder="1" applyAlignment="1">
      <alignment horizontal="center" vertical="center"/>
    </xf>
    <xf numFmtId="188" fontId="8" fillId="6" borderId="17" xfId="0" applyNumberFormat="1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left" vertical="center"/>
    </xf>
    <xf numFmtId="188" fontId="8" fillId="7" borderId="20" xfId="0" applyNumberFormat="1" applyFont="1" applyFill="1" applyBorder="1" applyAlignment="1">
      <alignment horizontal="center" vertical="center"/>
    </xf>
    <xf numFmtId="188" fontId="8" fillId="7" borderId="20" xfId="0" applyNumberFormat="1" applyFont="1" applyFill="1" applyBorder="1" applyAlignment="1">
      <alignment horizontal="center" vertical="center" wrapText="1"/>
    </xf>
    <xf numFmtId="188" fontId="8" fillId="7" borderId="39" xfId="0" applyNumberFormat="1" applyFont="1" applyFill="1" applyBorder="1" applyAlignment="1">
      <alignment horizontal="center" vertical="center"/>
    </xf>
    <xf numFmtId="188" fontId="8" fillId="7" borderId="11" xfId="0" applyNumberFormat="1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center" vertical="center"/>
    </xf>
    <xf numFmtId="0" fontId="15" fillId="7" borderId="1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8" borderId="21" xfId="0" applyFont="1" applyFill="1" applyBorder="1" applyAlignment="1">
      <alignment horizontal="left" vertical="center"/>
    </xf>
    <xf numFmtId="188" fontId="8" fillId="0" borderId="21" xfId="0" applyNumberFormat="1" applyFont="1" applyBorder="1" applyAlignment="1">
      <alignment horizontal="center" vertical="center"/>
    </xf>
    <xf numFmtId="49" fontId="8" fillId="8" borderId="21" xfId="0" applyNumberFormat="1" applyFont="1" applyFill="1" applyBorder="1" applyAlignment="1">
      <alignment horizontal="center" vertical="center" wrapText="1"/>
    </xf>
    <xf numFmtId="188" fontId="8" fillId="0" borderId="23" xfId="0" applyNumberFormat="1" applyFont="1" applyBorder="1" applyAlignment="1">
      <alignment horizontal="center" vertical="center"/>
    </xf>
    <xf numFmtId="188" fontId="8" fillId="6" borderId="39" xfId="0" applyNumberFormat="1" applyFont="1" applyFill="1" applyBorder="1" applyAlignment="1">
      <alignment horizontal="center" vertical="center"/>
    </xf>
    <xf numFmtId="188" fontId="8" fillId="6" borderId="40" xfId="0" applyNumberFormat="1" applyFont="1" applyFill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187" fontId="14" fillId="0" borderId="21" xfId="0" applyNumberFormat="1" applyFont="1" applyBorder="1"/>
    <xf numFmtId="0" fontId="8" fillId="0" borderId="21" xfId="0" applyFont="1" applyBorder="1" applyAlignment="1">
      <alignment horizontal="left" vertical="center"/>
    </xf>
    <xf numFmtId="49" fontId="8" fillId="0" borderId="21" xfId="0" applyNumberFormat="1" applyFont="1" applyBorder="1" applyAlignment="1">
      <alignment horizontal="center" vertical="center" wrapText="1"/>
    </xf>
    <xf numFmtId="0" fontId="9" fillId="6" borderId="21" xfId="0" applyFont="1" applyFill="1" applyBorder="1"/>
    <xf numFmtId="0" fontId="9" fillId="6" borderId="40" xfId="0" applyFont="1" applyFill="1" applyBorder="1"/>
    <xf numFmtId="0" fontId="9" fillId="0" borderId="23" xfId="0" applyFont="1" applyBorder="1"/>
    <xf numFmtId="0" fontId="9" fillId="6" borderId="39" xfId="0" applyFont="1" applyFill="1" applyBorder="1"/>
    <xf numFmtId="0" fontId="11" fillId="0" borderId="21" xfId="0" applyFont="1" applyBorder="1" applyAlignment="1">
      <alignment horizontal="left" vertical="center"/>
    </xf>
    <xf numFmtId="15" fontId="8" fillId="0" borderId="22" xfId="0" applyNumberFormat="1" applyFont="1" applyBorder="1" applyAlignment="1">
      <alignment horizontal="center" vertical="center"/>
    </xf>
    <xf numFmtId="188" fontId="8" fillId="0" borderId="23" xfId="0" applyNumberFormat="1" applyFont="1" applyBorder="1" applyAlignment="1">
      <alignment horizontal="right" vertical="center"/>
    </xf>
    <xf numFmtId="188" fontId="8" fillId="6" borderId="39" xfId="0" applyNumberFormat="1" applyFont="1" applyFill="1" applyBorder="1" applyAlignment="1">
      <alignment horizontal="right" vertical="center"/>
    </xf>
    <xf numFmtId="188" fontId="8" fillId="6" borderId="50" xfId="0" applyNumberFormat="1" applyFont="1" applyFill="1" applyBorder="1" applyAlignment="1">
      <alignment horizontal="center" vertical="center"/>
    </xf>
    <xf numFmtId="188" fontId="8" fillId="6" borderId="21" xfId="0" applyNumberFormat="1" applyFont="1" applyFill="1" applyBorder="1" applyAlignment="1">
      <alignment horizontal="center" vertical="center"/>
    </xf>
    <xf numFmtId="15" fontId="8" fillId="0" borderId="41" xfId="0" applyNumberFormat="1" applyFont="1" applyBorder="1" applyAlignment="1">
      <alignment horizontal="center" vertical="center"/>
    </xf>
    <xf numFmtId="0" fontId="15" fillId="0" borderId="23" xfId="0" applyFont="1" applyBorder="1" applyAlignment="1">
      <alignment horizontal="left" vertical="center"/>
    </xf>
    <xf numFmtId="0" fontId="14" fillId="8" borderId="21" xfId="0" applyFont="1" applyFill="1" applyBorder="1" applyAlignment="1">
      <alignment horizontal="left" vertical="center"/>
    </xf>
    <xf numFmtId="188" fontId="8" fillId="6" borderId="35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4" fillId="8" borderId="21" xfId="0" quotePrefix="1" applyFont="1" applyFill="1" applyBorder="1" applyAlignment="1">
      <alignment horizontal="left" vertical="center"/>
    </xf>
    <xf numFmtId="188" fontId="8" fillId="8" borderId="40" xfId="0" applyNumberFormat="1" applyFont="1" applyFill="1" applyBorder="1" applyAlignment="1">
      <alignment horizontal="center" vertical="center" wrapText="1"/>
    </xf>
    <xf numFmtId="0" fontId="14" fillId="8" borderId="39" xfId="0" applyFont="1" applyFill="1" applyBorder="1" applyAlignment="1">
      <alignment horizontal="left" vertical="center"/>
    </xf>
    <xf numFmtId="0" fontId="14" fillId="8" borderId="39" xfId="0" applyFont="1" applyFill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left" vertical="center" wrapText="1"/>
    </xf>
    <xf numFmtId="189" fontId="8" fillId="0" borderId="22" xfId="0" applyNumberFormat="1" applyFont="1" applyBorder="1" applyAlignment="1">
      <alignment horizontal="center" vertical="center"/>
    </xf>
    <xf numFmtId="0" fontId="14" fillId="8" borderId="51" xfId="0" applyFont="1" applyFill="1" applyBorder="1" applyAlignment="1">
      <alignment horizontal="left" vertical="center"/>
    </xf>
    <xf numFmtId="188" fontId="8" fillId="8" borderId="52" xfId="0" applyNumberFormat="1" applyFont="1" applyFill="1" applyBorder="1" applyAlignment="1">
      <alignment horizontal="center" vertical="center" wrapText="1"/>
    </xf>
    <xf numFmtId="188" fontId="8" fillId="0" borderId="31" xfId="0" applyNumberFormat="1" applyFont="1" applyBorder="1" applyAlignment="1">
      <alignment horizontal="right" vertical="center"/>
    </xf>
    <xf numFmtId="188" fontId="8" fillId="0" borderId="34" xfId="0" applyNumberFormat="1" applyFont="1" applyBorder="1" applyAlignment="1">
      <alignment horizontal="right" vertical="center"/>
    </xf>
    <xf numFmtId="188" fontId="8" fillId="6" borderId="51" xfId="0" applyNumberFormat="1" applyFont="1" applyFill="1" applyBorder="1" applyAlignment="1">
      <alignment horizontal="right" vertical="center"/>
    </xf>
    <xf numFmtId="188" fontId="8" fillId="6" borderId="51" xfId="0" applyNumberFormat="1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/>
    </xf>
    <xf numFmtId="0" fontId="9" fillId="6" borderId="26" xfId="0" applyFont="1" applyFill="1" applyBorder="1"/>
    <xf numFmtId="0" fontId="9" fillId="0" borderId="28" xfId="0" applyFont="1" applyBorder="1"/>
    <xf numFmtId="0" fontId="17" fillId="0" borderId="24" xfId="0" applyFont="1" applyBorder="1" applyAlignment="1">
      <alignment horizontal="center"/>
    </xf>
    <xf numFmtId="0" fontId="9" fillId="0" borderId="24" xfId="0" applyFont="1" applyBorder="1"/>
    <xf numFmtId="0" fontId="9" fillId="6" borderId="29" xfId="0" applyFont="1" applyFill="1" applyBorder="1"/>
    <xf numFmtId="0" fontId="9" fillId="0" borderId="30" xfId="0" applyFont="1" applyBorder="1"/>
    <xf numFmtId="0" fontId="17" fillId="0" borderId="21" xfId="0" applyFont="1" applyBorder="1" applyAlignment="1">
      <alignment horizontal="center"/>
    </xf>
    <xf numFmtId="15" fontId="8" fillId="0" borderId="22" xfId="0" quotePrefix="1" applyNumberFormat="1" applyFont="1" applyBorder="1" applyAlignment="1">
      <alignment horizontal="center" vertical="center"/>
    </xf>
    <xf numFmtId="190" fontId="8" fillId="0" borderId="22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188" fontId="8" fillId="0" borderId="24" xfId="0" applyNumberFormat="1" applyFont="1" applyBorder="1" applyAlignment="1">
      <alignment horizontal="right" vertical="center"/>
    </xf>
    <xf numFmtId="0" fontId="8" fillId="0" borderId="25" xfId="0" quotePrefix="1" applyFont="1" applyBorder="1" applyAlignment="1">
      <alignment horizontal="center" vertical="center"/>
    </xf>
    <xf numFmtId="188" fontId="8" fillId="0" borderId="30" xfId="0" applyNumberFormat="1" applyFont="1" applyBorder="1" applyAlignment="1">
      <alignment horizontal="right" vertical="center"/>
    </xf>
    <xf numFmtId="188" fontId="8" fillId="6" borderId="35" xfId="0" applyNumberFormat="1" applyFont="1" applyFill="1" applyBorder="1" applyAlignment="1">
      <alignment horizontal="right" vertical="center"/>
    </xf>
    <xf numFmtId="15" fontId="8" fillId="0" borderId="25" xfId="0" applyNumberFormat="1" applyFont="1" applyBorder="1" applyAlignment="1">
      <alignment horizontal="center" vertical="center"/>
    </xf>
    <xf numFmtId="0" fontId="15" fillId="0" borderId="30" xfId="0" applyFont="1" applyBorder="1" applyAlignment="1">
      <alignment horizontal="left" vertical="center"/>
    </xf>
    <xf numFmtId="190" fontId="8" fillId="0" borderId="25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17" fontId="8" fillId="0" borderId="22" xfId="0" applyNumberFormat="1" applyFont="1" applyBorder="1" applyAlignment="1">
      <alignment horizontal="center" vertical="center"/>
    </xf>
    <xf numFmtId="189" fontId="8" fillId="0" borderId="25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3" fontId="8" fillId="0" borderId="22" xfId="0" applyNumberFormat="1" applyFont="1" applyBorder="1" applyAlignment="1">
      <alignment horizontal="right" vertical="center" wrapText="1"/>
    </xf>
    <xf numFmtId="3" fontId="8" fillId="0" borderId="22" xfId="0" applyNumberFormat="1" applyFont="1" applyBorder="1" applyAlignment="1">
      <alignment horizontal="center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0" borderId="21" xfId="0" applyNumberFormat="1" applyFont="1" applyBorder="1" applyAlignment="1">
      <alignment horizontal="right" vertical="center" wrapText="1"/>
    </xf>
    <xf numFmtId="187" fontId="8" fillId="0" borderId="21" xfId="0" applyNumberFormat="1" applyFont="1" applyBorder="1" applyAlignment="1">
      <alignment horizontal="center" vertical="center"/>
    </xf>
    <xf numFmtId="190" fontId="8" fillId="0" borderId="21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top"/>
    </xf>
    <xf numFmtId="3" fontId="8" fillId="0" borderId="21" xfId="0" applyNumberFormat="1" applyFont="1" applyBorder="1" applyAlignment="1">
      <alignment horizontal="center" vertical="center" wrapText="1"/>
    </xf>
    <xf numFmtId="193" fontId="8" fillId="0" borderId="22" xfId="0" applyNumberFormat="1" applyFont="1" applyBorder="1" applyAlignment="1">
      <alignment horizontal="center"/>
    </xf>
    <xf numFmtId="0" fontId="17" fillId="0" borderId="23" xfId="0" applyFont="1" applyBorder="1" applyAlignment="1">
      <alignment vertical="top"/>
    </xf>
    <xf numFmtId="49" fontId="8" fillId="0" borderId="22" xfId="0" applyNumberFormat="1" applyFont="1" applyBorder="1" applyAlignment="1">
      <alignment horizontal="center" vertical="top"/>
    </xf>
    <xf numFmtId="0" fontId="14" fillId="0" borderId="21" xfId="0" applyFont="1" applyBorder="1" applyAlignment="1">
      <alignment horizontal="left" vertical="center"/>
    </xf>
    <xf numFmtId="0" fontId="8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3" fontId="8" fillId="0" borderId="24" xfId="0" applyNumberFormat="1" applyFont="1" applyBorder="1" applyAlignment="1">
      <alignment horizontal="right" vertical="center" wrapText="1"/>
    </xf>
    <xf numFmtId="0" fontId="14" fillId="0" borderId="21" xfId="0" applyFont="1" applyBorder="1" applyAlignment="1">
      <alignment vertical="center"/>
    </xf>
    <xf numFmtId="188" fontId="14" fillId="0" borderId="21" xfId="0" applyNumberFormat="1" applyFont="1" applyBorder="1" applyAlignment="1">
      <alignment horizontal="right" vertical="center"/>
    </xf>
    <xf numFmtId="188" fontId="14" fillId="0" borderId="24" xfId="0" applyNumberFormat="1" applyFont="1" applyBorder="1" applyAlignment="1">
      <alignment horizontal="right" vertical="center"/>
    </xf>
    <xf numFmtId="0" fontId="14" fillId="0" borderId="24" xfId="0" applyFont="1" applyBorder="1" applyAlignment="1">
      <alignment vertical="center"/>
    </xf>
    <xf numFmtId="188" fontId="14" fillId="0" borderId="26" xfId="0" applyNumberFormat="1" applyFont="1" applyBorder="1" applyAlignment="1">
      <alignment horizontal="right" vertical="center"/>
    </xf>
    <xf numFmtId="0" fontId="15" fillId="0" borderId="23" xfId="0" applyFont="1" applyBorder="1" applyAlignment="1">
      <alignment vertical="center"/>
    </xf>
    <xf numFmtId="15" fontId="8" fillId="0" borderId="25" xfId="0" quotePrefix="1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3" fontId="8" fillId="0" borderId="31" xfId="0" applyNumberFormat="1" applyFont="1" applyBorder="1" applyAlignment="1">
      <alignment horizontal="right" vertical="center" wrapText="1"/>
    </xf>
    <xf numFmtId="0" fontId="15" fillId="0" borderId="30" xfId="0" applyFont="1" applyBorder="1" applyAlignment="1">
      <alignment vertical="center"/>
    </xf>
    <xf numFmtId="49" fontId="8" fillId="0" borderId="25" xfId="0" quotePrefix="1" applyNumberFormat="1" applyFont="1" applyBorder="1" applyAlignment="1">
      <alignment horizontal="center" vertical="center"/>
    </xf>
    <xf numFmtId="49" fontId="8" fillId="0" borderId="22" xfId="0" quotePrefix="1" applyNumberFormat="1" applyFont="1" applyBorder="1" applyAlignment="1">
      <alignment horizontal="center" vertical="center"/>
    </xf>
    <xf numFmtId="0" fontId="9" fillId="0" borderId="31" xfId="0" applyFont="1" applyBorder="1"/>
    <xf numFmtId="49" fontId="14" fillId="0" borderId="43" xfId="0" applyNumberFormat="1" applyFont="1" applyBorder="1" applyAlignment="1">
      <alignment horizontal="left" vertical="center"/>
    </xf>
    <xf numFmtId="188" fontId="14" fillId="0" borderId="43" xfId="0" applyNumberFormat="1" applyFont="1" applyBorder="1" applyAlignment="1">
      <alignment horizontal="right" vertical="center"/>
    </xf>
    <xf numFmtId="3" fontId="14" fillId="0" borderId="43" xfId="0" applyNumberFormat="1" applyFont="1" applyBorder="1" applyAlignment="1">
      <alignment horizontal="right" vertical="center"/>
    </xf>
    <xf numFmtId="188" fontId="14" fillId="0" borderId="45" xfId="0" applyNumberFormat="1" applyFont="1" applyBorder="1" applyAlignment="1">
      <alignment horizontal="right" vertical="center"/>
    </xf>
    <xf numFmtId="188" fontId="8" fillId="6" borderId="54" xfId="0" applyNumberFormat="1" applyFont="1" applyFill="1" applyBorder="1" applyAlignment="1">
      <alignment horizontal="right" vertical="center"/>
    </xf>
    <xf numFmtId="0" fontId="9" fillId="6" borderId="48" xfId="0" applyFont="1" applyFill="1" applyBorder="1"/>
    <xf numFmtId="0" fontId="8" fillId="6" borderId="48" xfId="0" applyFont="1" applyFill="1" applyBorder="1" applyAlignment="1">
      <alignment horizontal="center" vertical="center"/>
    </xf>
    <xf numFmtId="188" fontId="8" fillId="6" borderId="48" xfId="0" applyNumberFormat="1" applyFont="1" applyFill="1" applyBorder="1" applyAlignment="1">
      <alignment horizontal="right" vertical="center"/>
    </xf>
    <xf numFmtId="0" fontId="9" fillId="6" borderId="47" xfId="0" applyFont="1" applyFill="1" applyBorder="1"/>
    <xf numFmtId="0" fontId="9" fillId="0" borderId="55" xfId="0" applyFont="1" applyBorder="1"/>
    <xf numFmtId="0" fontId="22" fillId="0" borderId="0" xfId="0" applyFont="1" applyAlignment="1">
      <alignment vertical="top"/>
    </xf>
    <xf numFmtId="188" fontId="14" fillId="0" borderId="8" xfId="0" applyNumberFormat="1" applyFont="1" applyBorder="1" applyAlignment="1">
      <alignment horizontal="center" vertical="center"/>
    </xf>
    <xf numFmtId="188" fontId="14" fillId="9" borderId="11" xfId="0" applyNumberFormat="1" applyFont="1" applyFill="1" applyBorder="1" applyAlignment="1">
      <alignment horizontal="center" vertical="center"/>
    </xf>
    <xf numFmtId="0" fontId="8" fillId="10" borderId="56" xfId="0" applyFont="1" applyFill="1" applyBorder="1" applyAlignment="1">
      <alignment horizontal="center" vertical="center"/>
    </xf>
    <xf numFmtId="188" fontId="14" fillId="0" borderId="7" xfId="0" applyNumberFormat="1" applyFont="1" applyBorder="1" applyAlignment="1">
      <alignment horizontal="center" vertical="center"/>
    </xf>
    <xf numFmtId="188" fontId="14" fillId="0" borderId="7" xfId="0" quotePrefix="1" applyNumberFormat="1" applyFont="1" applyBorder="1" applyAlignment="1">
      <alignment horizontal="center" vertical="center"/>
    </xf>
    <xf numFmtId="188" fontId="14" fillId="0" borderId="12" xfId="0" quotePrefix="1" applyNumberFormat="1" applyFont="1" applyBorder="1" applyAlignment="1">
      <alignment horizontal="center" vertical="center"/>
    </xf>
    <xf numFmtId="188" fontId="14" fillId="9" borderId="13" xfId="0" applyNumberFormat="1" applyFont="1" applyFill="1" applyBorder="1" applyAlignment="1">
      <alignment horizontal="center" vertical="center"/>
    </xf>
    <xf numFmtId="0" fontId="8" fillId="10" borderId="57" xfId="0" applyFont="1" applyFill="1" applyBorder="1" applyAlignment="1">
      <alignment horizontal="center" vertical="center"/>
    </xf>
    <xf numFmtId="188" fontId="14" fillId="0" borderId="7" xfId="0" applyNumberFormat="1" applyFont="1" applyBorder="1" applyAlignment="1">
      <alignment vertical="center"/>
    </xf>
    <xf numFmtId="188" fontId="14" fillId="0" borderId="12" xfId="0" applyNumberFormat="1" applyFont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/>
    </xf>
    <xf numFmtId="49" fontId="14" fillId="0" borderId="16" xfId="0" applyNumberFormat="1" applyFont="1" applyBorder="1" applyAlignment="1">
      <alignment horizontal="center" vertical="center"/>
    </xf>
    <xf numFmtId="49" fontId="14" fillId="9" borderId="17" xfId="0" applyNumberFormat="1" applyFont="1" applyFill="1" applyBorder="1" applyAlignment="1">
      <alignment horizontal="center" vertical="center"/>
    </xf>
    <xf numFmtId="188" fontId="14" fillId="9" borderId="17" xfId="0" applyNumberFormat="1" applyFont="1" applyFill="1" applyBorder="1" applyAlignment="1">
      <alignment horizontal="center" vertical="center"/>
    </xf>
    <xf numFmtId="0" fontId="8" fillId="10" borderId="58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top"/>
    </xf>
    <xf numFmtId="0" fontId="23" fillId="7" borderId="20" xfId="0" applyFont="1" applyFill="1" applyBorder="1" applyAlignment="1">
      <alignment vertical="top"/>
    </xf>
    <xf numFmtId="188" fontId="14" fillId="0" borderId="8" xfId="0" applyNumberFormat="1" applyFont="1" applyBorder="1" applyAlignment="1">
      <alignment horizontal="right"/>
    </xf>
    <xf numFmtId="188" fontId="14" fillId="0" borderId="3" xfId="0" applyNumberFormat="1" applyFont="1" applyBorder="1" applyAlignment="1">
      <alignment horizontal="right"/>
    </xf>
    <xf numFmtId="188" fontId="14" fillId="9" borderId="11" xfId="0" applyNumberFormat="1" applyFont="1" applyFill="1" applyBorder="1" applyAlignment="1">
      <alignment horizontal="right"/>
    </xf>
    <xf numFmtId="188" fontId="14" fillId="9" borderId="20" xfId="0" applyNumberFormat="1" applyFont="1" applyFill="1" applyBorder="1" applyAlignment="1">
      <alignment horizontal="right"/>
    </xf>
    <xf numFmtId="188" fontId="14" fillId="0" borderId="1" xfId="0" applyNumberFormat="1" applyFont="1" applyBorder="1" applyAlignment="1">
      <alignment horizontal="right"/>
    </xf>
    <xf numFmtId="0" fontId="14" fillId="0" borderId="3" xfId="0" applyFont="1" applyBorder="1" applyAlignment="1">
      <alignment vertical="top"/>
    </xf>
    <xf numFmtId="0" fontId="14" fillId="0" borderId="59" xfId="0" applyFont="1" applyBorder="1" applyAlignment="1">
      <alignment vertical="top"/>
    </xf>
    <xf numFmtId="0" fontId="14" fillId="0" borderId="21" xfId="0" applyFont="1" applyBorder="1" applyAlignment="1">
      <alignment horizontal="center" vertical="top"/>
    </xf>
    <xf numFmtId="0" fontId="23" fillId="7" borderId="21" xfId="0" applyFont="1" applyFill="1" applyBorder="1" applyAlignment="1">
      <alignment vertical="top"/>
    </xf>
    <xf numFmtId="188" fontId="14" fillId="0" borderId="21" xfId="0" applyNumberFormat="1" applyFont="1" applyBorder="1" applyAlignment="1">
      <alignment horizontal="right"/>
    </xf>
    <xf numFmtId="188" fontId="14" fillId="0" borderId="23" xfId="0" applyNumberFormat="1" applyFont="1" applyBorder="1" applyAlignment="1">
      <alignment horizontal="right"/>
    </xf>
    <xf numFmtId="188" fontId="14" fillId="9" borderId="39" xfId="0" applyNumberFormat="1" applyFont="1" applyFill="1" applyBorder="1" applyAlignment="1">
      <alignment horizontal="right"/>
    </xf>
    <xf numFmtId="188" fontId="14" fillId="9" borderId="21" xfId="0" applyNumberFormat="1" applyFont="1" applyFill="1" applyBorder="1" applyAlignment="1">
      <alignment horizontal="right"/>
    </xf>
    <xf numFmtId="188" fontId="14" fillId="0" borderId="22" xfId="0" applyNumberFormat="1" applyFont="1" applyBorder="1" applyAlignment="1">
      <alignment horizontal="right"/>
    </xf>
    <xf numFmtId="0" fontId="14" fillId="0" borderId="24" xfId="0" applyFont="1" applyBorder="1" applyAlignment="1">
      <alignment vertical="top"/>
    </xf>
    <xf numFmtId="187" fontId="8" fillId="0" borderId="21" xfId="0" applyNumberFormat="1" applyFont="1" applyBorder="1" applyAlignment="1">
      <alignment horizontal="right" vertical="center"/>
    </xf>
    <xf numFmtId="188" fontId="22" fillId="0" borderId="21" xfId="0" applyNumberFormat="1" applyFont="1" applyBorder="1" applyAlignment="1">
      <alignment horizontal="right" vertical="top"/>
    </xf>
    <xf numFmtId="188" fontId="22" fillId="0" borderId="22" xfId="0" applyNumberFormat="1" applyFont="1" applyBorder="1" applyAlignment="1">
      <alignment horizontal="right" vertical="top"/>
    </xf>
    <xf numFmtId="188" fontId="22" fillId="0" borderId="23" xfId="0" applyNumberFormat="1" applyFont="1" applyBorder="1" applyAlignment="1">
      <alignment horizontal="right" vertical="top"/>
    </xf>
    <xf numFmtId="188" fontId="22" fillId="9" borderId="39" xfId="0" applyNumberFormat="1" applyFont="1" applyFill="1" applyBorder="1" applyAlignment="1">
      <alignment horizontal="right" vertical="top"/>
    </xf>
    <xf numFmtId="188" fontId="14" fillId="9" borderId="21" xfId="0" applyNumberFormat="1" applyFont="1" applyFill="1" applyBorder="1" applyAlignment="1">
      <alignment horizontal="right" vertical="top"/>
    </xf>
    <xf numFmtId="49" fontId="14" fillId="0" borderId="22" xfId="0" applyNumberFormat="1" applyFont="1" applyBorder="1" applyAlignment="1">
      <alignment horizontal="center" vertical="center"/>
    </xf>
    <xf numFmtId="0" fontId="14" fillId="0" borderId="23" xfId="0" applyFont="1" applyBorder="1" applyAlignment="1">
      <alignment horizontal="left"/>
    </xf>
    <xf numFmtId="0" fontId="14" fillId="0" borderId="31" xfId="0" applyFont="1" applyBorder="1" applyAlignment="1">
      <alignment vertical="top"/>
    </xf>
    <xf numFmtId="188" fontId="14" fillId="0" borderId="22" xfId="0" applyNumberFormat="1" applyFont="1" applyBorder="1" applyAlignment="1">
      <alignment horizontal="center" vertical="top"/>
    </xf>
    <xf numFmtId="0" fontId="14" fillId="0" borderId="21" xfId="0" applyFont="1" applyBorder="1"/>
    <xf numFmtId="0" fontId="14" fillId="0" borderId="23" xfId="0" applyFont="1" applyBorder="1" applyAlignment="1">
      <alignment vertical="center"/>
    </xf>
    <xf numFmtId="0" fontId="14" fillId="0" borderId="25" xfId="0" applyFont="1" applyBorder="1"/>
    <xf numFmtId="49" fontId="14" fillId="0" borderId="23" xfId="0" applyNumberFormat="1" applyFont="1" applyBorder="1"/>
    <xf numFmtId="0" fontId="14" fillId="0" borderId="22" xfId="0" applyFont="1" applyBorder="1"/>
    <xf numFmtId="0" fontId="8" fillId="0" borderId="31" xfId="0" applyFont="1" applyBorder="1" applyAlignment="1">
      <alignment horizontal="center" vertical="top"/>
    </xf>
    <xf numFmtId="187" fontId="8" fillId="0" borderId="31" xfId="0" applyNumberFormat="1" applyFont="1" applyBorder="1" applyAlignment="1">
      <alignment horizontal="right" vertical="center"/>
    </xf>
    <xf numFmtId="188" fontId="22" fillId="0" borderId="31" xfId="0" applyNumberFormat="1" applyFont="1" applyBorder="1" applyAlignment="1">
      <alignment horizontal="right" vertical="top"/>
    </xf>
    <xf numFmtId="188" fontId="22" fillId="0" borderId="32" xfId="0" applyNumberFormat="1" applyFont="1" applyBorder="1" applyAlignment="1">
      <alignment horizontal="right" vertical="top"/>
    </xf>
    <xf numFmtId="188" fontId="22" fillId="0" borderId="34" xfId="0" applyNumberFormat="1" applyFont="1" applyBorder="1" applyAlignment="1">
      <alignment horizontal="right" vertical="top"/>
    </xf>
    <xf numFmtId="188" fontId="22" fillId="9" borderId="51" xfId="0" applyNumberFormat="1" applyFont="1" applyFill="1" applyBorder="1" applyAlignment="1">
      <alignment horizontal="right" vertical="top"/>
    </xf>
    <xf numFmtId="188" fontId="14" fillId="9" borderId="33" xfId="0" applyNumberFormat="1" applyFont="1" applyFill="1" applyBorder="1" applyAlignment="1">
      <alignment horizontal="right" vertical="top"/>
    </xf>
    <xf numFmtId="49" fontId="14" fillId="0" borderId="32" xfId="0" applyNumberFormat="1" applyFont="1" applyBorder="1" applyAlignment="1">
      <alignment horizontal="center" vertical="center"/>
    </xf>
    <xf numFmtId="49" fontId="14" fillId="0" borderId="14" xfId="0" applyNumberFormat="1" applyFont="1" applyBorder="1" applyAlignment="1">
      <alignment horizontal="center" vertical="center"/>
    </xf>
    <xf numFmtId="49" fontId="14" fillId="0" borderId="12" xfId="0" applyNumberFormat="1" applyFont="1" applyBorder="1"/>
    <xf numFmtId="0" fontId="8" fillId="0" borderId="26" xfId="0" applyFont="1" applyBorder="1" applyAlignment="1">
      <alignment horizontal="center" vertical="top"/>
    </xf>
    <xf numFmtId="0" fontId="14" fillId="0" borderId="18" xfId="0" applyFont="1" applyBorder="1"/>
    <xf numFmtId="187" fontId="8" fillId="0" borderId="26" xfId="0" applyNumberFormat="1" applyFont="1" applyBorder="1" applyAlignment="1">
      <alignment horizontal="right" vertical="center"/>
    </xf>
    <xf numFmtId="188" fontId="22" fillId="0" borderId="26" xfId="0" applyNumberFormat="1" applyFont="1" applyBorder="1" applyAlignment="1">
      <alignment horizontal="right" vertical="top"/>
    </xf>
    <xf numFmtId="188" fontId="22" fillId="0" borderId="27" xfId="0" applyNumberFormat="1" applyFont="1" applyBorder="1" applyAlignment="1">
      <alignment horizontal="right" vertical="top"/>
    </xf>
    <xf numFmtId="188" fontId="22" fillId="0" borderId="28" xfId="0" applyNumberFormat="1" applyFont="1" applyBorder="1" applyAlignment="1">
      <alignment horizontal="right" vertical="top"/>
    </xf>
    <xf numFmtId="188" fontId="22" fillId="9" borderId="53" xfId="0" applyNumberFormat="1" applyFont="1" applyFill="1" applyBorder="1" applyAlignment="1">
      <alignment horizontal="right" vertical="top"/>
    </xf>
    <xf numFmtId="188" fontId="14" fillId="9" borderId="26" xfId="0" applyNumberFormat="1" applyFont="1" applyFill="1" applyBorder="1" applyAlignment="1">
      <alignment horizontal="right" vertical="top"/>
    </xf>
    <xf numFmtId="49" fontId="14" fillId="0" borderId="27" xfId="0" applyNumberFormat="1" applyFont="1" applyBorder="1" applyAlignment="1">
      <alignment horizontal="center" vertical="center"/>
    </xf>
    <xf numFmtId="49" fontId="14" fillId="0" borderId="28" xfId="0" applyNumberFormat="1" applyFont="1" applyBorder="1"/>
    <xf numFmtId="0" fontId="14" fillId="11" borderId="15" xfId="0" applyFont="1" applyFill="1" applyBorder="1" applyAlignment="1">
      <alignment horizontal="center" vertical="top"/>
    </xf>
    <xf numFmtId="0" fontId="22" fillId="11" borderId="18" xfId="0" applyFont="1" applyFill="1" applyBorder="1" applyAlignment="1">
      <alignment horizontal="center" vertical="top"/>
    </xf>
    <xf numFmtId="188" fontId="22" fillId="11" borderId="15" xfId="0" applyNumberFormat="1" applyFont="1" applyFill="1" applyBorder="1" applyAlignment="1">
      <alignment horizontal="right" vertical="top"/>
    </xf>
    <xf numFmtId="188" fontId="22" fillId="11" borderId="18" xfId="0" applyNumberFormat="1" applyFont="1" applyFill="1" applyBorder="1" applyAlignment="1">
      <alignment horizontal="right" vertical="top"/>
    </xf>
    <xf numFmtId="188" fontId="22" fillId="11" borderId="16" xfId="0" applyNumberFormat="1" applyFont="1" applyFill="1" applyBorder="1" applyAlignment="1">
      <alignment horizontal="right" vertical="top"/>
    </xf>
    <xf numFmtId="188" fontId="22" fillId="11" borderId="60" xfId="0" applyNumberFormat="1" applyFont="1" applyFill="1" applyBorder="1" applyAlignment="1">
      <alignment horizontal="right" vertical="top"/>
    </xf>
    <xf numFmtId="188" fontId="14" fillId="11" borderId="15" xfId="0" applyNumberFormat="1" applyFont="1" applyFill="1" applyBorder="1" applyAlignment="1">
      <alignment horizontal="right" vertical="top"/>
    </xf>
    <xf numFmtId="188" fontId="14" fillId="11" borderId="18" xfId="0" applyNumberFormat="1" applyFont="1" applyFill="1" applyBorder="1" applyAlignment="1">
      <alignment horizontal="center" vertical="top"/>
    </xf>
    <xf numFmtId="49" fontId="17" fillId="11" borderId="16" xfId="0" applyNumberFormat="1" applyFont="1" applyFill="1" applyBorder="1"/>
    <xf numFmtId="0" fontId="14" fillId="11" borderId="61" xfId="0" applyFont="1" applyFill="1" applyBorder="1" applyAlignment="1">
      <alignment horizontal="center" vertical="top"/>
    </xf>
    <xf numFmtId="0" fontId="22" fillId="11" borderId="61" xfId="0" applyFont="1" applyFill="1" applyBorder="1" applyAlignment="1">
      <alignment horizontal="center" vertical="top"/>
    </xf>
    <xf numFmtId="188" fontId="22" fillId="11" borderId="61" xfId="0" applyNumberFormat="1" applyFont="1" applyFill="1" applyBorder="1" applyAlignment="1">
      <alignment horizontal="right" vertical="top"/>
    </xf>
    <xf numFmtId="188" fontId="22" fillId="11" borderId="62" xfId="0" applyNumberFormat="1" applyFont="1" applyFill="1" applyBorder="1" applyAlignment="1">
      <alignment horizontal="right" vertical="top"/>
    </xf>
    <xf numFmtId="188" fontId="22" fillId="11" borderId="17" xfId="0" applyNumberFormat="1" applyFont="1" applyFill="1" applyBorder="1" applyAlignment="1">
      <alignment horizontal="right" vertical="top"/>
    </xf>
    <xf numFmtId="188" fontId="14" fillId="11" borderId="61" xfId="0" applyNumberFormat="1" applyFont="1" applyFill="1" applyBorder="1" applyAlignment="1">
      <alignment horizontal="right" vertical="top"/>
    </xf>
    <xf numFmtId="188" fontId="14" fillId="11" borderId="62" xfId="0" applyNumberFormat="1" applyFont="1" applyFill="1" applyBorder="1" applyAlignment="1">
      <alignment horizontal="center" vertical="top"/>
    </xf>
    <xf numFmtId="49" fontId="17" fillId="11" borderId="17" xfId="0" applyNumberFormat="1" applyFont="1" applyFill="1" applyBorder="1"/>
    <xf numFmtId="0" fontId="14" fillId="0" borderId="24" xfId="0" applyFont="1" applyBorder="1" applyAlignment="1">
      <alignment horizontal="center" vertical="top"/>
    </xf>
    <xf numFmtId="0" fontId="23" fillId="11" borderId="29" xfId="0" applyFont="1" applyFill="1" applyBorder="1" applyAlignment="1">
      <alignment vertical="top"/>
    </xf>
    <xf numFmtId="188" fontId="22" fillId="0" borderId="24" xfId="0" applyNumberFormat="1" applyFont="1" applyBorder="1" applyAlignment="1">
      <alignment horizontal="right" vertical="top"/>
    </xf>
    <xf numFmtId="188" fontId="22" fillId="0" borderId="25" xfId="0" applyNumberFormat="1" applyFont="1" applyBorder="1" applyAlignment="1">
      <alignment horizontal="right" vertical="top"/>
    </xf>
    <xf numFmtId="188" fontId="22" fillId="0" borderId="30" xfId="0" applyNumberFormat="1" applyFont="1" applyBorder="1" applyAlignment="1">
      <alignment horizontal="right" vertical="top"/>
    </xf>
    <xf numFmtId="188" fontId="22" fillId="9" borderId="35" xfId="0" applyNumberFormat="1" applyFont="1" applyFill="1" applyBorder="1" applyAlignment="1">
      <alignment horizontal="right" vertical="top"/>
    </xf>
    <xf numFmtId="188" fontId="14" fillId="9" borderId="29" xfId="0" applyNumberFormat="1" applyFont="1" applyFill="1" applyBorder="1" applyAlignment="1">
      <alignment horizontal="right" vertical="top"/>
    </xf>
    <xf numFmtId="188" fontId="14" fillId="0" borderId="25" xfId="0" applyNumberFormat="1" applyFont="1" applyBorder="1" applyAlignment="1">
      <alignment horizontal="center" vertical="top"/>
    </xf>
    <xf numFmtId="49" fontId="12" fillId="0" borderId="30" xfId="0" applyNumberFormat="1" applyFont="1" applyBorder="1"/>
    <xf numFmtId="0" fontId="24" fillId="0" borderId="24" xfId="0" applyFont="1" applyBorder="1" applyAlignment="1">
      <alignment horizontal="center" vertical="top"/>
    </xf>
    <xf numFmtId="187" fontId="8" fillId="0" borderId="24" xfId="0" applyNumberFormat="1" applyFont="1" applyBorder="1" applyAlignment="1">
      <alignment horizontal="right" vertical="center"/>
    </xf>
    <xf numFmtId="49" fontId="22" fillId="0" borderId="25" xfId="0" applyNumberFormat="1" applyFont="1" applyBorder="1" applyAlignment="1">
      <alignment horizontal="center" vertical="top"/>
    </xf>
    <xf numFmtId="192" fontId="8" fillId="0" borderId="25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vertical="center"/>
    </xf>
    <xf numFmtId="0" fontId="24" fillId="0" borderId="21" xfId="0" applyFont="1" applyBorder="1" applyAlignment="1">
      <alignment horizontal="center" vertical="top"/>
    </xf>
    <xf numFmtId="0" fontId="14" fillId="0" borderId="30" xfId="0" applyFont="1" applyBorder="1" applyAlignment="1">
      <alignment horizontal="left"/>
    </xf>
    <xf numFmtId="0" fontId="14" fillId="0" borderId="23" xfId="0" applyFont="1" applyBorder="1" applyAlignment="1">
      <alignment vertical="top" wrapText="1"/>
    </xf>
    <xf numFmtId="0" fontId="14" fillId="0" borderId="21" xfId="0" applyFont="1" applyBorder="1" applyAlignment="1">
      <alignment vertical="top"/>
    </xf>
    <xf numFmtId="192" fontId="8" fillId="0" borderId="22" xfId="0" applyNumberFormat="1" applyFont="1" applyBorder="1" applyAlignment="1">
      <alignment horizontal="center" vertical="center"/>
    </xf>
    <xf numFmtId="0" fontId="10" fillId="0" borderId="23" xfId="0" applyFont="1" applyBorder="1"/>
    <xf numFmtId="0" fontId="9" fillId="0" borderId="34" xfId="0" applyFont="1" applyBorder="1"/>
    <xf numFmtId="0" fontId="14" fillId="0" borderId="34" xfId="0" applyFont="1" applyBorder="1" applyAlignment="1">
      <alignment vertical="top"/>
    </xf>
    <xf numFmtId="49" fontId="22" fillId="0" borderId="22" xfId="0" applyNumberFormat="1" applyFont="1" applyBorder="1" applyAlignment="1">
      <alignment horizontal="center" vertical="top"/>
    </xf>
    <xf numFmtId="0" fontId="8" fillId="0" borderId="23" xfId="0" applyFont="1" applyBorder="1" applyAlignment="1">
      <alignment horizontal="left"/>
    </xf>
    <xf numFmtId="0" fontId="14" fillId="0" borderId="23" xfId="0" applyFont="1" applyBorder="1" applyAlignment="1">
      <alignment horizontal="left" vertical="top" wrapText="1"/>
    </xf>
    <xf numFmtId="0" fontId="24" fillId="0" borderId="26" xfId="0" applyFont="1" applyBorder="1" applyAlignment="1">
      <alignment horizontal="center" vertical="top"/>
    </xf>
    <xf numFmtId="17" fontId="8" fillId="0" borderId="25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top"/>
    </xf>
    <xf numFmtId="188" fontId="14" fillId="9" borderId="40" xfId="0" applyNumberFormat="1" applyFont="1" applyFill="1" applyBorder="1" applyAlignment="1">
      <alignment horizontal="right" vertical="top"/>
    </xf>
    <xf numFmtId="49" fontId="14" fillId="0" borderId="23" xfId="0" applyNumberFormat="1" applyFont="1" applyBorder="1" applyAlignment="1">
      <alignment horizontal="center" vertical="top"/>
    </xf>
    <xf numFmtId="49" fontId="14" fillId="0" borderId="21" xfId="0" applyNumberFormat="1" applyFont="1" applyBorder="1" applyAlignment="1">
      <alignment horizontal="center" vertical="center"/>
    </xf>
    <xf numFmtId="49" fontId="14" fillId="0" borderId="25" xfId="0" applyNumberFormat="1" applyFont="1" applyBorder="1" applyAlignment="1">
      <alignment horizontal="center" vertical="top"/>
    </xf>
    <xf numFmtId="49" fontId="14" fillId="0" borderId="23" xfId="0" applyNumberFormat="1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187" fontId="8" fillId="0" borderId="26" xfId="0" applyNumberFormat="1" applyFont="1" applyBorder="1" applyAlignment="1">
      <alignment horizontal="right"/>
    </xf>
    <xf numFmtId="188" fontId="14" fillId="0" borderId="27" xfId="0" applyNumberFormat="1" applyFont="1" applyBorder="1" applyAlignment="1">
      <alignment horizontal="center" vertical="top"/>
    </xf>
    <xf numFmtId="0" fontId="14" fillId="0" borderId="28" xfId="0" applyFont="1" applyBorder="1" applyAlignment="1">
      <alignment vertical="top"/>
    </xf>
    <xf numFmtId="0" fontId="14" fillId="11" borderId="63" xfId="0" applyFont="1" applyFill="1" applyBorder="1" applyAlignment="1">
      <alignment horizontal="center" vertical="top"/>
    </xf>
    <xf numFmtId="0" fontId="22" fillId="11" borderId="63" xfId="0" applyFont="1" applyFill="1" applyBorder="1" applyAlignment="1">
      <alignment horizontal="center" vertical="top"/>
    </xf>
    <xf numFmtId="188" fontId="22" fillId="11" borderId="63" xfId="0" applyNumberFormat="1" applyFont="1" applyFill="1" applyBorder="1" applyAlignment="1">
      <alignment horizontal="right" vertical="top"/>
    </xf>
    <xf numFmtId="188" fontId="14" fillId="11" borderId="64" xfId="0" applyNumberFormat="1" applyFont="1" applyFill="1" applyBorder="1" applyAlignment="1">
      <alignment horizontal="center" vertical="top"/>
    </xf>
    <xf numFmtId="0" fontId="22" fillId="11" borderId="13" xfId="0" applyFont="1" applyFill="1" applyBorder="1" applyAlignment="1">
      <alignment vertical="top"/>
    </xf>
    <xf numFmtId="0" fontId="14" fillId="12" borderId="48" xfId="0" applyFont="1" applyFill="1" applyBorder="1" applyAlignment="1">
      <alignment horizontal="center" vertical="top"/>
    </xf>
    <xf numFmtId="0" fontId="22" fillId="12" borderId="48" xfId="0" applyFont="1" applyFill="1" applyBorder="1" applyAlignment="1">
      <alignment horizontal="center" vertical="top"/>
    </xf>
    <xf numFmtId="188" fontId="22" fillId="12" borderId="48" xfId="0" applyNumberFormat="1" applyFont="1" applyFill="1" applyBorder="1" applyAlignment="1">
      <alignment horizontal="right"/>
    </xf>
    <xf numFmtId="188" fontId="14" fillId="12" borderId="47" xfId="0" applyNumberFormat="1" applyFont="1" applyFill="1" applyBorder="1" applyAlignment="1">
      <alignment horizontal="right"/>
    </xf>
    <xf numFmtId="0" fontId="22" fillId="12" borderId="49" xfId="0" applyFont="1" applyFill="1" applyBorder="1" applyAlignment="1">
      <alignment vertical="top"/>
    </xf>
    <xf numFmtId="0" fontId="9" fillId="0" borderId="12" xfId="0" applyFont="1" applyBorder="1"/>
    <xf numFmtId="188" fontId="8" fillId="12" borderId="20" xfId="0" applyNumberFormat="1" applyFont="1" applyFill="1" applyBorder="1" applyAlignment="1">
      <alignment horizontal="center" vertical="center"/>
    </xf>
    <xf numFmtId="188" fontId="8" fillId="12" borderId="11" xfId="0" applyNumberFormat="1" applyFont="1" applyFill="1" applyBorder="1" applyAlignment="1">
      <alignment horizontal="center" vertical="center"/>
    </xf>
    <xf numFmtId="49" fontId="8" fillId="12" borderId="63" xfId="0" applyNumberFormat="1" applyFont="1" applyFill="1" applyBorder="1" applyAlignment="1">
      <alignment horizontal="center" vertical="center"/>
    </xf>
    <xf numFmtId="188" fontId="8" fillId="12" borderId="13" xfId="0" applyNumberFormat="1" applyFont="1" applyFill="1" applyBorder="1" applyAlignment="1">
      <alignment horizontal="center" vertical="center"/>
    </xf>
    <xf numFmtId="188" fontId="20" fillId="12" borderId="13" xfId="0" applyNumberFormat="1" applyFont="1" applyFill="1" applyBorder="1" applyAlignment="1">
      <alignment horizontal="center" vertical="center"/>
    </xf>
    <xf numFmtId="49" fontId="8" fillId="12" borderId="61" xfId="0" applyNumberFormat="1" applyFont="1" applyFill="1" applyBorder="1" applyAlignment="1">
      <alignment horizontal="center" vertical="center"/>
    </xf>
    <xf numFmtId="49" fontId="8" fillId="12" borderId="17" xfId="0" applyNumberFormat="1" applyFont="1" applyFill="1" applyBorder="1" applyAlignment="1">
      <alignment horizontal="center" vertical="center"/>
    </xf>
    <xf numFmtId="188" fontId="8" fillId="12" borderId="17" xfId="0" applyNumberFormat="1" applyFont="1" applyFill="1" applyBorder="1" applyAlignment="1">
      <alignment horizontal="center" vertical="center"/>
    </xf>
    <xf numFmtId="0" fontId="8" fillId="9" borderId="59" xfId="0" applyFont="1" applyFill="1" applyBorder="1" applyAlignment="1">
      <alignment horizontal="center" vertical="top"/>
    </xf>
    <xf numFmtId="0" fontId="11" fillId="9" borderId="59" xfId="0" applyFont="1" applyFill="1" applyBorder="1" applyAlignment="1">
      <alignment vertical="top"/>
    </xf>
    <xf numFmtId="188" fontId="8" fillId="9" borderId="59" xfId="0" applyNumberFormat="1" applyFont="1" applyFill="1" applyBorder="1" applyAlignment="1">
      <alignment horizontal="right"/>
    </xf>
    <xf numFmtId="188" fontId="8" fillId="9" borderId="35" xfId="0" applyNumberFormat="1" applyFont="1" applyFill="1" applyBorder="1" applyAlignment="1">
      <alignment horizontal="right"/>
    </xf>
    <xf numFmtId="188" fontId="8" fillId="9" borderId="29" xfId="0" applyNumberFormat="1" applyFont="1" applyFill="1" applyBorder="1" applyAlignment="1">
      <alignment horizontal="right"/>
    </xf>
    <xf numFmtId="188" fontId="8" fillId="9" borderId="65" xfId="0" applyNumberFormat="1" applyFont="1" applyFill="1" applyBorder="1" applyAlignment="1">
      <alignment horizontal="right"/>
    </xf>
    <xf numFmtId="0" fontId="8" fillId="9" borderId="35" xfId="0" applyFont="1" applyFill="1" applyBorder="1" applyAlignment="1">
      <alignment vertical="top"/>
    </xf>
    <xf numFmtId="0" fontId="8" fillId="9" borderId="29" xfId="0" applyFont="1" applyFill="1" applyBorder="1" applyAlignment="1">
      <alignment vertical="top"/>
    </xf>
    <xf numFmtId="0" fontId="11" fillId="0" borderId="21" xfId="0" applyFont="1" applyBorder="1" applyAlignment="1">
      <alignment vertical="top" wrapText="1"/>
    </xf>
    <xf numFmtId="188" fontId="8" fillId="9" borderId="21" xfId="0" applyNumberFormat="1" applyFont="1" applyFill="1" applyBorder="1" applyAlignment="1">
      <alignment horizontal="right"/>
    </xf>
    <xf numFmtId="188" fontId="8" fillId="0" borderId="23" xfId="0" applyNumberFormat="1" applyFont="1" applyBorder="1" applyAlignment="1">
      <alignment horizontal="right"/>
    </xf>
    <xf numFmtId="188" fontId="8" fillId="9" borderId="39" xfId="0" applyNumberFormat="1" applyFont="1" applyFill="1" applyBorder="1" applyAlignment="1">
      <alignment horizontal="right"/>
    </xf>
    <xf numFmtId="188" fontId="8" fillId="9" borderId="40" xfId="0" applyNumberFormat="1" applyFont="1" applyFill="1" applyBorder="1" applyAlignment="1">
      <alignment horizontal="right"/>
    </xf>
    <xf numFmtId="0" fontId="8" fillId="9" borderId="39" xfId="0" applyFont="1" applyFill="1" applyBorder="1" applyAlignment="1">
      <alignment vertical="top"/>
    </xf>
    <xf numFmtId="0" fontId="14" fillId="0" borderId="21" xfId="0" applyFont="1" applyBorder="1" applyAlignment="1">
      <alignment horizontal="center"/>
    </xf>
    <xf numFmtId="0" fontId="13" fillId="0" borderId="21" xfId="0" applyFont="1" applyBorder="1"/>
    <xf numFmtId="49" fontId="14" fillId="0" borderId="21" xfId="0" applyNumberFormat="1" applyFont="1" applyBorder="1" applyAlignment="1">
      <alignment horizontal="center"/>
    </xf>
    <xf numFmtId="188" fontId="8" fillId="0" borderId="22" xfId="0" applyNumberFormat="1" applyFont="1" applyBorder="1" applyAlignment="1">
      <alignment horizontal="right"/>
    </xf>
    <xf numFmtId="0" fontId="25" fillId="0" borderId="24" xfId="0" applyFont="1" applyBorder="1" applyAlignment="1">
      <alignment horizontal="center" vertical="top"/>
    </xf>
    <xf numFmtId="0" fontId="26" fillId="0" borderId="25" xfId="0" applyFont="1" applyBorder="1" applyAlignment="1">
      <alignment horizontal="left"/>
    </xf>
    <xf numFmtId="187" fontId="25" fillId="0" borderId="24" xfId="0" applyNumberFormat="1" applyFont="1" applyBorder="1" applyAlignment="1">
      <alignment horizontal="right" vertical="center"/>
    </xf>
    <xf numFmtId="0" fontId="27" fillId="0" borderId="23" xfId="0" applyFont="1" applyBorder="1" applyAlignment="1">
      <alignment vertical="top"/>
    </xf>
    <xf numFmtId="187" fontId="25" fillId="0" borderId="21" xfId="0" applyNumberFormat="1" applyFont="1" applyBorder="1" applyAlignment="1">
      <alignment horizontal="right" vertical="center"/>
    </xf>
    <xf numFmtId="49" fontId="14" fillId="0" borderId="25" xfId="0" applyNumberFormat="1" applyFont="1" applyBorder="1" applyAlignment="1">
      <alignment horizontal="center" vertical="center"/>
    </xf>
    <xf numFmtId="188" fontId="14" fillId="0" borderId="21" xfId="0" applyNumberFormat="1" applyFont="1" applyBorder="1" applyAlignment="1">
      <alignment shrinkToFit="1"/>
    </xf>
    <xf numFmtId="189" fontId="14" fillId="0" borderId="22" xfId="0" applyNumberFormat="1" applyFont="1" applyBorder="1" applyAlignment="1">
      <alignment horizontal="center" vertical="top"/>
    </xf>
    <xf numFmtId="0" fontId="22" fillId="0" borderId="22" xfId="0" applyFont="1" applyBorder="1" applyAlignment="1">
      <alignment horizontal="center"/>
    </xf>
    <xf numFmtId="189" fontId="22" fillId="0" borderId="22" xfId="0" applyNumberFormat="1" applyFont="1" applyBorder="1" applyAlignment="1">
      <alignment horizontal="center"/>
    </xf>
    <xf numFmtId="0" fontId="14" fillId="0" borderId="30" xfId="0" applyFont="1" applyBorder="1" applyAlignment="1">
      <alignment vertical="center" wrapText="1"/>
    </xf>
    <xf numFmtId="0" fontId="13" fillId="0" borderId="21" xfId="0" applyFont="1" applyBorder="1" applyAlignment="1">
      <alignment horizontal="left"/>
    </xf>
    <xf numFmtId="187" fontId="24" fillId="0" borderId="21" xfId="0" applyNumberFormat="1" applyFont="1" applyBorder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0" fontId="22" fillId="0" borderId="21" xfId="0" applyFont="1" applyBorder="1" applyAlignment="1">
      <alignment vertical="top"/>
    </xf>
    <xf numFmtId="0" fontId="14" fillId="0" borderId="23" xfId="0" applyFont="1" applyBorder="1"/>
    <xf numFmtId="188" fontId="14" fillId="0" borderId="31" xfId="0" applyNumberFormat="1" applyFont="1" applyBorder="1" applyAlignment="1">
      <alignment shrinkToFit="1"/>
    </xf>
    <xf numFmtId="49" fontId="14" fillId="0" borderId="31" xfId="0" applyNumberFormat="1" applyFont="1" applyBorder="1" applyAlignment="1">
      <alignment horizontal="center"/>
    </xf>
    <xf numFmtId="188" fontId="8" fillId="9" borderId="33" xfId="0" applyNumberFormat="1" applyFont="1" applyFill="1" applyBorder="1" applyAlignment="1">
      <alignment horizontal="right"/>
    </xf>
    <xf numFmtId="188" fontId="8" fillId="9" borderId="51" xfId="0" applyNumberFormat="1" applyFont="1" applyFill="1" applyBorder="1" applyAlignment="1">
      <alignment horizontal="right"/>
    </xf>
    <xf numFmtId="49" fontId="14" fillId="0" borderId="32" xfId="0" applyNumberFormat="1" applyFont="1" applyBorder="1" applyAlignment="1">
      <alignment horizontal="center" vertical="top"/>
    </xf>
    <xf numFmtId="0" fontId="14" fillId="0" borderId="24" xfId="0" applyFont="1" applyBorder="1"/>
    <xf numFmtId="188" fontId="14" fillId="0" borderId="24" xfId="0" applyNumberFormat="1" applyFont="1" applyBorder="1" applyAlignment="1">
      <alignment horizontal="right"/>
    </xf>
    <xf numFmtId="49" fontId="14" fillId="0" borderId="24" xfId="0" applyNumberFormat="1" applyFont="1" applyBorder="1" applyAlignment="1">
      <alignment horizontal="center"/>
    </xf>
    <xf numFmtId="188" fontId="8" fillId="0" borderId="30" xfId="0" applyNumberFormat="1" applyFont="1" applyBorder="1" applyAlignment="1">
      <alignment horizontal="right"/>
    </xf>
    <xf numFmtId="189" fontId="14" fillId="0" borderId="25" xfId="0" applyNumberFormat="1" applyFont="1" applyBorder="1" applyAlignment="1">
      <alignment horizontal="center" vertical="top"/>
    </xf>
    <xf numFmtId="0" fontId="14" fillId="0" borderId="30" xfId="0" applyFont="1" applyBorder="1" applyAlignment="1">
      <alignment vertical="top"/>
    </xf>
    <xf numFmtId="49" fontId="8" fillId="4" borderId="57" xfId="0" applyNumberFormat="1" applyFont="1" applyFill="1" applyBorder="1" applyAlignment="1">
      <alignment horizontal="center"/>
    </xf>
    <xf numFmtId="0" fontId="14" fillId="0" borderId="12" xfId="0" applyFont="1" applyBorder="1" applyAlignment="1">
      <alignment horizontal="left"/>
    </xf>
    <xf numFmtId="188" fontId="8" fillId="0" borderId="25" xfId="0" applyNumberFormat="1" applyFont="1" applyBorder="1" applyAlignment="1">
      <alignment horizontal="right"/>
    </xf>
    <xf numFmtId="0" fontId="27" fillId="0" borderId="30" xfId="0" applyFont="1" applyBorder="1" applyAlignment="1">
      <alignment vertical="top"/>
    </xf>
    <xf numFmtId="0" fontId="19" fillId="0" borderId="23" xfId="0" applyFont="1" applyBorder="1" applyAlignment="1">
      <alignment vertical="center"/>
    </xf>
    <xf numFmtId="0" fontId="17" fillId="0" borderId="23" xfId="0" applyFont="1" applyBorder="1" applyAlignment="1">
      <alignment vertical="center"/>
    </xf>
    <xf numFmtId="188" fontId="14" fillId="0" borderId="24" xfId="0" applyNumberFormat="1" applyFont="1" applyBorder="1" applyAlignment="1">
      <alignment shrinkToFit="1"/>
    </xf>
    <xf numFmtId="188" fontId="14" fillId="0" borderId="21" xfId="0" applyNumberFormat="1" applyFont="1" applyBorder="1" applyAlignment="1">
      <alignment vertical="top" shrinkToFit="1"/>
    </xf>
    <xf numFmtId="188" fontId="14" fillId="0" borderId="21" xfId="0" applyNumberFormat="1" applyFont="1" applyBorder="1" applyAlignment="1">
      <alignment horizontal="right" vertical="top"/>
    </xf>
    <xf numFmtId="15" fontId="14" fillId="0" borderId="21" xfId="0" applyNumberFormat="1" applyFont="1" applyBorder="1" applyAlignment="1">
      <alignment horizontal="right" vertical="top"/>
    </xf>
    <xf numFmtId="188" fontId="8" fillId="9" borderId="21" xfId="0" applyNumberFormat="1" applyFont="1" applyFill="1" applyBorder="1" applyAlignment="1">
      <alignment horizontal="right" vertical="top"/>
    </xf>
    <xf numFmtId="188" fontId="8" fillId="0" borderId="21" xfId="0" applyNumberFormat="1" applyFont="1" applyBorder="1" applyAlignment="1">
      <alignment horizontal="right" vertical="top"/>
    </xf>
    <xf numFmtId="188" fontId="14" fillId="0" borderId="23" xfId="0" applyNumberFormat="1" applyFont="1" applyBorder="1" applyAlignment="1">
      <alignment horizontal="right" vertical="top"/>
    </xf>
    <xf numFmtId="188" fontId="14" fillId="9" borderId="39" xfId="0" applyNumberFormat="1" applyFont="1" applyFill="1" applyBorder="1" applyAlignment="1">
      <alignment horizontal="right" vertical="top"/>
    </xf>
    <xf numFmtId="188" fontId="8" fillId="9" borderId="39" xfId="0" applyNumberFormat="1" applyFont="1" applyFill="1" applyBorder="1" applyAlignment="1">
      <alignment horizontal="right" vertical="top"/>
    </xf>
    <xf numFmtId="194" fontId="14" fillId="0" borderId="21" xfId="0" applyNumberFormat="1" applyFont="1" applyBorder="1" applyAlignment="1">
      <alignment horizontal="center" vertical="top" shrinkToFit="1"/>
    </xf>
    <xf numFmtId="0" fontId="14" fillId="0" borderId="23" xfId="0" applyFont="1" applyBorder="1" applyAlignment="1">
      <alignment vertical="top" shrinkToFit="1"/>
    </xf>
    <xf numFmtId="194" fontId="14" fillId="0" borderId="24" xfId="0" applyNumberFormat="1" applyFont="1" applyBorder="1" applyAlignment="1">
      <alignment horizontal="center" shrinkToFit="1"/>
    </xf>
    <xf numFmtId="0" fontId="14" fillId="0" borderId="24" xfId="0" applyFont="1" applyBorder="1" applyAlignment="1">
      <alignment vertical="top" wrapText="1"/>
    </xf>
    <xf numFmtId="188" fontId="8" fillId="9" borderId="29" xfId="0" applyNumberFormat="1" applyFont="1" applyFill="1" applyBorder="1" applyAlignment="1">
      <alignment horizontal="right" vertical="top"/>
    </xf>
    <xf numFmtId="188" fontId="8" fillId="0" borderId="24" xfId="0" applyNumberFormat="1" applyFont="1" applyBorder="1" applyAlignment="1">
      <alignment horizontal="right" vertical="top"/>
    </xf>
    <xf numFmtId="188" fontId="14" fillId="0" borderId="24" xfId="0" applyNumberFormat="1" applyFont="1" applyBorder="1" applyAlignment="1">
      <alignment vertical="top" shrinkToFit="1"/>
    </xf>
    <xf numFmtId="188" fontId="14" fillId="0" borderId="30" xfId="0" applyNumberFormat="1" applyFont="1" applyBorder="1" applyAlignment="1">
      <alignment horizontal="right" vertical="top"/>
    </xf>
    <xf numFmtId="188" fontId="14" fillId="9" borderId="35" xfId="0" applyNumberFormat="1" applyFont="1" applyFill="1" applyBorder="1" applyAlignment="1">
      <alignment horizontal="right" vertical="top"/>
    </xf>
    <xf numFmtId="188" fontId="8" fillId="9" borderId="35" xfId="0" applyNumberFormat="1" applyFont="1" applyFill="1" applyBorder="1" applyAlignment="1">
      <alignment horizontal="right" vertical="top"/>
    </xf>
    <xf numFmtId="188" fontId="14" fillId="9" borderId="29" xfId="0" applyNumberFormat="1" applyFont="1" applyFill="1" applyBorder="1" applyAlignment="1">
      <alignment horizontal="right"/>
    </xf>
    <xf numFmtId="194" fontId="14" fillId="0" borderId="21" xfId="0" applyNumberFormat="1" applyFont="1" applyBorder="1" applyAlignment="1">
      <alignment horizontal="center" shrinkToFit="1"/>
    </xf>
    <xf numFmtId="0" fontId="14" fillId="0" borderId="21" xfId="0" applyFont="1" applyBorder="1" applyAlignment="1">
      <alignment vertical="top" wrapText="1"/>
    </xf>
    <xf numFmtId="188" fontId="8" fillId="9" borderId="50" xfId="0" applyNumberFormat="1" applyFont="1" applyFill="1" applyBorder="1" applyAlignment="1">
      <alignment horizontal="right"/>
    </xf>
    <xf numFmtId="0" fontId="14" fillId="0" borderId="21" xfId="0" applyFont="1" applyBorder="1" applyAlignment="1">
      <alignment horizontal="center" vertical="center"/>
    </xf>
    <xf numFmtId="193" fontId="14" fillId="0" borderId="22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4" xfId="0" applyFont="1" applyBorder="1" applyAlignment="1">
      <alignment vertical="center" wrapText="1"/>
    </xf>
    <xf numFmtId="188" fontId="8" fillId="0" borderId="24" xfId="0" applyNumberFormat="1" applyFont="1" applyBorder="1" applyAlignment="1">
      <alignment vertical="top"/>
    </xf>
    <xf numFmtId="188" fontId="14" fillId="0" borderId="30" xfId="0" applyNumberFormat="1" applyFont="1" applyBorder="1" applyAlignment="1">
      <alignment horizontal="right"/>
    </xf>
    <xf numFmtId="188" fontId="14" fillId="9" borderId="35" xfId="0" applyNumberFormat="1" applyFont="1" applyFill="1" applyBorder="1" applyAlignment="1">
      <alignment horizontal="right"/>
    </xf>
    <xf numFmtId="188" fontId="8" fillId="9" borderId="66" xfId="0" applyNumberFormat="1" applyFont="1" applyFill="1" applyBorder="1" applyAlignment="1">
      <alignment horizontal="right"/>
    </xf>
    <xf numFmtId="0" fontId="13" fillId="0" borderId="25" xfId="0" applyFont="1" applyBorder="1" applyAlignment="1">
      <alignment horizontal="left" vertical="center"/>
    </xf>
    <xf numFmtId="49" fontId="14" fillId="0" borderId="24" xfId="0" applyNumberFormat="1" applyFont="1" applyBorder="1" applyAlignment="1">
      <alignment horizontal="center" vertical="center"/>
    </xf>
    <xf numFmtId="188" fontId="8" fillId="9" borderId="29" xfId="0" applyNumberFormat="1" applyFont="1" applyFill="1" applyBorder="1" applyAlignment="1">
      <alignment horizontal="right" vertical="center"/>
    </xf>
    <xf numFmtId="188" fontId="14" fillId="0" borderId="24" xfId="0" applyNumberFormat="1" applyFont="1" applyBorder="1" applyAlignment="1">
      <alignment vertical="center" shrinkToFit="1"/>
    </xf>
    <xf numFmtId="188" fontId="14" fillId="0" borderId="30" xfId="0" applyNumberFormat="1" applyFont="1" applyBorder="1" applyAlignment="1">
      <alignment horizontal="right" vertical="center"/>
    </xf>
    <xf numFmtId="188" fontId="14" fillId="9" borderId="35" xfId="0" applyNumberFormat="1" applyFont="1" applyFill="1" applyBorder="1" applyAlignment="1">
      <alignment horizontal="right" vertical="center"/>
    </xf>
    <xf numFmtId="188" fontId="14" fillId="9" borderId="66" xfId="0" applyNumberFormat="1" applyFont="1" applyFill="1" applyBorder="1" applyAlignment="1">
      <alignment horizontal="right" vertical="center"/>
    </xf>
    <xf numFmtId="188" fontId="14" fillId="9" borderId="29" xfId="0" applyNumberFormat="1" applyFont="1" applyFill="1" applyBorder="1" applyAlignment="1">
      <alignment horizontal="right" vertical="center"/>
    </xf>
    <xf numFmtId="49" fontId="14" fillId="0" borderId="25" xfId="0" applyNumberFormat="1" applyFont="1" applyBorder="1" applyAlignment="1">
      <alignment horizontal="right" vertical="center"/>
    </xf>
    <xf numFmtId="0" fontId="14" fillId="0" borderId="25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188" fontId="8" fillId="0" borderId="21" xfId="0" applyNumberFormat="1" applyFont="1" applyBorder="1" applyAlignment="1">
      <alignment vertical="center"/>
    </xf>
    <xf numFmtId="188" fontId="8" fillId="9" borderId="21" xfId="0" applyNumberFormat="1" applyFont="1" applyFill="1" applyBorder="1" applyAlignment="1">
      <alignment horizontal="right" vertical="center"/>
    </xf>
    <xf numFmtId="188" fontId="14" fillId="0" borderId="21" xfId="0" applyNumberFormat="1" applyFont="1" applyBorder="1" applyAlignment="1">
      <alignment vertical="center" shrinkToFit="1"/>
    </xf>
    <xf numFmtId="188" fontId="14" fillId="0" borderId="23" xfId="0" applyNumberFormat="1" applyFont="1" applyBorder="1" applyAlignment="1">
      <alignment horizontal="right" vertical="center"/>
    </xf>
    <xf numFmtId="188" fontId="14" fillId="9" borderId="39" xfId="0" applyNumberFormat="1" applyFont="1" applyFill="1" applyBorder="1" applyAlignment="1">
      <alignment horizontal="right" vertical="center"/>
    </xf>
    <xf numFmtId="188" fontId="8" fillId="9" borderId="50" xfId="0" applyNumberFormat="1" applyFont="1" applyFill="1" applyBorder="1" applyAlignment="1">
      <alignment horizontal="right" vertical="center"/>
    </xf>
    <xf numFmtId="188" fontId="14" fillId="9" borderId="21" xfId="0" applyNumberFormat="1" applyFont="1" applyFill="1" applyBorder="1" applyAlignment="1">
      <alignment horizontal="right" vertical="center"/>
    </xf>
    <xf numFmtId="49" fontId="14" fillId="0" borderId="22" xfId="0" applyNumberFormat="1" applyFont="1" applyBorder="1" applyAlignment="1">
      <alignment horizontal="right" vertical="center"/>
    </xf>
    <xf numFmtId="0" fontId="19" fillId="0" borderId="23" xfId="0" applyFont="1" applyBorder="1" applyAlignment="1">
      <alignment horizontal="left"/>
    </xf>
    <xf numFmtId="188" fontId="8" fillId="0" borderId="24" xfId="0" applyNumberFormat="1" applyFont="1" applyBorder="1" applyAlignment="1">
      <alignment vertical="center"/>
    </xf>
    <xf numFmtId="188" fontId="8" fillId="9" borderId="66" xfId="0" applyNumberFormat="1" applyFont="1" applyFill="1" applyBorder="1" applyAlignment="1">
      <alignment horizontal="right" vertical="center"/>
    </xf>
    <xf numFmtId="188" fontId="8" fillId="0" borderId="15" xfId="0" applyNumberFormat="1" applyFont="1" applyBorder="1" applyAlignment="1">
      <alignment horizontal="right" vertical="center"/>
    </xf>
    <xf numFmtId="0" fontId="14" fillId="0" borderId="12" xfId="0" applyFont="1" applyBorder="1" applyAlignment="1">
      <alignment vertical="center" wrapText="1"/>
    </xf>
    <xf numFmtId="0" fontId="14" fillId="0" borderId="23" xfId="0" applyFont="1" applyBorder="1" applyAlignment="1">
      <alignment vertical="center" wrapText="1"/>
    </xf>
    <xf numFmtId="188" fontId="8" fillId="0" borderId="21" xfId="0" applyNumberFormat="1" applyFont="1" applyBorder="1" applyAlignment="1">
      <alignment vertical="top"/>
    </xf>
    <xf numFmtId="49" fontId="14" fillId="0" borderId="21" xfId="0" applyNumberFormat="1" applyFont="1" applyBorder="1" applyAlignment="1">
      <alignment horizontal="right" vertical="center"/>
    </xf>
    <xf numFmtId="49" fontId="15" fillId="0" borderId="21" xfId="0" applyNumberFormat="1" applyFont="1" applyBorder="1" applyAlignment="1">
      <alignment horizontal="center"/>
    </xf>
    <xf numFmtId="0" fontId="14" fillId="9" borderId="9" xfId="0" applyFont="1" applyFill="1" applyBorder="1" applyAlignment="1">
      <alignment horizontal="center" vertical="center"/>
    </xf>
    <xf numFmtId="0" fontId="14" fillId="9" borderId="9" xfId="0" applyFont="1" applyFill="1" applyBorder="1" applyAlignment="1">
      <alignment horizontal="center" vertical="center" wrapText="1"/>
    </xf>
    <xf numFmtId="188" fontId="14" fillId="9" borderId="9" xfId="0" applyNumberFormat="1" applyFont="1" applyFill="1" applyBorder="1" applyAlignment="1">
      <alignment horizontal="right" vertical="center"/>
    </xf>
    <xf numFmtId="49" fontId="14" fillId="9" borderId="36" xfId="0" applyNumberFormat="1" applyFont="1" applyFill="1" applyBorder="1" applyAlignment="1">
      <alignment horizontal="right" vertical="center"/>
    </xf>
    <xf numFmtId="0" fontId="14" fillId="9" borderId="37" xfId="0" applyFont="1" applyFill="1" applyBorder="1" applyAlignment="1">
      <alignment vertical="center"/>
    </xf>
    <xf numFmtId="0" fontId="13" fillId="9" borderId="29" xfId="0" applyFont="1" applyFill="1" applyBorder="1" applyAlignment="1">
      <alignment vertical="center"/>
    </xf>
    <xf numFmtId="0" fontId="13" fillId="9" borderId="21" xfId="0" applyFont="1" applyFill="1" applyBorder="1" applyAlignment="1">
      <alignment vertical="center" wrapText="1"/>
    </xf>
    <xf numFmtId="0" fontId="14" fillId="13" borderId="65" xfId="0" applyFont="1" applyFill="1" applyBorder="1" applyAlignment="1">
      <alignment vertical="center" wrapText="1"/>
    </xf>
    <xf numFmtId="188" fontId="14" fillId="9" borderId="65" xfId="0" applyNumberFormat="1" applyFont="1" applyFill="1" applyBorder="1" applyAlignment="1">
      <alignment horizontal="right"/>
    </xf>
    <xf numFmtId="0" fontId="14" fillId="0" borderId="30" xfId="0" applyFont="1" applyBorder="1" applyAlignment="1">
      <alignment vertical="top" wrapText="1"/>
    </xf>
    <xf numFmtId="192" fontId="8" fillId="0" borderId="24" xfId="0" applyNumberFormat="1" applyFont="1" applyBorder="1" applyAlignment="1">
      <alignment horizontal="center" vertical="center"/>
    </xf>
    <xf numFmtId="49" fontId="14" fillId="0" borderId="21" xfId="0" applyNumberFormat="1" applyFont="1" applyBorder="1" applyAlignment="1">
      <alignment horizontal="center" vertical="top"/>
    </xf>
    <xf numFmtId="188" fontId="14" fillId="9" borderId="40" xfId="0" applyNumberFormat="1" applyFont="1" applyFill="1" applyBorder="1" applyAlignment="1">
      <alignment horizontal="right"/>
    </xf>
    <xf numFmtId="0" fontId="24" fillId="0" borderId="31" xfId="0" applyFont="1" applyBorder="1" applyAlignment="1">
      <alignment horizontal="center" vertical="top"/>
    </xf>
    <xf numFmtId="188" fontId="8" fillId="9" borderId="33" xfId="0" applyNumberFormat="1" applyFont="1" applyFill="1" applyBorder="1" applyAlignment="1">
      <alignment horizontal="right" vertical="top"/>
    </xf>
    <xf numFmtId="188" fontId="14" fillId="0" borderId="34" xfId="0" applyNumberFormat="1" applyFont="1" applyBorder="1" applyAlignment="1">
      <alignment horizontal="right"/>
    </xf>
    <xf numFmtId="188" fontId="14" fillId="9" borderId="51" xfId="0" applyNumberFormat="1" applyFont="1" applyFill="1" applyBorder="1" applyAlignment="1">
      <alignment horizontal="right"/>
    </xf>
    <xf numFmtId="188" fontId="8" fillId="9" borderId="67" xfId="0" applyNumberFormat="1" applyFont="1" applyFill="1" applyBorder="1" applyAlignment="1">
      <alignment horizontal="right"/>
    </xf>
    <xf numFmtId="188" fontId="14" fillId="9" borderId="52" xfId="0" applyNumberFormat="1" applyFont="1" applyFill="1" applyBorder="1" applyAlignment="1">
      <alignment horizontal="right"/>
    </xf>
    <xf numFmtId="49" fontId="14" fillId="0" borderId="31" xfId="0" applyNumberFormat="1" applyFont="1" applyBorder="1" applyAlignment="1">
      <alignment horizontal="center" vertical="top"/>
    </xf>
    <xf numFmtId="49" fontId="14" fillId="0" borderId="24" xfId="0" applyNumberFormat="1" applyFont="1" applyBorder="1" applyAlignment="1">
      <alignment horizontal="center" vertical="top"/>
    </xf>
    <xf numFmtId="192" fontId="8" fillId="0" borderId="21" xfId="0" applyNumberFormat="1" applyFont="1" applyBorder="1" applyAlignment="1">
      <alignment horizontal="center" vertical="center"/>
    </xf>
    <xf numFmtId="192" fontId="8" fillId="0" borderId="32" xfId="0" applyNumberFormat="1" applyFont="1" applyBorder="1" applyAlignment="1">
      <alignment horizontal="center" vertical="center"/>
    </xf>
    <xf numFmtId="187" fontId="8" fillId="0" borderId="21" xfId="0" applyNumberFormat="1" applyFont="1" applyBorder="1" applyAlignment="1">
      <alignment horizontal="right" vertical="top"/>
    </xf>
    <xf numFmtId="188" fontId="8" fillId="9" borderId="66" xfId="0" applyNumberFormat="1" applyFont="1" applyFill="1" applyBorder="1" applyAlignment="1">
      <alignment horizontal="right" vertical="top"/>
    </xf>
    <xf numFmtId="188" fontId="14" fillId="9" borderId="65" xfId="0" applyNumberFormat="1" applyFont="1" applyFill="1" applyBorder="1" applyAlignment="1">
      <alignment horizontal="right" vertical="top"/>
    </xf>
    <xf numFmtId="49" fontId="15" fillId="0" borderId="21" xfId="0" applyNumberFormat="1" applyFont="1" applyBorder="1" applyAlignment="1">
      <alignment horizontal="center" vertical="top"/>
    </xf>
    <xf numFmtId="49" fontId="14" fillId="0" borderId="38" xfId="0" applyNumberFormat="1" applyFont="1" applyBorder="1" applyAlignment="1">
      <alignment horizontal="center" vertical="top"/>
    </xf>
    <xf numFmtId="0" fontId="1" fillId="0" borderId="30" xfId="0" applyFont="1" applyBorder="1" applyAlignment="1">
      <alignment horizontal="left" vertical="top" wrapText="1"/>
    </xf>
    <xf numFmtId="0" fontId="13" fillId="0" borderId="41" xfId="0" applyFont="1" applyBorder="1" applyAlignment="1">
      <alignment horizontal="left"/>
    </xf>
    <xf numFmtId="188" fontId="14" fillId="0" borderId="24" xfId="0" applyNumberFormat="1" applyFont="1" applyBorder="1" applyAlignment="1">
      <alignment horizontal="right" vertical="top"/>
    </xf>
    <xf numFmtId="192" fontId="8" fillId="0" borderId="7" xfId="0" applyNumberFormat="1" applyFont="1" applyBorder="1" applyAlignment="1">
      <alignment horizontal="center" vertical="center"/>
    </xf>
    <xf numFmtId="49" fontId="14" fillId="0" borderId="41" xfId="0" applyNumberFormat="1" applyFont="1" applyBorder="1" applyAlignment="1">
      <alignment horizontal="center" vertical="top"/>
    </xf>
    <xf numFmtId="49" fontId="14" fillId="0" borderId="30" xfId="0" applyNumberFormat="1" applyFont="1" applyBorder="1" applyAlignment="1">
      <alignment horizontal="center" vertical="top"/>
    </xf>
    <xf numFmtId="0" fontId="13" fillId="0" borderId="38" xfId="0" applyFont="1" applyBorder="1" applyAlignment="1">
      <alignment horizontal="left"/>
    </xf>
    <xf numFmtId="0" fontId="14" fillId="9" borderId="9" xfId="0" applyFont="1" applyFill="1" applyBorder="1" applyAlignment="1">
      <alignment horizontal="center"/>
    </xf>
    <xf numFmtId="188" fontId="14" fillId="9" borderId="9" xfId="0" applyNumberFormat="1" applyFont="1" applyFill="1" applyBorder="1" applyAlignment="1">
      <alignment horizontal="right"/>
    </xf>
    <xf numFmtId="49" fontId="14" fillId="9" borderId="36" xfId="0" applyNumberFormat="1" applyFont="1" applyFill="1" applyBorder="1" applyAlignment="1">
      <alignment horizontal="right"/>
    </xf>
    <xf numFmtId="0" fontId="14" fillId="9" borderId="37" xfId="0" applyFont="1" applyFill="1" applyBorder="1"/>
    <xf numFmtId="0" fontId="14" fillId="12" borderId="48" xfId="0" applyFont="1" applyFill="1" applyBorder="1" applyAlignment="1">
      <alignment horizontal="center"/>
    </xf>
    <xf numFmtId="188" fontId="14" fillId="12" borderId="48" xfId="0" applyNumberFormat="1" applyFont="1" applyFill="1" applyBorder="1" applyAlignment="1">
      <alignment horizontal="right"/>
    </xf>
    <xf numFmtId="49" fontId="14" fillId="12" borderId="47" xfId="0" applyNumberFormat="1" applyFont="1" applyFill="1" applyBorder="1" applyAlignment="1">
      <alignment horizontal="right"/>
    </xf>
    <xf numFmtId="0" fontId="14" fillId="12" borderId="49" xfId="0" applyFont="1" applyFill="1" applyBorder="1"/>
    <xf numFmtId="0" fontId="8" fillId="0" borderId="59" xfId="0" applyFont="1" applyBorder="1" applyAlignment="1">
      <alignment horizontal="center" vertical="center"/>
    </xf>
    <xf numFmtId="0" fontId="11" fillId="3" borderId="63" xfId="0" applyFont="1" applyFill="1" applyBorder="1" applyAlignment="1">
      <alignment vertical="center"/>
    </xf>
    <xf numFmtId="188" fontId="8" fillId="0" borderId="7" xfId="0" applyNumberFormat="1" applyFont="1" applyBorder="1" applyAlignment="1">
      <alignment horizontal="right" vertical="center"/>
    </xf>
    <xf numFmtId="49" fontId="8" fillId="0" borderId="7" xfId="0" applyNumberFormat="1" applyFont="1" applyBorder="1" applyAlignment="1">
      <alignment horizontal="center" vertical="center" wrapText="1"/>
    </xf>
    <xf numFmtId="188" fontId="8" fillId="0" borderId="12" xfId="0" applyNumberFormat="1" applyFont="1" applyBorder="1" applyAlignment="1">
      <alignment horizontal="right" vertical="center"/>
    </xf>
    <xf numFmtId="188" fontId="8" fillId="6" borderId="13" xfId="0" applyNumberFormat="1" applyFont="1" applyFill="1" applyBorder="1" applyAlignment="1">
      <alignment horizontal="right" vertical="center"/>
    </xf>
    <xf numFmtId="15" fontId="8" fillId="0" borderId="14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11" fillId="0" borderId="21" xfId="0" applyFont="1" applyBorder="1" applyAlignment="1">
      <alignment vertical="top"/>
    </xf>
    <xf numFmtId="188" fontId="28" fillId="0" borderId="21" xfId="0" applyNumberFormat="1" applyFont="1" applyBorder="1" applyAlignment="1">
      <alignment horizontal="center" vertical="center"/>
    </xf>
    <xf numFmtId="15" fontId="14" fillId="0" borderId="22" xfId="0" applyNumberFormat="1" applyFont="1" applyBorder="1" applyAlignment="1">
      <alignment horizontal="center"/>
    </xf>
    <xf numFmtId="188" fontId="14" fillId="0" borderId="23" xfId="0" applyNumberFormat="1" applyFont="1" applyBorder="1" applyAlignment="1">
      <alignment horizontal="left"/>
    </xf>
    <xf numFmtId="0" fontId="8" fillId="0" borderId="23" xfId="0" applyFont="1" applyBorder="1" applyAlignment="1">
      <alignment horizontal="center" vertical="center"/>
    </xf>
    <xf numFmtId="0" fontId="13" fillId="0" borderId="21" xfId="0" applyFont="1" applyBorder="1" applyAlignment="1">
      <alignment vertical="top"/>
    </xf>
    <xf numFmtId="188" fontId="8" fillId="6" borderId="21" xfId="0" applyNumberFormat="1" applyFont="1" applyFill="1" applyBorder="1" applyAlignment="1">
      <alignment horizontal="right" vertical="center"/>
    </xf>
    <xf numFmtId="188" fontId="14" fillId="0" borderId="21" xfId="0" applyNumberFormat="1" applyFont="1" applyBorder="1" applyAlignment="1">
      <alignment horizontal="center" vertical="center"/>
    </xf>
    <xf numFmtId="189" fontId="14" fillId="0" borderId="22" xfId="0" applyNumberFormat="1" applyFont="1" applyBorder="1" applyAlignment="1">
      <alignment horizontal="center"/>
    </xf>
    <xf numFmtId="0" fontId="13" fillId="0" borderId="24" xfId="0" applyFont="1" applyBorder="1" applyAlignment="1">
      <alignment vertical="top"/>
    </xf>
    <xf numFmtId="0" fontId="14" fillId="0" borderId="23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 wrapText="1"/>
    </xf>
    <xf numFmtId="49" fontId="14" fillId="0" borderId="21" xfId="0" applyNumberFormat="1" applyFont="1" applyBorder="1" applyAlignment="1">
      <alignment horizontal="left" vertical="center"/>
    </xf>
    <xf numFmtId="49" fontId="8" fillId="0" borderId="21" xfId="0" applyNumberFormat="1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49" fontId="29" fillId="0" borderId="21" xfId="0" applyNumberFormat="1" applyFont="1" applyBorder="1" applyAlignment="1">
      <alignment horizontal="left" vertical="top"/>
    </xf>
    <xf numFmtId="189" fontId="8" fillId="0" borderId="41" xfId="0" applyNumberFormat="1" applyFont="1" applyBorder="1" applyAlignment="1">
      <alignment horizontal="center" vertical="center"/>
    </xf>
    <xf numFmtId="49" fontId="14" fillId="0" borderId="21" xfId="0" applyNumberFormat="1" applyFont="1" applyBorder="1" applyAlignment="1">
      <alignment horizontal="left" vertical="top"/>
    </xf>
    <xf numFmtId="0" fontId="8" fillId="0" borderId="41" xfId="0" applyFont="1" applyBorder="1" applyAlignment="1">
      <alignment horizontal="center" vertical="center"/>
    </xf>
    <xf numFmtId="49" fontId="14" fillId="0" borderId="24" xfId="0" applyNumberFormat="1" applyFont="1" applyBorder="1" applyAlignment="1">
      <alignment horizontal="left" vertical="top"/>
    </xf>
    <xf numFmtId="188" fontId="14" fillId="0" borderId="24" xfId="0" applyNumberFormat="1" applyFont="1" applyBorder="1" applyAlignment="1">
      <alignment horizontal="center" vertical="center"/>
    </xf>
    <xf numFmtId="188" fontId="8" fillId="0" borderId="23" xfId="0" applyNumberFormat="1" applyFont="1" applyBorder="1" applyAlignment="1">
      <alignment horizontal="left"/>
    </xf>
    <xf numFmtId="188" fontId="17" fillId="0" borderId="21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9" fillId="0" borderId="12" xfId="0" applyFont="1" applyBorder="1" applyAlignment="1">
      <alignment horizontal="left"/>
    </xf>
    <xf numFmtId="189" fontId="8" fillId="0" borderId="41" xfId="0" applyNumberFormat="1" applyFont="1" applyBorder="1" applyAlignment="1">
      <alignment horizontal="center"/>
    </xf>
    <xf numFmtId="0" fontId="24" fillId="0" borderId="12" xfId="0" applyFont="1" applyBorder="1" applyAlignment="1">
      <alignment horizontal="left"/>
    </xf>
    <xf numFmtId="0" fontId="14" fillId="0" borderId="31" xfId="0" applyFont="1" applyBorder="1"/>
    <xf numFmtId="189" fontId="1" fillId="0" borderId="41" xfId="0" applyNumberFormat="1" applyFont="1" applyBorder="1" applyAlignment="1">
      <alignment horizontal="center"/>
    </xf>
    <xf numFmtId="190" fontId="8" fillId="0" borderId="41" xfId="0" applyNumberFormat="1" applyFont="1" applyBorder="1" applyAlignment="1">
      <alignment horizontal="center" vertical="center"/>
    </xf>
    <xf numFmtId="0" fontId="14" fillId="0" borderId="21" xfId="0" applyFont="1" applyBorder="1" applyAlignment="1">
      <alignment shrinkToFit="1"/>
    </xf>
    <xf numFmtId="0" fontId="29" fillId="0" borderId="24" xfId="0" applyFont="1" applyBorder="1" applyAlignment="1">
      <alignment shrinkToFit="1"/>
    </xf>
    <xf numFmtId="188" fontId="17" fillId="0" borderId="24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>
      <alignment horizontal="center" vertical="center" wrapText="1"/>
    </xf>
    <xf numFmtId="187" fontId="14" fillId="0" borderId="24" xfId="0" applyNumberFormat="1" applyFont="1" applyBorder="1" applyAlignment="1">
      <alignment horizontal="right" vertical="center"/>
    </xf>
    <xf numFmtId="15" fontId="14" fillId="0" borderId="41" xfId="0" applyNumberFormat="1" applyFont="1" applyBorder="1" applyAlignment="1">
      <alignment horizontal="center"/>
    </xf>
    <xf numFmtId="187" fontId="8" fillId="4" borderId="39" xfId="0" applyNumberFormat="1" applyFont="1" applyFill="1" applyBorder="1" applyAlignment="1">
      <alignment horizontal="left"/>
    </xf>
    <xf numFmtId="49" fontId="14" fillId="0" borderId="41" xfId="0" applyNumberFormat="1" applyFont="1" applyBorder="1" applyAlignment="1">
      <alignment horizontal="center" vertical="center"/>
    </xf>
    <xf numFmtId="187" fontId="14" fillId="0" borderId="23" xfId="0" applyNumberFormat="1" applyFont="1" applyBorder="1"/>
    <xf numFmtId="187" fontId="14" fillId="0" borderId="21" xfId="0" applyNumberFormat="1" applyFont="1" applyBorder="1" applyAlignment="1">
      <alignment horizontal="right" vertical="center"/>
    </xf>
    <xf numFmtId="188" fontId="8" fillId="6" borderId="26" xfId="0" applyNumberFormat="1" applyFont="1" applyFill="1" applyBorder="1" applyAlignment="1">
      <alignment horizontal="right" vertical="center"/>
    </xf>
    <xf numFmtId="188" fontId="8" fillId="6" borderId="29" xfId="0" applyNumberFormat="1" applyFont="1" applyFill="1" applyBorder="1" applyAlignment="1">
      <alignment horizontal="right" vertical="center"/>
    </xf>
    <xf numFmtId="188" fontId="8" fillId="6" borderId="29" xfId="0" applyNumberFormat="1" applyFont="1" applyFill="1" applyBorder="1" applyAlignment="1">
      <alignment horizontal="center" vertical="center"/>
    </xf>
    <xf numFmtId="15" fontId="14" fillId="0" borderId="38" xfId="0" applyNumberFormat="1" applyFont="1" applyBorder="1" applyAlignment="1">
      <alignment horizontal="center"/>
    </xf>
    <xf numFmtId="187" fontId="14" fillId="0" borderId="30" xfId="0" applyNumberFormat="1" applyFont="1" applyBorder="1"/>
    <xf numFmtId="15" fontId="8" fillId="0" borderId="41" xfId="0" quotePrefix="1" applyNumberFormat="1" applyFont="1" applyBorder="1" applyAlignment="1">
      <alignment horizontal="center" vertical="center"/>
    </xf>
    <xf numFmtId="3" fontId="14" fillId="0" borderId="24" xfId="0" applyNumberFormat="1" applyFont="1" applyBorder="1" applyAlignment="1">
      <alignment horizontal="right"/>
    </xf>
    <xf numFmtId="195" fontId="14" fillId="0" borderId="24" xfId="0" applyNumberFormat="1" applyFont="1" applyBorder="1" applyAlignment="1">
      <alignment horizontal="center"/>
    </xf>
    <xf numFmtId="187" fontId="1" fillId="0" borderId="23" xfId="0" applyNumberFormat="1" applyFont="1" applyBorder="1"/>
    <xf numFmtId="0" fontId="1" fillId="0" borderId="23" xfId="0" applyFont="1" applyBorder="1" applyAlignment="1">
      <alignment horizontal="left" vertical="center"/>
    </xf>
    <xf numFmtId="0" fontId="14" fillId="0" borderId="21" xfId="0" applyFont="1" applyBorder="1" applyAlignment="1">
      <alignment horizontal="left" shrinkToFit="1"/>
    </xf>
    <xf numFmtId="0" fontId="14" fillId="0" borderId="41" xfId="0" applyFont="1" applyBorder="1" applyAlignment="1">
      <alignment horizontal="center"/>
    </xf>
    <xf numFmtId="0" fontId="14" fillId="0" borderId="31" xfId="0" applyFont="1" applyBorder="1" applyAlignment="1">
      <alignment horizontal="center" vertical="top"/>
    </xf>
    <xf numFmtId="3" fontId="14" fillId="0" borderId="21" xfId="0" applyNumberFormat="1" applyFont="1" applyBorder="1" applyAlignment="1">
      <alignment horizontal="right"/>
    </xf>
    <xf numFmtId="195" fontId="14" fillId="0" borderId="21" xfId="0" applyNumberFormat="1" applyFont="1" applyBorder="1" applyAlignment="1">
      <alignment horizontal="center"/>
    </xf>
    <xf numFmtId="0" fontId="14" fillId="0" borderId="24" xfId="0" applyFont="1" applyBorder="1" applyAlignment="1">
      <alignment shrinkToFit="1"/>
    </xf>
    <xf numFmtId="0" fontId="14" fillId="0" borderId="24" xfId="0" applyFont="1" applyBorder="1" applyAlignment="1">
      <alignment horizontal="left" shrinkToFit="1"/>
    </xf>
    <xf numFmtId="4" fontId="14" fillId="0" borderId="24" xfId="0" applyNumberFormat="1" applyFont="1" applyBorder="1" applyAlignment="1">
      <alignment horizontal="right"/>
    </xf>
    <xf numFmtId="0" fontId="8" fillId="0" borderId="41" xfId="0" quotePrefix="1" applyFont="1" applyBorder="1" applyAlignment="1">
      <alignment horizontal="center" vertical="center"/>
    </xf>
    <xf numFmtId="4" fontId="14" fillId="0" borderId="21" xfId="0" applyNumberFormat="1" applyFont="1" applyBorder="1" applyAlignment="1">
      <alignment horizontal="right"/>
    </xf>
    <xf numFmtId="0" fontId="8" fillId="0" borderId="23" xfId="0" applyFont="1" applyBorder="1" applyAlignment="1">
      <alignment vertical="center"/>
    </xf>
    <xf numFmtId="0" fontId="30" fillId="0" borderId="21" xfId="0" applyFont="1" applyBorder="1"/>
    <xf numFmtId="188" fontId="1" fillId="0" borderId="23" xfId="0" applyNumberFormat="1" applyFont="1" applyBorder="1" applyAlignment="1">
      <alignment horizontal="left"/>
    </xf>
    <xf numFmtId="0" fontId="20" fillId="0" borderId="23" xfId="0" applyFont="1" applyBorder="1" applyAlignment="1">
      <alignment horizontal="left" vertical="center" wrapText="1"/>
    </xf>
    <xf numFmtId="0" fontId="30" fillId="0" borderId="23" xfId="0" applyFont="1" applyBorder="1"/>
    <xf numFmtId="49" fontId="14" fillId="0" borderId="24" xfId="0" applyNumberFormat="1" applyFont="1" applyBorder="1" applyAlignment="1">
      <alignment horizontal="left" vertical="top" wrapText="1"/>
    </xf>
    <xf numFmtId="0" fontId="1" fillId="0" borderId="23" xfId="0" applyFont="1" applyBorder="1" applyAlignment="1">
      <alignment horizontal="left" vertical="center" wrapText="1"/>
    </xf>
    <xf numFmtId="0" fontId="30" fillId="0" borderId="30" xfId="0" applyFont="1" applyBorder="1"/>
    <xf numFmtId="49" fontId="14" fillId="0" borderId="21" xfId="0" applyNumberFormat="1" applyFont="1" applyBorder="1" applyAlignment="1">
      <alignment horizontal="left" vertical="top" wrapText="1"/>
    </xf>
    <xf numFmtId="0" fontId="8" fillId="0" borderId="30" xfId="0" applyFont="1" applyBorder="1" applyAlignment="1">
      <alignment horizontal="left" vertical="center"/>
    </xf>
    <xf numFmtId="49" fontId="14" fillId="0" borderId="21" xfId="0" applyNumberFormat="1" applyFont="1" applyBorder="1" applyAlignment="1">
      <alignment horizontal="left"/>
    </xf>
    <xf numFmtId="0" fontId="14" fillId="8" borderId="40" xfId="0" applyFont="1" applyFill="1" applyBorder="1"/>
    <xf numFmtId="0" fontId="14" fillId="0" borderId="21" xfId="0" applyFont="1" applyBorder="1" applyAlignment="1">
      <alignment horizontal="left" vertical="top" shrinkToFit="1"/>
    </xf>
    <xf numFmtId="49" fontId="14" fillId="0" borderId="21" xfId="0" applyNumberFormat="1" applyFont="1" applyBorder="1"/>
    <xf numFmtId="49" fontId="14" fillId="0" borderId="24" xfId="0" applyNumberFormat="1" applyFont="1" applyBorder="1"/>
    <xf numFmtId="0" fontId="8" fillId="0" borderId="22" xfId="0" quotePrefix="1" applyFont="1" applyBorder="1" applyAlignment="1">
      <alignment horizontal="center" vertical="center"/>
    </xf>
    <xf numFmtId="188" fontId="14" fillId="0" borderId="24" xfId="0" applyNumberFormat="1" applyFont="1" applyBorder="1" applyAlignment="1">
      <alignment horizontal="center"/>
    </xf>
    <xf numFmtId="188" fontId="14" fillId="0" borderId="21" xfId="0" applyNumberFormat="1" applyFont="1" applyBorder="1" applyAlignment="1">
      <alignment horizontal="center"/>
    </xf>
    <xf numFmtId="0" fontId="14" fillId="0" borderId="31" xfId="0" applyFont="1" applyBorder="1" applyAlignment="1">
      <alignment shrinkToFit="1"/>
    </xf>
    <xf numFmtId="195" fontId="14" fillId="0" borderId="22" xfId="0" applyNumberFormat="1" applyFont="1" applyBorder="1" applyAlignment="1">
      <alignment horizontal="center"/>
    </xf>
    <xf numFmtId="195" fontId="14" fillId="0" borderId="25" xfId="0" applyNumberFormat="1" applyFont="1" applyBorder="1" applyAlignment="1">
      <alignment horizontal="center" vertical="center"/>
    </xf>
    <xf numFmtId="0" fontId="14" fillId="0" borderId="30" xfId="0" applyFont="1" applyBorder="1" applyAlignment="1">
      <alignment horizontal="left" wrapText="1"/>
    </xf>
    <xf numFmtId="195" fontId="14" fillId="0" borderId="22" xfId="0" applyNumberFormat="1" applyFont="1" applyBorder="1" applyAlignment="1">
      <alignment horizontal="center" vertical="center"/>
    </xf>
    <xf numFmtId="188" fontId="14" fillId="0" borderId="22" xfId="0" applyNumberFormat="1" applyFont="1" applyBorder="1" applyAlignment="1">
      <alignment horizontal="center"/>
    </xf>
    <xf numFmtId="0" fontId="27" fillId="0" borderId="21" xfId="0" applyFont="1" applyBorder="1" applyAlignment="1">
      <alignment horizontal="center" vertical="top"/>
    </xf>
    <xf numFmtId="0" fontId="27" fillId="0" borderId="24" xfId="0" applyFont="1" applyBorder="1" applyAlignment="1">
      <alignment horizontal="center" vertical="top"/>
    </xf>
    <xf numFmtId="188" fontId="14" fillId="0" borderId="25" xfId="0" applyNumberFormat="1" applyFont="1" applyBorder="1" applyAlignment="1">
      <alignment horizontal="center"/>
    </xf>
    <xf numFmtId="0" fontId="14" fillId="0" borderId="30" xfId="0" applyFont="1" applyBorder="1"/>
    <xf numFmtId="0" fontId="14" fillId="0" borderId="22" xfId="0" applyFont="1" applyBorder="1" applyAlignment="1">
      <alignment horizontal="center"/>
    </xf>
    <xf numFmtId="0" fontId="14" fillId="0" borderId="7" xfId="0" applyFont="1" applyBorder="1" applyAlignment="1">
      <alignment horizontal="center" vertical="top"/>
    </xf>
    <xf numFmtId="0" fontId="14" fillId="0" borderId="7" xfId="0" applyFont="1" applyBorder="1"/>
    <xf numFmtId="188" fontId="14" fillId="0" borderId="7" xfId="0" applyNumberFormat="1" applyFont="1" applyBorder="1" applyAlignment="1">
      <alignment horizontal="right"/>
    </xf>
    <xf numFmtId="188" fontId="8" fillId="6" borderId="68" xfId="0" applyNumberFormat="1" applyFont="1" applyFill="1" applyBorder="1" applyAlignment="1">
      <alignment horizontal="center" vertical="center"/>
    </xf>
    <xf numFmtId="0" fontId="30" fillId="0" borderId="0" xfId="0" applyFont="1"/>
    <xf numFmtId="0" fontId="14" fillId="8" borderId="21" xfId="0" applyFont="1" applyFill="1" applyBorder="1" applyAlignment="1">
      <alignment vertical="top"/>
    </xf>
    <xf numFmtId="188" fontId="14" fillId="0" borderId="7" xfId="0" applyNumberFormat="1" applyFont="1" applyBorder="1" applyAlignment="1">
      <alignment horizontal="center"/>
    </xf>
    <xf numFmtId="188" fontId="14" fillId="0" borderId="31" xfId="0" applyNumberFormat="1" applyFont="1" applyBorder="1" applyAlignment="1">
      <alignment horizontal="center"/>
    </xf>
    <xf numFmtId="0" fontId="14" fillId="8" borderId="29" xfId="0" applyFont="1" applyFill="1" applyBorder="1" applyAlignment="1">
      <alignment vertical="top"/>
    </xf>
    <xf numFmtId="190" fontId="14" fillId="0" borderId="0" xfId="0" applyNumberFormat="1" applyFont="1" applyAlignment="1">
      <alignment horizontal="center"/>
    </xf>
    <xf numFmtId="0" fontId="30" fillId="0" borderId="22" xfId="0" applyFont="1" applyBorder="1"/>
    <xf numFmtId="188" fontId="8" fillId="0" borderId="22" xfId="0" applyNumberFormat="1" applyFont="1" applyBorder="1" applyAlignment="1">
      <alignment horizontal="center" vertical="center"/>
    </xf>
    <xf numFmtId="49" fontId="14" fillId="0" borderId="31" xfId="0" applyNumberFormat="1" applyFont="1" applyBorder="1"/>
    <xf numFmtId="49" fontId="8" fillId="0" borderId="24" xfId="0" applyNumberFormat="1" applyFont="1" applyBorder="1" applyAlignment="1">
      <alignment horizontal="center" vertical="center"/>
    </xf>
    <xf numFmtId="0" fontId="13" fillId="0" borderId="24" xfId="0" applyFont="1" applyBorder="1"/>
    <xf numFmtId="0" fontId="8" fillId="4" borderId="39" xfId="0" applyFont="1" applyFill="1" applyBorder="1" applyAlignment="1">
      <alignment horizontal="left" wrapText="1"/>
    </xf>
    <xf numFmtId="0" fontId="9" fillId="0" borderId="22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13" fillId="0" borderId="7" xfId="0" applyFont="1" applyBorder="1"/>
    <xf numFmtId="49" fontId="14" fillId="0" borderId="7" xfId="0" applyNumberFormat="1" applyFont="1" applyBorder="1" applyAlignment="1">
      <alignment horizontal="center"/>
    </xf>
    <xf numFmtId="188" fontId="8" fillId="6" borderId="33" xfId="0" applyNumberFormat="1" applyFont="1" applyFill="1" applyBorder="1" applyAlignment="1">
      <alignment horizontal="right" vertical="center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30" fillId="0" borderId="21" xfId="0" applyFont="1" applyBorder="1" applyAlignment="1">
      <alignment horizontal="center"/>
    </xf>
    <xf numFmtId="49" fontId="14" fillId="0" borderId="41" xfId="0" applyNumberFormat="1" applyFont="1" applyBorder="1" applyAlignment="1">
      <alignment horizontal="center"/>
    </xf>
    <xf numFmtId="0" fontId="29" fillId="0" borderId="41" xfId="0" applyFont="1" applyBorder="1" applyAlignment="1">
      <alignment horizontal="center"/>
    </xf>
    <xf numFmtId="0" fontId="29" fillId="0" borderId="23" xfId="0" applyFont="1" applyBorder="1"/>
    <xf numFmtId="187" fontId="14" fillId="0" borderId="21" xfId="0" applyNumberFormat="1" applyFont="1" applyBorder="1" applyAlignment="1">
      <alignment horizontal="right"/>
    </xf>
    <xf numFmtId="0" fontId="13" fillId="0" borderId="31" xfId="0" applyFont="1" applyBorder="1"/>
    <xf numFmtId="0" fontId="31" fillId="0" borderId="23" xfId="0" applyFont="1" applyBorder="1" applyAlignment="1">
      <alignment horizontal="left"/>
    </xf>
    <xf numFmtId="187" fontId="14" fillId="0" borderId="23" xfId="0" applyNumberFormat="1" applyFont="1" applyBorder="1" applyAlignment="1">
      <alignment horizontal="right"/>
    </xf>
    <xf numFmtId="0" fontId="31" fillId="0" borderId="30" xfId="0" applyFont="1" applyBorder="1" applyAlignment="1">
      <alignment horizontal="left"/>
    </xf>
    <xf numFmtId="187" fontId="14" fillId="0" borderId="30" xfId="0" applyNumberFormat="1" applyFont="1" applyBorder="1" applyAlignment="1">
      <alignment horizontal="right"/>
    </xf>
    <xf numFmtId="0" fontId="32" fillId="0" borderId="21" xfId="0" applyFont="1" applyBorder="1" applyAlignment="1">
      <alignment horizontal="left"/>
    </xf>
    <xf numFmtId="0" fontId="31" fillId="0" borderId="21" xfId="0" applyFont="1" applyBorder="1" applyAlignment="1">
      <alignment horizontal="left"/>
    </xf>
    <xf numFmtId="188" fontId="9" fillId="0" borderId="21" xfId="0" applyNumberFormat="1" applyFont="1" applyBorder="1"/>
    <xf numFmtId="0" fontId="31" fillId="0" borderId="24" xfId="0" applyFont="1" applyBorder="1" applyAlignment="1">
      <alignment horizontal="left"/>
    </xf>
    <xf numFmtId="0" fontId="33" fillId="4" borderId="35" xfId="0" applyFont="1" applyFill="1" applyBorder="1" applyAlignment="1">
      <alignment horizontal="left"/>
    </xf>
    <xf numFmtId="187" fontId="14" fillId="0" borderId="24" xfId="0" applyNumberFormat="1" applyFont="1" applyBorder="1" applyAlignment="1">
      <alignment horizontal="right"/>
    </xf>
    <xf numFmtId="0" fontId="17" fillId="0" borderId="31" xfId="0" applyFont="1" applyBorder="1" applyAlignment="1">
      <alignment horizontal="center"/>
    </xf>
    <xf numFmtId="187" fontId="14" fillId="0" borderId="31" xfId="0" applyNumberFormat="1" applyFont="1" applyBorder="1" applyAlignment="1">
      <alignment horizontal="right"/>
    </xf>
    <xf numFmtId="195" fontId="8" fillId="0" borderId="22" xfId="0" applyNumberFormat="1" applyFont="1" applyBorder="1" applyAlignment="1">
      <alignment horizontal="center" vertical="center"/>
    </xf>
    <xf numFmtId="187" fontId="14" fillId="0" borderId="7" xfId="0" applyNumberFormat="1" applyFont="1" applyBorder="1" applyAlignment="1">
      <alignment horizontal="right"/>
    </xf>
    <xf numFmtId="195" fontId="8" fillId="0" borderId="25" xfId="0" applyNumberFormat="1" applyFont="1" applyBorder="1" applyAlignment="1">
      <alignment horizontal="center" vertical="center"/>
    </xf>
    <xf numFmtId="0" fontId="11" fillId="0" borderId="31" xfId="0" applyFont="1" applyBorder="1"/>
    <xf numFmtId="0" fontId="8" fillId="8" borderId="21" xfId="0" applyFont="1" applyFill="1" applyBorder="1"/>
    <xf numFmtId="0" fontId="8" fillId="0" borderId="30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1" xfId="0" applyFont="1" applyBorder="1"/>
    <xf numFmtId="0" fontId="1" fillId="0" borderId="21" xfId="0" applyFont="1" applyBorder="1" applyAlignment="1">
      <alignment horizontal="center" vertical="center"/>
    </xf>
    <xf numFmtId="0" fontId="13" fillId="0" borderId="21" xfId="0" applyFont="1" applyBorder="1" applyAlignment="1">
      <alignment vertical="center"/>
    </xf>
    <xf numFmtId="15" fontId="15" fillId="0" borderId="22" xfId="0" applyNumberFormat="1" applyFont="1" applyBorder="1" applyAlignment="1">
      <alignment horizontal="center"/>
    </xf>
    <xf numFmtId="0" fontId="15" fillId="0" borderId="23" xfId="0" applyFont="1" applyBorder="1" applyAlignment="1">
      <alignment horizontal="left"/>
    </xf>
    <xf numFmtId="190" fontId="15" fillId="0" borderId="22" xfId="0" applyNumberFormat="1" applyFont="1" applyBorder="1" applyAlignment="1">
      <alignment horizontal="center"/>
    </xf>
    <xf numFmtId="0" fontId="14" fillId="0" borderId="22" xfId="0" applyFont="1" applyBorder="1" applyAlignment="1">
      <alignment vertical="center"/>
    </xf>
    <xf numFmtId="49" fontId="14" fillId="0" borderId="23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vertical="center"/>
    </xf>
    <xf numFmtId="188" fontId="15" fillId="0" borderId="25" xfId="0" applyNumberFormat="1" applyFont="1" applyBorder="1" applyAlignment="1">
      <alignment horizontal="center"/>
    </xf>
    <xf numFmtId="188" fontId="15" fillId="0" borderId="22" xfId="0" applyNumberFormat="1" applyFont="1" applyBorder="1" applyAlignment="1">
      <alignment horizontal="center"/>
    </xf>
    <xf numFmtId="49" fontId="14" fillId="0" borderId="26" xfId="0" applyNumberFormat="1" applyFont="1" applyBorder="1" applyAlignment="1">
      <alignment horizontal="center" vertical="center"/>
    </xf>
    <xf numFmtId="195" fontId="15" fillId="0" borderId="22" xfId="0" applyNumberFormat="1" applyFont="1" applyBorder="1" applyAlignment="1">
      <alignment horizontal="center"/>
    </xf>
    <xf numFmtId="49" fontId="13" fillId="0" borderId="21" xfId="0" applyNumberFormat="1" applyFont="1" applyBorder="1" applyAlignment="1">
      <alignment horizontal="left" vertical="center"/>
    </xf>
    <xf numFmtId="49" fontId="14" fillId="0" borderId="21" xfId="0" quotePrefix="1" applyNumberFormat="1" applyFont="1" applyBorder="1" applyAlignment="1">
      <alignment horizontal="left" vertical="center"/>
    </xf>
    <xf numFmtId="49" fontId="13" fillId="0" borderId="21" xfId="0" applyNumberFormat="1" applyFont="1" applyBorder="1" applyAlignment="1">
      <alignment horizontal="left" vertical="top"/>
    </xf>
    <xf numFmtId="49" fontId="14" fillId="0" borderId="21" xfId="0" quotePrefix="1" applyNumberFormat="1" applyFont="1" applyBorder="1" applyAlignment="1">
      <alignment horizontal="left" vertical="top"/>
    </xf>
    <xf numFmtId="0" fontId="1" fillId="0" borderId="31" xfId="0" applyFont="1" applyBorder="1" applyAlignment="1">
      <alignment horizontal="center" vertical="center"/>
    </xf>
    <xf numFmtId="49" fontId="14" fillId="0" borderId="31" xfId="0" quotePrefix="1" applyNumberFormat="1" applyFont="1" applyBorder="1" applyAlignment="1">
      <alignment horizontal="left" vertical="top"/>
    </xf>
    <xf numFmtId="188" fontId="14" fillId="0" borderId="31" xfId="0" applyNumberFormat="1" applyFont="1" applyBorder="1" applyAlignment="1">
      <alignment horizontal="right" vertical="center"/>
    </xf>
    <xf numFmtId="49" fontId="14" fillId="0" borderId="31" xfId="0" applyNumberFormat="1" applyFont="1" applyBorder="1" applyAlignment="1">
      <alignment horizontal="center" vertical="center"/>
    </xf>
    <xf numFmtId="195" fontId="8" fillId="0" borderId="32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left" vertical="center"/>
    </xf>
    <xf numFmtId="195" fontId="15" fillId="0" borderId="25" xfId="0" applyNumberFormat="1" applyFont="1" applyBorder="1" applyAlignment="1">
      <alignment horizontal="center"/>
    </xf>
    <xf numFmtId="0" fontId="15" fillId="0" borderId="30" xfId="0" applyFont="1" applyBorder="1" applyAlignment="1">
      <alignment horizontal="left"/>
    </xf>
    <xf numFmtId="188" fontId="15" fillId="0" borderId="22" xfId="0" applyNumberFormat="1" applyFont="1" applyBorder="1" applyAlignment="1">
      <alignment horizontal="center" vertical="center"/>
    </xf>
    <xf numFmtId="189" fontId="15" fillId="0" borderId="22" xfId="0" applyNumberFormat="1" applyFont="1" applyBorder="1" applyAlignment="1">
      <alignment horizontal="center"/>
    </xf>
    <xf numFmtId="49" fontId="15" fillId="0" borderId="22" xfId="0" applyNumberFormat="1" applyFont="1" applyBorder="1" applyAlignment="1">
      <alignment horizontal="center"/>
    </xf>
    <xf numFmtId="49" fontId="8" fillId="0" borderId="25" xfId="0" applyNumberFormat="1" applyFont="1" applyBorder="1" applyAlignment="1">
      <alignment horizontal="center"/>
    </xf>
    <xf numFmtId="0" fontId="8" fillId="0" borderId="30" xfId="0" applyFont="1" applyBorder="1" applyAlignment="1">
      <alignment horizontal="left" vertical="top"/>
    </xf>
    <xf numFmtId="0" fontId="14" fillId="0" borderId="31" xfId="0" applyFont="1" applyBorder="1" applyAlignment="1">
      <alignment vertical="center"/>
    </xf>
    <xf numFmtId="49" fontId="8" fillId="0" borderId="32" xfId="0" applyNumberFormat="1" applyFont="1" applyBorder="1" applyAlignment="1">
      <alignment horizontal="center"/>
    </xf>
    <xf numFmtId="0" fontId="15" fillId="0" borderId="22" xfId="0" applyFont="1" applyBorder="1" applyAlignment="1">
      <alignment horizontal="center"/>
    </xf>
    <xf numFmtId="49" fontId="14" fillId="0" borderId="26" xfId="0" applyNumberFormat="1" applyFont="1" applyBorder="1" applyAlignment="1">
      <alignment horizontal="left" vertical="center"/>
    </xf>
    <xf numFmtId="49" fontId="14" fillId="0" borderId="24" xfId="0" applyNumberFormat="1" applyFont="1" applyBorder="1" applyAlignment="1">
      <alignment horizontal="left" vertical="center"/>
    </xf>
    <xf numFmtId="188" fontId="8" fillId="0" borderId="7" xfId="0" applyNumberFormat="1" applyFont="1" applyBorder="1" applyAlignment="1">
      <alignment horizontal="right"/>
    </xf>
    <xf numFmtId="49" fontId="8" fillId="0" borderId="12" xfId="0" applyNumberFormat="1" applyFont="1" applyBorder="1" applyAlignment="1">
      <alignment horizontal="center"/>
    </xf>
    <xf numFmtId="188" fontId="8" fillId="0" borderId="25" xfId="0" applyNumberFormat="1" applyFont="1" applyBorder="1" applyAlignment="1">
      <alignment horizontal="center" vertical="center"/>
    </xf>
    <xf numFmtId="49" fontId="1" fillId="0" borderId="21" xfId="0" applyNumberFormat="1" applyFont="1" applyBorder="1" applyAlignment="1">
      <alignment horizontal="left"/>
    </xf>
    <xf numFmtId="0" fontId="9" fillId="0" borderId="69" xfId="0" applyFont="1" applyBorder="1"/>
    <xf numFmtId="0" fontId="8" fillId="12" borderId="48" xfId="0" applyFont="1" applyFill="1" applyBorder="1" applyAlignment="1">
      <alignment horizontal="center" vertical="center"/>
    </xf>
    <xf numFmtId="188" fontId="8" fillId="12" borderId="48" xfId="0" applyNumberFormat="1" applyFont="1" applyFill="1" applyBorder="1" applyAlignment="1">
      <alignment horizontal="right" vertical="center"/>
    </xf>
    <xf numFmtId="49" fontId="8" fillId="12" borderId="48" xfId="0" applyNumberFormat="1" applyFont="1" applyFill="1" applyBorder="1" applyAlignment="1">
      <alignment horizontal="center" vertical="center"/>
    </xf>
    <xf numFmtId="0" fontId="9" fillId="12" borderId="48" xfId="0" applyFont="1" applyFill="1" applyBorder="1"/>
    <xf numFmtId="0" fontId="9" fillId="0" borderId="70" xfId="0" applyFont="1" applyBorder="1"/>
    <xf numFmtId="0" fontId="29" fillId="0" borderId="0" xfId="0" applyFont="1"/>
    <xf numFmtId="0" fontId="8" fillId="0" borderId="0" xfId="0" applyFont="1" applyAlignment="1">
      <alignment horizontal="right" vertical="center"/>
    </xf>
    <xf numFmtId="0" fontId="8" fillId="0" borderId="10" xfId="0" applyFont="1" applyBorder="1" applyAlignment="1">
      <alignment horizontal="center" vertical="center"/>
    </xf>
    <xf numFmtId="188" fontId="8" fillId="14" borderId="20" xfId="0" applyNumberFormat="1" applyFont="1" applyFill="1" applyBorder="1" applyAlignment="1">
      <alignment horizontal="center" vertical="center"/>
    </xf>
    <xf numFmtId="188" fontId="14" fillId="14" borderId="19" xfId="0" applyNumberFormat="1" applyFont="1" applyFill="1" applyBorder="1" applyAlignment="1">
      <alignment horizontal="center" vertical="center"/>
    </xf>
    <xf numFmtId="188" fontId="8" fillId="14" borderId="11" xfId="0" applyNumberFormat="1" applyFont="1" applyFill="1" applyBorder="1" applyAlignment="1">
      <alignment horizontal="center" vertical="center"/>
    </xf>
    <xf numFmtId="0" fontId="8" fillId="15" borderId="64" xfId="0" applyFont="1" applyFill="1" applyBorder="1" applyAlignment="1">
      <alignment horizontal="center" vertical="top"/>
    </xf>
    <xf numFmtId="0" fontId="8" fillId="16" borderId="64" xfId="0" applyFont="1" applyFill="1" applyBorder="1" applyAlignment="1">
      <alignment horizontal="center" vertical="top"/>
    </xf>
    <xf numFmtId="188" fontId="8" fillId="0" borderId="0" xfId="0" applyNumberFormat="1" applyFont="1" applyAlignment="1">
      <alignment horizontal="center" vertical="center"/>
    </xf>
    <xf numFmtId="188" fontId="8" fillId="14" borderId="63" xfId="0" applyNumberFormat="1" applyFont="1" applyFill="1" applyBorder="1" applyAlignment="1">
      <alignment horizontal="center" vertical="center"/>
    </xf>
    <xf numFmtId="188" fontId="14" fillId="14" borderId="64" xfId="0" applyNumberFormat="1" applyFont="1" applyFill="1" applyBorder="1" applyAlignment="1">
      <alignment horizontal="center" vertical="center"/>
    </xf>
    <xf numFmtId="188" fontId="8" fillId="14" borderId="13" xfId="0" applyNumberFormat="1" applyFont="1" applyFill="1" applyBorder="1" applyAlignment="1">
      <alignment horizontal="center" vertical="center"/>
    </xf>
    <xf numFmtId="0" fontId="8" fillId="15" borderId="71" xfId="0" applyFont="1" applyFill="1" applyBorder="1" applyAlignment="1">
      <alignment horizontal="center" vertical="top"/>
    </xf>
    <xf numFmtId="0" fontId="8" fillId="16" borderId="19" xfId="0" applyFont="1" applyFill="1" applyBorder="1" applyAlignment="1">
      <alignment horizontal="center" vertical="top"/>
    </xf>
    <xf numFmtId="49" fontId="8" fillId="0" borderId="7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8" fillId="14" borderId="63" xfId="0" applyNumberFormat="1" applyFont="1" applyFill="1" applyBorder="1" applyAlignment="1">
      <alignment horizontal="center" vertical="center"/>
    </xf>
    <xf numFmtId="49" fontId="14" fillId="14" borderId="64" xfId="0" applyNumberFormat="1" applyFont="1" applyFill="1" applyBorder="1" applyAlignment="1">
      <alignment horizontal="center" vertical="center"/>
    </xf>
    <xf numFmtId="49" fontId="8" fillId="14" borderId="13" xfId="0" applyNumberFormat="1" applyFont="1" applyFill="1" applyBorder="1" applyAlignment="1">
      <alignment horizontal="center" vertical="center"/>
    </xf>
    <xf numFmtId="49" fontId="8" fillId="0" borderId="10" xfId="0" applyNumberFormat="1" applyFont="1" applyBorder="1" applyAlignment="1">
      <alignment horizontal="center" vertical="center"/>
    </xf>
    <xf numFmtId="49" fontId="8" fillId="14" borderId="61" xfId="0" applyNumberFormat="1" applyFont="1" applyFill="1" applyBorder="1" applyAlignment="1">
      <alignment horizontal="center" vertical="center"/>
    </xf>
    <xf numFmtId="49" fontId="14" fillId="14" borderId="62" xfId="0" applyNumberFormat="1" applyFont="1" applyFill="1" applyBorder="1" applyAlignment="1">
      <alignment horizontal="center" vertical="center"/>
    </xf>
    <xf numFmtId="49" fontId="8" fillId="14" borderId="17" xfId="0" applyNumberFormat="1" applyFont="1" applyFill="1" applyBorder="1" applyAlignment="1">
      <alignment horizontal="center" vertical="center"/>
    </xf>
    <xf numFmtId="0" fontId="8" fillId="15" borderId="62" xfId="0" applyFont="1" applyFill="1" applyBorder="1" applyAlignment="1">
      <alignment horizontal="center" vertical="center"/>
    </xf>
    <xf numFmtId="0" fontId="8" fillId="16" borderId="62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8" fillId="0" borderId="8" xfId="0" applyFont="1" applyBorder="1" applyAlignment="1">
      <alignment horizontal="right" vertical="center"/>
    </xf>
    <xf numFmtId="0" fontId="8" fillId="14" borderId="20" xfId="0" applyFont="1" applyFill="1" applyBorder="1" applyAlignment="1">
      <alignment horizontal="right" vertical="center"/>
    </xf>
    <xf numFmtId="0" fontId="27" fillId="14" borderId="20" xfId="0" applyFont="1" applyFill="1" applyBorder="1" applyAlignment="1">
      <alignment horizontal="right" vertical="center"/>
    </xf>
    <xf numFmtId="0" fontId="8" fillId="14" borderId="63" xfId="0" applyFont="1" applyFill="1" applyBorder="1" applyAlignment="1">
      <alignment horizontal="right" vertical="center"/>
    </xf>
    <xf numFmtId="0" fontId="8" fillId="15" borderId="20" xfId="0" applyFont="1" applyFill="1" applyBorder="1" applyAlignment="1">
      <alignment horizontal="center" vertical="center"/>
    </xf>
    <xf numFmtId="0" fontId="8" fillId="16" borderId="2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8" fillId="0" borderId="3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27" fillId="0" borderId="41" xfId="0" applyFont="1" applyBorder="1" applyAlignment="1">
      <alignment horizontal="center" vertical="center"/>
    </xf>
    <xf numFmtId="0" fontId="8" fillId="0" borderId="23" xfId="0" applyFont="1" applyBorder="1" applyAlignment="1">
      <alignment horizontal="right" vertical="center" wrapText="1"/>
    </xf>
    <xf numFmtId="191" fontId="34" fillId="0" borderId="31" xfId="0" applyNumberFormat="1" applyFont="1" applyBorder="1" applyAlignment="1">
      <alignment horizontal="center" vertical="center"/>
    </xf>
    <xf numFmtId="191" fontId="8" fillId="0" borderId="31" xfId="0" applyNumberFormat="1" applyFont="1" applyBorder="1" applyAlignment="1">
      <alignment horizontal="right" vertical="center"/>
    </xf>
    <xf numFmtId="188" fontId="8" fillId="14" borderId="33" xfId="0" applyNumberFormat="1" applyFont="1" applyFill="1" applyBorder="1" applyAlignment="1">
      <alignment horizontal="right" vertical="center"/>
    </xf>
    <xf numFmtId="188" fontId="27" fillId="14" borderId="33" xfId="0" applyNumberFormat="1" applyFont="1" applyFill="1" applyBorder="1" applyAlignment="1">
      <alignment horizontal="right" vertical="center"/>
    </xf>
    <xf numFmtId="188" fontId="8" fillId="14" borderId="39" xfId="0" applyNumberFormat="1" applyFont="1" applyFill="1" applyBorder="1" applyAlignment="1">
      <alignment horizontal="right" vertical="center"/>
    </xf>
    <xf numFmtId="190" fontId="8" fillId="15" borderId="21" xfId="0" applyNumberFormat="1" applyFont="1" applyFill="1" applyBorder="1" applyAlignment="1">
      <alignment horizontal="center" vertical="center"/>
    </xf>
    <xf numFmtId="190" fontId="8" fillId="16" borderId="21" xfId="0" applyNumberFormat="1" applyFont="1" applyFill="1" applyBorder="1" applyAlignment="1">
      <alignment horizontal="center" vertical="center"/>
    </xf>
    <xf numFmtId="188" fontId="8" fillId="0" borderId="22" xfId="0" applyNumberFormat="1" applyFont="1" applyBorder="1" applyAlignment="1">
      <alignment horizontal="center" vertical="top"/>
    </xf>
    <xf numFmtId="0" fontId="8" fillId="0" borderId="41" xfId="0" applyFont="1" applyBorder="1" applyAlignment="1">
      <alignment horizontal="left" vertical="center" wrapText="1"/>
    </xf>
    <xf numFmtId="0" fontId="8" fillId="11" borderId="50" xfId="0" applyFont="1" applyFill="1" applyBorder="1" applyAlignment="1">
      <alignment horizontal="right" vertical="center" wrapText="1"/>
    </xf>
    <xf numFmtId="188" fontId="8" fillId="11" borderId="9" xfId="0" applyNumberFormat="1" applyFont="1" applyFill="1" applyBorder="1" applyAlignment="1">
      <alignment horizontal="right" vertical="center"/>
    </xf>
    <xf numFmtId="188" fontId="8" fillId="11" borderId="39" xfId="0" applyNumberFormat="1" applyFont="1" applyFill="1" applyBorder="1" applyAlignment="1">
      <alignment horizontal="right" vertical="center"/>
    </xf>
    <xf numFmtId="190" fontId="8" fillId="0" borderId="22" xfId="0" applyNumberFormat="1" applyFont="1" applyBorder="1" applyAlignment="1">
      <alignment horizontal="center" vertical="top"/>
    </xf>
    <xf numFmtId="0" fontId="8" fillId="0" borderId="22" xfId="0" applyFont="1" applyBorder="1" applyAlignment="1">
      <alignment horizontal="left" vertical="center"/>
    </xf>
    <xf numFmtId="188" fontId="8" fillId="0" borderId="41" xfId="0" applyNumberFormat="1" applyFont="1" applyBorder="1" applyAlignment="1">
      <alignment horizontal="left" vertical="center" wrapText="1"/>
    </xf>
    <xf numFmtId="0" fontId="8" fillId="0" borderId="41" xfId="0" applyFont="1" applyBorder="1" applyAlignment="1">
      <alignment vertical="center" wrapText="1"/>
    </xf>
    <xf numFmtId="0" fontId="8" fillId="0" borderId="41" xfId="0" applyFont="1" applyBorder="1" applyAlignment="1">
      <alignment horizontal="center" vertical="center" wrapText="1"/>
    </xf>
    <xf numFmtId="191" fontId="8" fillId="0" borderId="24" xfId="0" applyNumberFormat="1" applyFont="1" applyBorder="1" applyAlignment="1">
      <alignment horizontal="center" vertical="center"/>
    </xf>
    <xf numFmtId="191" fontId="8" fillId="0" borderId="24" xfId="0" applyNumberFormat="1" applyFont="1" applyBorder="1" applyAlignment="1">
      <alignment horizontal="right" vertical="center"/>
    </xf>
    <xf numFmtId="188" fontId="8" fillId="14" borderId="35" xfId="0" applyNumberFormat="1" applyFont="1" applyFill="1" applyBorder="1" applyAlignment="1">
      <alignment horizontal="right" vertical="center"/>
    </xf>
    <xf numFmtId="188" fontId="27" fillId="14" borderId="35" xfId="0" applyNumberFormat="1" applyFont="1" applyFill="1" applyBorder="1" applyAlignment="1">
      <alignment horizontal="right" vertical="center"/>
    </xf>
    <xf numFmtId="188" fontId="8" fillId="14" borderId="21" xfId="0" applyNumberFormat="1" applyFont="1" applyFill="1" applyBorder="1" applyAlignment="1">
      <alignment horizontal="right" vertical="center"/>
    </xf>
    <xf numFmtId="191" fontId="8" fillId="15" borderId="21" xfId="0" applyNumberFormat="1" applyFont="1" applyFill="1" applyBorder="1" applyAlignment="1">
      <alignment horizontal="center" vertical="center"/>
    </xf>
    <xf numFmtId="191" fontId="8" fillId="16" borderId="21" xfId="0" applyNumberFormat="1" applyFont="1" applyFill="1" applyBorder="1" applyAlignment="1">
      <alignment horizontal="center" vertical="center"/>
    </xf>
    <xf numFmtId="0" fontId="8" fillId="0" borderId="22" xfId="0" applyFont="1" applyBorder="1" applyAlignment="1">
      <alignment vertical="center" wrapText="1"/>
    </xf>
    <xf numFmtId="191" fontId="8" fillId="0" borderId="41" xfId="0" applyNumberFormat="1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191" fontId="8" fillId="0" borderId="21" xfId="0" applyNumberFormat="1" applyFont="1" applyBorder="1" applyAlignment="1">
      <alignment horizontal="center" vertical="center"/>
    </xf>
    <xf numFmtId="191" fontId="8" fillId="0" borderId="21" xfId="0" applyNumberFormat="1" applyFont="1" applyBorder="1" applyAlignment="1">
      <alignment horizontal="right" vertical="center"/>
    </xf>
    <xf numFmtId="188" fontId="27" fillId="14" borderId="39" xfId="0" applyNumberFormat="1" applyFont="1" applyFill="1" applyBorder="1" applyAlignment="1">
      <alignment horizontal="right" vertical="center"/>
    </xf>
    <xf numFmtId="191" fontId="8" fillId="14" borderId="21" xfId="0" applyNumberFormat="1" applyFont="1" applyFill="1" applyBorder="1" applyAlignment="1">
      <alignment horizontal="right" vertical="center"/>
    </xf>
    <xf numFmtId="0" fontId="15" fillId="0" borderId="23" xfId="0" applyFont="1" applyBorder="1" applyAlignment="1">
      <alignment vertical="top"/>
    </xf>
    <xf numFmtId="189" fontId="8" fillId="15" borderId="21" xfId="0" applyNumberFormat="1" applyFont="1" applyFill="1" applyBorder="1" applyAlignment="1">
      <alignment horizontal="center" vertical="center"/>
    </xf>
    <xf numFmtId="189" fontId="8" fillId="16" borderId="21" xfId="0" applyNumberFormat="1" applyFont="1" applyFill="1" applyBorder="1" applyAlignment="1">
      <alignment horizontal="center" vertical="center"/>
    </xf>
    <xf numFmtId="191" fontId="8" fillId="14" borderId="39" xfId="0" applyNumberFormat="1" applyFont="1" applyFill="1" applyBorder="1" applyAlignment="1">
      <alignment horizontal="right" vertical="center"/>
    </xf>
    <xf numFmtId="191" fontId="27" fillId="14" borderId="39" xfId="0" applyNumberFormat="1" applyFont="1" applyFill="1" applyBorder="1" applyAlignment="1">
      <alignment horizontal="right" vertical="center"/>
    </xf>
    <xf numFmtId="196" fontId="8" fillId="15" borderId="21" xfId="0" applyNumberFormat="1" applyFont="1" applyFill="1" applyBorder="1" applyAlignment="1">
      <alignment horizontal="center" vertical="center"/>
    </xf>
    <xf numFmtId="196" fontId="8" fillId="16" borderId="21" xfId="0" applyNumberFormat="1" applyFont="1" applyFill="1" applyBorder="1" applyAlignment="1">
      <alignment horizontal="center" vertical="center"/>
    </xf>
    <xf numFmtId="0" fontId="8" fillId="15" borderId="21" xfId="0" applyFont="1" applyFill="1" applyBorder="1" applyAlignment="1">
      <alignment horizontal="center" vertical="center"/>
    </xf>
    <xf numFmtId="0" fontId="8" fillId="16" borderId="21" xfId="0" applyFont="1" applyFill="1" applyBorder="1" applyAlignment="1">
      <alignment horizontal="center" vertical="center"/>
    </xf>
    <xf numFmtId="189" fontId="8" fillId="0" borderId="22" xfId="0" applyNumberFormat="1" applyFont="1" applyBorder="1" applyAlignment="1">
      <alignment horizontal="right" vertical="center"/>
    </xf>
    <xf numFmtId="191" fontId="8" fillId="0" borderId="23" xfId="0" applyNumberFormat="1" applyFont="1" applyBorder="1" applyAlignment="1">
      <alignment horizontal="left" vertical="top"/>
    </xf>
    <xf numFmtId="191" fontId="27" fillId="0" borderId="23" xfId="0" applyNumberFormat="1" applyFont="1" applyBorder="1" applyAlignment="1">
      <alignment horizontal="left" vertical="top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vertical="center" wrapText="1"/>
    </xf>
    <xf numFmtId="191" fontId="8" fillId="0" borderId="10" xfId="0" applyNumberFormat="1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191" fontId="8" fillId="0" borderId="15" xfId="0" applyNumberFormat="1" applyFont="1" applyBorder="1" applyAlignment="1">
      <alignment horizontal="center" vertical="center"/>
    </xf>
    <xf numFmtId="191" fontId="8" fillId="0" borderId="15" xfId="0" applyNumberFormat="1" applyFont="1" applyBorder="1" applyAlignment="1">
      <alignment horizontal="right" vertical="center"/>
    </xf>
    <xf numFmtId="188" fontId="8" fillId="0" borderId="16" xfId="0" applyNumberFormat="1" applyFont="1" applyBorder="1" applyAlignment="1">
      <alignment horizontal="right" vertical="center"/>
    </xf>
    <xf numFmtId="191" fontId="8" fillId="14" borderId="17" xfId="0" applyNumberFormat="1" applyFont="1" applyFill="1" applyBorder="1" applyAlignment="1">
      <alignment horizontal="right" vertical="center"/>
    </xf>
    <xf numFmtId="191" fontId="27" fillId="14" borderId="17" xfId="0" applyNumberFormat="1" applyFont="1" applyFill="1" applyBorder="1" applyAlignment="1">
      <alignment horizontal="right" vertical="center"/>
    </xf>
    <xf numFmtId="191" fontId="8" fillId="14" borderId="61" xfId="0" applyNumberFormat="1" applyFont="1" applyFill="1" applyBorder="1" applyAlignment="1">
      <alignment horizontal="right" vertical="center"/>
    </xf>
    <xf numFmtId="0" fontId="8" fillId="0" borderId="18" xfId="0" applyFont="1" applyBorder="1" applyAlignment="1">
      <alignment horizontal="right" vertical="center"/>
    </xf>
    <xf numFmtId="0" fontId="8" fillId="14" borderId="9" xfId="0" applyFont="1" applyFill="1" applyBorder="1" applyAlignment="1">
      <alignment horizontal="center" vertical="top"/>
    </xf>
    <xf numFmtId="188" fontId="8" fillId="14" borderId="37" xfId="0" applyNumberFormat="1" applyFont="1" applyFill="1" applyBorder="1" applyAlignment="1">
      <alignment horizontal="right" vertical="top"/>
    </xf>
    <xf numFmtId="188" fontId="8" fillId="14" borderId="73" xfId="0" applyNumberFormat="1" applyFont="1" applyFill="1" applyBorder="1" applyAlignment="1">
      <alignment horizontal="right" vertical="top"/>
    </xf>
    <xf numFmtId="188" fontId="8" fillId="14" borderId="62" xfId="0" applyNumberFormat="1" applyFont="1" applyFill="1" applyBorder="1" applyAlignment="1">
      <alignment horizontal="right" vertical="top"/>
    </xf>
    <xf numFmtId="0" fontId="8" fillId="14" borderId="37" xfId="0" applyFont="1" applyFill="1" applyBorder="1" applyAlignment="1">
      <alignment vertical="top"/>
    </xf>
    <xf numFmtId="0" fontId="14" fillId="0" borderId="0" xfId="0" applyFont="1" applyAlignment="1">
      <alignment horizontal="center" vertical="center"/>
    </xf>
    <xf numFmtId="188" fontId="14" fillId="18" borderId="11" xfId="0" applyNumberFormat="1" applyFont="1" applyFill="1" applyBorder="1" applyAlignment="1">
      <alignment horizontal="center" vertical="center"/>
    </xf>
    <xf numFmtId="188" fontId="14" fillId="18" borderId="13" xfId="0" applyNumberFormat="1" applyFont="1" applyFill="1" applyBorder="1" applyAlignment="1">
      <alignment horizontal="center" vertical="center"/>
    </xf>
    <xf numFmtId="188" fontId="14" fillId="0" borderId="15" xfId="0" applyNumberFormat="1" applyFont="1" applyBorder="1" applyAlignment="1">
      <alignment horizontal="center" vertical="center"/>
    </xf>
    <xf numFmtId="188" fontId="14" fillId="17" borderId="61" xfId="0" applyNumberFormat="1" applyFont="1" applyFill="1" applyBorder="1" applyAlignment="1">
      <alignment horizontal="center" vertical="center"/>
    </xf>
    <xf numFmtId="188" fontId="14" fillId="0" borderId="16" xfId="0" applyNumberFormat="1" applyFont="1" applyBorder="1" applyAlignment="1">
      <alignment horizontal="center" vertical="center"/>
    </xf>
    <xf numFmtId="188" fontId="14" fillId="18" borderId="17" xfId="0" applyNumberFormat="1" applyFont="1" applyFill="1" applyBorder="1" applyAlignment="1">
      <alignment horizontal="center" vertical="center"/>
    </xf>
    <xf numFmtId="0" fontId="14" fillId="0" borderId="59" xfId="0" applyFont="1" applyBorder="1" applyAlignment="1">
      <alignment horizontal="center" vertical="center"/>
    </xf>
    <xf numFmtId="49" fontId="13" fillId="14" borderId="59" xfId="0" applyNumberFormat="1" applyFont="1" applyFill="1" applyBorder="1"/>
    <xf numFmtId="188" fontId="14" fillId="0" borderId="59" xfId="0" applyNumberFormat="1" applyFont="1" applyBorder="1" applyAlignment="1">
      <alignment horizontal="center" vertical="center"/>
    </xf>
    <xf numFmtId="49" fontId="14" fillId="0" borderId="59" xfId="0" applyNumberFormat="1" applyFont="1" applyBorder="1" applyAlignment="1">
      <alignment horizontal="center" vertical="center" wrapText="1"/>
    </xf>
    <xf numFmtId="188" fontId="14" fillId="19" borderId="59" xfId="0" applyNumberFormat="1" applyFont="1" applyFill="1" applyBorder="1" applyAlignment="1">
      <alignment horizontal="center" vertical="center"/>
    </xf>
    <xf numFmtId="188" fontId="14" fillId="20" borderId="59" xfId="0" applyNumberFormat="1" applyFont="1" applyFill="1" applyBorder="1" applyAlignment="1">
      <alignment horizontal="center" vertical="center"/>
    </xf>
    <xf numFmtId="49" fontId="14" fillId="0" borderId="75" xfId="0" applyNumberFormat="1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13" fillId="0" borderId="21" xfId="0" applyFont="1" applyBorder="1" applyAlignment="1">
      <alignment horizontal="left" vertical="center"/>
    </xf>
    <xf numFmtId="49" fontId="14" fillId="0" borderId="21" xfId="0" applyNumberFormat="1" applyFont="1" applyBorder="1" applyAlignment="1">
      <alignment horizontal="center" vertical="center" wrapText="1"/>
    </xf>
    <xf numFmtId="188" fontId="14" fillId="19" borderId="21" xfId="0" applyNumberFormat="1" applyFont="1" applyFill="1" applyBorder="1" applyAlignment="1">
      <alignment horizontal="center" vertical="center"/>
    </xf>
    <xf numFmtId="188" fontId="14" fillId="20" borderId="21" xfId="0" applyNumberFormat="1" applyFont="1" applyFill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188" fontId="14" fillId="14" borderId="51" xfId="0" applyNumberFormat="1" applyFont="1" applyFill="1" applyBorder="1" applyAlignment="1">
      <alignment horizontal="center"/>
    </xf>
    <xf numFmtId="188" fontId="14" fillId="20" borderId="51" xfId="0" applyNumberFormat="1" applyFont="1" applyFill="1" applyBorder="1" applyAlignment="1">
      <alignment horizontal="center" vertical="center"/>
    </xf>
    <xf numFmtId="0" fontId="14" fillId="0" borderId="24" xfId="0" applyFont="1" applyBorder="1" applyAlignment="1">
      <alignment horizontal="left" vertical="center"/>
    </xf>
    <xf numFmtId="49" fontId="14" fillId="0" borderId="24" xfId="0" applyNumberFormat="1" applyFont="1" applyBorder="1" applyAlignment="1">
      <alignment horizontal="center" vertical="center" wrapText="1"/>
    </xf>
    <xf numFmtId="188" fontId="14" fillId="19" borderId="29" xfId="0" applyNumberFormat="1" applyFont="1" applyFill="1" applyBorder="1" applyAlignment="1">
      <alignment horizontal="center" vertical="center"/>
    </xf>
    <xf numFmtId="188" fontId="14" fillId="20" borderId="13" xfId="0" applyNumberFormat="1" applyFont="1" applyFill="1" applyBorder="1" applyAlignment="1">
      <alignment horizontal="center" vertical="center"/>
    </xf>
    <xf numFmtId="188" fontId="14" fillId="20" borderId="29" xfId="0" applyNumberFormat="1" applyFont="1" applyFill="1" applyBorder="1" applyAlignment="1">
      <alignment horizontal="center" vertical="center"/>
    </xf>
    <xf numFmtId="0" fontId="14" fillId="0" borderId="30" xfId="0" applyFont="1" applyBorder="1" applyAlignment="1">
      <alignment horizontal="left" vertical="center"/>
    </xf>
    <xf numFmtId="0" fontId="14" fillId="0" borderId="24" xfId="0" applyFont="1" applyBorder="1" applyAlignment="1">
      <alignment horizontal="center"/>
    </xf>
    <xf numFmtId="49" fontId="14" fillId="0" borderId="24" xfId="0" applyNumberFormat="1" applyFont="1" applyBorder="1" applyAlignment="1">
      <alignment horizontal="center" wrapText="1"/>
    </xf>
    <xf numFmtId="188" fontId="14" fillId="19" borderId="29" xfId="0" applyNumberFormat="1" applyFont="1" applyFill="1" applyBorder="1" applyAlignment="1">
      <alignment horizontal="center"/>
    </xf>
    <xf numFmtId="188" fontId="14" fillId="0" borderId="30" xfId="0" applyNumberFormat="1" applyFont="1" applyBorder="1" applyAlignment="1">
      <alignment horizontal="center"/>
    </xf>
    <xf numFmtId="188" fontId="14" fillId="14" borderId="35" xfId="0" applyNumberFormat="1" applyFont="1" applyFill="1" applyBorder="1" applyAlignment="1">
      <alignment horizontal="center"/>
    </xf>
    <xf numFmtId="49" fontId="14" fillId="0" borderId="25" xfId="0" applyNumberFormat="1" applyFont="1" applyBorder="1" applyAlignment="1">
      <alignment horizontal="right"/>
    </xf>
    <xf numFmtId="0" fontId="14" fillId="0" borderId="7" xfId="0" applyFont="1" applyBorder="1" applyAlignment="1">
      <alignment horizontal="center"/>
    </xf>
    <xf numFmtId="49" fontId="14" fillId="0" borderId="7" xfId="0" applyNumberFormat="1" applyFont="1" applyBorder="1"/>
    <xf numFmtId="49" fontId="14" fillId="0" borderId="7" xfId="0" applyNumberFormat="1" applyFont="1" applyBorder="1" applyAlignment="1">
      <alignment horizontal="center" wrapText="1"/>
    </xf>
    <xf numFmtId="188" fontId="14" fillId="19" borderId="63" xfId="0" applyNumberFormat="1" applyFont="1" applyFill="1" applyBorder="1" applyAlignment="1">
      <alignment horizontal="center"/>
    </xf>
    <xf numFmtId="188" fontId="14" fillId="0" borderId="12" xfId="0" applyNumberFormat="1" applyFont="1" applyBorder="1" applyAlignment="1">
      <alignment horizontal="center"/>
    </xf>
    <xf numFmtId="188" fontId="14" fillId="14" borderId="13" xfId="0" applyNumberFormat="1" applyFont="1" applyFill="1" applyBorder="1" applyAlignment="1">
      <alignment horizontal="center"/>
    </xf>
    <xf numFmtId="49" fontId="14" fillId="0" borderId="14" xfId="0" applyNumberFormat="1" applyFont="1" applyBorder="1" applyAlignment="1">
      <alignment horizontal="right"/>
    </xf>
    <xf numFmtId="0" fontId="14" fillId="18" borderId="48" xfId="0" applyFont="1" applyFill="1" applyBorder="1" applyAlignment="1">
      <alignment horizontal="center"/>
    </xf>
    <xf numFmtId="188" fontId="14" fillId="18" borderId="48" xfId="0" applyNumberFormat="1" applyFont="1" applyFill="1" applyBorder="1" applyAlignment="1">
      <alignment horizontal="right"/>
    </xf>
    <xf numFmtId="49" fontId="14" fillId="18" borderId="48" xfId="0" applyNumberFormat="1" applyFont="1" applyFill="1" applyBorder="1" applyAlignment="1">
      <alignment horizontal="center"/>
    </xf>
    <xf numFmtId="49" fontId="14" fillId="18" borderId="47" xfId="0" applyNumberFormat="1" applyFont="1" applyFill="1" applyBorder="1" applyAlignment="1">
      <alignment horizontal="right"/>
    </xf>
    <xf numFmtId="0" fontId="14" fillId="18" borderId="49" xfId="0" applyFont="1" applyFill="1" applyBorder="1" applyAlignment="1">
      <alignment horizontal="left"/>
    </xf>
    <xf numFmtId="188" fontId="14" fillId="0" borderId="0" xfId="0" applyNumberFormat="1" applyFont="1" applyAlignment="1">
      <alignment horizontal="right"/>
    </xf>
    <xf numFmtId="0" fontId="6" fillId="0" borderId="40" xfId="0" applyFont="1" applyBorder="1" applyAlignment="1">
      <alignment horizontal="left"/>
    </xf>
    <xf numFmtId="15" fontId="8" fillId="0" borderId="40" xfId="0" applyNumberFormat="1" applyFont="1" applyBorder="1" applyAlignment="1">
      <alignment horizontal="center"/>
    </xf>
    <xf numFmtId="0" fontId="8" fillId="0" borderId="39" xfId="0" applyFont="1" applyBorder="1" applyAlignment="1">
      <alignment vertical="top"/>
    </xf>
    <xf numFmtId="0" fontId="24" fillId="0" borderId="33" xfId="0" applyFont="1" applyBorder="1" applyAlignment="1">
      <alignment horizontal="center" vertical="top"/>
    </xf>
    <xf numFmtId="0" fontId="14" fillId="0" borderId="52" xfId="0" applyFont="1" applyBorder="1" applyAlignment="1">
      <alignment horizontal="left"/>
    </xf>
    <xf numFmtId="187" fontId="8" fillId="0" borderId="33" xfId="0" applyNumberFormat="1" applyFont="1" applyBorder="1" applyAlignment="1">
      <alignment horizontal="right" vertical="center"/>
    </xf>
    <xf numFmtId="188" fontId="22" fillId="0" borderId="33" xfId="0" applyNumberFormat="1" applyFont="1" applyBorder="1" applyAlignment="1">
      <alignment horizontal="right" vertical="top"/>
    </xf>
    <xf numFmtId="188" fontId="22" fillId="0" borderId="52" xfId="0" applyNumberFormat="1" applyFont="1" applyBorder="1" applyAlignment="1">
      <alignment horizontal="right" vertical="top"/>
    </xf>
    <xf numFmtId="188" fontId="22" fillId="0" borderId="51" xfId="0" applyNumberFormat="1" applyFont="1" applyBorder="1" applyAlignment="1">
      <alignment horizontal="right" vertical="top"/>
    </xf>
    <xf numFmtId="188" fontId="14" fillId="0" borderId="52" xfId="0" applyNumberFormat="1" applyFont="1" applyBorder="1" applyAlignment="1">
      <alignment horizontal="center" vertical="top"/>
    </xf>
    <xf numFmtId="0" fontId="14" fillId="0" borderId="51" xfId="0" applyFont="1" applyBorder="1" applyAlignment="1">
      <alignment vertical="top"/>
    </xf>
    <xf numFmtId="0" fontId="14" fillId="0" borderId="33" xfId="0" applyFont="1" applyBorder="1" applyAlignment="1">
      <alignment vertical="top"/>
    </xf>
    <xf numFmtId="49" fontId="14" fillId="0" borderId="40" xfId="0" applyNumberFormat="1" applyFont="1" applyBorder="1" applyAlignment="1">
      <alignment horizontal="center" vertical="top"/>
    </xf>
    <xf numFmtId="188" fontId="14" fillId="0" borderId="40" xfId="0" applyNumberFormat="1" applyFont="1" applyBorder="1" applyAlignment="1">
      <alignment horizontal="center" vertical="top"/>
    </xf>
    <xf numFmtId="49" fontId="17" fillId="0" borderId="39" xfId="0" applyNumberFormat="1" applyFont="1" applyBorder="1" applyAlignment="1">
      <alignment horizontal="left"/>
    </xf>
    <xf numFmtId="0" fontId="13" fillId="0" borderId="40" xfId="0" applyFont="1" applyBorder="1" applyAlignment="1">
      <alignment horizontal="left"/>
    </xf>
    <xf numFmtId="188" fontId="22" fillId="0" borderId="40" xfId="0" applyNumberFormat="1" applyFont="1" applyBorder="1" applyAlignment="1">
      <alignment horizontal="right" vertical="top"/>
    </xf>
    <xf numFmtId="188" fontId="22" fillId="0" borderId="39" xfId="0" applyNumberFormat="1" applyFont="1" applyBorder="1" applyAlignment="1">
      <alignment horizontal="right" vertical="top"/>
    </xf>
    <xf numFmtId="190" fontId="8" fillId="0" borderId="40" xfId="0" applyNumberFormat="1" applyFont="1" applyBorder="1" applyAlignment="1">
      <alignment horizontal="center" vertical="center"/>
    </xf>
    <xf numFmtId="0" fontId="14" fillId="0" borderId="68" xfId="0" applyFont="1" applyBorder="1" applyAlignment="1">
      <alignment vertical="center"/>
    </xf>
    <xf numFmtId="0" fontId="9" fillId="0" borderId="51" xfId="0" applyFont="1" applyBorder="1"/>
    <xf numFmtId="190" fontId="8" fillId="0" borderId="65" xfId="0" applyNumberFormat="1" applyFont="1" applyBorder="1" applyAlignment="1">
      <alignment horizontal="center" vertical="center"/>
    </xf>
    <xf numFmtId="190" fontId="8" fillId="0" borderId="77" xfId="0" applyNumberFormat="1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65" xfId="0" applyFont="1" applyBorder="1" applyAlignment="1">
      <alignment vertical="center" wrapText="1"/>
    </xf>
    <xf numFmtId="188" fontId="14" fillId="0" borderId="29" xfId="0" applyNumberFormat="1" applyFont="1" applyBorder="1" applyAlignment="1">
      <alignment horizontal="right" vertical="center"/>
    </xf>
    <xf numFmtId="188" fontId="8" fillId="0" borderId="29" xfId="0" applyNumberFormat="1" applyFont="1" applyBorder="1" applyAlignment="1">
      <alignment vertical="center"/>
    </xf>
    <xf numFmtId="49" fontId="14" fillId="0" borderId="29" xfId="0" applyNumberFormat="1" applyFont="1" applyBorder="1" applyAlignment="1">
      <alignment horizontal="center" vertical="center"/>
    </xf>
    <xf numFmtId="188" fontId="8" fillId="0" borderId="29" xfId="0" applyNumberFormat="1" applyFont="1" applyBorder="1" applyAlignment="1">
      <alignment horizontal="right" vertical="center"/>
    </xf>
    <xf numFmtId="188" fontId="14" fillId="0" borderId="29" xfId="0" applyNumberFormat="1" applyFont="1" applyBorder="1" applyAlignment="1">
      <alignment vertical="center" shrinkToFit="1"/>
    </xf>
    <xf numFmtId="188" fontId="14" fillId="0" borderId="68" xfId="0" applyNumberFormat="1" applyFont="1" applyBorder="1" applyAlignment="1">
      <alignment horizontal="right" vertical="center"/>
    </xf>
    <xf numFmtId="188" fontId="14" fillId="9" borderId="68" xfId="0" applyNumberFormat="1" applyFont="1" applyFill="1" applyBorder="1" applyAlignment="1">
      <alignment horizontal="right" vertical="center"/>
    </xf>
    <xf numFmtId="49" fontId="14" fillId="0" borderId="65" xfId="0" applyNumberFormat="1" applyFont="1" applyBorder="1" applyAlignment="1">
      <alignment horizontal="right" vertical="center"/>
    </xf>
    <xf numFmtId="49" fontId="8" fillId="0" borderId="65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vertical="top" wrapText="1"/>
    </xf>
    <xf numFmtId="0" fontId="24" fillId="0" borderId="29" xfId="0" applyFont="1" applyBorder="1" applyAlignment="1">
      <alignment horizontal="center" vertical="top"/>
    </xf>
    <xf numFmtId="0" fontId="13" fillId="0" borderId="66" xfId="0" applyFont="1" applyBorder="1" applyAlignment="1">
      <alignment horizontal="left"/>
    </xf>
    <xf numFmtId="187" fontId="8" fillId="0" borderId="29" xfId="0" applyNumberFormat="1" applyFont="1" applyBorder="1" applyAlignment="1">
      <alignment horizontal="right" vertical="center"/>
    </xf>
    <xf numFmtId="188" fontId="14" fillId="0" borderId="29" xfId="0" applyNumberFormat="1" applyFont="1" applyBorder="1" applyAlignment="1">
      <alignment horizontal="right" vertical="top"/>
    </xf>
    <xf numFmtId="49" fontId="14" fillId="0" borderId="29" xfId="0" applyNumberFormat="1" applyFont="1" applyBorder="1" applyAlignment="1">
      <alignment horizontal="center"/>
    </xf>
    <xf numFmtId="188" fontId="8" fillId="0" borderId="29" xfId="0" applyNumberFormat="1" applyFont="1" applyBorder="1" applyAlignment="1">
      <alignment horizontal="right"/>
    </xf>
    <xf numFmtId="188" fontId="14" fillId="0" borderId="29" xfId="0" applyNumberFormat="1" applyFont="1" applyBorder="1" applyAlignment="1">
      <alignment shrinkToFit="1"/>
    </xf>
    <xf numFmtId="188" fontId="14" fillId="0" borderId="68" xfId="0" applyNumberFormat="1" applyFont="1" applyBorder="1" applyAlignment="1">
      <alignment horizontal="right"/>
    </xf>
    <xf numFmtId="188" fontId="14" fillId="9" borderId="68" xfId="0" applyNumberFormat="1" applyFont="1" applyFill="1" applyBorder="1" applyAlignment="1">
      <alignment horizontal="right"/>
    </xf>
    <xf numFmtId="0" fontId="14" fillId="0" borderId="68" xfId="0" applyFont="1" applyBorder="1" applyAlignment="1">
      <alignment horizontal="left"/>
    </xf>
    <xf numFmtId="3" fontId="8" fillId="0" borderId="39" xfId="0" applyNumberFormat="1" applyFont="1" applyBorder="1" applyAlignment="1">
      <alignment horizontal="left"/>
    </xf>
    <xf numFmtId="0" fontId="9" fillId="0" borderId="40" xfId="0" applyFont="1" applyBorder="1"/>
    <xf numFmtId="0" fontId="14" fillId="0" borderId="39" xfId="0" applyFont="1" applyBorder="1"/>
    <xf numFmtId="0" fontId="14" fillId="0" borderId="40" xfId="0" applyFont="1" applyBorder="1"/>
    <xf numFmtId="190" fontId="14" fillId="0" borderId="40" xfId="0" applyNumberFormat="1" applyFont="1" applyBorder="1" applyAlignment="1">
      <alignment horizontal="center"/>
    </xf>
    <xf numFmtId="190" fontId="14" fillId="0" borderId="22" xfId="0" applyNumberFormat="1" applyFont="1" applyBorder="1" applyAlignment="1">
      <alignment horizontal="center"/>
    </xf>
    <xf numFmtId="0" fontId="14" fillId="0" borderId="74" xfId="0" applyFont="1" applyBorder="1" applyAlignment="1">
      <alignment horizontal="center" vertical="top"/>
    </xf>
    <xf numFmtId="0" fontId="14" fillId="0" borderId="29" xfId="0" applyFont="1" applyBorder="1" applyAlignment="1">
      <alignment vertical="top" wrapText="1"/>
    </xf>
    <xf numFmtId="188" fontId="14" fillId="0" borderId="29" xfId="0" applyNumberFormat="1" applyFont="1" applyBorder="1" applyAlignment="1">
      <alignment horizontal="right"/>
    </xf>
    <xf numFmtId="195" fontId="14" fillId="0" borderId="29" xfId="0" applyNumberFormat="1" applyFont="1" applyBorder="1" applyAlignment="1">
      <alignment horizontal="center"/>
    </xf>
    <xf numFmtId="189" fontId="8" fillId="0" borderId="40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left" vertical="center"/>
    </xf>
    <xf numFmtId="189" fontId="14" fillId="0" borderId="41" xfId="0" applyNumberFormat="1" applyFont="1" applyBorder="1" applyAlignment="1">
      <alignment horizontal="center"/>
    </xf>
    <xf numFmtId="190" fontId="14" fillId="0" borderId="41" xfId="0" applyNumberFormat="1" applyFont="1" applyBorder="1" applyAlignment="1">
      <alignment horizontal="center"/>
    </xf>
    <xf numFmtId="0" fontId="14" fillId="0" borderId="23" xfId="0" applyFont="1" applyBorder="1" applyAlignment="1">
      <alignment horizontal="left" wrapText="1"/>
    </xf>
    <xf numFmtId="190" fontId="14" fillId="0" borderId="50" xfId="0" applyNumberFormat="1" applyFont="1" applyBorder="1" applyAlignment="1">
      <alignment horizontal="center"/>
    </xf>
    <xf numFmtId="0" fontId="14" fillId="0" borderId="39" xfId="0" applyFont="1" applyBorder="1" applyAlignment="1">
      <alignment horizontal="left" wrapText="1"/>
    </xf>
    <xf numFmtId="190" fontId="14" fillId="0" borderId="50" xfId="0" applyNumberFormat="1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188" fontId="8" fillId="0" borderId="39" xfId="0" applyNumberFormat="1" applyFont="1" applyBorder="1" applyAlignment="1">
      <alignment horizontal="right" vertical="center"/>
    </xf>
    <xf numFmtId="189" fontId="8" fillId="0" borderId="65" xfId="0" applyNumberFormat="1" applyFont="1" applyBorder="1" applyAlignment="1">
      <alignment horizontal="center" vertical="center"/>
    </xf>
    <xf numFmtId="0" fontId="15" fillId="0" borderId="68" xfId="0" applyFont="1" applyBorder="1" applyAlignment="1">
      <alignment horizontal="left" vertical="center"/>
    </xf>
    <xf numFmtId="15" fontId="8" fillId="0" borderId="65" xfId="0" applyNumberFormat="1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188" fontId="8" fillId="0" borderId="68" xfId="0" applyNumberFormat="1" applyFont="1" applyBorder="1" applyAlignment="1">
      <alignment horizontal="right" vertical="center"/>
    </xf>
    <xf numFmtId="188" fontId="8" fillId="6" borderId="68" xfId="0" applyNumberFormat="1" applyFont="1" applyFill="1" applyBorder="1" applyAlignment="1">
      <alignment horizontal="right" vertical="center"/>
    </xf>
    <xf numFmtId="0" fontId="9" fillId="0" borderId="29" xfId="0" applyFont="1" applyBorder="1"/>
    <xf numFmtId="0" fontId="8" fillId="0" borderId="29" xfId="0" applyFont="1" applyBorder="1" applyAlignment="1">
      <alignment horizontal="left" vertical="center"/>
    </xf>
    <xf numFmtId="3" fontId="8" fillId="0" borderId="65" xfId="0" applyNumberFormat="1" applyFont="1" applyBorder="1" applyAlignment="1">
      <alignment horizontal="right" vertical="center" wrapText="1"/>
    </xf>
    <xf numFmtId="15" fontId="8" fillId="0" borderId="40" xfId="0" applyNumberFormat="1" applyFont="1" applyBorder="1" applyAlignment="1">
      <alignment horizontal="center" vertical="center"/>
    </xf>
    <xf numFmtId="0" fontId="15" fillId="0" borderId="39" xfId="0" applyFont="1" applyBorder="1" applyAlignment="1">
      <alignment horizontal="left" vertical="center"/>
    </xf>
    <xf numFmtId="0" fontId="14" fillId="4" borderId="29" xfId="0" applyFont="1" applyFill="1" applyBorder="1" applyAlignment="1">
      <alignment horizontal="left"/>
    </xf>
    <xf numFmtId="0" fontId="14" fillId="4" borderId="21" xfId="0" applyFont="1" applyFill="1" applyBorder="1" applyAlignment="1">
      <alignment horizontal="left"/>
    </xf>
    <xf numFmtId="0" fontId="14" fillId="4" borderId="39" xfId="0" applyFont="1" applyFill="1" applyBorder="1" applyAlignment="1">
      <alignment horizontal="left"/>
    </xf>
    <xf numFmtId="0" fontId="14" fillId="0" borderId="40" xfId="0" applyFont="1" applyBorder="1" applyAlignment="1">
      <alignment horizontal="left" wrapText="1"/>
    </xf>
    <xf numFmtId="189" fontId="8" fillId="0" borderId="40" xfId="0" applyNumberFormat="1" applyFont="1" applyBorder="1" applyAlignment="1">
      <alignment horizontal="center"/>
    </xf>
    <xf numFmtId="0" fontId="8" fillId="0" borderId="39" xfId="0" applyFont="1" applyBorder="1"/>
    <xf numFmtId="0" fontId="12" fillId="0" borderId="78" xfId="0" applyFont="1" applyBorder="1" applyAlignment="1">
      <alignment horizontal="center" vertical="top"/>
    </xf>
    <xf numFmtId="0" fontId="14" fillId="0" borderId="77" xfId="0" applyFont="1" applyBorder="1" applyAlignment="1">
      <alignment horizontal="left" wrapText="1"/>
    </xf>
    <xf numFmtId="188" fontId="8" fillId="0" borderId="78" xfId="0" applyNumberFormat="1" applyFont="1" applyBorder="1" applyAlignment="1">
      <alignment horizontal="right"/>
    </xf>
    <xf numFmtId="188" fontId="8" fillId="2" borderId="78" xfId="0" applyNumberFormat="1" applyFont="1" applyFill="1" applyBorder="1" applyAlignment="1">
      <alignment horizontal="right"/>
    </xf>
    <xf numFmtId="0" fontId="8" fillId="0" borderId="77" xfId="0" applyFont="1" applyBorder="1" applyAlignment="1">
      <alignment horizontal="center"/>
    </xf>
    <xf numFmtId="0" fontId="8" fillId="0" borderId="79" xfId="0" applyFont="1" applyBorder="1" applyAlignment="1">
      <alignment vertical="top"/>
    </xf>
    <xf numFmtId="0" fontId="14" fillId="0" borderId="40" xfId="0" applyFont="1" applyBorder="1" applyAlignment="1">
      <alignment vertical="center" wrapText="1"/>
    </xf>
    <xf numFmtId="0" fontId="12" fillId="0" borderId="33" xfId="0" applyFont="1" applyBorder="1" applyAlignment="1">
      <alignment horizontal="center" vertical="top"/>
    </xf>
    <xf numFmtId="0" fontId="14" fillId="0" borderId="52" xfId="0" applyFont="1" applyBorder="1" applyAlignment="1">
      <alignment vertical="center" wrapText="1"/>
    </xf>
    <xf numFmtId="187" fontId="14" fillId="0" borderId="33" xfId="0" applyNumberFormat="1" applyFont="1" applyBorder="1" applyAlignment="1">
      <alignment vertical="center" wrapText="1"/>
    </xf>
    <xf numFmtId="15" fontId="15" fillId="0" borderId="33" xfId="0" applyNumberFormat="1" applyFont="1" applyBorder="1" applyAlignment="1">
      <alignment horizontal="center" vertical="center"/>
    </xf>
    <xf numFmtId="187" fontId="15" fillId="0" borderId="33" xfId="0" applyNumberFormat="1" applyFont="1" applyBorder="1" applyAlignment="1">
      <alignment horizontal="right" vertical="center"/>
    </xf>
    <xf numFmtId="188" fontId="8" fillId="0" borderId="33" xfId="0" applyNumberFormat="1" applyFont="1" applyBorder="1" applyAlignment="1">
      <alignment horizontal="right"/>
    </xf>
    <xf numFmtId="189" fontId="8" fillId="0" borderId="52" xfId="0" applyNumberFormat="1" applyFont="1" applyBorder="1" applyAlignment="1">
      <alignment horizontal="center"/>
    </xf>
    <xf numFmtId="0" fontId="8" fillId="0" borderId="51" xfId="0" applyFont="1" applyBorder="1"/>
    <xf numFmtId="0" fontId="14" fillId="0" borderId="77" xfId="0" applyFont="1" applyBorder="1" applyAlignment="1">
      <alignment vertical="center" wrapText="1"/>
    </xf>
    <xf numFmtId="187" fontId="14" fillId="0" borderId="78" xfId="0" applyNumberFormat="1" applyFont="1" applyBorder="1" applyAlignment="1">
      <alignment vertical="center" wrapText="1"/>
    </xf>
    <xf numFmtId="15" fontId="15" fillId="0" borderId="78" xfId="0" applyNumberFormat="1" applyFont="1" applyBorder="1" applyAlignment="1">
      <alignment horizontal="center" vertical="center"/>
    </xf>
    <xf numFmtId="187" fontId="15" fillId="0" borderId="78" xfId="0" applyNumberFormat="1" applyFont="1" applyBorder="1" applyAlignment="1">
      <alignment horizontal="right" vertical="center"/>
    </xf>
    <xf numFmtId="189" fontId="8" fillId="0" borderId="77" xfId="0" applyNumberFormat="1" applyFont="1" applyBorder="1" applyAlignment="1">
      <alignment horizontal="center"/>
    </xf>
    <xf numFmtId="0" fontId="8" fillId="0" borderId="79" xfId="0" applyFont="1" applyBorder="1"/>
    <xf numFmtId="187" fontId="14" fillId="0" borderId="33" xfId="0" applyNumberFormat="1" applyFont="1" applyBorder="1" applyAlignment="1">
      <alignment wrapText="1"/>
    </xf>
    <xf numFmtId="15" fontId="15" fillId="0" borderId="33" xfId="0" applyNumberFormat="1" applyFont="1" applyBorder="1" applyAlignment="1">
      <alignment horizontal="center"/>
    </xf>
    <xf numFmtId="187" fontId="15" fillId="0" borderId="33" xfId="0" applyNumberFormat="1" applyFont="1" applyBorder="1" applyAlignment="1">
      <alignment horizontal="right"/>
    </xf>
    <xf numFmtId="187" fontId="14" fillId="0" borderId="78" xfId="0" applyNumberFormat="1" applyFont="1" applyBorder="1" applyAlignment="1">
      <alignment wrapText="1"/>
    </xf>
    <xf numFmtId="15" fontId="15" fillId="0" borderId="78" xfId="0" applyNumberFormat="1" applyFont="1" applyBorder="1" applyAlignment="1">
      <alignment horizontal="center"/>
    </xf>
    <xf numFmtId="187" fontId="15" fillId="0" borderId="78" xfId="0" applyNumberFormat="1" applyFont="1" applyBorder="1" applyAlignment="1">
      <alignment horizontal="right"/>
    </xf>
    <xf numFmtId="49" fontId="8" fillId="0" borderId="40" xfId="0" applyNumberFormat="1" applyFont="1" applyBorder="1" applyAlignment="1">
      <alignment horizontal="center" vertical="center"/>
    </xf>
    <xf numFmtId="3" fontId="1" fillId="0" borderId="39" xfId="0" applyNumberFormat="1" applyFont="1" applyBorder="1" applyAlignment="1">
      <alignment vertical="center" wrapText="1"/>
    </xf>
    <xf numFmtId="0" fontId="14" fillId="0" borderId="40" xfId="0" applyFont="1" applyBorder="1" applyAlignment="1">
      <alignment horizontal="left"/>
    </xf>
    <xf numFmtId="0" fontId="12" fillId="0" borderId="29" xfId="0" applyFont="1" applyBorder="1" applyAlignment="1">
      <alignment horizontal="center" vertical="center"/>
    </xf>
    <xf numFmtId="0" fontId="14" fillId="0" borderId="29" xfId="0" applyFont="1" applyBorder="1" applyAlignment="1">
      <alignment vertical="center" wrapText="1"/>
    </xf>
    <xf numFmtId="187" fontId="15" fillId="0" borderId="29" xfId="0" applyNumberFormat="1" applyFont="1" applyBorder="1" applyAlignment="1">
      <alignment horizontal="right" vertical="center"/>
    </xf>
    <xf numFmtId="3" fontId="1" fillId="0" borderId="68" xfId="0" applyNumberFormat="1" applyFont="1" applyBorder="1" applyAlignment="1">
      <alignment vertical="center" wrapText="1"/>
    </xf>
    <xf numFmtId="49" fontId="14" fillId="0" borderId="40" xfId="0" applyNumberFormat="1" applyFont="1" applyBorder="1" applyAlignment="1">
      <alignment horizontal="center"/>
    </xf>
    <xf numFmtId="3" fontId="1" fillId="0" borderId="39" xfId="0" applyNumberFormat="1" applyFont="1" applyBorder="1" applyAlignment="1">
      <alignment wrapText="1"/>
    </xf>
    <xf numFmtId="0" fontId="12" fillId="0" borderId="78" xfId="0" applyFont="1" applyBorder="1" applyAlignment="1">
      <alignment horizontal="center" vertical="center"/>
    </xf>
    <xf numFmtId="0" fontId="14" fillId="0" borderId="78" xfId="0" applyFont="1" applyBorder="1" applyAlignment="1">
      <alignment vertical="center" wrapText="1"/>
    </xf>
    <xf numFmtId="49" fontId="8" fillId="0" borderId="77" xfId="0" applyNumberFormat="1" applyFont="1" applyBorder="1" applyAlignment="1">
      <alignment horizontal="center" vertical="center"/>
    </xf>
    <xf numFmtId="3" fontId="1" fillId="0" borderId="79" xfId="0" applyNumberFormat="1" applyFont="1" applyBorder="1" applyAlignment="1">
      <alignment vertical="center" wrapText="1"/>
    </xf>
    <xf numFmtId="0" fontId="9" fillId="0" borderId="65" xfId="0" applyFont="1" applyBorder="1"/>
    <xf numFmtId="0" fontId="14" fillId="0" borderId="64" xfId="0" applyFont="1" applyBorder="1" applyAlignment="1">
      <alignment horizontal="left"/>
    </xf>
    <xf numFmtId="187" fontId="15" fillId="0" borderId="74" xfId="0" applyNumberFormat="1" applyFont="1" applyBorder="1" applyAlignment="1">
      <alignment horizontal="right" vertical="center"/>
    </xf>
    <xf numFmtId="188" fontId="8" fillId="0" borderId="74" xfId="0" applyNumberFormat="1" applyFont="1" applyBorder="1" applyAlignment="1">
      <alignment horizontal="right"/>
    </xf>
    <xf numFmtId="188" fontId="8" fillId="2" borderId="74" xfId="0" applyNumberFormat="1" applyFont="1" applyFill="1" applyBorder="1" applyAlignment="1">
      <alignment horizontal="right"/>
    </xf>
    <xf numFmtId="49" fontId="14" fillId="0" borderId="64" xfId="0" applyNumberFormat="1" applyFont="1" applyBorder="1" applyAlignment="1">
      <alignment horizontal="center"/>
    </xf>
    <xf numFmtId="3" fontId="1" fillId="0" borderId="13" xfId="0" applyNumberFormat="1" applyFont="1" applyBorder="1" applyAlignment="1">
      <alignment wrapText="1"/>
    </xf>
    <xf numFmtId="0" fontId="9" fillId="0" borderId="77" xfId="0" applyFont="1" applyBorder="1"/>
    <xf numFmtId="0" fontId="14" fillId="0" borderId="80" xfId="0" applyFont="1" applyBorder="1" applyAlignment="1">
      <alignment horizontal="left"/>
    </xf>
    <xf numFmtId="187" fontId="15" fillId="0" borderId="81" xfId="0" applyNumberFormat="1" applyFont="1" applyBorder="1" applyAlignment="1">
      <alignment horizontal="right" vertical="center"/>
    </xf>
    <xf numFmtId="49" fontId="14" fillId="0" borderId="77" xfId="0" applyNumberFormat="1" applyFont="1" applyBorder="1" applyAlignment="1">
      <alignment horizontal="center"/>
    </xf>
    <xf numFmtId="3" fontId="1" fillId="0" borderId="79" xfId="0" applyNumberFormat="1" applyFont="1" applyBorder="1" applyAlignment="1">
      <alignment wrapText="1"/>
    </xf>
    <xf numFmtId="0" fontId="9" fillId="0" borderId="52" xfId="0" applyFont="1" applyBorder="1"/>
    <xf numFmtId="49" fontId="14" fillId="0" borderId="52" xfId="0" applyNumberFormat="1" applyFont="1" applyBorder="1" applyAlignment="1">
      <alignment horizontal="center"/>
    </xf>
    <xf numFmtId="3" fontId="1" fillId="0" borderId="51" xfId="0" applyNumberFormat="1" applyFont="1" applyBorder="1" applyAlignment="1">
      <alignment wrapText="1"/>
    </xf>
    <xf numFmtId="0" fontId="14" fillId="0" borderId="65" xfId="0" applyFont="1" applyBorder="1" applyAlignment="1">
      <alignment horizontal="left"/>
    </xf>
    <xf numFmtId="0" fontId="8" fillId="0" borderId="33" xfId="0" applyFont="1" applyBorder="1" applyAlignment="1">
      <alignment horizontal="center" vertical="center"/>
    </xf>
    <xf numFmtId="188" fontId="8" fillId="0" borderId="33" xfId="0" applyNumberFormat="1" applyFont="1" applyBorder="1" applyAlignment="1">
      <alignment horizontal="center" vertical="center"/>
    </xf>
    <xf numFmtId="188" fontId="8" fillId="0" borderId="33" xfId="0" applyNumberFormat="1" applyFont="1" applyBorder="1" applyAlignment="1">
      <alignment horizontal="right" vertical="center"/>
    </xf>
    <xf numFmtId="188" fontId="8" fillId="0" borderId="51" xfId="0" applyNumberFormat="1" applyFont="1" applyBorder="1" applyAlignment="1">
      <alignment horizontal="right" vertical="center"/>
    </xf>
    <xf numFmtId="15" fontId="8" fillId="0" borderId="52" xfId="0" applyNumberFormat="1" applyFont="1" applyBorder="1" applyAlignment="1">
      <alignment horizontal="center" vertical="center"/>
    </xf>
    <xf numFmtId="0" fontId="11" fillId="0" borderId="39" xfId="0" applyFont="1" applyBorder="1" applyAlignment="1">
      <alignment horizontal="left"/>
    </xf>
    <xf numFmtId="0" fontId="8" fillId="0" borderId="78" xfId="0" applyFont="1" applyBorder="1"/>
    <xf numFmtId="0" fontId="8" fillId="0" borderId="78" xfId="0" applyFont="1" applyBorder="1" applyAlignment="1">
      <alignment horizontal="left"/>
    </xf>
    <xf numFmtId="0" fontId="9" fillId="0" borderId="78" xfId="0" applyFont="1" applyBorder="1"/>
    <xf numFmtId="0" fontId="9" fillId="6" borderId="78" xfId="0" applyFont="1" applyFill="1" applyBorder="1"/>
    <xf numFmtId="0" fontId="9" fillId="0" borderId="79" xfId="0" applyFont="1" applyBorder="1"/>
    <xf numFmtId="0" fontId="8" fillId="0" borderId="78" xfId="0" applyFont="1" applyBorder="1" applyAlignment="1">
      <alignment horizontal="left" vertical="center"/>
    </xf>
    <xf numFmtId="188" fontId="8" fillId="0" borderId="78" xfId="0" applyNumberFormat="1" applyFont="1" applyBorder="1" applyAlignment="1">
      <alignment horizontal="right" vertical="center"/>
    </xf>
    <xf numFmtId="15" fontId="8" fillId="0" borderId="77" xfId="0" applyNumberFormat="1" applyFont="1" applyBorder="1" applyAlignment="1">
      <alignment horizontal="center" vertical="center"/>
    </xf>
    <xf numFmtId="188" fontId="8" fillId="0" borderId="79" xfId="0" applyNumberFormat="1" applyFont="1" applyBorder="1" applyAlignment="1">
      <alignment horizontal="right" vertical="center"/>
    </xf>
    <xf numFmtId="188" fontId="8" fillId="6" borderId="79" xfId="0" applyNumberFormat="1" applyFont="1" applyFill="1" applyBorder="1" applyAlignment="1">
      <alignment horizontal="right" vertical="center"/>
    </xf>
    <xf numFmtId="188" fontId="8" fillId="6" borderId="79" xfId="0" applyNumberFormat="1" applyFont="1" applyFill="1" applyBorder="1" applyAlignment="1">
      <alignment horizontal="center" vertical="center"/>
    </xf>
    <xf numFmtId="0" fontId="15" fillId="0" borderId="79" xfId="0" applyFont="1" applyBorder="1" applyAlignment="1">
      <alignment horizontal="left" vertical="center"/>
    </xf>
    <xf numFmtId="0" fontId="8" fillId="0" borderId="77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15" fontId="8" fillId="0" borderId="80" xfId="0" applyNumberFormat="1" applyFont="1" applyBorder="1" applyAlignment="1">
      <alignment horizontal="center" vertical="center"/>
    </xf>
    <xf numFmtId="0" fontId="15" fillId="0" borderId="82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3" fontId="8" fillId="0" borderId="29" xfId="0" applyNumberFormat="1" applyFont="1" applyBorder="1" applyAlignment="1">
      <alignment horizontal="right" vertical="center" wrapText="1"/>
    </xf>
    <xf numFmtId="0" fontId="11" fillId="0" borderId="78" xfId="0" applyFont="1" applyBorder="1" applyAlignment="1">
      <alignment horizontal="left" vertical="center"/>
    </xf>
    <xf numFmtId="3" fontId="8" fillId="0" borderId="78" xfId="0" applyNumberFormat="1" applyFont="1" applyBorder="1" applyAlignment="1">
      <alignment horizontal="right" vertical="center" wrapText="1"/>
    </xf>
    <xf numFmtId="0" fontId="20" fillId="0" borderId="23" xfId="0" applyFont="1" applyBorder="1" applyAlignment="1">
      <alignment horizontal="left" vertical="center"/>
    </xf>
    <xf numFmtId="0" fontId="14" fillId="0" borderId="29" xfId="0" applyFont="1" applyBorder="1" applyAlignment="1">
      <alignment vertical="center"/>
    </xf>
    <xf numFmtId="15" fontId="8" fillId="0" borderId="65" xfId="0" quotePrefix="1" applyNumberFormat="1" applyFont="1" applyBorder="1" applyAlignment="1">
      <alignment horizontal="center" vertical="center"/>
    </xf>
    <xf numFmtId="17" fontId="8" fillId="0" borderId="40" xfId="0" applyNumberFormat="1" applyFont="1" applyBorder="1" applyAlignment="1">
      <alignment horizontal="center" vertical="center"/>
    </xf>
    <xf numFmtId="0" fontId="14" fillId="0" borderId="78" xfId="0" applyFont="1" applyBorder="1" applyAlignment="1">
      <alignment vertical="center"/>
    </xf>
    <xf numFmtId="188" fontId="14" fillId="0" borderId="78" xfId="0" applyNumberFormat="1" applyFont="1" applyBorder="1" applyAlignment="1">
      <alignment horizontal="right" vertical="center"/>
    </xf>
    <xf numFmtId="3" fontId="8" fillId="0" borderId="40" xfId="0" applyNumberFormat="1" applyFont="1" applyBorder="1" applyAlignment="1">
      <alignment horizontal="right" vertical="center" wrapText="1"/>
    </xf>
    <xf numFmtId="0" fontId="9" fillId="0" borderId="81" xfId="0" applyFont="1" applyBorder="1"/>
    <xf numFmtId="0" fontId="8" fillId="0" borderId="81" xfId="0" applyFont="1" applyBorder="1" applyAlignment="1">
      <alignment horizontal="left" vertical="center"/>
    </xf>
    <xf numFmtId="188" fontId="8" fillId="0" borderId="81" xfId="0" applyNumberFormat="1" applyFont="1" applyBorder="1" applyAlignment="1">
      <alignment horizontal="right" vertical="center"/>
    </xf>
    <xf numFmtId="3" fontId="8" fillId="0" borderId="80" xfId="0" applyNumberFormat="1" applyFont="1" applyBorder="1" applyAlignment="1">
      <alignment horizontal="right" vertical="center" wrapText="1"/>
    </xf>
    <xf numFmtId="188" fontId="8" fillId="0" borderId="82" xfId="0" applyNumberFormat="1" applyFont="1" applyBorder="1" applyAlignment="1">
      <alignment horizontal="right" vertical="center"/>
    </xf>
    <xf numFmtId="188" fontId="8" fillId="6" borderId="82" xfId="0" applyNumberFormat="1" applyFont="1" applyFill="1" applyBorder="1" applyAlignment="1">
      <alignment horizontal="right" vertical="center"/>
    </xf>
    <xf numFmtId="188" fontId="8" fillId="6" borderId="82" xfId="0" applyNumberFormat="1" applyFont="1" applyFill="1" applyBorder="1" applyAlignment="1">
      <alignment horizontal="center" vertical="center"/>
    </xf>
    <xf numFmtId="17" fontId="8" fillId="0" borderId="80" xfId="0" applyNumberFormat="1" applyFont="1" applyBorder="1" applyAlignment="1">
      <alignment horizontal="center" vertical="center"/>
    </xf>
    <xf numFmtId="188" fontId="22" fillId="0" borderId="29" xfId="0" applyNumberFormat="1" applyFont="1" applyBorder="1" applyAlignment="1">
      <alignment horizontal="right" vertical="top"/>
    </xf>
    <xf numFmtId="188" fontId="22" fillId="0" borderId="65" xfId="0" applyNumberFormat="1" applyFont="1" applyBorder="1" applyAlignment="1">
      <alignment horizontal="right" vertical="top"/>
    </xf>
    <xf numFmtId="188" fontId="22" fillId="0" borderId="68" xfId="0" applyNumberFormat="1" applyFont="1" applyBorder="1" applyAlignment="1">
      <alignment horizontal="right" vertical="top"/>
    </xf>
    <xf numFmtId="188" fontId="22" fillId="9" borderId="68" xfId="0" applyNumberFormat="1" applyFont="1" applyFill="1" applyBorder="1" applyAlignment="1">
      <alignment horizontal="right" vertical="top"/>
    </xf>
    <xf numFmtId="192" fontId="8" fillId="0" borderId="65" xfId="0" applyNumberFormat="1" applyFont="1" applyBorder="1" applyAlignment="1">
      <alignment horizontal="center" vertical="center"/>
    </xf>
    <xf numFmtId="0" fontId="9" fillId="0" borderId="13" xfId="0" applyFont="1" applyBorder="1"/>
    <xf numFmtId="49" fontId="14" fillId="0" borderId="40" xfId="0" applyNumberFormat="1" applyFont="1" applyBorder="1" applyAlignment="1">
      <alignment horizontal="center" vertical="center"/>
    </xf>
    <xf numFmtId="192" fontId="8" fillId="0" borderId="40" xfId="0" applyNumberFormat="1" applyFont="1" applyBorder="1" applyAlignment="1">
      <alignment horizontal="center" vertical="center"/>
    </xf>
    <xf numFmtId="0" fontId="14" fillId="0" borderId="51" xfId="0" applyFont="1" applyBorder="1" applyAlignment="1">
      <alignment horizontal="left" vertical="top" wrapText="1"/>
    </xf>
    <xf numFmtId="0" fontId="24" fillId="0" borderId="78" xfId="0" applyFont="1" applyBorder="1" applyAlignment="1">
      <alignment horizontal="center" vertical="top"/>
    </xf>
    <xf numFmtId="0" fontId="14" fillId="0" borderId="77" xfId="0" applyFont="1" applyBorder="1" applyAlignment="1">
      <alignment horizontal="left"/>
    </xf>
    <xf numFmtId="187" fontId="8" fillId="0" borderId="78" xfId="0" applyNumberFormat="1" applyFont="1" applyBorder="1" applyAlignment="1">
      <alignment horizontal="right" vertical="center"/>
    </xf>
    <xf numFmtId="188" fontId="22" fillId="0" borderId="78" xfId="0" applyNumberFormat="1" applyFont="1" applyBorder="1" applyAlignment="1">
      <alignment horizontal="right" vertical="top"/>
    </xf>
    <xf numFmtId="188" fontId="22" fillId="0" borderId="77" xfId="0" applyNumberFormat="1" applyFont="1" applyBorder="1" applyAlignment="1">
      <alignment horizontal="right" vertical="top"/>
    </xf>
    <xf numFmtId="188" fontId="22" fillId="0" borderId="79" xfId="0" applyNumberFormat="1" applyFont="1" applyBorder="1" applyAlignment="1">
      <alignment horizontal="right" vertical="top"/>
    </xf>
    <xf numFmtId="188" fontId="22" fillId="9" borderId="79" xfId="0" applyNumberFormat="1" applyFont="1" applyFill="1" applyBorder="1" applyAlignment="1">
      <alignment horizontal="right" vertical="top"/>
    </xf>
    <xf numFmtId="188" fontId="14" fillId="9" borderId="78" xfId="0" applyNumberFormat="1" applyFont="1" applyFill="1" applyBorder="1" applyAlignment="1">
      <alignment horizontal="right" vertical="top"/>
    </xf>
    <xf numFmtId="0" fontId="14" fillId="0" borderId="82" xfId="0" applyFont="1" applyBorder="1" applyAlignment="1">
      <alignment vertical="center"/>
    </xf>
    <xf numFmtId="0" fontId="10" fillId="0" borderId="39" xfId="0" applyFont="1" applyBorder="1"/>
    <xf numFmtId="0" fontId="10" fillId="0" borderId="68" xfId="0" applyFont="1" applyBorder="1"/>
    <xf numFmtId="0" fontId="14" fillId="0" borderId="39" xfId="0" applyFont="1" applyBorder="1" applyAlignment="1">
      <alignment horizontal="left" vertical="top" wrapText="1"/>
    </xf>
    <xf numFmtId="0" fontId="14" fillId="0" borderId="39" xfId="0" applyFont="1" applyBorder="1" applyAlignment="1">
      <alignment horizontal="left"/>
    </xf>
    <xf numFmtId="0" fontId="24" fillId="0" borderId="81" xfId="0" applyFont="1" applyBorder="1" applyAlignment="1">
      <alignment horizontal="center" vertical="top"/>
    </xf>
    <xf numFmtId="187" fontId="8" fillId="0" borderId="81" xfId="0" applyNumberFormat="1" applyFont="1" applyBorder="1" applyAlignment="1">
      <alignment horizontal="right" vertical="center"/>
    </xf>
    <xf numFmtId="188" fontId="22" fillId="0" borderId="81" xfId="0" applyNumberFormat="1" applyFont="1" applyBorder="1" applyAlignment="1">
      <alignment horizontal="right" vertical="top"/>
    </xf>
    <xf numFmtId="188" fontId="22" fillId="0" borderId="80" xfId="0" applyNumberFormat="1" applyFont="1" applyBorder="1" applyAlignment="1">
      <alignment horizontal="right" vertical="top"/>
    </xf>
    <xf numFmtId="188" fontId="22" fillId="0" borderId="82" xfId="0" applyNumberFormat="1" applyFont="1" applyBorder="1" applyAlignment="1">
      <alignment horizontal="right" vertical="top"/>
    </xf>
    <xf numFmtId="188" fontId="22" fillId="9" borderId="82" xfId="0" applyNumberFormat="1" applyFont="1" applyFill="1" applyBorder="1" applyAlignment="1">
      <alignment horizontal="right" vertical="top"/>
    </xf>
    <xf numFmtId="188" fontId="14" fillId="9" borderId="81" xfId="0" applyNumberFormat="1" applyFont="1" applyFill="1" applyBorder="1" applyAlignment="1">
      <alignment horizontal="right" vertical="top"/>
    </xf>
    <xf numFmtId="190" fontId="8" fillId="0" borderId="80" xfId="0" applyNumberFormat="1" applyFont="1" applyBorder="1" applyAlignment="1">
      <alignment horizontal="center" vertical="center"/>
    </xf>
    <xf numFmtId="0" fontId="14" fillId="0" borderId="79" xfId="0" applyFont="1" applyBorder="1" applyAlignment="1">
      <alignment vertical="top" wrapText="1"/>
    </xf>
    <xf numFmtId="0" fontId="14" fillId="0" borderId="39" xfId="0" applyFont="1" applyBorder="1" applyAlignment="1">
      <alignment vertical="center"/>
    </xf>
    <xf numFmtId="49" fontId="14" fillId="0" borderId="68" xfId="0" applyNumberFormat="1" applyFont="1" applyBorder="1" applyAlignment="1">
      <alignment horizontal="center" vertical="top"/>
    </xf>
    <xf numFmtId="49" fontId="8" fillId="0" borderId="65" xfId="0" applyNumberFormat="1" applyFont="1" applyBorder="1" applyAlignment="1">
      <alignment horizontal="center"/>
    </xf>
    <xf numFmtId="0" fontId="14" fillId="0" borderId="68" xfId="0" applyFont="1" applyBorder="1" applyAlignment="1">
      <alignment vertical="top"/>
    </xf>
    <xf numFmtId="0" fontId="13" fillId="0" borderId="77" xfId="0" applyFont="1" applyBorder="1" applyAlignment="1">
      <alignment horizontal="left"/>
    </xf>
    <xf numFmtId="49" fontId="14" fillId="0" borderId="77" xfId="0" applyNumberFormat="1" applyFont="1" applyBorder="1" applyAlignment="1">
      <alignment horizontal="center" vertical="top"/>
    </xf>
    <xf numFmtId="0" fontId="8" fillId="0" borderId="33" xfId="0" applyFont="1" applyBorder="1" applyAlignment="1">
      <alignment horizontal="center" vertical="top"/>
    </xf>
    <xf numFmtId="0" fontId="13" fillId="0" borderId="52" xfId="0" applyFont="1" applyBorder="1" applyAlignment="1">
      <alignment horizontal="left"/>
    </xf>
    <xf numFmtId="188" fontId="14" fillId="0" borderId="33" xfId="0" applyNumberFormat="1" applyFont="1" applyBorder="1" applyAlignment="1">
      <alignment shrinkToFit="1"/>
    </xf>
    <xf numFmtId="188" fontId="14" fillId="0" borderId="33" xfId="0" applyNumberFormat="1" applyFont="1" applyBorder="1" applyAlignment="1">
      <alignment horizontal="right"/>
    </xf>
    <xf numFmtId="49" fontId="14" fillId="0" borderId="33" xfId="0" applyNumberFormat="1" applyFont="1" applyBorder="1" applyAlignment="1">
      <alignment horizontal="center"/>
    </xf>
    <xf numFmtId="188" fontId="8" fillId="0" borderId="51" xfId="0" applyNumberFormat="1" applyFont="1" applyBorder="1" applyAlignment="1">
      <alignment horizontal="right"/>
    </xf>
    <xf numFmtId="49" fontId="14" fillId="0" borderId="52" xfId="0" applyNumberFormat="1" applyFont="1" applyBorder="1" applyAlignment="1">
      <alignment horizontal="center" vertical="top"/>
    </xf>
    <xf numFmtId="188" fontId="8" fillId="0" borderId="39" xfId="0" applyNumberFormat="1" applyFont="1" applyBorder="1" applyAlignment="1">
      <alignment horizontal="right"/>
    </xf>
    <xf numFmtId="0" fontId="14" fillId="0" borderId="39" xfId="0" applyFont="1" applyBorder="1" applyAlignment="1">
      <alignment vertical="top"/>
    </xf>
    <xf numFmtId="0" fontId="8" fillId="0" borderId="29" xfId="0" applyFont="1" applyBorder="1" applyAlignment="1">
      <alignment horizontal="center" vertical="top"/>
    </xf>
    <xf numFmtId="0" fontId="13" fillId="0" borderId="65" xfId="0" applyFont="1" applyBorder="1" applyAlignment="1">
      <alignment horizontal="left"/>
    </xf>
    <xf numFmtId="188" fontId="8" fillId="0" borderId="68" xfId="0" applyNumberFormat="1" applyFont="1" applyBorder="1" applyAlignment="1">
      <alignment horizontal="right"/>
    </xf>
    <xf numFmtId="188" fontId="8" fillId="9" borderId="68" xfId="0" applyNumberFormat="1" applyFont="1" applyFill="1" applyBorder="1" applyAlignment="1">
      <alignment horizontal="right"/>
    </xf>
    <xf numFmtId="189" fontId="14" fillId="0" borderId="65" xfId="0" applyNumberFormat="1" applyFont="1" applyBorder="1" applyAlignment="1">
      <alignment horizontal="center" vertical="top"/>
    </xf>
    <xf numFmtId="49" fontId="8" fillId="4" borderId="69" xfId="0" applyNumberFormat="1" applyFont="1" applyFill="1" applyBorder="1" applyAlignment="1">
      <alignment horizontal="center"/>
    </xf>
    <xf numFmtId="49" fontId="8" fillId="0" borderId="69" xfId="0" applyNumberFormat="1" applyFont="1" applyBorder="1" applyAlignment="1">
      <alignment horizontal="center"/>
    </xf>
    <xf numFmtId="0" fontId="8" fillId="0" borderId="81" xfId="0" applyFont="1" applyBorder="1" applyAlignment="1">
      <alignment horizontal="center" vertical="top"/>
    </xf>
    <xf numFmtId="0" fontId="14" fillId="0" borderId="78" xfId="0" applyFont="1" applyBorder="1"/>
    <xf numFmtId="188" fontId="14" fillId="0" borderId="78" xfId="0" applyNumberFormat="1" applyFont="1" applyBorder="1" applyAlignment="1">
      <alignment horizontal="right"/>
    </xf>
    <xf numFmtId="49" fontId="14" fillId="0" borderId="78" xfId="0" applyNumberFormat="1" applyFont="1" applyBorder="1" applyAlignment="1">
      <alignment horizontal="center"/>
    </xf>
    <xf numFmtId="188" fontId="8" fillId="9" borderId="78" xfId="0" applyNumberFormat="1" applyFont="1" applyFill="1" applyBorder="1" applyAlignment="1">
      <alignment horizontal="right"/>
    </xf>
    <xf numFmtId="188" fontId="8" fillId="0" borderId="79" xfId="0" applyNumberFormat="1" applyFont="1" applyBorder="1" applyAlignment="1">
      <alignment horizontal="right"/>
    </xf>
    <xf numFmtId="188" fontId="8" fillId="9" borderId="79" xfId="0" applyNumberFormat="1" applyFont="1" applyFill="1" applyBorder="1" applyAlignment="1">
      <alignment horizontal="right"/>
    </xf>
    <xf numFmtId="49" fontId="14" fillId="0" borderId="77" xfId="0" applyNumberFormat="1" applyFont="1" applyBorder="1" applyAlignment="1">
      <alignment horizontal="center" vertical="center"/>
    </xf>
    <xf numFmtId="0" fontId="14" fillId="0" borderId="79" xfId="0" applyFont="1" applyBorder="1" applyAlignment="1">
      <alignment vertical="center"/>
    </xf>
    <xf numFmtId="188" fontId="8" fillId="0" borderId="40" xfId="0" applyNumberFormat="1" applyFont="1" applyBorder="1" applyAlignment="1">
      <alignment horizontal="right"/>
    </xf>
    <xf numFmtId="49" fontId="14" fillId="0" borderId="65" xfId="0" applyNumberFormat="1" applyFont="1" applyBorder="1" applyAlignment="1">
      <alignment horizontal="center" vertical="center"/>
    </xf>
    <xf numFmtId="189" fontId="8" fillId="0" borderId="65" xfId="0" applyNumberFormat="1" applyFont="1" applyBorder="1" applyAlignment="1">
      <alignment horizontal="center"/>
    </xf>
    <xf numFmtId="0" fontId="14" fillId="0" borderId="68" xfId="0" applyFont="1" applyBorder="1" applyAlignment="1">
      <alignment vertical="center" wrapText="1"/>
    </xf>
    <xf numFmtId="189" fontId="14" fillId="0" borderId="40" xfId="0" applyNumberFormat="1" applyFont="1" applyBorder="1" applyAlignment="1">
      <alignment horizontal="center" vertical="top"/>
    </xf>
    <xf numFmtId="0" fontId="14" fillId="0" borderId="39" xfId="0" applyFont="1" applyBorder="1" applyAlignment="1">
      <alignment shrinkToFit="1"/>
    </xf>
    <xf numFmtId="188" fontId="14" fillId="0" borderId="39" xfId="0" applyNumberFormat="1" applyFont="1" applyBorder="1" applyAlignment="1">
      <alignment horizontal="right"/>
    </xf>
    <xf numFmtId="188" fontId="14" fillId="0" borderId="39" xfId="0" applyNumberFormat="1" applyFont="1" applyBorder="1" applyAlignment="1">
      <alignment horizontal="right" vertical="center"/>
    </xf>
    <xf numFmtId="49" fontId="14" fillId="0" borderId="40" xfId="0" applyNumberFormat="1" applyFont="1" applyBorder="1" applyAlignment="1">
      <alignment horizontal="right" vertical="center"/>
    </xf>
    <xf numFmtId="193" fontId="14" fillId="0" borderId="65" xfId="0" applyNumberFormat="1" applyFont="1" applyBorder="1" applyAlignment="1">
      <alignment horizontal="center" vertical="center"/>
    </xf>
    <xf numFmtId="0" fontId="14" fillId="0" borderId="81" xfId="0" applyFont="1" applyBorder="1" applyAlignment="1">
      <alignment horizontal="center" vertical="center"/>
    </xf>
    <xf numFmtId="0" fontId="14" fillId="0" borderId="81" xfId="0" applyFont="1" applyBorder="1" applyAlignment="1">
      <alignment vertical="center" wrapText="1"/>
    </xf>
    <xf numFmtId="188" fontId="14" fillId="0" borderId="81" xfId="0" applyNumberFormat="1" applyFont="1" applyBorder="1" applyAlignment="1">
      <alignment horizontal="right" vertical="center"/>
    </xf>
    <xf numFmtId="188" fontId="8" fillId="0" borderId="81" xfId="0" applyNumberFormat="1" applyFont="1" applyBorder="1" applyAlignment="1">
      <alignment vertical="center"/>
    </xf>
    <xf numFmtId="49" fontId="14" fillId="0" borderId="81" xfId="0" applyNumberFormat="1" applyFont="1" applyBorder="1" applyAlignment="1">
      <alignment horizontal="center" vertical="center"/>
    </xf>
    <xf numFmtId="188" fontId="8" fillId="9" borderId="81" xfId="0" applyNumberFormat="1" applyFont="1" applyFill="1" applyBorder="1" applyAlignment="1">
      <alignment horizontal="right" vertical="center"/>
    </xf>
    <xf numFmtId="188" fontId="14" fillId="0" borderId="81" xfId="0" applyNumberFormat="1" applyFont="1" applyBorder="1" applyAlignment="1">
      <alignment vertical="center" shrinkToFit="1"/>
    </xf>
    <xf numFmtId="188" fontId="14" fillId="0" borderId="82" xfId="0" applyNumberFormat="1" applyFont="1" applyBorder="1" applyAlignment="1">
      <alignment horizontal="right" vertical="center"/>
    </xf>
    <xf numFmtId="188" fontId="14" fillId="9" borderId="82" xfId="0" applyNumberFormat="1" applyFont="1" applyFill="1" applyBorder="1" applyAlignment="1">
      <alignment horizontal="right" vertical="center"/>
    </xf>
    <xf numFmtId="188" fontId="8" fillId="9" borderId="83" xfId="0" applyNumberFormat="1" applyFont="1" applyFill="1" applyBorder="1" applyAlignment="1">
      <alignment horizontal="right" vertical="center"/>
    </xf>
    <xf numFmtId="188" fontId="14" fillId="9" borderId="81" xfId="0" applyNumberFormat="1" applyFont="1" applyFill="1" applyBorder="1" applyAlignment="1">
      <alignment horizontal="right" vertical="center"/>
    </xf>
    <xf numFmtId="49" fontId="14" fillId="0" borderId="80" xfId="0" applyNumberFormat="1" applyFont="1" applyBorder="1" applyAlignment="1">
      <alignment horizontal="right" vertical="center"/>
    </xf>
    <xf numFmtId="0" fontId="14" fillId="0" borderId="79" xfId="0" applyFont="1" applyBorder="1" applyAlignment="1">
      <alignment horizontal="left"/>
    </xf>
    <xf numFmtId="188" fontId="8" fillId="0" borderId="29" xfId="0" applyNumberFormat="1" applyFont="1" applyBorder="1" applyAlignment="1">
      <alignment vertical="top"/>
    </xf>
    <xf numFmtId="0" fontId="8" fillId="0" borderId="78" xfId="0" applyFont="1" applyBorder="1" applyAlignment="1">
      <alignment horizontal="center" vertical="top"/>
    </xf>
    <xf numFmtId="188" fontId="8" fillId="0" borderId="81" xfId="0" applyNumberFormat="1" applyFont="1" applyBorder="1" applyAlignment="1">
      <alignment vertical="top"/>
    </xf>
    <xf numFmtId="49" fontId="14" fillId="0" borderId="81" xfId="0" applyNumberFormat="1" applyFont="1" applyBorder="1" applyAlignment="1">
      <alignment horizontal="center"/>
    </xf>
    <xf numFmtId="188" fontId="8" fillId="9" borderId="81" xfId="0" applyNumberFormat="1" applyFont="1" applyFill="1" applyBorder="1" applyAlignment="1">
      <alignment horizontal="right" vertical="top"/>
    </xf>
    <xf numFmtId="188" fontId="8" fillId="0" borderId="81" xfId="0" applyNumberFormat="1" applyFont="1" applyBorder="1" applyAlignment="1">
      <alignment horizontal="right"/>
    </xf>
    <xf numFmtId="188" fontId="14" fillId="0" borderId="81" xfId="0" applyNumberFormat="1" applyFont="1" applyBorder="1" applyAlignment="1">
      <alignment shrinkToFit="1"/>
    </xf>
    <xf numFmtId="188" fontId="14" fillId="0" borderId="82" xfId="0" applyNumberFormat="1" applyFont="1" applyBorder="1" applyAlignment="1">
      <alignment horizontal="right"/>
    </xf>
    <xf numFmtId="188" fontId="14" fillId="9" borderId="82" xfId="0" applyNumberFormat="1" applyFont="1" applyFill="1" applyBorder="1" applyAlignment="1">
      <alignment horizontal="right"/>
    </xf>
    <xf numFmtId="188" fontId="8" fillId="9" borderId="83" xfId="0" applyNumberFormat="1" applyFont="1" applyFill="1" applyBorder="1" applyAlignment="1">
      <alignment horizontal="right"/>
    </xf>
    <xf numFmtId="188" fontId="14" fillId="9" borderId="81" xfId="0" applyNumberFormat="1" applyFont="1" applyFill="1" applyBorder="1" applyAlignment="1">
      <alignment horizontal="right"/>
    </xf>
    <xf numFmtId="49" fontId="14" fillId="0" borderId="80" xfId="0" applyNumberFormat="1" applyFont="1" applyBorder="1" applyAlignment="1">
      <alignment horizontal="center" vertical="center"/>
    </xf>
    <xf numFmtId="0" fontId="13" fillId="0" borderId="80" xfId="0" applyFont="1" applyBorder="1" applyAlignment="1">
      <alignment horizontal="left"/>
    </xf>
    <xf numFmtId="0" fontId="14" fillId="0" borderId="82" xfId="0" applyFont="1" applyBorder="1" applyAlignment="1">
      <alignment horizontal="left"/>
    </xf>
    <xf numFmtId="49" fontId="17" fillId="0" borderId="40" xfId="0" applyNumberFormat="1" applyFont="1" applyBorder="1" applyAlignment="1">
      <alignment horizontal="center" vertical="center"/>
    </xf>
    <xf numFmtId="188" fontId="14" fillId="0" borderId="81" xfId="0" applyNumberFormat="1" applyFont="1" applyBorder="1" applyAlignment="1">
      <alignment horizontal="right"/>
    </xf>
    <xf numFmtId="188" fontId="8" fillId="9" borderId="81" xfId="0" applyNumberFormat="1" applyFont="1" applyFill="1" applyBorder="1" applyAlignment="1">
      <alignment horizontal="right"/>
    </xf>
    <xf numFmtId="49" fontId="17" fillId="0" borderId="65" xfId="0" applyNumberFormat="1" applyFont="1" applyBorder="1" applyAlignment="1">
      <alignment horizontal="center" vertical="center"/>
    </xf>
    <xf numFmtId="188" fontId="8" fillId="0" borderId="78" xfId="0" applyNumberFormat="1" applyFont="1" applyBorder="1" applyAlignment="1">
      <alignment vertical="top"/>
    </xf>
    <xf numFmtId="188" fontId="8" fillId="9" borderId="78" xfId="0" applyNumberFormat="1" applyFont="1" applyFill="1" applyBorder="1" applyAlignment="1">
      <alignment horizontal="right" vertical="top"/>
    </xf>
    <xf numFmtId="188" fontId="14" fillId="0" borderId="78" xfId="0" applyNumberFormat="1" applyFont="1" applyBorder="1" applyAlignment="1">
      <alignment shrinkToFit="1"/>
    </xf>
    <xf numFmtId="188" fontId="14" fillId="9" borderId="78" xfId="0" applyNumberFormat="1" applyFont="1" applyFill="1" applyBorder="1" applyAlignment="1">
      <alignment horizontal="right"/>
    </xf>
    <xf numFmtId="49" fontId="14" fillId="0" borderId="77" xfId="0" applyNumberFormat="1" applyFont="1" applyBorder="1" applyAlignment="1">
      <alignment horizontal="right" vertical="center"/>
    </xf>
    <xf numFmtId="0" fontId="1" fillId="0" borderId="39" xfId="0" applyFont="1" applyBorder="1" applyAlignment="1">
      <alignment horizontal="left"/>
    </xf>
    <xf numFmtId="0" fontId="14" fillId="0" borderId="68" xfId="0" applyFont="1" applyBorder="1" applyAlignment="1">
      <alignment vertical="top" wrapText="1"/>
    </xf>
    <xf numFmtId="188" fontId="14" fillId="9" borderId="80" xfId="0" applyNumberFormat="1" applyFont="1" applyFill="1" applyBorder="1" applyAlignment="1">
      <alignment horizontal="right"/>
    </xf>
    <xf numFmtId="192" fontId="8" fillId="0" borderId="80" xfId="0" applyNumberFormat="1" applyFont="1" applyBorder="1" applyAlignment="1">
      <alignment horizontal="center" vertical="center"/>
    </xf>
    <xf numFmtId="49" fontId="14" fillId="0" borderId="65" xfId="0" applyNumberFormat="1" applyFont="1" applyBorder="1" applyAlignment="1">
      <alignment horizontal="center" vertical="top"/>
    </xf>
    <xf numFmtId="188" fontId="14" fillId="0" borderId="65" xfId="0" applyNumberFormat="1" applyFont="1" applyBorder="1" applyAlignment="1">
      <alignment horizontal="center" vertical="top"/>
    </xf>
    <xf numFmtId="49" fontId="14" fillId="0" borderId="29" xfId="0" applyNumberFormat="1" applyFont="1" applyBorder="1" applyAlignment="1">
      <alignment horizontal="center" vertical="top"/>
    </xf>
    <xf numFmtId="0" fontId="17" fillId="0" borderId="39" xfId="0" applyFont="1" applyBorder="1" applyAlignment="1">
      <alignment horizontal="left"/>
    </xf>
    <xf numFmtId="49" fontId="14" fillId="0" borderId="78" xfId="0" applyNumberFormat="1" applyFont="1" applyBorder="1" applyAlignment="1">
      <alignment horizontal="center" vertical="top"/>
    </xf>
    <xf numFmtId="0" fontId="14" fillId="0" borderId="79" xfId="0" applyFont="1" applyBorder="1" applyAlignment="1">
      <alignment vertical="top"/>
    </xf>
    <xf numFmtId="49" fontId="14" fillId="0" borderId="39" xfId="0" applyNumberFormat="1" applyFont="1" applyBorder="1" applyAlignment="1">
      <alignment horizontal="center" vertical="top"/>
    </xf>
    <xf numFmtId="49" fontId="14" fillId="0" borderId="50" xfId="0" applyNumberFormat="1" applyFont="1" applyBorder="1" applyAlignment="1">
      <alignment horizontal="center" vertical="top"/>
    </xf>
    <xf numFmtId="15" fontId="14" fillId="0" borderId="50" xfId="0" applyNumberFormat="1" applyFont="1" applyBorder="1" applyAlignment="1">
      <alignment horizontal="center"/>
    </xf>
    <xf numFmtId="187" fontId="14" fillId="0" borderId="39" xfId="0" applyNumberFormat="1" applyFont="1" applyBorder="1"/>
    <xf numFmtId="0" fontId="14" fillId="0" borderId="78" xfId="0" applyFont="1" applyBorder="1" applyAlignment="1">
      <alignment horizontal="center" vertical="top"/>
    </xf>
    <xf numFmtId="0" fontId="13" fillId="0" borderId="78" xfId="0" applyFont="1" applyBorder="1" applyAlignment="1">
      <alignment vertical="top"/>
    </xf>
    <xf numFmtId="187" fontId="14" fillId="0" borderId="78" xfId="0" applyNumberFormat="1" applyFont="1" applyBorder="1" applyAlignment="1">
      <alignment horizontal="right" vertical="center"/>
    </xf>
    <xf numFmtId="188" fontId="8" fillId="6" borderId="78" xfId="0" applyNumberFormat="1" applyFont="1" applyFill="1" applyBorder="1" applyAlignment="1">
      <alignment horizontal="right" vertical="center"/>
    </xf>
    <xf numFmtId="188" fontId="8" fillId="6" borderId="78" xfId="0" applyNumberFormat="1" applyFont="1" applyFill="1" applyBorder="1" applyAlignment="1">
      <alignment horizontal="center" vertical="center"/>
    </xf>
    <xf numFmtId="15" fontId="14" fillId="0" borderId="84" xfId="0" applyNumberFormat="1" applyFont="1" applyBorder="1" applyAlignment="1">
      <alignment horizontal="center"/>
    </xf>
    <xf numFmtId="187" fontId="14" fillId="0" borderId="79" xfId="0" applyNumberFormat="1" applyFont="1" applyBorder="1"/>
    <xf numFmtId="49" fontId="14" fillId="0" borderId="29" xfId="0" applyNumberFormat="1" applyFont="1" applyBorder="1" applyAlignment="1">
      <alignment horizontal="left" vertical="top" wrapText="1"/>
    </xf>
    <xf numFmtId="3" fontId="14" fillId="0" borderId="29" xfId="0" applyNumberFormat="1" applyFont="1" applyBorder="1" applyAlignment="1">
      <alignment horizontal="right"/>
    </xf>
    <xf numFmtId="0" fontId="1" fillId="0" borderId="68" xfId="0" applyFont="1" applyBorder="1" applyAlignment="1">
      <alignment horizontal="left" vertical="center" wrapText="1"/>
    </xf>
    <xf numFmtId="0" fontId="30" fillId="0" borderId="79" xfId="0" applyFont="1" applyBorder="1"/>
    <xf numFmtId="49" fontId="14" fillId="0" borderId="78" xfId="0" applyNumberFormat="1" applyFont="1" applyBorder="1" applyAlignment="1">
      <alignment horizontal="left" vertical="top" wrapText="1"/>
    </xf>
    <xf numFmtId="3" fontId="14" fillId="0" borderId="78" xfId="0" applyNumberFormat="1" applyFont="1" applyBorder="1" applyAlignment="1">
      <alignment horizontal="right"/>
    </xf>
    <xf numFmtId="195" fontId="14" fillId="0" borderId="78" xfId="0" applyNumberFormat="1" applyFont="1" applyBorder="1" applyAlignment="1">
      <alignment horizontal="center"/>
    </xf>
    <xf numFmtId="0" fontId="1" fillId="0" borderId="79" xfId="0" applyFont="1" applyBorder="1" applyAlignment="1">
      <alignment horizontal="left" vertical="center" wrapText="1"/>
    </xf>
    <xf numFmtId="0" fontId="30" fillId="0" borderId="85" xfId="0" applyFont="1" applyBorder="1"/>
    <xf numFmtId="0" fontId="14" fillId="0" borderId="33" xfId="0" applyFont="1" applyBorder="1" applyAlignment="1">
      <alignment shrinkToFit="1"/>
    </xf>
    <xf numFmtId="0" fontId="14" fillId="0" borderId="81" xfId="0" applyFont="1" applyBorder="1" applyAlignment="1">
      <alignment horizontal="center" vertical="top"/>
    </xf>
    <xf numFmtId="0" fontId="14" fillId="0" borderId="78" xfId="0" applyFont="1" applyBorder="1" applyAlignment="1">
      <alignment shrinkToFit="1"/>
    </xf>
    <xf numFmtId="188" fontId="14" fillId="0" borderId="78" xfId="0" applyNumberFormat="1" applyFont="1" applyBorder="1" applyAlignment="1">
      <alignment horizontal="center"/>
    </xf>
    <xf numFmtId="0" fontId="8" fillId="0" borderId="79" xfId="0" applyFont="1" applyBorder="1" applyAlignment="1">
      <alignment horizontal="left" vertical="center"/>
    </xf>
    <xf numFmtId="195" fontId="14" fillId="0" borderId="40" xfId="0" applyNumberFormat="1" applyFont="1" applyBorder="1" applyAlignment="1">
      <alignment horizontal="center"/>
    </xf>
    <xf numFmtId="0" fontId="14" fillId="0" borderId="29" xfId="0" applyFont="1" applyBorder="1" applyAlignment="1">
      <alignment horizontal="center" vertical="top"/>
    </xf>
    <xf numFmtId="0" fontId="13" fillId="0" borderId="29" xfId="0" applyFont="1" applyBorder="1" applyAlignment="1">
      <alignment vertical="top"/>
    </xf>
    <xf numFmtId="188" fontId="14" fillId="0" borderId="29" xfId="0" applyNumberFormat="1" applyFont="1" applyBorder="1" applyAlignment="1">
      <alignment horizontal="center"/>
    </xf>
    <xf numFmtId="0" fontId="8" fillId="0" borderId="68" xfId="0" applyFont="1" applyBorder="1" applyAlignment="1">
      <alignment horizontal="left" vertical="center"/>
    </xf>
    <xf numFmtId="0" fontId="14" fillId="8" borderId="78" xfId="0" applyFont="1" applyFill="1" applyBorder="1" applyAlignment="1">
      <alignment vertical="top"/>
    </xf>
    <xf numFmtId="0" fontId="13" fillId="0" borderId="29" xfId="0" applyFont="1" applyBorder="1"/>
    <xf numFmtId="0" fontId="30" fillId="0" borderId="78" xfId="0" applyFont="1" applyBorder="1"/>
    <xf numFmtId="15" fontId="14" fillId="0" borderId="77" xfId="0" applyNumberFormat="1" applyFont="1" applyBorder="1" applyAlignment="1">
      <alignment horizontal="center"/>
    </xf>
    <xf numFmtId="0" fontId="14" fillId="0" borderId="79" xfId="0" applyFont="1" applyBorder="1"/>
    <xf numFmtId="187" fontId="14" fillId="0" borderId="39" xfId="0" applyNumberFormat="1" applyFont="1" applyBorder="1" applyAlignment="1">
      <alignment horizontal="right"/>
    </xf>
    <xf numFmtId="0" fontId="17" fillId="0" borderId="78" xfId="0" applyFont="1" applyBorder="1" applyAlignment="1">
      <alignment horizontal="center"/>
    </xf>
    <xf numFmtId="0" fontId="31" fillId="0" borderId="78" xfId="0" applyFont="1" applyBorder="1" applyAlignment="1">
      <alignment horizontal="left"/>
    </xf>
    <xf numFmtId="187" fontId="14" fillId="0" borderId="79" xfId="0" applyNumberFormat="1" applyFont="1" applyBorder="1" applyAlignment="1">
      <alignment horizontal="right"/>
    </xf>
    <xf numFmtId="0" fontId="17" fillId="0" borderId="29" xfId="0" applyFont="1" applyBorder="1" applyAlignment="1">
      <alignment horizontal="center"/>
    </xf>
    <xf numFmtId="187" fontId="14" fillId="0" borderId="29" xfId="0" applyNumberFormat="1" applyFont="1" applyBorder="1" applyAlignment="1">
      <alignment horizontal="right"/>
    </xf>
    <xf numFmtId="0" fontId="17" fillId="0" borderId="33" xfId="0" applyFont="1" applyBorder="1" applyAlignment="1">
      <alignment horizontal="center"/>
    </xf>
    <xf numFmtId="187" fontId="14" fillId="0" borderId="33" xfId="0" applyNumberFormat="1" applyFont="1" applyBorder="1" applyAlignment="1">
      <alignment horizontal="right"/>
    </xf>
    <xf numFmtId="195" fontId="8" fillId="0" borderId="40" xfId="0" applyNumberFormat="1" applyFont="1" applyBorder="1" applyAlignment="1">
      <alignment horizontal="center" vertical="center"/>
    </xf>
    <xf numFmtId="188" fontId="8" fillId="0" borderId="40" xfId="0" applyNumberFormat="1" applyFont="1" applyBorder="1" applyAlignment="1">
      <alignment horizontal="center" vertical="center"/>
    </xf>
    <xf numFmtId="0" fontId="15" fillId="0" borderId="39" xfId="0" applyFont="1" applyBorder="1" applyAlignment="1">
      <alignment horizontal="left"/>
    </xf>
    <xf numFmtId="0" fontId="1" fillId="0" borderId="29" xfId="0" applyFont="1" applyBorder="1" applyAlignment="1">
      <alignment horizontal="center" vertical="center"/>
    </xf>
    <xf numFmtId="188" fontId="8" fillId="0" borderId="65" xfId="0" applyNumberFormat="1" applyFont="1" applyBorder="1" applyAlignment="1">
      <alignment horizontal="center" vertical="center"/>
    </xf>
    <xf numFmtId="0" fontId="8" fillId="0" borderId="68" xfId="0" applyFont="1" applyBorder="1" applyAlignment="1">
      <alignment vertical="center"/>
    </xf>
    <xf numFmtId="0" fontId="13" fillId="0" borderId="29" xfId="0" applyFont="1" applyBorder="1" applyAlignment="1">
      <alignment vertical="center"/>
    </xf>
    <xf numFmtId="190" fontId="15" fillId="0" borderId="65" xfId="0" applyNumberFormat="1" applyFont="1" applyBorder="1" applyAlignment="1">
      <alignment horizontal="center"/>
    </xf>
    <xf numFmtId="0" fontId="15" fillId="0" borderId="68" xfId="0" applyFont="1" applyBorder="1" applyAlignment="1">
      <alignment horizontal="left"/>
    </xf>
    <xf numFmtId="190" fontId="15" fillId="0" borderId="40" xfId="0" applyNumberFormat="1" applyFont="1" applyBorder="1" applyAlignment="1">
      <alignment horizontal="center"/>
    </xf>
    <xf numFmtId="0" fontId="1" fillId="0" borderId="78" xfId="0" applyFont="1" applyBorder="1" applyAlignment="1">
      <alignment horizontal="center" vertical="center"/>
    </xf>
    <xf numFmtId="49" fontId="14" fillId="0" borderId="78" xfId="0" applyNumberFormat="1" applyFont="1" applyBorder="1" applyAlignment="1">
      <alignment horizontal="center" vertical="center"/>
    </xf>
    <xf numFmtId="190" fontId="15" fillId="0" borderId="77" xfId="0" applyNumberFormat="1" applyFont="1" applyBorder="1" applyAlignment="1">
      <alignment horizontal="center"/>
    </xf>
    <xf numFmtId="0" fontId="15" fillId="0" borderId="79" xfId="0" applyFont="1" applyBorder="1" applyAlignment="1">
      <alignment horizontal="left"/>
    </xf>
    <xf numFmtId="15" fontId="15" fillId="0" borderId="40" xfId="0" applyNumberFormat="1" applyFont="1" applyBorder="1" applyAlignment="1">
      <alignment horizontal="center"/>
    </xf>
    <xf numFmtId="0" fontId="8" fillId="0" borderId="39" xfId="0" applyFont="1" applyBorder="1" applyAlignment="1">
      <alignment horizontal="left"/>
    </xf>
    <xf numFmtId="188" fontId="8" fillId="0" borderId="77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14" fillId="0" borderId="33" xfId="0" applyFont="1" applyBorder="1" applyAlignment="1">
      <alignment vertical="center"/>
    </xf>
    <xf numFmtId="188" fontId="14" fillId="0" borderId="33" xfId="0" applyNumberFormat="1" applyFont="1" applyBorder="1" applyAlignment="1">
      <alignment horizontal="right" vertical="center"/>
    </xf>
    <xf numFmtId="49" fontId="14" fillId="0" borderId="33" xfId="0" applyNumberFormat="1" applyFont="1" applyBorder="1" applyAlignment="1">
      <alignment horizontal="center" vertical="center"/>
    </xf>
    <xf numFmtId="49" fontId="8" fillId="0" borderId="52" xfId="0" applyNumberFormat="1" applyFont="1" applyBorder="1" applyAlignment="1">
      <alignment horizontal="center"/>
    </xf>
    <xf numFmtId="49" fontId="14" fillId="0" borderId="29" xfId="0" applyNumberFormat="1" applyFont="1" applyBorder="1" applyAlignment="1">
      <alignment horizontal="left" vertical="center"/>
    </xf>
    <xf numFmtId="49" fontId="8" fillId="0" borderId="29" xfId="0" applyNumberFormat="1" applyFont="1" applyBorder="1" applyAlignment="1">
      <alignment horizontal="center" vertical="center"/>
    </xf>
    <xf numFmtId="0" fontId="14" fillId="0" borderId="39" xfId="0" applyFont="1" applyBorder="1" applyAlignment="1">
      <alignment horizontal="left" vertical="top"/>
    </xf>
    <xf numFmtId="49" fontId="14" fillId="0" borderId="78" xfId="0" applyNumberFormat="1" applyFont="1" applyBorder="1" applyAlignment="1">
      <alignment horizontal="left" vertical="center"/>
    </xf>
    <xf numFmtId="49" fontId="8" fillId="0" borderId="78" xfId="0" applyNumberFormat="1" applyFont="1" applyBorder="1" applyAlignment="1">
      <alignment horizontal="center" vertical="center"/>
    </xf>
    <xf numFmtId="0" fontId="8" fillId="0" borderId="79" xfId="0" applyFont="1" applyBorder="1" applyAlignment="1">
      <alignment vertical="center"/>
    </xf>
    <xf numFmtId="0" fontId="14" fillId="0" borderId="39" xfId="0" applyFont="1" applyBorder="1" applyAlignment="1">
      <alignment horizontal="left" vertical="center"/>
    </xf>
    <xf numFmtId="188" fontId="14" fillId="0" borderId="29" xfId="0" applyNumberFormat="1" applyFont="1" applyBorder="1" applyAlignment="1">
      <alignment horizontal="center" vertical="center"/>
    </xf>
    <xf numFmtId="49" fontId="14" fillId="0" borderId="29" xfId="0" applyNumberFormat="1" applyFont="1" applyBorder="1" applyAlignment="1">
      <alignment horizontal="center" vertical="center" wrapText="1"/>
    </xf>
    <xf numFmtId="188" fontId="14" fillId="0" borderId="68" xfId="0" applyNumberFormat="1" applyFont="1" applyBorder="1" applyAlignment="1">
      <alignment horizontal="center" vertical="center"/>
    </xf>
    <xf numFmtId="188" fontId="14" fillId="20" borderId="68" xfId="0" applyNumberFormat="1" applyFont="1" applyFill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29" xfId="0" applyFont="1" applyBorder="1" applyAlignment="1">
      <alignment horizontal="left" vertical="center"/>
    </xf>
    <xf numFmtId="0" fontId="1" fillId="0" borderId="68" xfId="0" applyFont="1" applyBorder="1" applyAlignment="1">
      <alignment horizontal="center" vertical="center"/>
    </xf>
    <xf numFmtId="0" fontId="14" fillId="0" borderId="68" xfId="0" applyFont="1" applyBorder="1" applyAlignment="1">
      <alignment horizontal="left" vertical="center"/>
    </xf>
    <xf numFmtId="0" fontId="14" fillId="0" borderId="78" xfId="0" applyFont="1" applyBorder="1" applyAlignment="1">
      <alignment horizontal="center" vertical="center"/>
    </xf>
    <xf numFmtId="0" fontId="14" fillId="0" borderId="78" xfId="0" applyFont="1" applyBorder="1" applyAlignment="1">
      <alignment horizontal="left" vertical="center"/>
    </xf>
    <xf numFmtId="188" fontId="14" fillId="0" borderId="78" xfId="0" applyNumberFormat="1" applyFont="1" applyBorder="1" applyAlignment="1">
      <alignment horizontal="center" vertical="center"/>
    </xf>
    <xf numFmtId="49" fontId="14" fillId="0" borderId="78" xfId="0" applyNumberFormat="1" applyFont="1" applyBorder="1" applyAlignment="1">
      <alignment horizontal="center" vertical="center" wrapText="1"/>
    </xf>
    <xf numFmtId="188" fontId="14" fillId="19" borderId="78" xfId="0" applyNumberFormat="1" applyFont="1" applyFill="1" applyBorder="1" applyAlignment="1">
      <alignment horizontal="center" vertical="center"/>
    </xf>
    <xf numFmtId="188" fontId="14" fillId="20" borderId="79" xfId="0" applyNumberFormat="1" applyFont="1" applyFill="1" applyBorder="1" applyAlignment="1">
      <alignment horizontal="center" vertical="center"/>
    </xf>
    <xf numFmtId="188" fontId="14" fillId="20" borderId="78" xfId="0" applyNumberFormat="1" applyFont="1" applyFill="1" applyBorder="1" applyAlignment="1">
      <alignment horizontal="center" vertical="center"/>
    </xf>
    <xf numFmtId="0" fontId="14" fillId="0" borderId="79" xfId="0" applyFont="1" applyBorder="1" applyAlignment="1">
      <alignment horizontal="left" vertical="center"/>
    </xf>
    <xf numFmtId="1" fontId="8" fillId="0" borderId="22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>
      <alignment horizontal="center" vertical="center"/>
    </xf>
    <xf numFmtId="0" fontId="29" fillId="0" borderId="50" xfId="0" applyFont="1" applyBorder="1" applyAlignment="1">
      <alignment horizontal="center"/>
    </xf>
    <xf numFmtId="0" fontId="29" fillId="0" borderId="39" xfId="0" applyFont="1" applyBorder="1"/>
    <xf numFmtId="0" fontId="1" fillId="0" borderId="4" xfId="0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6" fillId="0" borderId="10" xfId="0" applyFont="1" applyBorder="1" applyAlignment="1">
      <alignment horizontal="center" vertical="center"/>
    </xf>
    <xf numFmtId="0" fontId="3" fillId="0" borderId="10" xfId="0" applyFont="1" applyBorder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188" fontId="8" fillId="0" borderId="8" xfId="0" applyNumberFormat="1" applyFont="1" applyBorder="1" applyAlignment="1">
      <alignment horizontal="center" vertical="center" wrapText="1"/>
    </xf>
    <xf numFmtId="0" fontId="10" fillId="0" borderId="7" xfId="0" applyFont="1" applyBorder="1"/>
    <xf numFmtId="188" fontId="8" fillId="0" borderId="8" xfId="0" applyNumberFormat="1" applyFont="1" applyBorder="1" applyAlignment="1">
      <alignment horizontal="center" vertical="center"/>
    </xf>
    <xf numFmtId="188" fontId="8" fillId="0" borderId="4" xfId="0" applyNumberFormat="1" applyFont="1" applyBorder="1" applyAlignment="1">
      <alignment horizontal="center" vertical="center"/>
    </xf>
    <xf numFmtId="0" fontId="10" fillId="0" borderId="5" xfId="0" applyFont="1" applyBorder="1"/>
    <xf numFmtId="0" fontId="10" fillId="0" borderId="6" xfId="0" applyFont="1" applyBorder="1"/>
    <xf numFmtId="0" fontId="8" fillId="0" borderId="0" xfId="0" applyFont="1" applyAlignment="1">
      <alignment horizontal="center" vertical="top"/>
    </xf>
    <xf numFmtId="0" fontId="9" fillId="0" borderId="0" xfId="0" applyFont="1"/>
    <xf numFmtId="0" fontId="8" fillId="0" borderId="10" xfId="0" applyFont="1" applyBorder="1" applyAlignment="1">
      <alignment horizontal="right" vertical="top"/>
    </xf>
    <xf numFmtId="0" fontId="10" fillId="0" borderId="10" xfId="0" applyFont="1" applyBorder="1"/>
    <xf numFmtId="0" fontId="8" fillId="0" borderId="8" xfId="0" applyFont="1" applyBorder="1" applyAlignment="1">
      <alignment horizontal="center" vertical="center"/>
    </xf>
    <xf numFmtId="0" fontId="10" fillId="0" borderId="15" xfId="0" applyFont="1" applyBorder="1"/>
    <xf numFmtId="0" fontId="8" fillId="0" borderId="1" xfId="0" applyFont="1" applyBorder="1" applyAlignment="1">
      <alignment horizontal="center"/>
    </xf>
    <xf numFmtId="0" fontId="10" fillId="0" borderId="14" xfId="0" applyFont="1" applyBorder="1"/>
    <xf numFmtId="0" fontId="10" fillId="0" borderId="18" xfId="0" applyFont="1" applyBorder="1"/>
    <xf numFmtId="0" fontId="15" fillId="0" borderId="3" xfId="0" applyFont="1" applyBorder="1" applyAlignment="1">
      <alignment horizontal="center" vertical="center"/>
    </xf>
    <xf numFmtId="0" fontId="10" fillId="0" borderId="12" xfId="0" applyFont="1" applyBorder="1"/>
    <xf numFmtId="0" fontId="10" fillId="0" borderId="16" xfId="0" applyFont="1" applyBorder="1"/>
    <xf numFmtId="0" fontId="8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14" fillId="0" borderId="10" xfId="0" applyFont="1" applyBorder="1" applyAlignment="1">
      <alignment horizontal="right" vertical="top"/>
    </xf>
    <xf numFmtId="0" fontId="14" fillId="0" borderId="41" xfId="0" applyFont="1" applyBorder="1" applyAlignment="1">
      <alignment horizontal="left" vertical="top" wrapText="1"/>
    </xf>
    <xf numFmtId="0" fontId="10" fillId="0" borderId="23" xfId="0" applyFont="1" applyBorder="1"/>
    <xf numFmtId="188" fontId="14" fillId="0" borderId="8" xfId="0" applyNumberFormat="1" applyFont="1" applyBorder="1" applyAlignment="1">
      <alignment horizontal="center" vertical="center" wrapText="1"/>
    </xf>
    <xf numFmtId="188" fontId="14" fillId="0" borderId="4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right" vertical="top"/>
    </xf>
    <xf numFmtId="49" fontId="8" fillId="0" borderId="8" xfId="0" applyNumberFormat="1" applyFont="1" applyBorder="1" applyAlignment="1">
      <alignment horizontal="center" vertical="center" wrapText="1"/>
    </xf>
    <xf numFmtId="0" fontId="8" fillId="14" borderId="72" xfId="0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3" xfId="0" applyFont="1" applyBorder="1"/>
    <xf numFmtId="0" fontId="14" fillId="0" borderId="3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14" fillId="0" borderId="8" xfId="0" applyNumberFormat="1" applyFont="1" applyBorder="1" applyAlignment="1">
      <alignment horizontal="center" vertical="center" wrapText="1"/>
    </xf>
    <xf numFmtId="188" fontId="14" fillId="17" borderId="8" xfId="0" applyNumberFormat="1" applyFont="1" applyFill="1" applyBorder="1" applyAlignment="1">
      <alignment horizontal="center" vertical="center"/>
    </xf>
    <xf numFmtId="0" fontId="10" fillId="0" borderId="74" xfId="0" applyFont="1" applyBorder="1"/>
    <xf numFmtId="188" fontId="14" fillId="18" borderId="4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M1000"/>
  <sheetViews>
    <sheetView tabSelected="1" workbookViewId="0">
      <selection activeCell="A3" sqref="A3:M3"/>
    </sheetView>
  </sheetViews>
  <sheetFormatPr defaultColWidth="14.42578125" defaultRowHeight="15" customHeight="1" x14ac:dyDescent="0.3"/>
  <cols>
    <col min="1" max="1" width="6.85546875" style="1" customWidth="1"/>
    <col min="2" max="2" width="13.85546875" style="1" customWidth="1"/>
    <col min="3" max="3" width="23" style="1" bestFit="1" customWidth="1"/>
    <col min="4" max="4" width="20.7109375" style="1" customWidth="1"/>
    <col min="5" max="5" width="11.42578125" style="1" customWidth="1"/>
    <col min="6" max="7" width="13.140625" style="1" customWidth="1"/>
    <col min="8" max="8" width="7.140625" style="1" customWidth="1"/>
    <col min="9" max="10" width="23" style="1" bestFit="1" customWidth="1"/>
    <col min="11" max="11" width="6.7109375" style="1" customWidth="1"/>
    <col min="12" max="12" width="12.42578125" style="1" customWidth="1"/>
    <col min="13" max="13" width="8.5703125" style="1" customWidth="1"/>
    <col min="14" max="15" width="11.42578125" style="1" customWidth="1"/>
    <col min="16" max="16" width="14.140625" style="1" customWidth="1"/>
    <col min="17" max="26" width="11.42578125" style="1" customWidth="1"/>
    <col min="27" max="16384" width="14.42578125" style="1"/>
  </cols>
  <sheetData>
    <row r="1" spans="1:13" ht="24" customHeight="1" x14ac:dyDescent="0.3">
      <c r="A1" s="1332" t="s">
        <v>0</v>
      </c>
      <c r="B1" s="1331"/>
      <c r="C1" s="1331"/>
      <c r="D1" s="1331"/>
      <c r="E1" s="1331"/>
      <c r="F1" s="1331"/>
      <c r="G1" s="1331"/>
      <c r="H1" s="1331"/>
      <c r="I1" s="1331"/>
      <c r="J1" s="1331"/>
      <c r="K1" s="1331"/>
      <c r="L1" s="1331"/>
      <c r="M1" s="1331"/>
    </row>
    <row r="2" spans="1:13" ht="24" customHeight="1" x14ac:dyDescent="0.3">
      <c r="A2" s="1332" t="s">
        <v>1668</v>
      </c>
      <c r="B2" s="1331"/>
      <c r="C2" s="1331"/>
      <c r="D2" s="1331"/>
      <c r="E2" s="1331"/>
      <c r="F2" s="1331"/>
      <c r="G2" s="1331"/>
      <c r="H2" s="1331"/>
      <c r="I2" s="1331"/>
      <c r="J2" s="1331"/>
      <c r="K2" s="1331"/>
      <c r="L2" s="1331"/>
      <c r="M2" s="1331"/>
    </row>
    <row r="3" spans="1:13" ht="24" customHeight="1" x14ac:dyDescent="0.3">
      <c r="A3" s="1332" t="s">
        <v>1</v>
      </c>
      <c r="B3" s="1331"/>
      <c r="C3" s="1331"/>
      <c r="D3" s="1331"/>
      <c r="E3" s="1331"/>
      <c r="F3" s="1331"/>
      <c r="G3" s="1331"/>
      <c r="H3" s="1331"/>
      <c r="I3" s="1331"/>
      <c r="J3" s="1331"/>
      <c r="K3" s="1331"/>
      <c r="L3" s="1331"/>
      <c r="M3" s="1331"/>
    </row>
    <row r="4" spans="1:13" ht="24" customHeight="1" x14ac:dyDescent="0.3">
      <c r="A4" s="1333" t="s">
        <v>2</v>
      </c>
      <c r="B4" s="1334"/>
      <c r="C4" s="1334"/>
      <c r="D4" s="1334"/>
      <c r="E4" s="1335"/>
      <c r="F4" s="1325" t="s">
        <v>3</v>
      </c>
      <c r="G4" s="1326"/>
      <c r="H4" s="1326"/>
      <c r="I4" s="1326"/>
      <c r="J4" s="1326"/>
      <c r="K4" s="1326"/>
      <c r="L4" s="1326"/>
      <c r="M4" s="1327"/>
    </row>
    <row r="5" spans="1:13" ht="24" customHeight="1" x14ac:dyDescent="0.3">
      <c r="A5" s="1325" t="s">
        <v>4</v>
      </c>
      <c r="B5" s="1327"/>
      <c r="C5" s="1325" t="s">
        <v>5</v>
      </c>
      <c r="D5" s="1326"/>
      <c r="E5" s="1327"/>
      <c r="F5" s="1325" t="s">
        <v>4</v>
      </c>
      <c r="G5" s="1327"/>
      <c r="H5" s="1325" t="s">
        <v>6</v>
      </c>
      <c r="I5" s="1326"/>
      <c r="J5" s="1327"/>
      <c r="K5" s="1325" t="s">
        <v>5</v>
      </c>
      <c r="L5" s="1326"/>
      <c r="M5" s="1327"/>
    </row>
    <row r="6" spans="1:13" ht="24" customHeight="1" x14ac:dyDescent="0.3">
      <c r="A6" s="2" t="s">
        <v>7</v>
      </c>
      <c r="B6" s="2" t="s">
        <v>8</v>
      </c>
      <c r="C6" s="2" t="s">
        <v>7</v>
      </c>
      <c r="D6" s="2" t="s">
        <v>8</v>
      </c>
      <c r="E6" s="3" t="s">
        <v>9</v>
      </c>
      <c r="F6" s="2" t="s">
        <v>7</v>
      </c>
      <c r="G6" s="2" t="s">
        <v>8</v>
      </c>
      <c r="H6" s="2" t="s">
        <v>7</v>
      </c>
      <c r="I6" s="2" t="s">
        <v>8</v>
      </c>
      <c r="J6" s="3" t="s">
        <v>9</v>
      </c>
      <c r="K6" s="2" t="s">
        <v>7</v>
      </c>
      <c r="L6" s="3" t="s">
        <v>8</v>
      </c>
      <c r="M6" s="3" t="s">
        <v>9</v>
      </c>
    </row>
    <row r="7" spans="1:13" ht="24" customHeight="1" x14ac:dyDescent="0.3">
      <c r="A7" s="4">
        <v>82</v>
      </c>
      <c r="B7" s="5">
        <v>49086276.770000003</v>
      </c>
      <c r="C7" s="6">
        <v>80</v>
      </c>
      <c r="D7" s="5">
        <f>+'1.กันเหลื่อมปีแบบมีหนี้'!G121</f>
        <v>16174819.99</v>
      </c>
      <c r="E7" s="7">
        <f>(D7/B7)*100</f>
        <v>32.951816789424015</v>
      </c>
      <c r="F7" s="4">
        <v>2</v>
      </c>
      <c r="G7" s="5">
        <v>13540240</v>
      </c>
      <c r="H7" s="8">
        <v>1</v>
      </c>
      <c r="I7" s="5">
        <v>3446740</v>
      </c>
      <c r="J7" s="8">
        <f>(I7/G7)*100</f>
        <v>25.455531068873228</v>
      </c>
      <c r="K7" s="4">
        <v>1</v>
      </c>
      <c r="L7" s="5">
        <f>+'1.กันเหลื่อมปีแบบมีหนี้'!G245</f>
        <v>3156800</v>
      </c>
      <c r="M7" s="8">
        <f>(L7/G7)*100</f>
        <v>23.31421008785664</v>
      </c>
    </row>
    <row r="8" spans="1:13" ht="24" customHeight="1" x14ac:dyDescent="0.3">
      <c r="A8" s="9"/>
      <c r="B8" s="10"/>
      <c r="C8" s="1330" t="s">
        <v>10</v>
      </c>
      <c r="D8" s="1331"/>
      <c r="E8" s="1331"/>
      <c r="F8" s="1331"/>
      <c r="G8" s="1331"/>
      <c r="H8" s="1331"/>
      <c r="I8" s="1331"/>
      <c r="J8" s="1331"/>
      <c r="K8" s="1331"/>
      <c r="L8" s="11"/>
      <c r="M8" s="11"/>
    </row>
    <row r="9" spans="1:13" ht="24" customHeight="1" x14ac:dyDescent="0.3">
      <c r="A9" s="12"/>
      <c r="B9" s="12"/>
      <c r="C9" s="1328" t="s">
        <v>11</v>
      </c>
      <c r="D9" s="1329"/>
      <c r="E9" s="1329"/>
      <c r="F9" s="1329"/>
      <c r="G9" s="1329"/>
      <c r="H9" s="1329"/>
      <c r="I9" s="1329"/>
      <c r="J9" s="1329"/>
      <c r="K9" s="1329"/>
      <c r="L9" s="13"/>
      <c r="M9" s="13"/>
    </row>
    <row r="10" spans="1:13" ht="24" customHeight="1" x14ac:dyDescent="0.3">
      <c r="A10" s="12"/>
      <c r="B10" s="12"/>
      <c r="C10" s="1325" t="s">
        <v>12</v>
      </c>
      <c r="D10" s="1326"/>
      <c r="E10" s="1326"/>
      <c r="F10" s="1326"/>
      <c r="G10" s="1326"/>
      <c r="H10" s="1326"/>
      <c r="I10" s="1326"/>
      <c r="J10" s="1326"/>
      <c r="K10" s="1327"/>
      <c r="L10" s="9"/>
      <c r="M10" s="9"/>
    </row>
    <row r="11" spans="1:13" ht="24" customHeight="1" x14ac:dyDescent="0.3">
      <c r="A11" s="13"/>
      <c r="B11" s="13"/>
      <c r="C11" s="1325" t="s">
        <v>13</v>
      </c>
      <c r="D11" s="1326"/>
      <c r="E11" s="1327"/>
      <c r="F11" s="1325" t="s">
        <v>14</v>
      </c>
      <c r="G11" s="1326"/>
      <c r="H11" s="1327"/>
      <c r="I11" s="1325" t="s">
        <v>15</v>
      </c>
      <c r="J11" s="1326"/>
      <c r="K11" s="1327"/>
      <c r="L11" s="9"/>
      <c r="M11" s="9"/>
    </row>
    <row r="12" spans="1:13" ht="24" customHeight="1" x14ac:dyDescent="0.3">
      <c r="A12" s="14"/>
      <c r="B12" s="14"/>
      <c r="C12" s="15" t="s">
        <v>16</v>
      </c>
      <c r="D12" s="15" t="s">
        <v>5</v>
      </c>
      <c r="E12" s="15" t="s">
        <v>17</v>
      </c>
      <c r="F12" s="15" t="s">
        <v>16</v>
      </c>
      <c r="G12" s="15" t="s">
        <v>5</v>
      </c>
      <c r="H12" s="15" t="s">
        <v>17</v>
      </c>
      <c r="I12" s="16" t="s">
        <v>16</v>
      </c>
      <c r="J12" s="15" t="s">
        <v>5</v>
      </c>
      <c r="K12" s="15" t="s">
        <v>17</v>
      </c>
      <c r="L12" s="9"/>
      <c r="M12" s="9"/>
    </row>
    <row r="13" spans="1:13" ht="24" customHeight="1" x14ac:dyDescent="0.3">
      <c r="A13" s="14"/>
      <c r="B13" s="14"/>
      <c r="C13" s="5">
        <v>427260620</v>
      </c>
      <c r="D13" s="5">
        <v>153589080.50999999</v>
      </c>
      <c r="E13" s="7">
        <f>(D13/C13)*100</f>
        <v>35.94739915651482</v>
      </c>
      <c r="F13" s="5">
        <v>30567385</v>
      </c>
      <c r="G13" s="5">
        <v>29775593</v>
      </c>
      <c r="H13" s="7">
        <f>(G13/F13)*100</f>
        <v>97.409683556509663</v>
      </c>
      <c r="I13" s="5">
        <f t="shared" ref="I13:J13" si="0">C13+F13</f>
        <v>457828005</v>
      </c>
      <c r="J13" s="5">
        <f t="shared" si="0"/>
        <v>183364673.50999999</v>
      </c>
      <c r="K13" s="7">
        <f>(J13/I13)*100</f>
        <v>40.050995462804856</v>
      </c>
      <c r="L13" s="9"/>
      <c r="M13" s="9"/>
    </row>
    <row r="14" spans="1:13" ht="24" customHeight="1" x14ac:dyDescent="0.3">
      <c r="A14" s="14"/>
      <c r="B14" s="14"/>
      <c r="C14" s="1328" t="s">
        <v>18</v>
      </c>
      <c r="D14" s="1329"/>
      <c r="E14" s="1329"/>
      <c r="F14" s="1329"/>
      <c r="G14" s="1329"/>
      <c r="H14" s="1329"/>
      <c r="I14" s="1329"/>
      <c r="J14" s="1329"/>
      <c r="K14" s="1329"/>
      <c r="L14" s="13"/>
      <c r="M14" s="13"/>
    </row>
    <row r="15" spans="1:13" ht="24" customHeight="1" x14ac:dyDescent="0.3">
      <c r="A15" s="14"/>
      <c r="B15" s="14"/>
      <c r="C15" s="1325" t="s">
        <v>19</v>
      </c>
      <c r="D15" s="1326"/>
      <c r="E15" s="1326"/>
      <c r="F15" s="1326"/>
      <c r="G15" s="1326"/>
      <c r="H15" s="1326"/>
      <c r="I15" s="1326"/>
      <c r="J15" s="1326"/>
      <c r="K15" s="1327"/>
      <c r="L15" s="14"/>
      <c r="M15" s="14"/>
    </row>
    <row r="16" spans="1:13" ht="24" customHeight="1" x14ac:dyDescent="0.3">
      <c r="A16" s="14"/>
      <c r="B16" s="14"/>
      <c r="C16" s="1325" t="s">
        <v>13</v>
      </c>
      <c r="D16" s="1326"/>
      <c r="E16" s="1327"/>
      <c r="F16" s="1325" t="s">
        <v>14</v>
      </c>
      <c r="G16" s="1326"/>
      <c r="H16" s="1327"/>
      <c r="I16" s="1325" t="s">
        <v>15</v>
      </c>
      <c r="J16" s="1326"/>
      <c r="K16" s="1327"/>
      <c r="L16" s="14"/>
      <c r="M16" s="14"/>
    </row>
    <row r="17" spans="1:13" ht="24" customHeight="1" x14ac:dyDescent="0.3">
      <c r="A17" s="9"/>
      <c r="B17" s="9"/>
      <c r="C17" s="15" t="s">
        <v>16</v>
      </c>
      <c r="D17" s="15" t="s">
        <v>6</v>
      </c>
      <c r="E17" s="15" t="s">
        <v>17</v>
      </c>
      <c r="F17" s="15" t="s">
        <v>16</v>
      </c>
      <c r="G17" s="15" t="s">
        <v>6</v>
      </c>
      <c r="H17" s="15" t="s">
        <v>17</v>
      </c>
      <c r="I17" s="16" t="s">
        <v>16</v>
      </c>
      <c r="J17" s="15" t="s">
        <v>6</v>
      </c>
      <c r="K17" s="15" t="s">
        <v>17</v>
      </c>
      <c r="L17" s="14"/>
      <c r="M17" s="14"/>
    </row>
    <row r="18" spans="1:13" ht="24" customHeight="1" x14ac:dyDescent="0.3">
      <c r="A18" s="12"/>
      <c r="B18" s="12"/>
      <c r="C18" s="5">
        <v>65515430</v>
      </c>
      <c r="D18" s="5">
        <v>18544490.899999999</v>
      </c>
      <c r="E18" s="7">
        <f>(D18/C18)*100</f>
        <v>28.305531841888236</v>
      </c>
      <c r="F18" s="5">
        <v>0</v>
      </c>
      <c r="G18" s="5">
        <v>0</v>
      </c>
      <c r="H18" s="7">
        <v>0</v>
      </c>
      <c r="I18" s="5">
        <f>C18+F18</f>
        <v>65515430</v>
      </c>
      <c r="J18" s="5">
        <f>+D18+G18</f>
        <v>18544490.899999999</v>
      </c>
      <c r="K18" s="7">
        <f>(J18/I18)*100</f>
        <v>28.305531841888236</v>
      </c>
      <c r="L18" s="10"/>
      <c r="M18" s="9"/>
    </row>
    <row r="19" spans="1:13" ht="24" customHeight="1" x14ac:dyDescent="0.3">
      <c r="A19" s="12"/>
      <c r="B19" s="12"/>
      <c r="C19" s="1328" t="s">
        <v>20</v>
      </c>
      <c r="D19" s="1329"/>
      <c r="E19" s="1329"/>
      <c r="F19" s="1329"/>
      <c r="G19" s="1329"/>
      <c r="H19" s="1329"/>
      <c r="I19" s="1329"/>
      <c r="J19" s="1329"/>
      <c r="K19" s="1329"/>
      <c r="L19" s="13"/>
      <c r="M19" s="13"/>
    </row>
    <row r="20" spans="1:13" ht="24" customHeight="1" x14ac:dyDescent="0.3">
      <c r="A20" s="12"/>
      <c r="B20" s="12"/>
      <c r="C20" s="1325" t="s">
        <v>12</v>
      </c>
      <c r="D20" s="1326"/>
      <c r="E20" s="1326"/>
      <c r="F20" s="1326"/>
      <c r="G20" s="1326"/>
      <c r="H20" s="1326"/>
      <c r="I20" s="1326"/>
      <c r="J20" s="1326"/>
      <c r="K20" s="1327"/>
      <c r="L20" s="14"/>
      <c r="M20" s="14"/>
    </row>
    <row r="21" spans="1:13" ht="24" customHeight="1" x14ac:dyDescent="0.3">
      <c r="A21" s="12"/>
      <c r="B21" s="12"/>
      <c r="C21" s="1325" t="s">
        <v>13</v>
      </c>
      <c r="D21" s="1326"/>
      <c r="E21" s="1327"/>
      <c r="F21" s="1325" t="s">
        <v>14</v>
      </c>
      <c r="G21" s="1326"/>
      <c r="H21" s="1327"/>
      <c r="I21" s="1325" t="s">
        <v>15</v>
      </c>
      <c r="J21" s="1326"/>
      <c r="K21" s="1327"/>
      <c r="L21" s="14"/>
      <c r="M21" s="14"/>
    </row>
    <row r="22" spans="1:13" ht="24" customHeight="1" x14ac:dyDescent="0.3">
      <c r="A22" s="12"/>
      <c r="B22" s="12"/>
      <c r="C22" s="15" t="s">
        <v>16</v>
      </c>
      <c r="D22" s="15" t="s">
        <v>5</v>
      </c>
      <c r="E22" s="15" t="s">
        <v>17</v>
      </c>
      <c r="F22" s="15" t="s">
        <v>16</v>
      </c>
      <c r="G22" s="15" t="s">
        <v>5</v>
      </c>
      <c r="H22" s="15" t="s">
        <v>17</v>
      </c>
      <c r="I22" s="16" t="s">
        <v>16</v>
      </c>
      <c r="J22" s="15" t="s">
        <v>5</v>
      </c>
      <c r="K22" s="15" t="s">
        <v>17</v>
      </c>
      <c r="L22" s="14"/>
      <c r="M22" s="14"/>
    </row>
    <row r="23" spans="1:13" ht="24" customHeight="1" x14ac:dyDescent="0.3">
      <c r="A23" s="12"/>
      <c r="B23" s="12"/>
      <c r="C23" s="5">
        <v>65515430</v>
      </c>
      <c r="D23" s="17">
        <v>7985193.4699999997</v>
      </c>
      <c r="E23" s="7">
        <f>(D23/C23)*100</f>
        <v>12.188263848684196</v>
      </c>
      <c r="F23" s="5">
        <v>0</v>
      </c>
      <c r="G23" s="5">
        <v>0</v>
      </c>
      <c r="H23" s="7">
        <v>0</v>
      </c>
      <c r="I23" s="18">
        <f t="shared" ref="I23:J23" si="1">C23+F23</f>
        <v>65515430</v>
      </c>
      <c r="J23" s="5">
        <f t="shared" si="1"/>
        <v>7985193.4699999997</v>
      </c>
      <c r="K23" s="7">
        <f>(J23/I23)*100</f>
        <v>12.188263848684196</v>
      </c>
      <c r="L23" s="9"/>
      <c r="M23" s="9"/>
    </row>
    <row r="24" spans="1:13" ht="19.5" x14ac:dyDescent="0.3"/>
    <row r="25" spans="1:13" ht="19.5" x14ac:dyDescent="0.3"/>
    <row r="26" spans="1:13" ht="19.5" x14ac:dyDescent="0.3"/>
    <row r="27" spans="1:13" ht="19.5" x14ac:dyDescent="0.3"/>
    <row r="28" spans="1:13" ht="19.5" x14ac:dyDescent="0.3"/>
    <row r="29" spans="1:13" ht="19.5" x14ac:dyDescent="0.3"/>
    <row r="30" spans="1:13" ht="19.5" x14ac:dyDescent="0.3"/>
    <row r="31" spans="1:13" ht="19.5" x14ac:dyDescent="0.3"/>
    <row r="32" spans="1:13" ht="19.5" x14ac:dyDescent="0.3"/>
    <row r="33" ht="19.5" x14ac:dyDescent="0.3"/>
    <row r="34" ht="19.5" x14ac:dyDescent="0.3"/>
    <row r="35" ht="19.5" x14ac:dyDescent="0.3"/>
    <row r="36" ht="19.5" x14ac:dyDescent="0.3"/>
    <row r="37" ht="19.5" x14ac:dyDescent="0.3"/>
    <row r="38" ht="19.5" x14ac:dyDescent="0.3"/>
    <row r="39" ht="19.5" x14ac:dyDescent="0.3"/>
    <row r="40" ht="19.5" x14ac:dyDescent="0.3"/>
    <row r="41" ht="19.5" x14ac:dyDescent="0.3"/>
    <row r="42" ht="19.5" x14ac:dyDescent="0.3"/>
    <row r="43" ht="19.5" x14ac:dyDescent="0.3"/>
    <row r="44" ht="19.5" x14ac:dyDescent="0.3"/>
    <row r="45" ht="19.5" x14ac:dyDescent="0.3"/>
    <row r="46" ht="19.5" x14ac:dyDescent="0.3"/>
    <row r="47" ht="19.5" x14ac:dyDescent="0.3"/>
    <row r="48" ht="19.5" x14ac:dyDescent="0.3"/>
    <row r="49" ht="19.5" x14ac:dyDescent="0.3"/>
    <row r="50" ht="19.5" x14ac:dyDescent="0.3"/>
    <row r="51" ht="19.5" x14ac:dyDescent="0.3"/>
    <row r="52" ht="19.5" x14ac:dyDescent="0.3"/>
    <row r="53" ht="19.5" x14ac:dyDescent="0.3"/>
    <row r="54" ht="19.5" x14ac:dyDescent="0.3"/>
    <row r="55" ht="19.5" x14ac:dyDescent="0.3"/>
    <row r="56" ht="19.5" x14ac:dyDescent="0.3"/>
    <row r="57" ht="19.5" x14ac:dyDescent="0.3"/>
    <row r="58" ht="19.5" x14ac:dyDescent="0.3"/>
    <row r="59" ht="19.5" x14ac:dyDescent="0.3"/>
    <row r="60" ht="19.5" x14ac:dyDescent="0.3"/>
    <row r="61" ht="19.5" x14ac:dyDescent="0.3"/>
    <row r="62" ht="19.5" x14ac:dyDescent="0.3"/>
    <row r="63" ht="19.5" x14ac:dyDescent="0.3"/>
    <row r="64" ht="19.5" x14ac:dyDescent="0.3"/>
    <row r="65" ht="19.5" x14ac:dyDescent="0.3"/>
    <row r="66" ht="19.5" x14ac:dyDescent="0.3"/>
    <row r="67" ht="19.5" x14ac:dyDescent="0.3"/>
    <row r="68" ht="19.5" x14ac:dyDescent="0.3"/>
    <row r="69" ht="19.5" x14ac:dyDescent="0.3"/>
    <row r="70" ht="19.5" x14ac:dyDescent="0.3"/>
    <row r="71" ht="19.5" x14ac:dyDescent="0.3"/>
    <row r="72" ht="19.5" x14ac:dyDescent="0.3"/>
    <row r="73" ht="19.5" x14ac:dyDescent="0.3"/>
    <row r="74" ht="19.5" x14ac:dyDescent="0.3"/>
    <row r="75" ht="19.5" x14ac:dyDescent="0.3"/>
    <row r="76" ht="19.5" x14ac:dyDescent="0.3"/>
    <row r="77" ht="19.5" x14ac:dyDescent="0.3"/>
    <row r="78" ht="19.5" x14ac:dyDescent="0.3"/>
    <row r="79" ht="19.5" x14ac:dyDescent="0.3"/>
    <row r="80" ht="19.5" x14ac:dyDescent="0.3"/>
    <row r="81" ht="19.5" x14ac:dyDescent="0.3"/>
    <row r="82" ht="19.5" x14ac:dyDescent="0.3"/>
    <row r="83" ht="19.5" x14ac:dyDescent="0.3"/>
    <row r="84" ht="19.5" x14ac:dyDescent="0.3"/>
    <row r="85" ht="19.5" x14ac:dyDescent="0.3"/>
    <row r="86" ht="19.5" x14ac:dyDescent="0.3"/>
    <row r="87" ht="19.5" x14ac:dyDescent="0.3"/>
    <row r="88" ht="19.5" x14ac:dyDescent="0.3"/>
    <row r="89" ht="19.5" x14ac:dyDescent="0.3"/>
    <row r="90" ht="19.5" x14ac:dyDescent="0.3"/>
    <row r="91" ht="19.5" x14ac:dyDescent="0.3"/>
    <row r="92" ht="19.5" x14ac:dyDescent="0.3"/>
    <row r="93" ht="19.5" x14ac:dyDescent="0.3"/>
    <row r="94" ht="19.5" x14ac:dyDescent="0.3"/>
    <row r="95" ht="19.5" x14ac:dyDescent="0.3"/>
    <row r="96" ht="19.5" x14ac:dyDescent="0.3"/>
    <row r="97" ht="19.5" x14ac:dyDescent="0.3"/>
    <row r="98" ht="19.5" x14ac:dyDescent="0.3"/>
    <row r="99" ht="19.5" x14ac:dyDescent="0.3"/>
    <row r="100" ht="19.5" x14ac:dyDescent="0.3"/>
    <row r="101" ht="19.5" x14ac:dyDescent="0.3"/>
    <row r="102" ht="19.5" x14ac:dyDescent="0.3"/>
    <row r="103" ht="19.5" x14ac:dyDescent="0.3"/>
    <row r="104" ht="19.5" x14ac:dyDescent="0.3"/>
    <row r="105" ht="19.5" x14ac:dyDescent="0.3"/>
    <row r="106" ht="19.5" x14ac:dyDescent="0.3"/>
    <row r="107" ht="19.5" x14ac:dyDescent="0.3"/>
    <row r="108" ht="19.5" x14ac:dyDescent="0.3"/>
    <row r="109" ht="19.5" x14ac:dyDescent="0.3"/>
    <row r="110" ht="19.5" x14ac:dyDescent="0.3"/>
    <row r="111" ht="19.5" x14ac:dyDescent="0.3"/>
    <row r="112" ht="19.5" x14ac:dyDescent="0.3"/>
    <row r="113" ht="19.5" x14ac:dyDescent="0.3"/>
    <row r="114" ht="19.5" x14ac:dyDescent="0.3"/>
    <row r="115" ht="19.5" x14ac:dyDescent="0.3"/>
    <row r="116" ht="19.5" x14ac:dyDescent="0.3"/>
    <row r="117" ht="19.5" x14ac:dyDescent="0.3"/>
    <row r="118" ht="19.5" x14ac:dyDescent="0.3"/>
    <row r="119" ht="19.5" x14ac:dyDescent="0.3"/>
    <row r="120" ht="19.5" x14ac:dyDescent="0.3"/>
    <row r="121" ht="19.5" x14ac:dyDescent="0.3"/>
    <row r="122" ht="19.5" x14ac:dyDescent="0.3"/>
    <row r="123" ht="19.5" x14ac:dyDescent="0.3"/>
    <row r="124" ht="19.5" x14ac:dyDescent="0.3"/>
    <row r="125" ht="19.5" x14ac:dyDescent="0.3"/>
    <row r="126" ht="19.5" x14ac:dyDescent="0.3"/>
    <row r="127" ht="19.5" x14ac:dyDescent="0.3"/>
    <row r="128" ht="19.5" x14ac:dyDescent="0.3"/>
    <row r="129" ht="19.5" x14ac:dyDescent="0.3"/>
    <row r="130" ht="19.5" x14ac:dyDescent="0.3"/>
    <row r="131" ht="19.5" x14ac:dyDescent="0.3"/>
    <row r="132" ht="19.5" x14ac:dyDescent="0.3"/>
    <row r="133" ht="19.5" x14ac:dyDescent="0.3"/>
    <row r="134" ht="19.5" x14ac:dyDescent="0.3"/>
    <row r="135" ht="19.5" x14ac:dyDescent="0.3"/>
    <row r="136" ht="19.5" x14ac:dyDescent="0.3"/>
    <row r="137" ht="19.5" x14ac:dyDescent="0.3"/>
    <row r="138" ht="19.5" x14ac:dyDescent="0.3"/>
    <row r="139" ht="19.5" x14ac:dyDescent="0.3"/>
    <row r="140" ht="19.5" x14ac:dyDescent="0.3"/>
    <row r="141" ht="19.5" x14ac:dyDescent="0.3"/>
    <row r="142" ht="19.5" x14ac:dyDescent="0.3"/>
    <row r="143" ht="19.5" x14ac:dyDescent="0.3"/>
    <row r="144" ht="19.5" x14ac:dyDescent="0.3"/>
    <row r="145" ht="19.5" x14ac:dyDescent="0.3"/>
    <row r="146" ht="19.5" x14ac:dyDescent="0.3"/>
    <row r="147" ht="19.5" x14ac:dyDescent="0.3"/>
    <row r="148" ht="19.5" x14ac:dyDescent="0.3"/>
    <row r="149" ht="19.5" x14ac:dyDescent="0.3"/>
    <row r="150" ht="19.5" x14ac:dyDescent="0.3"/>
    <row r="151" ht="19.5" x14ac:dyDescent="0.3"/>
    <row r="152" ht="19.5" x14ac:dyDescent="0.3"/>
    <row r="153" ht="19.5" x14ac:dyDescent="0.3"/>
    <row r="154" ht="19.5" x14ac:dyDescent="0.3"/>
    <row r="155" ht="19.5" x14ac:dyDescent="0.3"/>
    <row r="156" ht="19.5" x14ac:dyDescent="0.3"/>
    <row r="157" ht="19.5" x14ac:dyDescent="0.3"/>
    <row r="158" ht="19.5" x14ac:dyDescent="0.3"/>
    <row r="159" ht="19.5" x14ac:dyDescent="0.3"/>
    <row r="160" ht="19.5" x14ac:dyDescent="0.3"/>
    <row r="161" ht="19.5" x14ac:dyDescent="0.3"/>
    <row r="162" ht="19.5" x14ac:dyDescent="0.3"/>
    <row r="163" ht="19.5" x14ac:dyDescent="0.3"/>
    <row r="164" ht="19.5" x14ac:dyDescent="0.3"/>
    <row r="165" ht="19.5" x14ac:dyDescent="0.3"/>
    <row r="166" ht="19.5" x14ac:dyDescent="0.3"/>
    <row r="167" ht="19.5" x14ac:dyDescent="0.3"/>
    <row r="168" ht="19.5" x14ac:dyDescent="0.3"/>
    <row r="169" ht="19.5" x14ac:dyDescent="0.3"/>
    <row r="170" ht="19.5" x14ac:dyDescent="0.3"/>
    <row r="171" ht="19.5" x14ac:dyDescent="0.3"/>
    <row r="172" ht="19.5" x14ac:dyDescent="0.3"/>
    <row r="173" ht="19.5" x14ac:dyDescent="0.3"/>
    <row r="174" ht="19.5" x14ac:dyDescent="0.3"/>
    <row r="175" ht="19.5" x14ac:dyDescent="0.3"/>
    <row r="176" ht="19.5" x14ac:dyDescent="0.3"/>
    <row r="177" ht="19.5" x14ac:dyDescent="0.3"/>
    <row r="178" ht="19.5" x14ac:dyDescent="0.3"/>
    <row r="179" ht="19.5" x14ac:dyDescent="0.3"/>
    <row r="180" ht="19.5" x14ac:dyDescent="0.3"/>
    <row r="181" ht="19.5" x14ac:dyDescent="0.3"/>
    <row r="182" ht="19.5" x14ac:dyDescent="0.3"/>
    <row r="183" ht="19.5" x14ac:dyDescent="0.3"/>
    <row r="184" ht="19.5" x14ac:dyDescent="0.3"/>
    <row r="185" ht="19.5" x14ac:dyDescent="0.3"/>
    <row r="186" ht="19.5" x14ac:dyDescent="0.3"/>
    <row r="187" ht="19.5" x14ac:dyDescent="0.3"/>
    <row r="188" ht="19.5" x14ac:dyDescent="0.3"/>
    <row r="189" ht="19.5" x14ac:dyDescent="0.3"/>
    <row r="190" ht="19.5" x14ac:dyDescent="0.3"/>
    <row r="191" ht="19.5" x14ac:dyDescent="0.3"/>
    <row r="192" ht="19.5" x14ac:dyDescent="0.3"/>
    <row r="193" ht="19.5" x14ac:dyDescent="0.3"/>
    <row r="194" ht="19.5" x14ac:dyDescent="0.3"/>
    <row r="195" ht="19.5" x14ac:dyDescent="0.3"/>
    <row r="196" ht="19.5" x14ac:dyDescent="0.3"/>
    <row r="197" ht="19.5" x14ac:dyDescent="0.3"/>
    <row r="198" ht="19.5" x14ac:dyDescent="0.3"/>
    <row r="199" ht="19.5" x14ac:dyDescent="0.3"/>
    <row r="200" ht="19.5" x14ac:dyDescent="0.3"/>
    <row r="201" ht="19.5" x14ac:dyDescent="0.3"/>
    <row r="202" ht="19.5" x14ac:dyDescent="0.3"/>
    <row r="203" ht="19.5" x14ac:dyDescent="0.3"/>
    <row r="204" ht="19.5" x14ac:dyDescent="0.3"/>
    <row r="205" ht="19.5" x14ac:dyDescent="0.3"/>
    <row r="206" ht="19.5" x14ac:dyDescent="0.3"/>
    <row r="207" ht="19.5" x14ac:dyDescent="0.3"/>
    <row r="208" ht="19.5" x14ac:dyDescent="0.3"/>
    <row r="209" ht="19.5" x14ac:dyDescent="0.3"/>
    <row r="210" ht="19.5" x14ac:dyDescent="0.3"/>
    <row r="211" ht="19.5" x14ac:dyDescent="0.3"/>
    <row r="212" ht="19.5" x14ac:dyDescent="0.3"/>
    <row r="213" ht="19.5" x14ac:dyDescent="0.3"/>
    <row r="214" ht="19.5" x14ac:dyDescent="0.3"/>
    <row r="215" ht="19.5" x14ac:dyDescent="0.3"/>
    <row r="216" ht="19.5" x14ac:dyDescent="0.3"/>
    <row r="217" ht="19.5" x14ac:dyDescent="0.3"/>
    <row r="218" ht="19.5" x14ac:dyDescent="0.3"/>
    <row r="219" ht="19.5" x14ac:dyDescent="0.3"/>
    <row r="220" ht="19.5" x14ac:dyDescent="0.3"/>
    <row r="221" ht="19.5" x14ac:dyDescent="0.3"/>
    <row r="222" ht="19.5" x14ac:dyDescent="0.3"/>
    <row r="223" ht="19.5" x14ac:dyDescent="0.3"/>
    <row r="224" ht="19.5" x14ac:dyDescent="0.3"/>
    <row r="225" ht="19.5" x14ac:dyDescent="0.3"/>
    <row r="226" ht="19.5" x14ac:dyDescent="0.3"/>
    <row r="227" ht="19.5" x14ac:dyDescent="0.3"/>
    <row r="228" ht="19.5" x14ac:dyDescent="0.3"/>
    <row r="229" ht="19.5" x14ac:dyDescent="0.3"/>
    <row r="230" ht="19.5" x14ac:dyDescent="0.3"/>
    <row r="231" ht="19.5" x14ac:dyDescent="0.3"/>
    <row r="232" ht="19.5" x14ac:dyDescent="0.3"/>
    <row r="233" ht="19.5" x14ac:dyDescent="0.3"/>
    <row r="234" ht="19.5" x14ac:dyDescent="0.3"/>
    <row r="235" ht="19.5" x14ac:dyDescent="0.3"/>
    <row r="236" ht="19.5" x14ac:dyDescent="0.3"/>
    <row r="237" ht="19.5" x14ac:dyDescent="0.3"/>
    <row r="238" ht="19.5" x14ac:dyDescent="0.3"/>
    <row r="239" ht="19.5" x14ac:dyDescent="0.3"/>
    <row r="240" ht="19.5" x14ac:dyDescent="0.3"/>
    <row r="241" ht="19.5" x14ac:dyDescent="0.3"/>
    <row r="242" ht="19.5" x14ac:dyDescent="0.3"/>
    <row r="243" ht="19.5" x14ac:dyDescent="0.3"/>
    <row r="244" ht="19.5" x14ac:dyDescent="0.3"/>
    <row r="245" ht="19.5" x14ac:dyDescent="0.3"/>
    <row r="246" ht="19.5" x14ac:dyDescent="0.3"/>
    <row r="247" ht="19.5" x14ac:dyDescent="0.3"/>
    <row r="248" ht="19.5" x14ac:dyDescent="0.3"/>
    <row r="249" ht="19.5" x14ac:dyDescent="0.3"/>
    <row r="250" ht="19.5" x14ac:dyDescent="0.3"/>
    <row r="251" ht="19.5" x14ac:dyDescent="0.3"/>
    <row r="252" ht="19.5" x14ac:dyDescent="0.3"/>
    <row r="253" ht="19.5" x14ac:dyDescent="0.3"/>
    <row r="254" ht="19.5" x14ac:dyDescent="0.3"/>
    <row r="255" ht="19.5" x14ac:dyDescent="0.3"/>
    <row r="256" ht="19.5" x14ac:dyDescent="0.3"/>
    <row r="257" ht="19.5" x14ac:dyDescent="0.3"/>
    <row r="258" ht="19.5" x14ac:dyDescent="0.3"/>
    <row r="259" ht="19.5" x14ac:dyDescent="0.3"/>
    <row r="260" ht="19.5" x14ac:dyDescent="0.3"/>
    <row r="261" ht="19.5" x14ac:dyDescent="0.3"/>
    <row r="262" ht="19.5" x14ac:dyDescent="0.3"/>
    <row r="263" ht="19.5" x14ac:dyDescent="0.3"/>
    <row r="264" ht="19.5" x14ac:dyDescent="0.3"/>
    <row r="265" ht="19.5" x14ac:dyDescent="0.3"/>
    <row r="266" ht="19.5" x14ac:dyDescent="0.3"/>
    <row r="267" ht="19.5" x14ac:dyDescent="0.3"/>
    <row r="268" ht="19.5" x14ac:dyDescent="0.3"/>
    <row r="269" ht="19.5" x14ac:dyDescent="0.3"/>
    <row r="270" ht="19.5" x14ac:dyDescent="0.3"/>
    <row r="271" ht="19.5" x14ac:dyDescent="0.3"/>
    <row r="272" ht="19.5" x14ac:dyDescent="0.3"/>
    <row r="273" ht="19.5" x14ac:dyDescent="0.3"/>
    <row r="274" ht="19.5" x14ac:dyDescent="0.3"/>
    <row r="275" ht="19.5" x14ac:dyDescent="0.3"/>
    <row r="276" ht="19.5" x14ac:dyDescent="0.3"/>
    <row r="277" ht="19.5" x14ac:dyDescent="0.3"/>
    <row r="278" ht="19.5" x14ac:dyDescent="0.3"/>
    <row r="279" ht="19.5" x14ac:dyDescent="0.3"/>
    <row r="280" ht="19.5" x14ac:dyDescent="0.3"/>
    <row r="281" ht="19.5" x14ac:dyDescent="0.3"/>
    <row r="282" ht="19.5" x14ac:dyDescent="0.3"/>
    <row r="283" ht="19.5" x14ac:dyDescent="0.3"/>
    <row r="284" ht="19.5" x14ac:dyDescent="0.3"/>
    <row r="285" ht="19.5" x14ac:dyDescent="0.3"/>
    <row r="286" ht="19.5" x14ac:dyDescent="0.3"/>
    <row r="287" ht="19.5" x14ac:dyDescent="0.3"/>
    <row r="288" ht="19.5" x14ac:dyDescent="0.3"/>
    <row r="289" ht="19.5" x14ac:dyDescent="0.3"/>
    <row r="290" ht="19.5" x14ac:dyDescent="0.3"/>
    <row r="291" ht="19.5" x14ac:dyDescent="0.3"/>
    <row r="292" ht="19.5" x14ac:dyDescent="0.3"/>
    <row r="293" ht="19.5" x14ac:dyDescent="0.3"/>
    <row r="294" ht="19.5" x14ac:dyDescent="0.3"/>
    <row r="295" ht="19.5" x14ac:dyDescent="0.3"/>
    <row r="296" ht="19.5" x14ac:dyDescent="0.3"/>
    <row r="297" ht="19.5" x14ac:dyDescent="0.3"/>
    <row r="298" ht="19.5" x14ac:dyDescent="0.3"/>
    <row r="299" ht="19.5" x14ac:dyDescent="0.3"/>
    <row r="300" ht="19.5" x14ac:dyDescent="0.3"/>
    <row r="301" ht="19.5" x14ac:dyDescent="0.3"/>
    <row r="302" ht="19.5" x14ac:dyDescent="0.3"/>
    <row r="303" ht="19.5" x14ac:dyDescent="0.3"/>
    <row r="304" ht="19.5" x14ac:dyDescent="0.3"/>
    <row r="305" ht="19.5" x14ac:dyDescent="0.3"/>
    <row r="306" ht="19.5" x14ac:dyDescent="0.3"/>
    <row r="307" ht="19.5" x14ac:dyDescent="0.3"/>
    <row r="308" ht="19.5" x14ac:dyDescent="0.3"/>
    <row r="309" ht="19.5" x14ac:dyDescent="0.3"/>
    <row r="310" ht="19.5" x14ac:dyDescent="0.3"/>
    <row r="311" ht="19.5" x14ac:dyDescent="0.3"/>
    <row r="312" ht="19.5" x14ac:dyDescent="0.3"/>
    <row r="313" ht="19.5" x14ac:dyDescent="0.3"/>
    <row r="314" ht="19.5" x14ac:dyDescent="0.3"/>
    <row r="315" ht="19.5" x14ac:dyDescent="0.3"/>
    <row r="316" ht="19.5" x14ac:dyDescent="0.3"/>
    <row r="317" ht="19.5" x14ac:dyDescent="0.3"/>
    <row r="318" ht="19.5" x14ac:dyDescent="0.3"/>
    <row r="319" ht="19.5" x14ac:dyDescent="0.3"/>
    <row r="320" ht="19.5" x14ac:dyDescent="0.3"/>
    <row r="321" ht="19.5" x14ac:dyDescent="0.3"/>
    <row r="322" ht="19.5" x14ac:dyDescent="0.3"/>
    <row r="323" ht="19.5" x14ac:dyDescent="0.3"/>
    <row r="324" ht="19.5" x14ac:dyDescent="0.3"/>
    <row r="325" ht="19.5" x14ac:dyDescent="0.3"/>
    <row r="326" ht="19.5" x14ac:dyDescent="0.3"/>
    <row r="327" ht="19.5" x14ac:dyDescent="0.3"/>
    <row r="328" ht="19.5" x14ac:dyDescent="0.3"/>
    <row r="329" ht="19.5" x14ac:dyDescent="0.3"/>
    <row r="330" ht="19.5" x14ac:dyDescent="0.3"/>
    <row r="331" ht="19.5" x14ac:dyDescent="0.3"/>
    <row r="332" ht="19.5" x14ac:dyDescent="0.3"/>
    <row r="333" ht="19.5" x14ac:dyDescent="0.3"/>
    <row r="334" ht="19.5" x14ac:dyDescent="0.3"/>
    <row r="335" ht="19.5" x14ac:dyDescent="0.3"/>
    <row r="336" ht="19.5" x14ac:dyDescent="0.3"/>
    <row r="337" ht="19.5" x14ac:dyDescent="0.3"/>
    <row r="338" ht="19.5" x14ac:dyDescent="0.3"/>
    <row r="339" ht="19.5" x14ac:dyDescent="0.3"/>
    <row r="340" ht="19.5" x14ac:dyDescent="0.3"/>
    <row r="341" ht="19.5" x14ac:dyDescent="0.3"/>
    <row r="342" ht="19.5" x14ac:dyDescent="0.3"/>
    <row r="343" ht="19.5" x14ac:dyDescent="0.3"/>
    <row r="344" ht="19.5" x14ac:dyDescent="0.3"/>
    <row r="345" ht="19.5" x14ac:dyDescent="0.3"/>
    <row r="346" ht="19.5" x14ac:dyDescent="0.3"/>
    <row r="347" ht="19.5" x14ac:dyDescent="0.3"/>
    <row r="348" ht="19.5" x14ac:dyDescent="0.3"/>
    <row r="349" ht="19.5" x14ac:dyDescent="0.3"/>
    <row r="350" ht="19.5" x14ac:dyDescent="0.3"/>
    <row r="351" ht="19.5" x14ac:dyDescent="0.3"/>
    <row r="352" ht="19.5" x14ac:dyDescent="0.3"/>
    <row r="353" ht="19.5" x14ac:dyDescent="0.3"/>
    <row r="354" ht="19.5" x14ac:dyDescent="0.3"/>
    <row r="355" ht="19.5" x14ac:dyDescent="0.3"/>
    <row r="356" ht="19.5" x14ac:dyDescent="0.3"/>
    <row r="357" ht="19.5" x14ac:dyDescent="0.3"/>
    <row r="358" ht="19.5" x14ac:dyDescent="0.3"/>
    <row r="359" ht="19.5" x14ac:dyDescent="0.3"/>
    <row r="360" ht="19.5" x14ac:dyDescent="0.3"/>
    <row r="361" ht="19.5" x14ac:dyDescent="0.3"/>
    <row r="362" ht="19.5" x14ac:dyDescent="0.3"/>
    <row r="363" ht="19.5" x14ac:dyDescent="0.3"/>
    <row r="364" ht="19.5" x14ac:dyDescent="0.3"/>
    <row r="365" ht="19.5" x14ac:dyDescent="0.3"/>
    <row r="366" ht="19.5" x14ac:dyDescent="0.3"/>
    <row r="367" ht="19.5" x14ac:dyDescent="0.3"/>
    <row r="368" ht="19.5" x14ac:dyDescent="0.3"/>
    <row r="369" ht="19.5" x14ac:dyDescent="0.3"/>
    <row r="370" ht="19.5" x14ac:dyDescent="0.3"/>
    <row r="371" ht="19.5" x14ac:dyDescent="0.3"/>
    <row r="372" ht="19.5" x14ac:dyDescent="0.3"/>
    <row r="373" ht="19.5" x14ac:dyDescent="0.3"/>
    <row r="374" ht="19.5" x14ac:dyDescent="0.3"/>
    <row r="375" ht="19.5" x14ac:dyDescent="0.3"/>
    <row r="376" ht="19.5" x14ac:dyDescent="0.3"/>
    <row r="377" ht="19.5" x14ac:dyDescent="0.3"/>
    <row r="378" ht="19.5" x14ac:dyDescent="0.3"/>
    <row r="379" ht="19.5" x14ac:dyDescent="0.3"/>
    <row r="380" ht="19.5" x14ac:dyDescent="0.3"/>
    <row r="381" ht="19.5" x14ac:dyDescent="0.3"/>
    <row r="382" ht="19.5" x14ac:dyDescent="0.3"/>
    <row r="383" ht="19.5" x14ac:dyDescent="0.3"/>
    <row r="384" ht="19.5" x14ac:dyDescent="0.3"/>
    <row r="385" ht="19.5" x14ac:dyDescent="0.3"/>
    <row r="386" ht="19.5" x14ac:dyDescent="0.3"/>
    <row r="387" ht="19.5" x14ac:dyDescent="0.3"/>
    <row r="388" ht="19.5" x14ac:dyDescent="0.3"/>
    <row r="389" ht="19.5" x14ac:dyDescent="0.3"/>
    <row r="390" ht="19.5" x14ac:dyDescent="0.3"/>
    <row r="391" ht="19.5" x14ac:dyDescent="0.3"/>
    <row r="392" ht="19.5" x14ac:dyDescent="0.3"/>
    <row r="393" ht="19.5" x14ac:dyDescent="0.3"/>
    <row r="394" ht="19.5" x14ac:dyDescent="0.3"/>
    <row r="395" ht="19.5" x14ac:dyDescent="0.3"/>
    <row r="396" ht="19.5" x14ac:dyDescent="0.3"/>
    <row r="397" ht="19.5" x14ac:dyDescent="0.3"/>
    <row r="398" ht="19.5" x14ac:dyDescent="0.3"/>
    <row r="399" ht="19.5" x14ac:dyDescent="0.3"/>
    <row r="400" ht="19.5" x14ac:dyDescent="0.3"/>
    <row r="401" ht="19.5" x14ac:dyDescent="0.3"/>
    <row r="402" ht="19.5" x14ac:dyDescent="0.3"/>
    <row r="403" ht="19.5" x14ac:dyDescent="0.3"/>
    <row r="404" ht="19.5" x14ac:dyDescent="0.3"/>
    <row r="405" ht="19.5" x14ac:dyDescent="0.3"/>
    <row r="406" ht="19.5" x14ac:dyDescent="0.3"/>
    <row r="407" ht="19.5" x14ac:dyDescent="0.3"/>
    <row r="408" ht="19.5" x14ac:dyDescent="0.3"/>
    <row r="409" ht="19.5" x14ac:dyDescent="0.3"/>
    <row r="410" ht="19.5" x14ac:dyDescent="0.3"/>
    <row r="411" ht="19.5" x14ac:dyDescent="0.3"/>
    <row r="412" ht="19.5" x14ac:dyDescent="0.3"/>
    <row r="413" ht="19.5" x14ac:dyDescent="0.3"/>
    <row r="414" ht="19.5" x14ac:dyDescent="0.3"/>
    <row r="415" ht="19.5" x14ac:dyDescent="0.3"/>
    <row r="416" ht="19.5" x14ac:dyDescent="0.3"/>
    <row r="417" ht="19.5" x14ac:dyDescent="0.3"/>
    <row r="418" ht="19.5" x14ac:dyDescent="0.3"/>
    <row r="419" ht="19.5" x14ac:dyDescent="0.3"/>
    <row r="420" ht="19.5" x14ac:dyDescent="0.3"/>
    <row r="421" ht="19.5" x14ac:dyDescent="0.3"/>
    <row r="422" ht="19.5" x14ac:dyDescent="0.3"/>
    <row r="423" ht="19.5" x14ac:dyDescent="0.3"/>
    <row r="424" ht="19.5" x14ac:dyDescent="0.3"/>
    <row r="425" ht="19.5" x14ac:dyDescent="0.3"/>
    <row r="426" ht="19.5" x14ac:dyDescent="0.3"/>
    <row r="427" ht="19.5" x14ac:dyDescent="0.3"/>
    <row r="428" ht="19.5" x14ac:dyDescent="0.3"/>
    <row r="429" ht="19.5" x14ac:dyDescent="0.3"/>
    <row r="430" ht="19.5" x14ac:dyDescent="0.3"/>
    <row r="431" ht="19.5" x14ac:dyDescent="0.3"/>
    <row r="432" ht="19.5" x14ac:dyDescent="0.3"/>
    <row r="433" ht="19.5" x14ac:dyDescent="0.3"/>
    <row r="434" ht="19.5" x14ac:dyDescent="0.3"/>
    <row r="435" ht="19.5" x14ac:dyDescent="0.3"/>
    <row r="436" ht="19.5" x14ac:dyDescent="0.3"/>
    <row r="437" ht="19.5" x14ac:dyDescent="0.3"/>
    <row r="438" ht="19.5" x14ac:dyDescent="0.3"/>
    <row r="439" ht="19.5" x14ac:dyDescent="0.3"/>
    <row r="440" ht="19.5" x14ac:dyDescent="0.3"/>
    <row r="441" ht="19.5" x14ac:dyDescent="0.3"/>
    <row r="442" ht="19.5" x14ac:dyDescent="0.3"/>
    <row r="443" ht="19.5" x14ac:dyDescent="0.3"/>
    <row r="444" ht="19.5" x14ac:dyDescent="0.3"/>
    <row r="445" ht="19.5" x14ac:dyDescent="0.3"/>
    <row r="446" ht="19.5" x14ac:dyDescent="0.3"/>
    <row r="447" ht="19.5" x14ac:dyDescent="0.3"/>
    <row r="448" ht="19.5" x14ac:dyDescent="0.3"/>
    <row r="449" ht="19.5" x14ac:dyDescent="0.3"/>
    <row r="450" ht="19.5" x14ac:dyDescent="0.3"/>
    <row r="451" ht="19.5" x14ac:dyDescent="0.3"/>
    <row r="452" ht="19.5" x14ac:dyDescent="0.3"/>
    <row r="453" ht="19.5" x14ac:dyDescent="0.3"/>
    <row r="454" ht="19.5" x14ac:dyDescent="0.3"/>
    <row r="455" ht="19.5" x14ac:dyDescent="0.3"/>
    <row r="456" ht="19.5" x14ac:dyDescent="0.3"/>
    <row r="457" ht="19.5" x14ac:dyDescent="0.3"/>
    <row r="458" ht="19.5" x14ac:dyDescent="0.3"/>
    <row r="459" ht="19.5" x14ac:dyDescent="0.3"/>
    <row r="460" ht="19.5" x14ac:dyDescent="0.3"/>
    <row r="461" ht="19.5" x14ac:dyDescent="0.3"/>
    <row r="462" ht="19.5" x14ac:dyDescent="0.3"/>
    <row r="463" ht="19.5" x14ac:dyDescent="0.3"/>
    <row r="464" ht="19.5" x14ac:dyDescent="0.3"/>
    <row r="465" ht="19.5" x14ac:dyDescent="0.3"/>
    <row r="466" ht="19.5" x14ac:dyDescent="0.3"/>
    <row r="467" ht="19.5" x14ac:dyDescent="0.3"/>
    <row r="468" ht="19.5" x14ac:dyDescent="0.3"/>
    <row r="469" ht="19.5" x14ac:dyDescent="0.3"/>
    <row r="470" ht="19.5" x14ac:dyDescent="0.3"/>
    <row r="471" ht="19.5" x14ac:dyDescent="0.3"/>
    <row r="472" ht="19.5" x14ac:dyDescent="0.3"/>
    <row r="473" ht="19.5" x14ac:dyDescent="0.3"/>
    <row r="474" ht="19.5" x14ac:dyDescent="0.3"/>
    <row r="475" ht="19.5" x14ac:dyDescent="0.3"/>
    <row r="476" ht="19.5" x14ac:dyDescent="0.3"/>
    <row r="477" ht="19.5" x14ac:dyDescent="0.3"/>
    <row r="478" ht="19.5" x14ac:dyDescent="0.3"/>
    <row r="479" ht="19.5" x14ac:dyDescent="0.3"/>
    <row r="480" ht="19.5" x14ac:dyDescent="0.3"/>
    <row r="481" ht="19.5" x14ac:dyDescent="0.3"/>
    <row r="482" ht="19.5" x14ac:dyDescent="0.3"/>
    <row r="483" ht="19.5" x14ac:dyDescent="0.3"/>
    <row r="484" ht="19.5" x14ac:dyDescent="0.3"/>
    <row r="485" ht="19.5" x14ac:dyDescent="0.3"/>
    <row r="486" ht="19.5" x14ac:dyDescent="0.3"/>
    <row r="487" ht="19.5" x14ac:dyDescent="0.3"/>
    <row r="488" ht="19.5" x14ac:dyDescent="0.3"/>
    <row r="489" ht="19.5" x14ac:dyDescent="0.3"/>
    <row r="490" ht="19.5" x14ac:dyDescent="0.3"/>
    <row r="491" ht="19.5" x14ac:dyDescent="0.3"/>
    <row r="492" ht="19.5" x14ac:dyDescent="0.3"/>
    <row r="493" ht="19.5" x14ac:dyDescent="0.3"/>
    <row r="494" ht="19.5" x14ac:dyDescent="0.3"/>
    <row r="495" ht="19.5" x14ac:dyDescent="0.3"/>
    <row r="496" ht="19.5" x14ac:dyDescent="0.3"/>
    <row r="497" ht="19.5" x14ac:dyDescent="0.3"/>
    <row r="498" ht="19.5" x14ac:dyDescent="0.3"/>
    <row r="499" ht="19.5" x14ac:dyDescent="0.3"/>
    <row r="500" ht="19.5" x14ac:dyDescent="0.3"/>
    <row r="501" ht="19.5" x14ac:dyDescent="0.3"/>
    <row r="502" ht="19.5" x14ac:dyDescent="0.3"/>
    <row r="503" ht="19.5" x14ac:dyDescent="0.3"/>
    <row r="504" ht="19.5" x14ac:dyDescent="0.3"/>
    <row r="505" ht="19.5" x14ac:dyDescent="0.3"/>
    <row r="506" ht="19.5" x14ac:dyDescent="0.3"/>
    <row r="507" ht="19.5" x14ac:dyDescent="0.3"/>
    <row r="508" ht="19.5" x14ac:dyDescent="0.3"/>
    <row r="509" ht="19.5" x14ac:dyDescent="0.3"/>
    <row r="510" ht="19.5" x14ac:dyDescent="0.3"/>
    <row r="511" ht="19.5" x14ac:dyDescent="0.3"/>
    <row r="512" ht="19.5" x14ac:dyDescent="0.3"/>
    <row r="513" ht="19.5" x14ac:dyDescent="0.3"/>
    <row r="514" ht="19.5" x14ac:dyDescent="0.3"/>
    <row r="515" ht="19.5" x14ac:dyDescent="0.3"/>
    <row r="516" ht="19.5" x14ac:dyDescent="0.3"/>
    <row r="517" ht="19.5" x14ac:dyDescent="0.3"/>
    <row r="518" ht="19.5" x14ac:dyDescent="0.3"/>
    <row r="519" ht="19.5" x14ac:dyDescent="0.3"/>
    <row r="520" ht="19.5" x14ac:dyDescent="0.3"/>
    <row r="521" ht="19.5" x14ac:dyDescent="0.3"/>
    <row r="522" ht="19.5" x14ac:dyDescent="0.3"/>
    <row r="523" ht="19.5" x14ac:dyDescent="0.3"/>
    <row r="524" ht="19.5" x14ac:dyDescent="0.3"/>
    <row r="525" ht="19.5" x14ac:dyDescent="0.3"/>
    <row r="526" ht="19.5" x14ac:dyDescent="0.3"/>
    <row r="527" ht="19.5" x14ac:dyDescent="0.3"/>
    <row r="528" ht="19.5" x14ac:dyDescent="0.3"/>
    <row r="529" ht="19.5" x14ac:dyDescent="0.3"/>
    <row r="530" ht="19.5" x14ac:dyDescent="0.3"/>
    <row r="531" ht="19.5" x14ac:dyDescent="0.3"/>
    <row r="532" ht="19.5" x14ac:dyDescent="0.3"/>
    <row r="533" ht="19.5" x14ac:dyDescent="0.3"/>
    <row r="534" ht="19.5" x14ac:dyDescent="0.3"/>
    <row r="535" ht="19.5" x14ac:dyDescent="0.3"/>
    <row r="536" ht="19.5" x14ac:dyDescent="0.3"/>
    <row r="537" ht="19.5" x14ac:dyDescent="0.3"/>
    <row r="538" ht="19.5" x14ac:dyDescent="0.3"/>
    <row r="539" ht="19.5" x14ac:dyDescent="0.3"/>
    <row r="540" ht="19.5" x14ac:dyDescent="0.3"/>
    <row r="541" ht="19.5" x14ac:dyDescent="0.3"/>
    <row r="542" ht="19.5" x14ac:dyDescent="0.3"/>
    <row r="543" ht="19.5" x14ac:dyDescent="0.3"/>
    <row r="544" ht="19.5" x14ac:dyDescent="0.3"/>
    <row r="545" ht="19.5" x14ac:dyDescent="0.3"/>
    <row r="546" ht="19.5" x14ac:dyDescent="0.3"/>
    <row r="547" ht="19.5" x14ac:dyDescent="0.3"/>
    <row r="548" ht="19.5" x14ac:dyDescent="0.3"/>
    <row r="549" ht="19.5" x14ac:dyDescent="0.3"/>
    <row r="550" ht="19.5" x14ac:dyDescent="0.3"/>
    <row r="551" ht="19.5" x14ac:dyDescent="0.3"/>
    <row r="552" ht="19.5" x14ac:dyDescent="0.3"/>
    <row r="553" ht="19.5" x14ac:dyDescent="0.3"/>
    <row r="554" ht="19.5" x14ac:dyDescent="0.3"/>
    <row r="555" ht="19.5" x14ac:dyDescent="0.3"/>
    <row r="556" ht="19.5" x14ac:dyDescent="0.3"/>
    <row r="557" ht="19.5" x14ac:dyDescent="0.3"/>
    <row r="558" ht="19.5" x14ac:dyDescent="0.3"/>
    <row r="559" ht="19.5" x14ac:dyDescent="0.3"/>
    <row r="560" ht="19.5" x14ac:dyDescent="0.3"/>
    <row r="561" ht="19.5" x14ac:dyDescent="0.3"/>
    <row r="562" ht="19.5" x14ac:dyDescent="0.3"/>
    <row r="563" ht="19.5" x14ac:dyDescent="0.3"/>
    <row r="564" ht="19.5" x14ac:dyDescent="0.3"/>
    <row r="565" ht="19.5" x14ac:dyDescent="0.3"/>
    <row r="566" ht="19.5" x14ac:dyDescent="0.3"/>
    <row r="567" ht="19.5" x14ac:dyDescent="0.3"/>
    <row r="568" ht="19.5" x14ac:dyDescent="0.3"/>
    <row r="569" ht="19.5" x14ac:dyDescent="0.3"/>
    <row r="570" ht="19.5" x14ac:dyDescent="0.3"/>
    <row r="571" ht="19.5" x14ac:dyDescent="0.3"/>
    <row r="572" ht="19.5" x14ac:dyDescent="0.3"/>
    <row r="573" ht="19.5" x14ac:dyDescent="0.3"/>
    <row r="574" ht="19.5" x14ac:dyDescent="0.3"/>
    <row r="575" ht="19.5" x14ac:dyDescent="0.3"/>
    <row r="576" ht="19.5" x14ac:dyDescent="0.3"/>
    <row r="577" ht="19.5" x14ac:dyDescent="0.3"/>
    <row r="578" ht="19.5" x14ac:dyDescent="0.3"/>
    <row r="579" ht="19.5" x14ac:dyDescent="0.3"/>
    <row r="580" ht="19.5" x14ac:dyDescent="0.3"/>
    <row r="581" ht="19.5" x14ac:dyDescent="0.3"/>
    <row r="582" ht="19.5" x14ac:dyDescent="0.3"/>
    <row r="583" ht="19.5" x14ac:dyDescent="0.3"/>
    <row r="584" ht="19.5" x14ac:dyDescent="0.3"/>
    <row r="585" ht="19.5" x14ac:dyDescent="0.3"/>
    <row r="586" ht="19.5" x14ac:dyDescent="0.3"/>
    <row r="587" ht="19.5" x14ac:dyDescent="0.3"/>
    <row r="588" ht="19.5" x14ac:dyDescent="0.3"/>
    <row r="589" ht="19.5" x14ac:dyDescent="0.3"/>
    <row r="590" ht="19.5" x14ac:dyDescent="0.3"/>
    <row r="591" ht="19.5" x14ac:dyDescent="0.3"/>
    <row r="592" ht="19.5" x14ac:dyDescent="0.3"/>
    <row r="593" ht="19.5" x14ac:dyDescent="0.3"/>
    <row r="594" ht="19.5" x14ac:dyDescent="0.3"/>
    <row r="595" ht="19.5" x14ac:dyDescent="0.3"/>
    <row r="596" ht="19.5" x14ac:dyDescent="0.3"/>
    <row r="597" ht="19.5" x14ac:dyDescent="0.3"/>
    <row r="598" ht="19.5" x14ac:dyDescent="0.3"/>
    <row r="599" ht="19.5" x14ac:dyDescent="0.3"/>
    <row r="600" ht="19.5" x14ac:dyDescent="0.3"/>
    <row r="601" ht="19.5" x14ac:dyDescent="0.3"/>
    <row r="602" ht="19.5" x14ac:dyDescent="0.3"/>
    <row r="603" ht="19.5" x14ac:dyDescent="0.3"/>
    <row r="604" ht="19.5" x14ac:dyDescent="0.3"/>
    <row r="605" ht="19.5" x14ac:dyDescent="0.3"/>
    <row r="606" ht="19.5" x14ac:dyDescent="0.3"/>
    <row r="607" ht="19.5" x14ac:dyDescent="0.3"/>
    <row r="608" ht="19.5" x14ac:dyDescent="0.3"/>
    <row r="609" ht="19.5" x14ac:dyDescent="0.3"/>
    <row r="610" ht="19.5" x14ac:dyDescent="0.3"/>
    <row r="611" ht="19.5" x14ac:dyDescent="0.3"/>
    <row r="612" ht="19.5" x14ac:dyDescent="0.3"/>
    <row r="613" ht="19.5" x14ac:dyDescent="0.3"/>
    <row r="614" ht="19.5" x14ac:dyDescent="0.3"/>
    <row r="615" ht="19.5" x14ac:dyDescent="0.3"/>
    <row r="616" ht="19.5" x14ac:dyDescent="0.3"/>
    <row r="617" ht="19.5" x14ac:dyDescent="0.3"/>
    <row r="618" ht="19.5" x14ac:dyDescent="0.3"/>
    <row r="619" ht="19.5" x14ac:dyDescent="0.3"/>
    <row r="620" ht="19.5" x14ac:dyDescent="0.3"/>
    <row r="621" ht="19.5" x14ac:dyDescent="0.3"/>
    <row r="622" ht="19.5" x14ac:dyDescent="0.3"/>
    <row r="623" ht="19.5" x14ac:dyDescent="0.3"/>
    <row r="624" ht="19.5" x14ac:dyDescent="0.3"/>
    <row r="625" ht="19.5" x14ac:dyDescent="0.3"/>
    <row r="626" ht="19.5" x14ac:dyDescent="0.3"/>
    <row r="627" ht="19.5" x14ac:dyDescent="0.3"/>
    <row r="628" ht="19.5" x14ac:dyDescent="0.3"/>
    <row r="629" ht="19.5" x14ac:dyDescent="0.3"/>
    <row r="630" ht="19.5" x14ac:dyDescent="0.3"/>
    <row r="631" ht="19.5" x14ac:dyDescent="0.3"/>
    <row r="632" ht="19.5" x14ac:dyDescent="0.3"/>
    <row r="633" ht="19.5" x14ac:dyDescent="0.3"/>
    <row r="634" ht="19.5" x14ac:dyDescent="0.3"/>
    <row r="635" ht="19.5" x14ac:dyDescent="0.3"/>
    <row r="636" ht="19.5" x14ac:dyDescent="0.3"/>
    <row r="637" ht="19.5" x14ac:dyDescent="0.3"/>
    <row r="638" ht="19.5" x14ac:dyDescent="0.3"/>
    <row r="639" ht="19.5" x14ac:dyDescent="0.3"/>
    <row r="640" ht="19.5" x14ac:dyDescent="0.3"/>
    <row r="641" ht="19.5" x14ac:dyDescent="0.3"/>
    <row r="642" ht="19.5" x14ac:dyDescent="0.3"/>
    <row r="643" ht="19.5" x14ac:dyDescent="0.3"/>
    <row r="644" ht="19.5" x14ac:dyDescent="0.3"/>
    <row r="645" ht="19.5" x14ac:dyDescent="0.3"/>
    <row r="646" ht="19.5" x14ac:dyDescent="0.3"/>
    <row r="647" ht="19.5" x14ac:dyDescent="0.3"/>
    <row r="648" ht="19.5" x14ac:dyDescent="0.3"/>
    <row r="649" ht="19.5" x14ac:dyDescent="0.3"/>
    <row r="650" ht="19.5" x14ac:dyDescent="0.3"/>
    <row r="651" ht="19.5" x14ac:dyDescent="0.3"/>
    <row r="652" ht="19.5" x14ac:dyDescent="0.3"/>
    <row r="653" ht="19.5" x14ac:dyDescent="0.3"/>
    <row r="654" ht="19.5" x14ac:dyDescent="0.3"/>
    <row r="655" ht="19.5" x14ac:dyDescent="0.3"/>
    <row r="656" ht="19.5" x14ac:dyDescent="0.3"/>
    <row r="657" ht="19.5" x14ac:dyDescent="0.3"/>
    <row r="658" ht="19.5" x14ac:dyDescent="0.3"/>
    <row r="659" ht="19.5" x14ac:dyDescent="0.3"/>
    <row r="660" ht="19.5" x14ac:dyDescent="0.3"/>
    <row r="661" ht="19.5" x14ac:dyDescent="0.3"/>
    <row r="662" ht="19.5" x14ac:dyDescent="0.3"/>
    <row r="663" ht="19.5" x14ac:dyDescent="0.3"/>
    <row r="664" ht="19.5" x14ac:dyDescent="0.3"/>
    <row r="665" ht="19.5" x14ac:dyDescent="0.3"/>
    <row r="666" ht="19.5" x14ac:dyDescent="0.3"/>
    <row r="667" ht="19.5" x14ac:dyDescent="0.3"/>
    <row r="668" ht="19.5" x14ac:dyDescent="0.3"/>
    <row r="669" ht="19.5" x14ac:dyDescent="0.3"/>
    <row r="670" ht="19.5" x14ac:dyDescent="0.3"/>
    <row r="671" ht="19.5" x14ac:dyDescent="0.3"/>
    <row r="672" ht="19.5" x14ac:dyDescent="0.3"/>
    <row r="673" ht="19.5" x14ac:dyDescent="0.3"/>
    <row r="674" ht="19.5" x14ac:dyDescent="0.3"/>
    <row r="675" ht="19.5" x14ac:dyDescent="0.3"/>
    <row r="676" ht="19.5" x14ac:dyDescent="0.3"/>
    <row r="677" ht="19.5" x14ac:dyDescent="0.3"/>
    <row r="678" ht="19.5" x14ac:dyDescent="0.3"/>
    <row r="679" ht="19.5" x14ac:dyDescent="0.3"/>
    <row r="680" ht="19.5" x14ac:dyDescent="0.3"/>
    <row r="681" ht="19.5" x14ac:dyDescent="0.3"/>
    <row r="682" ht="19.5" x14ac:dyDescent="0.3"/>
    <row r="683" ht="19.5" x14ac:dyDescent="0.3"/>
    <row r="684" ht="19.5" x14ac:dyDescent="0.3"/>
    <row r="685" ht="19.5" x14ac:dyDescent="0.3"/>
    <row r="686" ht="19.5" x14ac:dyDescent="0.3"/>
    <row r="687" ht="19.5" x14ac:dyDescent="0.3"/>
    <row r="688" ht="19.5" x14ac:dyDescent="0.3"/>
    <row r="689" ht="19.5" x14ac:dyDescent="0.3"/>
    <row r="690" ht="19.5" x14ac:dyDescent="0.3"/>
    <row r="691" ht="19.5" x14ac:dyDescent="0.3"/>
    <row r="692" ht="19.5" x14ac:dyDescent="0.3"/>
    <row r="693" ht="19.5" x14ac:dyDescent="0.3"/>
    <row r="694" ht="19.5" x14ac:dyDescent="0.3"/>
    <row r="695" ht="19.5" x14ac:dyDescent="0.3"/>
    <row r="696" ht="19.5" x14ac:dyDescent="0.3"/>
    <row r="697" ht="19.5" x14ac:dyDescent="0.3"/>
    <row r="698" ht="19.5" x14ac:dyDescent="0.3"/>
    <row r="699" ht="19.5" x14ac:dyDescent="0.3"/>
    <row r="700" ht="19.5" x14ac:dyDescent="0.3"/>
    <row r="701" ht="19.5" x14ac:dyDescent="0.3"/>
    <row r="702" ht="19.5" x14ac:dyDescent="0.3"/>
    <row r="703" ht="19.5" x14ac:dyDescent="0.3"/>
    <row r="704" ht="19.5" x14ac:dyDescent="0.3"/>
    <row r="705" ht="19.5" x14ac:dyDescent="0.3"/>
    <row r="706" ht="19.5" x14ac:dyDescent="0.3"/>
    <row r="707" ht="19.5" x14ac:dyDescent="0.3"/>
    <row r="708" ht="19.5" x14ac:dyDescent="0.3"/>
    <row r="709" ht="19.5" x14ac:dyDescent="0.3"/>
    <row r="710" ht="19.5" x14ac:dyDescent="0.3"/>
    <row r="711" ht="19.5" x14ac:dyDescent="0.3"/>
    <row r="712" ht="19.5" x14ac:dyDescent="0.3"/>
    <row r="713" ht="19.5" x14ac:dyDescent="0.3"/>
    <row r="714" ht="19.5" x14ac:dyDescent="0.3"/>
    <row r="715" ht="19.5" x14ac:dyDescent="0.3"/>
    <row r="716" ht="19.5" x14ac:dyDescent="0.3"/>
    <row r="717" ht="19.5" x14ac:dyDescent="0.3"/>
    <row r="718" ht="19.5" x14ac:dyDescent="0.3"/>
    <row r="719" ht="19.5" x14ac:dyDescent="0.3"/>
    <row r="720" ht="19.5" x14ac:dyDescent="0.3"/>
    <row r="721" ht="19.5" x14ac:dyDescent="0.3"/>
    <row r="722" ht="19.5" x14ac:dyDescent="0.3"/>
    <row r="723" ht="19.5" x14ac:dyDescent="0.3"/>
    <row r="724" ht="19.5" x14ac:dyDescent="0.3"/>
    <row r="725" ht="19.5" x14ac:dyDescent="0.3"/>
    <row r="726" ht="19.5" x14ac:dyDescent="0.3"/>
    <row r="727" ht="19.5" x14ac:dyDescent="0.3"/>
    <row r="728" ht="19.5" x14ac:dyDescent="0.3"/>
    <row r="729" ht="19.5" x14ac:dyDescent="0.3"/>
    <row r="730" ht="19.5" x14ac:dyDescent="0.3"/>
    <row r="731" ht="19.5" x14ac:dyDescent="0.3"/>
    <row r="732" ht="19.5" x14ac:dyDescent="0.3"/>
    <row r="733" ht="19.5" x14ac:dyDescent="0.3"/>
    <row r="734" ht="19.5" x14ac:dyDescent="0.3"/>
    <row r="735" ht="19.5" x14ac:dyDescent="0.3"/>
    <row r="736" ht="19.5" x14ac:dyDescent="0.3"/>
    <row r="737" ht="19.5" x14ac:dyDescent="0.3"/>
    <row r="738" ht="19.5" x14ac:dyDescent="0.3"/>
    <row r="739" ht="19.5" x14ac:dyDescent="0.3"/>
    <row r="740" ht="19.5" x14ac:dyDescent="0.3"/>
    <row r="741" ht="19.5" x14ac:dyDescent="0.3"/>
    <row r="742" ht="19.5" x14ac:dyDescent="0.3"/>
    <row r="743" ht="19.5" x14ac:dyDescent="0.3"/>
    <row r="744" ht="19.5" x14ac:dyDescent="0.3"/>
    <row r="745" ht="19.5" x14ac:dyDescent="0.3"/>
    <row r="746" ht="19.5" x14ac:dyDescent="0.3"/>
    <row r="747" ht="19.5" x14ac:dyDescent="0.3"/>
    <row r="748" ht="19.5" x14ac:dyDescent="0.3"/>
    <row r="749" ht="19.5" x14ac:dyDescent="0.3"/>
    <row r="750" ht="19.5" x14ac:dyDescent="0.3"/>
    <row r="751" ht="19.5" x14ac:dyDescent="0.3"/>
    <row r="752" ht="19.5" x14ac:dyDescent="0.3"/>
    <row r="753" ht="19.5" x14ac:dyDescent="0.3"/>
    <row r="754" ht="19.5" x14ac:dyDescent="0.3"/>
    <row r="755" ht="19.5" x14ac:dyDescent="0.3"/>
    <row r="756" ht="19.5" x14ac:dyDescent="0.3"/>
    <row r="757" ht="19.5" x14ac:dyDescent="0.3"/>
    <row r="758" ht="19.5" x14ac:dyDescent="0.3"/>
    <row r="759" ht="19.5" x14ac:dyDescent="0.3"/>
    <row r="760" ht="19.5" x14ac:dyDescent="0.3"/>
    <row r="761" ht="19.5" x14ac:dyDescent="0.3"/>
    <row r="762" ht="19.5" x14ac:dyDescent="0.3"/>
    <row r="763" ht="19.5" x14ac:dyDescent="0.3"/>
    <row r="764" ht="19.5" x14ac:dyDescent="0.3"/>
    <row r="765" ht="19.5" x14ac:dyDescent="0.3"/>
    <row r="766" ht="19.5" x14ac:dyDescent="0.3"/>
    <row r="767" ht="19.5" x14ac:dyDescent="0.3"/>
    <row r="768" ht="19.5" x14ac:dyDescent="0.3"/>
    <row r="769" ht="19.5" x14ac:dyDescent="0.3"/>
    <row r="770" ht="19.5" x14ac:dyDescent="0.3"/>
    <row r="771" ht="19.5" x14ac:dyDescent="0.3"/>
    <row r="772" ht="19.5" x14ac:dyDescent="0.3"/>
    <row r="773" ht="19.5" x14ac:dyDescent="0.3"/>
    <row r="774" ht="19.5" x14ac:dyDescent="0.3"/>
    <row r="775" ht="19.5" x14ac:dyDescent="0.3"/>
    <row r="776" ht="19.5" x14ac:dyDescent="0.3"/>
    <row r="777" ht="19.5" x14ac:dyDescent="0.3"/>
    <row r="778" ht="19.5" x14ac:dyDescent="0.3"/>
    <row r="779" ht="19.5" x14ac:dyDescent="0.3"/>
    <row r="780" ht="19.5" x14ac:dyDescent="0.3"/>
    <row r="781" ht="19.5" x14ac:dyDescent="0.3"/>
    <row r="782" ht="19.5" x14ac:dyDescent="0.3"/>
    <row r="783" ht="19.5" x14ac:dyDescent="0.3"/>
    <row r="784" ht="19.5" x14ac:dyDescent="0.3"/>
    <row r="785" ht="19.5" x14ac:dyDescent="0.3"/>
    <row r="786" ht="19.5" x14ac:dyDescent="0.3"/>
    <row r="787" ht="19.5" x14ac:dyDescent="0.3"/>
    <row r="788" ht="19.5" x14ac:dyDescent="0.3"/>
    <row r="789" ht="19.5" x14ac:dyDescent="0.3"/>
    <row r="790" ht="19.5" x14ac:dyDescent="0.3"/>
    <row r="791" ht="19.5" x14ac:dyDescent="0.3"/>
    <row r="792" ht="19.5" x14ac:dyDescent="0.3"/>
    <row r="793" ht="19.5" x14ac:dyDescent="0.3"/>
    <row r="794" ht="19.5" x14ac:dyDescent="0.3"/>
    <row r="795" ht="19.5" x14ac:dyDescent="0.3"/>
    <row r="796" ht="19.5" x14ac:dyDescent="0.3"/>
    <row r="797" ht="19.5" x14ac:dyDescent="0.3"/>
    <row r="798" ht="19.5" x14ac:dyDescent="0.3"/>
    <row r="799" ht="19.5" x14ac:dyDescent="0.3"/>
    <row r="800" ht="19.5" x14ac:dyDescent="0.3"/>
    <row r="801" ht="19.5" x14ac:dyDescent="0.3"/>
    <row r="802" ht="19.5" x14ac:dyDescent="0.3"/>
    <row r="803" ht="19.5" x14ac:dyDescent="0.3"/>
    <row r="804" ht="19.5" x14ac:dyDescent="0.3"/>
    <row r="805" ht="19.5" x14ac:dyDescent="0.3"/>
    <row r="806" ht="19.5" x14ac:dyDescent="0.3"/>
    <row r="807" ht="19.5" x14ac:dyDescent="0.3"/>
    <row r="808" ht="19.5" x14ac:dyDescent="0.3"/>
    <row r="809" ht="19.5" x14ac:dyDescent="0.3"/>
    <row r="810" ht="19.5" x14ac:dyDescent="0.3"/>
    <row r="811" ht="19.5" x14ac:dyDescent="0.3"/>
    <row r="812" ht="19.5" x14ac:dyDescent="0.3"/>
    <row r="813" ht="19.5" x14ac:dyDescent="0.3"/>
    <row r="814" ht="19.5" x14ac:dyDescent="0.3"/>
    <row r="815" ht="19.5" x14ac:dyDescent="0.3"/>
    <row r="816" ht="19.5" x14ac:dyDescent="0.3"/>
    <row r="817" ht="19.5" x14ac:dyDescent="0.3"/>
    <row r="818" ht="19.5" x14ac:dyDescent="0.3"/>
    <row r="819" ht="19.5" x14ac:dyDescent="0.3"/>
    <row r="820" ht="19.5" x14ac:dyDescent="0.3"/>
    <row r="821" ht="19.5" x14ac:dyDescent="0.3"/>
    <row r="822" ht="19.5" x14ac:dyDescent="0.3"/>
    <row r="823" ht="19.5" x14ac:dyDescent="0.3"/>
    <row r="824" ht="19.5" x14ac:dyDescent="0.3"/>
    <row r="825" ht="19.5" x14ac:dyDescent="0.3"/>
    <row r="826" ht="19.5" x14ac:dyDescent="0.3"/>
    <row r="827" ht="19.5" x14ac:dyDescent="0.3"/>
    <row r="828" ht="19.5" x14ac:dyDescent="0.3"/>
    <row r="829" ht="19.5" x14ac:dyDescent="0.3"/>
    <row r="830" ht="19.5" x14ac:dyDescent="0.3"/>
    <row r="831" ht="19.5" x14ac:dyDescent="0.3"/>
    <row r="832" ht="19.5" x14ac:dyDescent="0.3"/>
    <row r="833" ht="19.5" x14ac:dyDescent="0.3"/>
    <row r="834" ht="19.5" x14ac:dyDescent="0.3"/>
    <row r="835" ht="19.5" x14ac:dyDescent="0.3"/>
    <row r="836" ht="19.5" x14ac:dyDescent="0.3"/>
    <row r="837" ht="19.5" x14ac:dyDescent="0.3"/>
    <row r="838" ht="19.5" x14ac:dyDescent="0.3"/>
    <row r="839" ht="19.5" x14ac:dyDescent="0.3"/>
    <row r="840" ht="19.5" x14ac:dyDescent="0.3"/>
    <row r="841" ht="19.5" x14ac:dyDescent="0.3"/>
    <row r="842" ht="19.5" x14ac:dyDescent="0.3"/>
    <row r="843" ht="19.5" x14ac:dyDescent="0.3"/>
    <row r="844" ht="19.5" x14ac:dyDescent="0.3"/>
    <row r="845" ht="19.5" x14ac:dyDescent="0.3"/>
    <row r="846" ht="19.5" x14ac:dyDescent="0.3"/>
    <row r="847" ht="19.5" x14ac:dyDescent="0.3"/>
    <row r="848" ht="19.5" x14ac:dyDescent="0.3"/>
    <row r="849" ht="19.5" x14ac:dyDescent="0.3"/>
    <row r="850" ht="19.5" x14ac:dyDescent="0.3"/>
    <row r="851" ht="19.5" x14ac:dyDescent="0.3"/>
    <row r="852" ht="19.5" x14ac:dyDescent="0.3"/>
    <row r="853" ht="19.5" x14ac:dyDescent="0.3"/>
    <row r="854" ht="19.5" x14ac:dyDescent="0.3"/>
    <row r="855" ht="19.5" x14ac:dyDescent="0.3"/>
    <row r="856" ht="19.5" x14ac:dyDescent="0.3"/>
    <row r="857" ht="19.5" x14ac:dyDescent="0.3"/>
    <row r="858" ht="19.5" x14ac:dyDescent="0.3"/>
    <row r="859" ht="19.5" x14ac:dyDescent="0.3"/>
    <row r="860" ht="19.5" x14ac:dyDescent="0.3"/>
    <row r="861" ht="19.5" x14ac:dyDescent="0.3"/>
    <row r="862" ht="19.5" x14ac:dyDescent="0.3"/>
    <row r="863" ht="19.5" x14ac:dyDescent="0.3"/>
    <row r="864" ht="19.5" x14ac:dyDescent="0.3"/>
    <row r="865" ht="19.5" x14ac:dyDescent="0.3"/>
    <row r="866" ht="19.5" x14ac:dyDescent="0.3"/>
    <row r="867" ht="19.5" x14ac:dyDescent="0.3"/>
    <row r="868" ht="19.5" x14ac:dyDescent="0.3"/>
    <row r="869" ht="19.5" x14ac:dyDescent="0.3"/>
    <row r="870" ht="19.5" x14ac:dyDescent="0.3"/>
    <row r="871" ht="19.5" x14ac:dyDescent="0.3"/>
    <row r="872" ht="19.5" x14ac:dyDescent="0.3"/>
    <row r="873" ht="19.5" x14ac:dyDescent="0.3"/>
    <row r="874" ht="19.5" x14ac:dyDescent="0.3"/>
    <row r="875" ht="19.5" x14ac:dyDescent="0.3"/>
    <row r="876" ht="19.5" x14ac:dyDescent="0.3"/>
    <row r="877" ht="19.5" x14ac:dyDescent="0.3"/>
    <row r="878" ht="19.5" x14ac:dyDescent="0.3"/>
    <row r="879" ht="19.5" x14ac:dyDescent="0.3"/>
    <row r="880" ht="19.5" x14ac:dyDescent="0.3"/>
    <row r="881" ht="19.5" x14ac:dyDescent="0.3"/>
    <row r="882" ht="19.5" x14ac:dyDescent="0.3"/>
    <row r="883" ht="19.5" x14ac:dyDescent="0.3"/>
    <row r="884" ht="19.5" x14ac:dyDescent="0.3"/>
    <row r="885" ht="19.5" x14ac:dyDescent="0.3"/>
    <row r="886" ht="19.5" x14ac:dyDescent="0.3"/>
    <row r="887" ht="19.5" x14ac:dyDescent="0.3"/>
    <row r="888" ht="19.5" x14ac:dyDescent="0.3"/>
    <row r="889" ht="19.5" x14ac:dyDescent="0.3"/>
    <row r="890" ht="19.5" x14ac:dyDescent="0.3"/>
    <row r="891" ht="19.5" x14ac:dyDescent="0.3"/>
    <row r="892" ht="19.5" x14ac:dyDescent="0.3"/>
    <row r="893" ht="19.5" x14ac:dyDescent="0.3"/>
    <row r="894" ht="19.5" x14ac:dyDescent="0.3"/>
    <row r="895" ht="19.5" x14ac:dyDescent="0.3"/>
    <row r="896" ht="19.5" x14ac:dyDescent="0.3"/>
    <row r="897" ht="19.5" x14ac:dyDescent="0.3"/>
    <row r="898" ht="19.5" x14ac:dyDescent="0.3"/>
    <row r="899" ht="19.5" x14ac:dyDescent="0.3"/>
    <row r="900" ht="19.5" x14ac:dyDescent="0.3"/>
    <row r="901" ht="19.5" x14ac:dyDescent="0.3"/>
    <row r="902" ht="19.5" x14ac:dyDescent="0.3"/>
    <row r="903" ht="19.5" x14ac:dyDescent="0.3"/>
    <row r="904" ht="19.5" x14ac:dyDescent="0.3"/>
    <row r="905" ht="19.5" x14ac:dyDescent="0.3"/>
    <row r="906" ht="19.5" x14ac:dyDescent="0.3"/>
    <row r="907" ht="19.5" x14ac:dyDescent="0.3"/>
    <row r="908" ht="19.5" x14ac:dyDescent="0.3"/>
    <row r="909" ht="19.5" x14ac:dyDescent="0.3"/>
    <row r="910" ht="19.5" x14ac:dyDescent="0.3"/>
    <row r="911" ht="19.5" x14ac:dyDescent="0.3"/>
    <row r="912" ht="19.5" x14ac:dyDescent="0.3"/>
    <row r="913" ht="19.5" x14ac:dyDescent="0.3"/>
    <row r="914" ht="19.5" x14ac:dyDescent="0.3"/>
    <row r="915" ht="19.5" x14ac:dyDescent="0.3"/>
    <row r="916" ht="19.5" x14ac:dyDescent="0.3"/>
    <row r="917" ht="19.5" x14ac:dyDescent="0.3"/>
    <row r="918" ht="19.5" x14ac:dyDescent="0.3"/>
    <row r="919" ht="19.5" x14ac:dyDescent="0.3"/>
    <row r="920" ht="19.5" x14ac:dyDescent="0.3"/>
    <row r="921" ht="19.5" x14ac:dyDescent="0.3"/>
    <row r="922" ht="19.5" x14ac:dyDescent="0.3"/>
    <row r="923" ht="19.5" x14ac:dyDescent="0.3"/>
    <row r="924" ht="19.5" x14ac:dyDescent="0.3"/>
    <row r="925" ht="19.5" x14ac:dyDescent="0.3"/>
    <row r="926" ht="19.5" x14ac:dyDescent="0.3"/>
    <row r="927" ht="19.5" x14ac:dyDescent="0.3"/>
    <row r="928" ht="19.5" x14ac:dyDescent="0.3"/>
    <row r="929" ht="19.5" x14ac:dyDescent="0.3"/>
    <row r="930" ht="19.5" x14ac:dyDescent="0.3"/>
    <row r="931" ht="19.5" x14ac:dyDescent="0.3"/>
    <row r="932" ht="19.5" x14ac:dyDescent="0.3"/>
    <row r="933" ht="19.5" x14ac:dyDescent="0.3"/>
    <row r="934" ht="19.5" x14ac:dyDescent="0.3"/>
    <row r="935" ht="19.5" x14ac:dyDescent="0.3"/>
    <row r="936" ht="19.5" x14ac:dyDescent="0.3"/>
    <row r="937" ht="19.5" x14ac:dyDescent="0.3"/>
    <row r="938" ht="19.5" x14ac:dyDescent="0.3"/>
    <row r="939" ht="19.5" x14ac:dyDescent="0.3"/>
    <row r="940" ht="19.5" x14ac:dyDescent="0.3"/>
    <row r="941" ht="19.5" x14ac:dyDescent="0.3"/>
    <row r="942" ht="19.5" x14ac:dyDescent="0.3"/>
    <row r="943" ht="19.5" x14ac:dyDescent="0.3"/>
    <row r="944" ht="19.5" x14ac:dyDescent="0.3"/>
    <row r="945" ht="19.5" x14ac:dyDescent="0.3"/>
    <row r="946" ht="19.5" x14ac:dyDescent="0.3"/>
    <row r="947" ht="19.5" x14ac:dyDescent="0.3"/>
    <row r="948" ht="19.5" x14ac:dyDescent="0.3"/>
    <row r="949" ht="19.5" x14ac:dyDescent="0.3"/>
    <row r="950" ht="19.5" x14ac:dyDescent="0.3"/>
    <row r="951" ht="19.5" x14ac:dyDescent="0.3"/>
    <row r="952" ht="19.5" x14ac:dyDescent="0.3"/>
    <row r="953" ht="19.5" x14ac:dyDescent="0.3"/>
    <row r="954" ht="19.5" x14ac:dyDescent="0.3"/>
    <row r="955" ht="19.5" x14ac:dyDescent="0.3"/>
    <row r="956" ht="19.5" x14ac:dyDescent="0.3"/>
    <row r="957" ht="19.5" x14ac:dyDescent="0.3"/>
    <row r="958" ht="19.5" x14ac:dyDescent="0.3"/>
    <row r="959" ht="19.5" x14ac:dyDescent="0.3"/>
    <row r="960" ht="19.5" x14ac:dyDescent="0.3"/>
    <row r="961" ht="19.5" x14ac:dyDescent="0.3"/>
    <row r="962" ht="19.5" x14ac:dyDescent="0.3"/>
    <row r="963" ht="19.5" x14ac:dyDescent="0.3"/>
    <row r="964" ht="19.5" x14ac:dyDescent="0.3"/>
    <row r="965" ht="19.5" x14ac:dyDescent="0.3"/>
    <row r="966" ht="19.5" x14ac:dyDescent="0.3"/>
    <row r="967" ht="19.5" x14ac:dyDescent="0.3"/>
    <row r="968" ht="19.5" x14ac:dyDescent="0.3"/>
    <row r="969" ht="19.5" x14ac:dyDescent="0.3"/>
    <row r="970" ht="19.5" x14ac:dyDescent="0.3"/>
    <row r="971" ht="19.5" x14ac:dyDescent="0.3"/>
    <row r="972" ht="19.5" x14ac:dyDescent="0.3"/>
    <row r="973" ht="19.5" x14ac:dyDescent="0.3"/>
    <row r="974" ht="19.5" x14ac:dyDescent="0.3"/>
    <row r="975" ht="19.5" x14ac:dyDescent="0.3"/>
    <row r="976" ht="19.5" x14ac:dyDescent="0.3"/>
    <row r="977" ht="19.5" x14ac:dyDescent="0.3"/>
    <row r="978" ht="19.5" x14ac:dyDescent="0.3"/>
    <row r="979" ht="19.5" x14ac:dyDescent="0.3"/>
    <row r="980" ht="19.5" x14ac:dyDescent="0.3"/>
    <row r="981" ht="19.5" x14ac:dyDescent="0.3"/>
    <row r="982" ht="19.5" x14ac:dyDescent="0.3"/>
    <row r="983" ht="19.5" x14ac:dyDescent="0.3"/>
    <row r="984" ht="19.5" x14ac:dyDescent="0.3"/>
    <row r="985" ht="19.5" x14ac:dyDescent="0.3"/>
    <row r="986" ht="19.5" x14ac:dyDescent="0.3"/>
    <row r="987" ht="19.5" x14ac:dyDescent="0.3"/>
    <row r="988" ht="19.5" x14ac:dyDescent="0.3"/>
    <row r="989" ht="19.5" x14ac:dyDescent="0.3"/>
    <row r="990" ht="19.5" x14ac:dyDescent="0.3"/>
    <row r="991" ht="19.5" x14ac:dyDescent="0.3"/>
    <row r="992" ht="19.5" x14ac:dyDescent="0.3"/>
    <row r="993" ht="19.5" x14ac:dyDescent="0.3"/>
    <row r="994" ht="19.5" x14ac:dyDescent="0.3"/>
    <row r="995" ht="19.5" x14ac:dyDescent="0.3"/>
    <row r="996" ht="19.5" x14ac:dyDescent="0.3"/>
    <row r="997" ht="19.5" x14ac:dyDescent="0.3"/>
    <row r="998" ht="19.5" x14ac:dyDescent="0.3"/>
    <row r="999" ht="19.5" x14ac:dyDescent="0.3"/>
    <row r="1000" ht="19.5" x14ac:dyDescent="0.3"/>
  </sheetData>
  <mergeCells count="26">
    <mergeCell ref="A1:M1"/>
    <mergeCell ref="A2:M2"/>
    <mergeCell ref="A3:M3"/>
    <mergeCell ref="A4:E4"/>
    <mergeCell ref="F4:M4"/>
    <mergeCell ref="A5:B5"/>
    <mergeCell ref="C5:E5"/>
    <mergeCell ref="K5:M5"/>
    <mergeCell ref="F5:G5"/>
    <mergeCell ref="H5:J5"/>
    <mergeCell ref="C8:K8"/>
    <mergeCell ref="C9:K9"/>
    <mergeCell ref="C10:K10"/>
    <mergeCell ref="C11:E11"/>
    <mergeCell ref="F11:H11"/>
    <mergeCell ref="C20:K20"/>
    <mergeCell ref="C21:E21"/>
    <mergeCell ref="F21:H21"/>
    <mergeCell ref="I21:K21"/>
    <mergeCell ref="I11:K11"/>
    <mergeCell ref="C14:K14"/>
    <mergeCell ref="C15:K15"/>
    <mergeCell ref="C16:E16"/>
    <mergeCell ref="F16:H16"/>
    <mergeCell ref="I16:K16"/>
    <mergeCell ref="C19:K19"/>
  </mergeCells>
  <pageMargins left="1.0236220472440944" right="0.27559055118110237" top="0.15748031496062992" bottom="0.15748031496062992" header="0" footer="0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8CCE4"/>
  </sheetPr>
  <dimension ref="A1:O1015"/>
  <sheetViews>
    <sheetView zoomScale="50" zoomScaleNormal="50" workbookViewId="0">
      <pane ySplit="9" topLeftCell="A25" activePane="bottomLeft" state="frozen"/>
      <selection activeCell="F11" sqref="F11:H11"/>
      <selection pane="bottomLeft" activeCell="R33" sqref="R33"/>
    </sheetView>
  </sheetViews>
  <sheetFormatPr defaultColWidth="14.42578125" defaultRowHeight="15" customHeight="1" x14ac:dyDescent="0.25"/>
  <cols>
    <col min="1" max="1" width="6.28515625" style="19" customWidth="1"/>
    <col min="2" max="2" width="58.42578125" style="19" customWidth="1"/>
    <col min="3" max="3" width="17.28515625" style="19" customWidth="1"/>
    <col min="4" max="4" width="14.140625" style="19" customWidth="1"/>
    <col min="5" max="6" width="17.28515625" style="19" customWidth="1"/>
    <col min="7" max="7" width="16.7109375" style="19" customWidth="1"/>
    <col min="8" max="8" width="12.140625" style="19" customWidth="1"/>
    <col min="9" max="9" width="18.7109375" style="19" customWidth="1"/>
    <col min="10" max="10" width="13.7109375" style="19" customWidth="1"/>
    <col min="11" max="11" width="18.140625" style="19" customWidth="1"/>
    <col min="12" max="12" width="27.140625" style="19" customWidth="1"/>
    <col min="13" max="13" width="19.28515625" style="19" customWidth="1"/>
    <col min="14" max="14" width="16.28515625" style="19" customWidth="1"/>
    <col min="15" max="15" width="64.140625" style="19" customWidth="1"/>
    <col min="16" max="16384" width="14.42578125" style="19"/>
  </cols>
  <sheetData>
    <row r="1" spans="1:15" ht="21" customHeight="1" x14ac:dyDescent="0.25">
      <c r="A1" s="1342" t="s">
        <v>21</v>
      </c>
      <c r="B1" s="1343"/>
      <c r="C1" s="1343"/>
      <c r="D1" s="1343"/>
      <c r="E1" s="1343"/>
      <c r="F1" s="1343"/>
      <c r="G1" s="1343"/>
      <c r="H1" s="1343"/>
      <c r="I1" s="1343"/>
      <c r="J1" s="1343"/>
      <c r="K1" s="1343"/>
      <c r="L1" s="1343"/>
      <c r="M1" s="1343"/>
      <c r="N1" s="1343"/>
      <c r="O1" s="1343"/>
    </row>
    <row r="2" spans="1:15" ht="21" customHeight="1" x14ac:dyDescent="0.25">
      <c r="A2" s="1342" t="s">
        <v>22</v>
      </c>
      <c r="B2" s="1343"/>
      <c r="C2" s="1343"/>
      <c r="D2" s="1343"/>
      <c r="E2" s="1343"/>
      <c r="F2" s="1343"/>
      <c r="G2" s="1343"/>
      <c r="H2" s="1343"/>
      <c r="I2" s="1343"/>
      <c r="J2" s="1343"/>
      <c r="K2" s="1343"/>
      <c r="L2" s="1343"/>
      <c r="M2" s="1343"/>
      <c r="N2" s="1343"/>
      <c r="O2" s="1343"/>
    </row>
    <row r="3" spans="1:15" ht="21" customHeight="1" x14ac:dyDescent="0.25">
      <c r="A3" s="1342" t="s">
        <v>1669</v>
      </c>
      <c r="B3" s="1343"/>
      <c r="C3" s="1343"/>
      <c r="D3" s="1343"/>
      <c r="E3" s="1343"/>
      <c r="F3" s="1343"/>
      <c r="G3" s="1343"/>
      <c r="H3" s="1343"/>
      <c r="I3" s="1343"/>
      <c r="J3" s="1343"/>
      <c r="K3" s="1343"/>
      <c r="L3" s="1343"/>
      <c r="M3" s="1343"/>
      <c r="N3" s="1343"/>
      <c r="O3" s="1343"/>
    </row>
    <row r="4" spans="1:15" ht="21" customHeight="1" x14ac:dyDescent="0.25">
      <c r="A4" s="1342" t="s">
        <v>23</v>
      </c>
      <c r="B4" s="1343"/>
      <c r="C4" s="1343"/>
      <c r="D4" s="1343"/>
      <c r="E4" s="1343"/>
      <c r="F4" s="1343"/>
      <c r="G4" s="1343"/>
      <c r="H4" s="1343"/>
      <c r="I4" s="1343"/>
      <c r="J4" s="1343"/>
      <c r="K4" s="1343"/>
      <c r="L4" s="1343"/>
      <c r="M4" s="1343"/>
      <c r="N4" s="1343"/>
      <c r="O4" s="1343"/>
    </row>
    <row r="5" spans="1:15" ht="21" customHeight="1" x14ac:dyDescent="0.25">
      <c r="A5" s="1344" t="s">
        <v>24</v>
      </c>
      <c r="B5" s="1345"/>
      <c r="C5" s="1345"/>
      <c r="D5" s="1345"/>
      <c r="E5" s="1345"/>
      <c r="F5" s="1345"/>
      <c r="G5" s="1345"/>
      <c r="H5" s="1345"/>
      <c r="I5" s="1345"/>
      <c r="J5" s="1345"/>
      <c r="K5" s="1345"/>
      <c r="L5" s="1345"/>
      <c r="M5" s="1345"/>
      <c r="N5" s="1345"/>
      <c r="O5" s="1345"/>
    </row>
    <row r="6" spans="1:15" ht="21.75" customHeight="1" x14ac:dyDescent="0.25">
      <c r="A6" s="1346" t="s">
        <v>25</v>
      </c>
      <c r="B6" s="1346" t="s">
        <v>26</v>
      </c>
      <c r="C6" s="1336" t="s">
        <v>16</v>
      </c>
      <c r="D6" s="1336" t="s">
        <v>27</v>
      </c>
      <c r="E6" s="21" t="s">
        <v>28</v>
      </c>
      <c r="F6" s="21" t="s">
        <v>29</v>
      </c>
      <c r="G6" s="1338" t="s">
        <v>30</v>
      </c>
      <c r="H6" s="1339" t="s">
        <v>31</v>
      </c>
      <c r="I6" s="1340"/>
      <c r="J6" s="1340"/>
      <c r="K6" s="1341"/>
      <c r="L6" s="23" t="s">
        <v>32</v>
      </c>
      <c r="M6" s="23" t="s">
        <v>16</v>
      </c>
      <c r="N6" s="1348" t="s">
        <v>33</v>
      </c>
      <c r="O6" s="25" t="s">
        <v>34</v>
      </c>
    </row>
    <row r="7" spans="1:15" ht="21" customHeight="1" x14ac:dyDescent="0.25">
      <c r="A7" s="1337"/>
      <c r="B7" s="1337"/>
      <c r="C7" s="1337"/>
      <c r="D7" s="1337"/>
      <c r="E7" s="26" t="s">
        <v>6</v>
      </c>
      <c r="F7" s="26" t="s">
        <v>35</v>
      </c>
      <c r="G7" s="1337"/>
      <c r="H7" s="27" t="s">
        <v>36</v>
      </c>
      <c r="I7" s="28" t="s">
        <v>37</v>
      </c>
      <c r="J7" s="28" t="s">
        <v>38</v>
      </c>
      <c r="K7" s="29" t="s">
        <v>39</v>
      </c>
      <c r="L7" s="29" t="s">
        <v>31</v>
      </c>
      <c r="M7" s="29" t="s">
        <v>40</v>
      </c>
      <c r="N7" s="1349"/>
      <c r="O7" s="30" t="s">
        <v>41</v>
      </c>
    </row>
    <row r="8" spans="1:15" ht="21" customHeight="1" x14ac:dyDescent="0.25">
      <c r="A8" s="1337"/>
      <c r="B8" s="1337"/>
      <c r="C8" s="1337"/>
      <c r="D8" s="1337"/>
      <c r="E8" s="26"/>
      <c r="F8" s="26"/>
      <c r="G8" s="1337"/>
      <c r="H8" s="31" t="s">
        <v>42</v>
      </c>
      <c r="I8" s="32" t="s">
        <v>43</v>
      </c>
      <c r="J8" s="32" t="s">
        <v>44</v>
      </c>
      <c r="K8" s="29" t="s">
        <v>45</v>
      </c>
      <c r="L8" s="29" t="s">
        <v>46</v>
      </c>
      <c r="M8" s="29" t="s">
        <v>47</v>
      </c>
      <c r="N8" s="1349"/>
      <c r="O8" s="30"/>
    </row>
    <row r="9" spans="1:15" ht="21" customHeight="1" x14ac:dyDescent="0.25">
      <c r="A9" s="1347"/>
      <c r="B9" s="1347"/>
      <c r="C9" s="33" t="s">
        <v>48</v>
      </c>
      <c r="D9" s="33" t="s">
        <v>49</v>
      </c>
      <c r="E9" s="33" t="s">
        <v>50</v>
      </c>
      <c r="F9" s="33" t="s">
        <v>51</v>
      </c>
      <c r="G9" s="33" t="s">
        <v>52</v>
      </c>
      <c r="H9" s="34" t="s">
        <v>53</v>
      </c>
      <c r="I9" s="34" t="s">
        <v>54</v>
      </c>
      <c r="J9" s="34" t="s">
        <v>55</v>
      </c>
      <c r="K9" s="35" t="s">
        <v>56</v>
      </c>
      <c r="L9" s="35" t="s">
        <v>57</v>
      </c>
      <c r="M9" s="36" t="s">
        <v>58</v>
      </c>
      <c r="N9" s="1350"/>
      <c r="O9" s="37"/>
    </row>
    <row r="10" spans="1:15" ht="21" x14ac:dyDescent="0.35">
      <c r="A10" s="38"/>
      <c r="B10" s="39" t="s">
        <v>59</v>
      </c>
      <c r="C10" s="40"/>
      <c r="D10" s="40"/>
      <c r="E10" s="40"/>
      <c r="F10" s="40"/>
      <c r="G10" s="40"/>
      <c r="H10" s="40"/>
      <c r="I10" s="40"/>
      <c r="J10" s="40"/>
      <c r="K10" s="41"/>
      <c r="L10" s="41"/>
      <c r="M10" s="41"/>
      <c r="N10" s="42"/>
      <c r="O10" s="43"/>
    </row>
    <row r="11" spans="1:15" ht="21" x14ac:dyDescent="0.35">
      <c r="A11" s="44"/>
      <c r="B11" s="45" t="s">
        <v>60</v>
      </c>
      <c r="C11" s="46"/>
      <c r="D11" s="46"/>
      <c r="E11" s="46"/>
      <c r="F11" s="46"/>
      <c r="G11" s="46"/>
      <c r="H11" s="46"/>
      <c r="I11" s="46"/>
      <c r="J11" s="46"/>
      <c r="K11" s="47"/>
      <c r="L11" s="47"/>
      <c r="M11" s="47"/>
      <c r="N11" s="48"/>
      <c r="O11" s="49"/>
    </row>
    <row r="12" spans="1:15" ht="21" x14ac:dyDescent="0.35">
      <c r="A12" s="50"/>
      <c r="B12" s="51" t="s">
        <v>61</v>
      </c>
      <c r="C12" s="46"/>
      <c r="D12" s="46"/>
      <c r="E12" s="46"/>
      <c r="F12" s="46"/>
      <c r="G12" s="46"/>
      <c r="H12" s="46"/>
      <c r="I12" s="46"/>
      <c r="J12" s="46"/>
      <c r="K12" s="47"/>
      <c r="L12" s="47"/>
      <c r="M12" s="47"/>
      <c r="N12" s="48"/>
      <c r="O12" s="49"/>
    </row>
    <row r="13" spans="1:15" ht="42" x14ac:dyDescent="0.35">
      <c r="A13" s="50">
        <v>1</v>
      </c>
      <c r="B13" s="52" t="s">
        <v>62</v>
      </c>
      <c r="C13" s="53">
        <v>16500</v>
      </c>
      <c r="D13" s="54">
        <v>24405</v>
      </c>
      <c r="E13" s="53">
        <v>16500</v>
      </c>
      <c r="F13" s="55">
        <f t="shared" ref="F13:F17" si="0">C13-E13</f>
        <v>0</v>
      </c>
      <c r="G13" s="55">
        <v>16500</v>
      </c>
      <c r="H13" s="55"/>
      <c r="I13" s="55"/>
      <c r="J13" s="55"/>
      <c r="K13" s="56">
        <f t="shared" ref="K13:K17" si="1">H13+I13+J13</f>
        <v>0</v>
      </c>
      <c r="L13" s="56">
        <f t="shared" ref="L13:L17" si="2">G13+K13</f>
        <v>16500</v>
      </c>
      <c r="M13" s="56">
        <f t="shared" ref="M13:M17" si="3">E13-L13</f>
        <v>0</v>
      </c>
      <c r="N13" s="57">
        <v>24756</v>
      </c>
      <c r="O13" s="58" t="s">
        <v>30</v>
      </c>
    </row>
    <row r="14" spans="1:15" ht="42" x14ac:dyDescent="0.35">
      <c r="A14" s="50">
        <v>2</v>
      </c>
      <c r="B14" s="59" t="s">
        <v>63</v>
      </c>
      <c r="C14" s="53">
        <v>71147.13</v>
      </c>
      <c r="D14" s="54">
        <v>24404</v>
      </c>
      <c r="E14" s="53">
        <v>71147.13</v>
      </c>
      <c r="F14" s="55">
        <f t="shared" si="0"/>
        <v>0</v>
      </c>
      <c r="G14" s="55">
        <v>71147.13</v>
      </c>
      <c r="H14" s="55"/>
      <c r="I14" s="55"/>
      <c r="J14" s="55"/>
      <c r="K14" s="56">
        <f t="shared" si="1"/>
        <v>0</v>
      </c>
      <c r="L14" s="56">
        <f t="shared" si="2"/>
        <v>71147.13</v>
      </c>
      <c r="M14" s="56">
        <f t="shared" si="3"/>
        <v>0</v>
      </c>
      <c r="N14" s="57">
        <v>24767</v>
      </c>
      <c r="O14" s="58" t="s">
        <v>30</v>
      </c>
    </row>
    <row r="15" spans="1:15" ht="42" x14ac:dyDescent="0.35">
      <c r="A15" s="50">
        <v>3</v>
      </c>
      <c r="B15" s="59" t="s">
        <v>64</v>
      </c>
      <c r="C15" s="53">
        <v>97207.31</v>
      </c>
      <c r="D15" s="54">
        <v>24404</v>
      </c>
      <c r="E15" s="53">
        <f t="shared" ref="E15:E17" si="4">+C15</f>
        <v>97207.31</v>
      </c>
      <c r="F15" s="55">
        <f t="shared" si="0"/>
        <v>0</v>
      </c>
      <c r="G15" s="55">
        <v>97207.31</v>
      </c>
      <c r="H15" s="55"/>
      <c r="I15" s="55"/>
      <c r="J15" s="55"/>
      <c r="K15" s="56">
        <f t="shared" si="1"/>
        <v>0</v>
      </c>
      <c r="L15" s="56">
        <f t="shared" si="2"/>
        <v>97207.31</v>
      </c>
      <c r="M15" s="56">
        <f t="shared" si="3"/>
        <v>0</v>
      </c>
      <c r="N15" s="57">
        <v>24760</v>
      </c>
      <c r="O15" s="58" t="s">
        <v>30</v>
      </c>
    </row>
    <row r="16" spans="1:15" ht="42" x14ac:dyDescent="0.35">
      <c r="A16" s="50">
        <v>4</v>
      </c>
      <c r="B16" s="59" t="s">
        <v>65</v>
      </c>
      <c r="C16" s="53">
        <v>8000</v>
      </c>
      <c r="D16" s="54">
        <v>24404</v>
      </c>
      <c r="E16" s="53">
        <f t="shared" si="4"/>
        <v>8000</v>
      </c>
      <c r="F16" s="55">
        <f t="shared" si="0"/>
        <v>0</v>
      </c>
      <c r="G16" s="55">
        <v>8000</v>
      </c>
      <c r="H16" s="55"/>
      <c r="I16" s="55"/>
      <c r="J16" s="55"/>
      <c r="K16" s="56">
        <f t="shared" si="1"/>
        <v>0</v>
      </c>
      <c r="L16" s="56">
        <f t="shared" si="2"/>
        <v>8000</v>
      </c>
      <c r="M16" s="56">
        <f t="shared" si="3"/>
        <v>0</v>
      </c>
      <c r="N16" s="57">
        <v>24760</v>
      </c>
      <c r="O16" s="58" t="s">
        <v>30</v>
      </c>
    </row>
    <row r="17" spans="1:15" ht="42" x14ac:dyDescent="0.35">
      <c r="A17" s="50">
        <v>5</v>
      </c>
      <c r="B17" s="60" t="s">
        <v>66</v>
      </c>
      <c r="C17" s="53">
        <v>229900</v>
      </c>
      <c r="D17" s="54">
        <v>24404</v>
      </c>
      <c r="E17" s="53">
        <f t="shared" si="4"/>
        <v>229900</v>
      </c>
      <c r="F17" s="55">
        <f t="shared" si="0"/>
        <v>0</v>
      </c>
      <c r="G17" s="55">
        <v>229900</v>
      </c>
      <c r="H17" s="55"/>
      <c r="I17" s="55"/>
      <c r="J17" s="55"/>
      <c r="K17" s="56">
        <f t="shared" si="1"/>
        <v>0</v>
      </c>
      <c r="L17" s="56">
        <f t="shared" si="2"/>
        <v>229900</v>
      </c>
      <c r="M17" s="56">
        <f t="shared" si="3"/>
        <v>0</v>
      </c>
      <c r="N17" s="57">
        <v>24766</v>
      </c>
      <c r="O17" s="58" t="s">
        <v>30</v>
      </c>
    </row>
    <row r="18" spans="1:15" ht="21" x14ac:dyDescent="0.35">
      <c r="A18" s="50"/>
      <c r="B18" s="59"/>
      <c r="C18" s="55"/>
      <c r="D18" s="55"/>
      <c r="E18" s="55"/>
      <c r="F18" s="55"/>
      <c r="G18" s="55"/>
      <c r="H18" s="55"/>
      <c r="I18" s="55"/>
      <c r="J18" s="55"/>
      <c r="K18" s="56"/>
      <c r="L18" s="56"/>
      <c r="M18" s="56"/>
      <c r="N18" s="61"/>
      <c r="O18" s="58"/>
    </row>
    <row r="19" spans="1:15" ht="21" x14ac:dyDescent="0.35">
      <c r="A19" s="50"/>
      <c r="B19" s="51" t="s">
        <v>67</v>
      </c>
      <c r="C19" s="55"/>
      <c r="D19" s="55"/>
      <c r="E19" s="55"/>
      <c r="F19" s="55"/>
      <c r="G19" s="55"/>
      <c r="H19" s="55"/>
      <c r="I19" s="55"/>
      <c r="J19" s="55"/>
      <c r="K19" s="56"/>
      <c r="L19" s="56"/>
      <c r="M19" s="56"/>
      <c r="N19" s="61"/>
      <c r="O19" s="58"/>
    </row>
    <row r="20" spans="1:15" ht="42" x14ac:dyDescent="0.35">
      <c r="A20" s="50">
        <v>6</v>
      </c>
      <c r="B20" s="59" t="s">
        <v>68</v>
      </c>
      <c r="C20" s="53">
        <v>18000</v>
      </c>
      <c r="D20" s="54">
        <v>24404</v>
      </c>
      <c r="E20" s="53">
        <f>+C20</f>
        <v>18000</v>
      </c>
      <c r="F20" s="55"/>
      <c r="G20" s="55">
        <v>18000</v>
      </c>
      <c r="H20" s="55"/>
      <c r="I20" s="55"/>
      <c r="J20" s="55"/>
      <c r="K20" s="56">
        <f>H20+I20+J20</f>
        <v>0</v>
      </c>
      <c r="L20" s="56">
        <f>G20+K20</f>
        <v>18000</v>
      </c>
      <c r="M20" s="56">
        <f>E20-L20</f>
        <v>0</v>
      </c>
      <c r="N20" s="57">
        <v>24754</v>
      </c>
      <c r="O20" s="58" t="s">
        <v>30</v>
      </c>
    </row>
    <row r="21" spans="1:15" ht="21" x14ac:dyDescent="0.35">
      <c r="A21" s="50"/>
      <c r="B21" s="59"/>
      <c r="C21" s="55"/>
      <c r="D21" s="55"/>
      <c r="E21" s="55"/>
      <c r="F21" s="55"/>
      <c r="G21" s="55"/>
      <c r="H21" s="55"/>
      <c r="I21" s="55"/>
      <c r="J21" s="55"/>
      <c r="K21" s="56"/>
      <c r="L21" s="56"/>
      <c r="M21" s="56"/>
      <c r="N21" s="61"/>
      <c r="O21" s="58"/>
    </row>
    <row r="22" spans="1:15" ht="21" x14ac:dyDescent="0.35">
      <c r="A22" s="50"/>
      <c r="B22" s="51" t="s">
        <v>69</v>
      </c>
      <c r="C22" s="55"/>
      <c r="D22" s="55"/>
      <c r="E22" s="55"/>
      <c r="F22" s="55"/>
      <c r="G22" s="55"/>
      <c r="H22" s="55"/>
      <c r="I22" s="55"/>
      <c r="J22" s="55"/>
      <c r="K22" s="56"/>
      <c r="L22" s="56"/>
      <c r="M22" s="56"/>
      <c r="N22" s="61"/>
      <c r="O22" s="58"/>
    </row>
    <row r="23" spans="1:15" ht="42" x14ac:dyDescent="0.35">
      <c r="A23" s="50">
        <v>7</v>
      </c>
      <c r="B23" s="59" t="s">
        <v>70</v>
      </c>
      <c r="C23" s="53">
        <v>13200</v>
      </c>
      <c r="D23" s="54">
        <v>24406</v>
      </c>
      <c r="E23" s="53">
        <f>+C23</f>
        <v>13200</v>
      </c>
      <c r="F23" s="55">
        <f>C23-E23</f>
        <v>0</v>
      </c>
      <c r="G23" s="55">
        <v>13200</v>
      </c>
      <c r="H23" s="55"/>
      <c r="I23" s="55"/>
      <c r="J23" s="55"/>
      <c r="K23" s="56">
        <f>H23+I23+J23</f>
        <v>0</v>
      </c>
      <c r="L23" s="56">
        <f>G23+K23</f>
        <v>13200</v>
      </c>
      <c r="M23" s="56">
        <f>E23-L23</f>
        <v>0</v>
      </c>
      <c r="N23" s="57">
        <v>24754</v>
      </c>
      <c r="O23" s="58" t="s">
        <v>30</v>
      </c>
    </row>
    <row r="24" spans="1:15" ht="42" x14ac:dyDescent="0.35">
      <c r="A24" s="50">
        <v>8</v>
      </c>
      <c r="B24" s="59" t="s">
        <v>71</v>
      </c>
      <c r="C24" s="53">
        <v>16500</v>
      </c>
      <c r="D24" s="54">
        <v>24406</v>
      </c>
      <c r="E24" s="53">
        <v>16500</v>
      </c>
      <c r="F24" s="55"/>
      <c r="G24" s="55">
        <v>16500</v>
      </c>
      <c r="H24" s="55"/>
      <c r="I24" s="55"/>
      <c r="J24" s="55"/>
      <c r="K24" s="56">
        <f>+H24+I24+J24</f>
        <v>0</v>
      </c>
      <c r="L24" s="56">
        <f>+G24+K24</f>
        <v>16500</v>
      </c>
      <c r="M24" s="56"/>
      <c r="N24" s="57">
        <v>24754</v>
      </c>
      <c r="O24" s="58" t="s">
        <v>30</v>
      </c>
    </row>
    <row r="25" spans="1:15" ht="42" x14ac:dyDescent="0.35">
      <c r="A25" s="50">
        <v>9</v>
      </c>
      <c r="B25" s="59" t="s">
        <v>72</v>
      </c>
      <c r="C25" s="53">
        <v>14850</v>
      </c>
      <c r="D25" s="54">
        <v>24406</v>
      </c>
      <c r="E25" s="53">
        <f>+C25</f>
        <v>14850</v>
      </c>
      <c r="F25" s="55">
        <f>C25-E25</f>
        <v>0</v>
      </c>
      <c r="G25" s="55">
        <v>14850</v>
      </c>
      <c r="H25" s="55"/>
      <c r="I25" s="55"/>
      <c r="J25" s="55"/>
      <c r="K25" s="56">
        <f>H25+I25+J25</f>
        <v>0</v>
      </c>
      <c r="L25" s="56">
        <f>G25+K25</f>
        <v>14850</v>
      </c>
      <c r="M25" s="56">
        <f>E25-L25</f>
        <v>0</v>
      </c>
      <c r="N25" s="57">
        <v>24754</v>
      </c>
      <c r="O25" s="58" t="s">
        <v>30</v>
      </c>
    </row>
    <row r="26" spans="1:15" ht="21" x14ac:dyDescent="0.35">
      <c r="A26" s="50"/>
      <c r="B26" s="59"/>
      <c r="C26" s="55"/>
      <c r="D26" s="55"/>
      <c r="E26" s="55"/>
      <c r="F26" s="55"/>
      <c r="G26" s="55"/>
      <c r="H26" s="55"/>
      <c r="I26" s="55"/>
      <c r="J26" s="55"/>
      <c r="K26" s="56"/>
      <c r="L26" s="56"/>
      <c r="M26" s="56"/>
      <c r="N26" s="61"/>
      <c r="O26" s="49"/>
    </row>
    <row r="27" spans="1:15" ht="21" x14ac:dyDescent="0.35">
      <c r="A27" s="50"/>
      <c r="B27" s="62" t="s">
        <v>73</v>
      </c>
      <c r="C27" s="55"/>
      <c r="D27" s="55"/>
      <c r="E27" s="55"/>
      <c r="F27" s="55"/>
      <c r="G27" s="55"/>
      <c r="H27" s="55"/>
      <c r="I27" s="55"/>
      <c r="J27" s="55"/>
      <c r="K27" s="56"/>
      <c r="L27" s="56"/>
      <c r="M27" s="56"/>
      <c r="N27" s="61"/>
      <c r="O27" s="49"/>
    </row>
    <row r="28" spans="1:15" ht="42" x14ac:dyDescent="0.35">
      <c r="A28" s="50">
        <v>10</v>
      </c>
      <c r="B28" s="59" t="s">
        <v>74</v>
      </c>
      <c r="C28" s="53">
        <v>176550</v>
      </c>
      <c r="D28" s="54">
        <v>24404</v>
      </c>
      <c r="E28" s="53">
        <v>176550</v>
      </c>
      <c r="F28" s="55">
        <f>C28-E28</f>
        <v>0</v>
      </c>
      <c r="G28" s="55">
        <v>176550</v>
      </c>
      <c r="H28" s="55"/>
      <c r="I28" s="55"/>
      <c r="J28" s="55"/>
      <c r="K28" s="56">
        <f>H28+I28+J28</f>
        <v>0</v>
      </c>
      <c r="L28" s="56">
        <f>G28+K28</f>
        <v>176550</v>
      </c>
      <c r="M28" s="56">
        <f>E28-L28</f>
        <v>0</v>
      </c>
      <c r="N28" s="57">
        <v>24766</v>
      </c>
      <c r="O28" s="49" t="s">
        <v>75</v>
      </c>
    </row>
    <row r="29" spans="1:15" ht="21" x14ac:dyDescent="0.35">
      <c r="A29" s="50"/>
      <c r="B29" s="59"/>
      <c r="C29" s="55"/>
      <c r="D29" s="55"/>
      <c r="E29" s="55"/>
      <c r="F29" s="55"/>
      <c r="G29" s="55"/>
      <c r="H29" s="55"/>
      <c r="I29" s="55"/>
      <c r="J29" s="55"/>
      <c r="K29" s="56"/>
      <c r="L29" s="56"/>
      <c r="M29" s="56"/>
      <c r="N29" s="61"/>
      <c r="O29" s="49"/>
    </row>
    <row r="30" spans="1:15" ht="21" x14ac:dyDescent="0.35">
      <c r="A30" s="50"/>
      <c r="B30" s="51" t="s">
        <v>76</v>
      </c>
      <c r="C30" s="55"/>
      <c r="D30" s="55"/>
      <c r="E30" s="55"/>
      <c r="F30" s="55"/>
      <c r="G30" s="55"/>
      <c r="H30" s="55"/>
      <c r="I30" s="55"/>
      <c r="J30" s="55"/>
      <c r="K30" s="56"/>
      <c r="L30" s="56"/>
      <c r="M30" s="56"/>
      <c r="N30" s="61"/>
      <c r="O30" s="49"/>
    </row>
    <row r="31" spans="1:15" ht="42" x14ac:dyDescent="0.35">
      <c r="A31" s="50">
        <v>11</v>
      </c>
      <c r="B31" s="59" t="s">
        <v>77</v>
      </c>
      <c r="C31" s="53">
        <v>18000</v>
      </c>
      <c r="D31" s="54">
        <v>24406</v>
      </c>
      <c r="E31" s="53">
        <f t="shared" ref="E31:E34" si="5">+C31</f>
        <v>18000</v>
      </c>
      <c r="F31" s="55">
        <f t="shared" ref="F31:F36" si="6">C31-E31</f>
        <v>0</v>
      </c>
      <c r="G31" s="55">
        <v>18000</v>
      </c>
      <c r="H31" s="55"/>
      <c r="I31" s="55"/>
      <c r="J31" s="55"/>
      <c r="K31" s="56">
        <f t="shared" ref="K31:K36" si="7">H31+I31+J31</f>
        <v>0</v>
      </c>
      <c r="L31" s="56">
        <f t="shared" ref="L31:L36" si="8">G31+K31</f>
        <v>18000</v>
      </c>
      <c r="M31" s="56">
        <f t="shared" ref="M31:M36" si="9">E31-L31</f>
        <v>0</v>
      </c>
      <c r="N31" s="57">
        <v>24753</v>
      </c>
      <c r="O31" s="58" t="s">
        <v>30</v>
      </c>
    </row>
    <row r="32" spans="1:15" ht="42" x14ac:dyDescent="0.35">
      <c r="A32" s="50">
        <v>12</v>
      </c>
      <c r="B32" s="60" t="s">
        <v>78</v>
      </c>
      <c r="C32" s="53">
        <v>18000</v>
      </c>
      <c r="D32" s="54">
        <v>24406</v>
      </c>
      <c r="E32" s="53">
        <f t="shared" si="5"/>
        <v>18000</v>
      </c>
      <c r="F32" s="55">
        <f t="shared" si="6"/>
        <v>0</v>
      </c>
      <c r="G32" s="55">
        <v>18000</v>
      </c>
      <c r="H32" s="55"/>
      <c r="I32" s="55"/>
      <c r="J32" s="55"/>
      <c r="K32" s="56">
        <f t="shared" si="7"/>
        <v>0</v>
      </c>
      <c r="L32" s="56">
        <f t="shared" si="8"/>
        <v>18000</v>
      </c>
      <c r="M32" s="56">
        <f t="shared" si="9"/>
        <v>0</v>
      </c>
      <c r="N32" s="57">
        <v>24753</v>
      </c>
      <c r="O32" s="58" t="s">
        <v>30</v>
      </c>
    </row>
    <row r="33" spans="1:15" ht="42" x14ac:dyDescent="0.35">
      <c r="A33" s="63">
        <v>13</v>
      </c>
      <c r="B33" s="64" t="s">
        <v>79</v>
      </c>
      <c r="C33" s="65">
        <v>14400</v>
      </c>
      <c r="D33" s="66">
        <v>24406</v>
      </c>
      <c r="E33" s="65">
        <f t="shared" si="5"/>
        <v>14400</v>
      </c>
      <c r="F33" s="55">
        <f t="shared" si="6"/>
        <v>0</v>
      </c>
      <c r="G33" s="55">
        <v>14400</v>
      </c>
      <c r="H33" s="55"/>
      <c r="I33" s="55"/>
      <c r="J33" s="55"/>
      <c r="K33" s="56">
        <f t="shared" si="7"/>
        <v>0</v>
      </c>
      <c r="L33" s="56">
        <f t="shared" si="8"/>
        <v>14400</v>
      </c>
      <c r="M33" s="56">
        <f t="shared" si="9"/>
        <v>0</v>
      </c>
      <c r="N33" s="57">
        <v>24754</v>
      </c>
      <c r="O33" s="58" t="s">
        <v>30</v>
      </c>
    </row>
    <row r="34" spans="1:15" ht="42" x14ac:dyDescent="0.35">
      <c r="A34" s="63">
        <v>14</v>
      </c>
      <c r="B34" s="64" t="s">
        <v>80</v>
      </c>
      <c r="C34" s="65">
        <v>18000</v>
      </c>
      <c r="D34" s="66">
        <v>24406</v>
      </c>
      <c r="E34" s="65">
        <f t="shared" si="5"/>
        <v>18000</v>
      </c>
      <c r="F34" s="55">
        <f t="shared" si="6"/>
        <v>0</v>
      </c>
      <c r="G34" s="55">
        <v>18000</v>
      </c>
      <c r="H34" s="55"/>
      <c r="I34" s="55"/>
      <c r="J34" s="55"/>
      <c r="K34" s="56">
        <f t="shared" si="7"/>
        <v>0</v>
      </c>
      <c r="L34" s="56">
        <f t="shared" si="8"/>
        <v>18000</v>
      </c>
      <c r="M34" s="56">
        <f t="shared" si="9"/>
        <v>0</v>
      </c>
      <c r="N34" s="57">
        <v>24754</v>
      </c>
      <c r="O34" s="58" t="s">
        <v>30</v>
      </c>
    </row>
    <row r="35" spans="1:15" ht="42" x14ac:dyDescent="0.35">
      <c r="A35" s="50">
        <v>15</v>
      </c>
      <c r="B35" s="59" t="s">
        <v>81</v>
      </c>
      <c r="C35" s="53">
        <v>14400</v>
      </c>
      <c r="D35" s="54">
        <v>24406</v>
      </c>
      <c r="E35" s="53">
        <v>14400</v>
      </c>
      <c r="F35" s="55">
        <f t="shared" si="6"/>
        <v>0</v>
      </c>
      <c r="G35" s="55">
        <v>14400</v>
      </c>
      <c r="H35" s="55"/>
      <c r="I35" s="55"/>
      <c r="J35" s="55"/>
      <c r="K35" s="56">
        <f t="shared" si="7"/>
        <v>0</v>
      </c>
      <c r="L35" s="56">
        <f t="shared" si="8"/>
        <v>14400</v>
      </c>
      <c r="M35" s="56">
        <f t="shared" si="9"/>
        <v>0</v>
      </c>
      <c r="N35" s="57">
        <v>24754</v>
      </c>
      <c r="O35" s="58" t="s">
        <v>30</v>
      </c>
    </row>
    <row r="36" spans="1:15" ht="42" x14ac:dyDescent="0.35">
      <c r="A36" s="50">
        <v>16</v>
      </c>
      <c r="B36" s="59" t="s">
        <v>82</v>
      </c>
      <c r="C36" s="53">
        <v>14400</v>
      </c>
      <c r="D36" s="54">
        <v>24406</v>
      </c>
      <c r="E36" s="53">
        <v>14400</v>
      </c>
      <c r="F36" s="55">
        <f t="shared" si="6"/>
        <v>0</v>
      </c>
      <c r="G36" s="55">
        <v>14400</v>
      </c>
      <c r="H36" s="55"/>
      <c r="I36" s="55"/>
      <c r="J36" s="55"/>
      <c r="K36" s="56">
        <f t="shared" si="7"/>
        <v>0</v>
      </c>
      <c r="L36" s="56">
        <f t="shared" si="8"/>
        <v>14400</v>
      </c>
      <c r="M36" s="56">
        <f t="shared" si="9"/>
        <v>0</v>
      </c>
      <c r="N36" s="57">
        <v>24754</v>
      </c>
      <c r="O36" s="58" t="s">
        <v>30</v>
      </c>
    </row>
    <row r="37" spans="1:15" ht="21" x14ac:dyDescent="0.35">
      <c r="A37" s="50"/>
      <c r="B37" s="59"/>
      <c r="C37" s="53"/>
      <c r="D37" s="54"/>
      <c r="E37" s="53"/>
      <c r="F37" s="55"/>
      <c r="G37" s="55"/>
      <c r="H37" s="55"/>
      <c r="I37" s="55"/>
      <c r="J37" s="55"/>
      <c r="K37" s="56"/>
      <c r="L37" s="56"/>
      <c r="M37" s="56"/>
      <c r="N37" s="57"/>
      <c r="O37" s="58"/>
    </row>
    <row r="38" spans="1:15" ht="21" x14ac:dyDescent="0.35">
      <c r="A38" s="50"/>
      <c r="B38" s="1013"/>
      <c r="C38" s="53"/>
      <c r="D38" s="54"/>
      <c r="E38" s="53"/>
      <c r="F38" s="55"/>
      <c r="G38" s="55"/>
      <c r="H38" s="55"/>
      <c r="I38" s="55"/>
      <c r="J38" s="55"/>
      <c r="K38" s="56"/>
      <c r="L38" s="56"/>
      <c r="M38" s="56"/>
      <c r="N38" s="1014"/>
      <c r="O38" s="1015"/>
    </row>
    <row r="39" spans="1:15" ht="21" x14ac:dyDescent="0.35">
      <c r="A39" s="1016"/>
      <c r="B39" s="1017"/>
      <c r="C39" s="1018"/>
      <c r="D39" s="1018"/>
      <c r="E39" s="1018"/>
      <c r="F39" s="1018"/>
      <c r="G39" s="1018"/>
      <c r="H39" s="1018"/>
      <c r="I39" s="1018"/>
      <c r="J39" s="1018"/>
      <c r="K39" s="1019"/>
      <c r="L39" s="1019"/>
      <c r="M39" s="1019"/>
      <c r="N39" s="1020"/>
      <c r="O39" s="1021"/>
    </row>
    <row r="40" spans="1:15" ht="21" x14ac:dyDescent="0.35">
      <c r="A40" s="63"/>
      <c r="B40" s="67" t="s">
        <v>83</v>
      </c>
      <c r="C40" s="68"/>
      <c r="D40" s="68"/>
      <c r="E40" s="68"/>
      <c r="F40" s="68"/>
      <c r="G40" s="68"/>
      <c r="H40" s="68"/>
      <c r="I40" s="68"/>
      <c r="J40" s="68"/>
      <c r="K40" s="69"/>
      <c r="L40" s="69"/>
      <c r="M40" s="69"/>
      <c r="N40" s="70"/>
      <c r="O40" s="71"/>
    </row>
    <row r="41" spans="1:15" ht="42" x14ac:dyDescent="0.35">
      <c r="A41" s="50">
        <v>17</v>
      </c>
      <c r="B41" s="59" t="s">
        <v>84</v>
      </c>
      <c r="C41" s="53">
        <v>18000</v>
      </c>
      <c r="D41" s="54">
        <v>24404</v>
      </c>
      <c r="E41" s="53">
        <v>18000</v>
      </c>
      <c r="F41" s="55">
        <f t="shared" ref="F41:F46" si="10">C41-E41</f>
        <v>0</v>
      </c>
      <c r="G41" s="55">
        <v>18000</v>
      </c>
      <c r="H41" s="55"/>
      <c r="I41" s="55"/>
      <c r="J41" s="55"/>
      <c r="K41" s="56">
        <f t="shared" ref="K41:K46" si="11">H41+I41+J41</f>
        <v>0</v>
      </c>
      <c r="L41" s="56">
        <f t="shared" ref="L41:L46" si="12">G41+K41</f>
        <v>18000</v>
      </c>
      <c r="M41" s="56">
        <f t="shared" ref="M41:M46" si="13">E41-L41</f>
        <v>0</v>
      </c>
      <c r="N41" s="57">
        <v>24756</v>
      </c>
      <c r="O41" s="58" t="s">
        <v>30</v>
      </c>
    </row>
    <row r="42" spans="1:15" ht="42" x14ac:dyDescent="0.35">
      <c r="A42" s="50">
        <v>18</v>
      </c>
      <c r="B42" s="59" t="s">
        <v>85</v>
      </c>
      <c r="C42" s="53">
        <v>18000</v>
      </c>
      <c r="D42" s="54">
        <v>24404</v>
      </c>
      <c r="E42" s="53">
        <v>18000</v>
      </c>
      <c r="F42" s="55">
        <f t="shared" si="10"/>
        <v>0</v>
      </c>
      <c r="G42" s="55">
        <v>18000</v>
      </c>
      <c r="H42" s="55"/>
      <c r="I42" s="55"/>
      <c r="J42" s="55"/>
      <c r="K42" s="56">
        <f t="shared" si="11"/>
        <v>0</v>
      </c>
      <c r="L42" s="56">
        <f t="shared" si="12"/>
        <v>18000</v>
      </c>
      <c r="M42" s="56">
        <f t="shared" si="13"/>
        <v>0</v>
      </c>
      <c r="N42" s="57">
        <v>24756</v>
      </c>
      <c r="O42" s="58" t="s">
        <v>30</v>
      </c>
    </row>
    <row r="43" spans="1:15" ht="42" x14ac:dyDescent="0.35">
      <c r="A43" s="50">
        <v>19</v>
      </c>
      <c r="B43" s="59" t="s">
        <v>86</v>
      </c>
      <c r="C43" s="53">
        <v>18000</v>
      </c>
      <c r="D43" s="54">
        <v>24404</v>
      </c>
      <c r="E43" s="53">
        <v>18000</v>
      </c>
      <c r="F43" s="55">
        <f t="shared" si="10"/>
        <v>0</v>
      </c>
      <c r="G43" s="55">
        <v>18000</v>
      </c>
      <c r="H43" s="55"/>
      <c r="I43" s="55"/>
      <c r="J43" s="55"/>
      <c r="K43" s="56">
        <f t="shared" si="11"/>
        <v>0</v>
      </c>
      <c r="L43" s="56">
        <f t="shared" si="12"/>
        <v>18000</v>
      </c>
      <c r="M43" s="56">
        <f t="shared" si="13"/>
        <v>0</v>
      </c>
      <c r="N43" s="57">
        <v>24756</v>
      </c>
      <c r="O43" s="58" t="s">
        <v>30</v>
      </c>
    </row>
    <row r="44" spans="1:15" ht="42" x14ac:dyDescent="0.35">
      <c r="A44" s="50">
        <v>20</v>
      </c>
      <c r="B44" s="59" t="s">
        <v>87</v>
      </c>
      <c r="C44" s="53">
        <v>18000</v>
      </c>
      <c r="D44" s="54">
        <v>24404</v>
      </c>
      <c r="E44" s="53">
        <v>18000</v>
      </c>
      <c r="F44" s="55">
        <f t="shared" si="10"/>
        <v>0</v>
      </c>
      <c r="G44" s="55">
        <v>18000</v>
      </c>
      <c r="H44" s="55"/>
      <c r="I44" s="55"/>
      <c r="J44" s="55"/>
      <c r="K44" s="56">
        <f t="shared" si="11"/>
        <v>0</v>
      </c>
      <c r="L44" s="56">
        <f t="shared" si="12"/>
        <v>18000</v>
      </c>
      <c r="M44" s="56">
        <f t="shared" si="13"/>
        <v>0</v>
      </c>
      <c r="N44" s="57">
        <v>24756</v>
      </c>
      <c r="O44" s="58" t="s">
        <v>30</v>
      </c>
    </row>
    <row r="45" spans="1:15" ht="42" x14ac:dyDescent="0.35">
      <c r="A45" s="50">
        <v>21</v>
      </c>
      <c r="B45" s="59" t="s">
        <v>88</v>
      </c>
      <c r="C45" s="53">
        <v>16200</v>
      </c>
      <c r="D45" s="54">
        <v>24404</v>
      </c>
      <c r="E45" s="53">
        <v>16200</v>
      </c>
      <c r="F45" s="55">
        <f t="shared" si="10"/>
        <v>0</v>
      </c>
      <c r="G45" s="55">
        <v>16200</v>
      </c>
      <c r="H45" s="55"/>
      <c r="I45" s="55"/>
      <c r="J45" s="55"/>
      <c r="K45" s="56">
        <f t="shared" si="11"/>
        <v>0</v>
      </c>
      <c r="L45" s="56">
        <f t="shared" si="12"/>
        <v>16200</v>
      </c>
      <c r="M45" s="56">
        <f t="shared" si="13"/>
        <v>0</v>
      </c>
      <c r="N45" s="57">
        <v>24756</v>
      </c>
      <c r="O45" s="58" t="s">
        <v>30</v>
      </c>
    </row>
    <row r="46" spans="1:15" ht="42" x14ac:dyDescent="0.35">
      <c r="A46" s="50">
        <v>22</v>
      </c>
      <c r="B46" s="59" t="s">
        <v>89</v>
      </c>
      <c r="C46" s="53">
        <v>18000</v>
      </c>
      <c r="D46" s="54">
        <v>24404</v>
      </c>
      <c r="E46" s="53">
        <v>18000</v>
      </c>
      <c r="F46" s="55">
        <f t="shared" si="10"/>
        <v>0</v>
      </c>
      <c r="G46" s="55">
        <v>18000</v>
      </c>
      <c r="H46" s="55"/>
      <c r="I46" s="55"/>
      <c r="J46" s="55"/>
      <c r="K46" s="56">
        <f t="shared" si="11"/>
        <v>0</v>
      </c>
      <c r="L46" s="56">
        <f t="shared" si="12"/>
        <v>18000</v>
      </c>
      <c r="M46" s="56">
        <f t="shared" si="13"/>
        <v>0</v>
      </c>
      <c r="N46" s="57">
        <v>24756</v>
      </c>
      <c r="O46" s="58" t="s">
        <v>30</v>
      </c>
    </row>
    <row r="47" spans="1:15" ht="21" x14ac:dyDescent="0.35">
      <c r="A47" s="50"/>
      <c r="B47" s="59"/>
      <c r="C47" s="55"/>
      <c r="D47" s="55"/>
      <c r="E47" s="55"/>
      <c r="F47" s="55"/>
      <c r="G47" s="55"/>
      <c r="H47" s="55"/>
      <c r="I47" s="55"/>
      <c r="J47" s="55"/>
      <c r="K47" s="56"/>
      <c r="L47" s="56"/>
      <c r="M47" s="56"/>
      <c r="N47" s="61"/>
      <c r="O47" s="49"/>
    </row>
    <row r="48" spans="1:15" ht="21" x14ac:dyDescent="0.35">
      <c r="A48" s="50"/>
      <c r="B48" s="51" t="s">
        <v>90</v>
      </c>
      <c r="C48" s="55"/>
      <c r="D48" s="55"/>
      <c r="E48" s="55"/>
      <c r="F48" s="55"/>
      <c r="G48" s="55"/>
      <c r="H48" s="55"/>
      <c r="I48" s="55"/>
      <c r="J48" s="55"/>
      <c r="K48" s="56"/>
      <c r="L48" s="56"/>
      <c r="M48" s="56"/>
      <c r="N48" s="61"/>
      <c r="O48" s="49"/>
    </row>
    <row r="49" spans="1:15" ht="39.75" x14ac:dyDescent="0.35">
      <c r="A49" s="50">
        <v>23</v>
      </c>
      <c r="B49" s="72" t="s">
        <v>91</v>
      </c>
      <c r="C49" s="53">
        <v>627000</v>
      </c>
      <c r="D49" s="54">
        <v>24400</v>
      </c>
      <c r="E49" s="53">
        <v>627000</v>
      </c>
      <c r="F49" s="55"/>
      <c r="G49" s="55">
        <v>627000</v>
      </c>
      <c r="H49" s="55"/>
      <c r="I49" s="55"/>
      <c r="J49" s="55"/>
      <c r="K49" s="56">
        <f t="shared" ref="K49:K51" si="14">+H49+I49+J49</f>
        <v>0</v>
      </c>
      <c r="L49" s="56">
        <f t="shared" ref="L49:L51" si="15">+G49+K49</f>
        <v>627000</v>
      </c>
      <c r="M49" s="56">
        <f t="shared" ref="M49:M51" si="16">+E49-L49</f>
        <v>0</v>
      </c>
      <c r="N49" s="57">
        <v>24761</v>
      </c>
      <c r="O49" s="58" t="s">
        <v>30</v>
      </c>
    </row>
    <row r="50" spans="1:15" ht="42" x14ac:dyDescent="0.35">
      <c r="A50" s="50">
        <v>24</v>
      </c>
      <c r="B50" s="59" t="s">
        <v>92</v>
      </c>
      <c r="C50" s="53">
        <v>12600</v>
      </c>
      <c r="D50" s="54">
        <v>24407</v>
      </c>
      <c r="E50" s="53">
        <v>12600</v>
      </c>
      <c r="F50" s="55"/>
      <c r="G50" s="55">
        <v>12600</v>
      </c>
      <c r="H50" s="55"/>
      <c r="I50" s="55"/>
      <c r="J50" s="55"/>
      <c r="K50" s="56">
        <f t="shared" si="14"/>
        <v>0</v>
      </c>
      <c r="L50" s="56">
        <f t="shared" si="15"/>
        <v>12600</v>
      </c>
      <c r="M50" s="56">
        <f t="shared" si="16"/>
        <v>0</v>
      </c>
      <c r="N50" s="57">
        <v>24767</v>
      </c>
      <c r="O50" s="58" t="s">
        <v>30</v>
      </c>
    </row>
    <row r="51" spans="1:15" ht="42" x14ac:dyDescent="0.35">
      <c r="A51" s="63">
        <v>25</v>
      </c>
      <c r="B51" s="64" t="s">
        <v>93</v>
      </c>
      <c r="C51" s="65">
        <v>12600</v>
      </c>
      <c r="D51" s="66">
        <v>24407</v>
      </c>
      <c r="E51" s="65">
        <v>12600</v>
      </c>
      <c r="F51" s="55"/>
      <c r="G51" s="55">
        <v>12600</v>
      </c>
      <c r="H51" s="55"/>
      <c r="I51" s="55"/>
      <c r="J51" s="55"/>
      <c r="K51" s="56">
        <f t="shared" si="14"/>
        <v>0</v>
      </c>
      <c r="L51" s="56">
        <f t="shared" si="15"/>
        <v>12600</v>
      </c>
      <c r="M51" s="56">
        <f t="shared" si="16"/>
        <v>0</v>
      </c>
      <c r="N51" s="57">
        <v>24767</v>
      </c>
      <c r="O51" s="58" t="s">
        <v>30</v>
      </c>
    </row>
    <row r="52" spans="1:15" ht="42" x14ac:dyDescent="0.35">
      <c r="A52" s="63">
        <v>26</v>
      </c>
      <c r="B52" s="64" t="s">
        <v>94</v>
      </c>
      <c r="C52" s="65">
        <v>12600</v>
      </c>
      <c r="D52" s="66">
        <v>24407</v>
      </c>
      <c r="E52" s="65">
        <v>12600</v>
      </c>
      <c r="F52" s="55"/>
      <c r="G52" s="55">
        <v>12600</v>
      </c>
      <c r="H52" s="55"/>
      <c r="I52" s="55"/>
      <c r="J52" s="55"/>
      <c r="K52" s="56">
        <f t="shared" ref="K52:K55" si="17">H52+I52+J52</f>
        <v>0</v>
      </c>
      <c r="L52" s="56">
        <f t="shared" ref="L52:L55" si="18">G52+K52</f>
        <v>12600</v>
      </c>
      <c r="M52" s="56">
        <f t="shared" ref="M52:M55" si="19">E52-L52</f>
        <v>0</v>
      </c>
      <c r="N52" s="57">
        <v>24754</v>
      </c>
      <c r="O52" s="58" t="s">
        <v>30</v>
      </c>
    </row>
    <row r="53" spans="1:15" ht="42" x14ac:dyDescent="0.35">
      <c r="A53" s="63">
        <v>27</v>
      </c>
      <c r="B53" s="64" t="s">
        <v>95</v>
      </c>
      <c r="C53" s="65">
        <v>25200</v>
      </c>
      <c r="D53" s="66">
        <v>24407</v>
      </c>
      <c r="E53" s="65">
        <v>25200</v>
      </c>
      <c r="F53" s="55"/>
      <c r="G53" s="55">
        <v>25200</v>
      </c>
      <c r="H53" s="55"/>
      <c r="I53" s="55"/>
      <c r="J53" s="55"/>
      <c r="K53" s="56">
        <f t="shared" si="17"/>
        <v>0</v>
      </c>
      <c r="L53" s="56">
        <f t="shared" si="18"/>
        <v>25200</v>
      </c>
      <c r="M53" s="56">
        <f t="shared" si="19"/>
        <v>0</v>
      </c>
      <c r="N53" s="57">
        <v>24766</v>
      </c>
      <c r="O53" s="58" t="s">
        <v>30</v>
      </c>
    </row>
    <row r="54" spans="1:15" ht="42" x14ac:dyDescent="0.35">
      <c r="A54" s="50">
        <v>28</v>
      </c>
      <c r="B54" s="60" t="s">
        <v>96</v>
      </c>
      <c r="C54" s="53">
        <v>25200</v>
      </c>
      <c r="D54" s="54">
        <v>24405</v>
      </c>
      <c r="E54" s="53">
        <v>25200</v>
      </c>
      <c r="F54" s="55"/>
      <c r="G54" s="55">
        <v>25200</v>
      </c>
      <c r="H54" s="55"/>
      <c r="I54" s="55"/>
      <c r="J54" s="55"/>
      <c r="K54" s="56">
        <f t="shared" si="17"/>
        <v>0</v>
      </c>
      <c r="L54" s="56">
        <f t="shared" si="18"/>
        <v>25200</v>
      </c>
      <c r="M54" s="56">
        <f t="shared" si="19"/>
        <v>0</v>
      </c>
      <c r="N54" s="57">
        <v>24762</v>
      </c>
      <c r="O54" s="58" t="s">
        <v>30</v>
      </c>
    </row>
    <row r="55" spans="1:15" ht="42" x14ac:dyDescent="0.35">
      <c r="A55" s="50">
        <v>29</v>
      </c>
      <c r="B55" s="59" t="s">
        <v>97</v>
      </c>
      <c r="C55" s="53">
        <v>12600</v>
      </c>
      <c r="D55" s="54">
        <v>24407</v>
      </c>
      <c r="E55" s="53">
        <v>12600</v>
      </c>
      <c r="F55" s="55"/>
      <c r="G55" s="55">
        <v>12600</v>
      </c>
      <c r="H55" s="55"/>
      <c r="I55" s="55"/>
      <c r="J55" s="55"/>
      <c r="K55" s="56">
        <f t="shared" si="17"/>
        <v>0</v>
      </c>
      <c r="L55" s="56">
        <f t="shared" si="18"/>
        <v>12600</v>
      </c>
      <c r="M55" s="56">
        <f t="shared" si="19"/>
        <v>0</v>
      </c>
      <c r="N55" s="57">
        <v>24762</v>
      </c>
      <c r="O55" s="58" t="s">
        <v>30</v>
      </c>
    </row>
    <row r="56" spans="1:15" ht="42" x14ac:dyDescent="0.35">
      <c r="A56" s="50">
        <v>30</v>
      </c>
      <c r="B56" s="73" t="s">
        <v>98</v>
      </c>
      <c r="C56" s="74">
        <v>14850</v>
      </c>
      <c r="D56" s="75">
        <v>24400</v>
      </c>
      <c r="E56" s="76">
        <f t="shared" ref="E56:E70" si="20">+C56</f>
        <v>14850</v>
      </c>
      <c r="F56" s="55"/>
      <c r="G56" s="55">
        <v>14850</v>
      </c>
      <c r="H56" s="55"/>
      <c r="I56" s="55"/>
      <c r="J56" s="55"/>
      <c r="K56" s="56">
        <f t="shared" ref="K56:K70" si="21">+H56+I56+J56</f>
        <v>0</v>
      </c>
      <c r="L56" s="56">
        <f t="shared" ref="L56:L70" si="22">+G56+K56</f>
        <v>14850</v>
      </c>
      <c r="M56" s="56">
        <f t="shared" ref="M56:M70" si="23">+E56-L56</f>
        <v>0</v>
      </c>
      <c r="N56" s="57">
        <v>24754</v>
      </c>
      <c r="O56" s="58" t="s">
        <v>30</v>
      </c>
    </row>
    <row r="57" spans="1:15" ht="42" x14ac:dyDescent="0.35">
      <c r="A57" s="50">
        <v>31</v>
      </c>
      <c r="B57" s="73" t="s">
        <v>99</v>
      </c>
      <c r="C57" s="74">
        <v>14850</v>
      </c>
      <c r="D57" s="75">
        <v>24400</v>
      </c>
      <c r="E57" s="76">
        <f t="shared" si="20"/>
        <v>14850</v>
      </c>
      <c r="F57" s="55"/>
      <c r="G57" s="55">
        <v>14850</v>
      </c>
      <c r="H57" s="55"/>
      <c r="I57" s="55"/>
      <c r="J57" s="55"/>
      <c r="K57" s="56">
        <f t="shared" si="21"/>
        <v>0</v>
      </c>
      <c r="L57" s="56">
        <f t="shared" si="22"/>
        <v>14850</v>
      </c>
      <c r="M57" s="56">
        <f t="shared" si="23"/>
        <v>0</v>
      </c>
      <c r="N57" s="57">
        <v>24756</v>
      </c>
      <c r="O57" s="58" t="s">
        <v>30</v>
      </c>
    </row>
    <row r="58" spans="1:15" ht="42" x14ac:dyDescent="0.35">
      <c r="A58" s="63">
        <v>32</v>
      </c>
      <c r="B58" s="77" t="s">
        <v>100</v>
      </c>
      <c r="C58" s="78">
        <v>14850</v>
      </c>
      <c r="D58" s="79">
        <v>24400</v>
      </c>
      <c r="E58" s="80">
        <f t="shared" si="20"/>
        <v>14850</v>
      </c>
      <c r="F58" s="55">
        <f>C58-E58</f>
        <v>0</v>
      </c>
      <c r="G58" s="55">
        <v>14850</v>
      </c>
      <c r="H58" s="55"/>
      <c r="I58" s="55"/>
      <c r="J58" s="55"/>
      <c r="K58" s="56">
        <f t="shared" si="21"/>
        <v>0</v>
      </c>
      <c r="L58" s="56">
        <f t="shared" si="22"/>
        <v>14850</v>
      </c>
      <c r="M58" s="56">
        <f t="shared" si="23"/>
        <v>0</v>
      </c>
      <c r="N58" s="57">
        <v>24755</v>
      </c>
      <c r="O58" s="58" t="s">
        <v>30</v>
      </c>
    </row>
    <row r="59" spans="1:15" ht="42" x14ac:dyDescent="0.35">
      <c r="A59" s="50">
        <v>33</v>
      </c>
      <c r="B59" s="73" t="s">
        <v>101</v>
      </c>
      <c r="C59" s="74">
        <v>14850</v>
      </c>
      <c r="D59" s="75">
        <v>24693</v>
      </c>
      <c r="E59" s="76">
        <f t="shared" si="20"/>
        <v>14850</v>
      </c>
      <c r="F59" s="55"/>
      <c r="G59" s="55">
        <v>14850</v>
      </c>
      <c r="H59" s="55"/>
      <c r="I59" s="55"/>
      <c r="J59" s="55"/>
      <c r="K59" s="56">
        <f t="shared" si="21"/>
        <v>0</v>
      </c>
      <c r="L59" s="56">
        <f t="shared" si="22"/>
        <v>14850</v>
      </c>
      <c r="M59" s="56">
        <f t="shared" si="23"/>
        <v>0</v>
      </c>
      <c r="N59" s="57">
        <v>24754</v>
      </c>
      <c r="O59" s="58" t="s">
        <v>30</v>
      </c>
    </row>
    <row r="60" spans="1:15" ht="42" x14ac:dyDescent="0.35">
      <c r="A60" s="50">
        <v>34</v>
      </c>
      <c r="B60" s="73" t="s">
        <v>102</v>
      </c>
      <c r="C60" s="74">
        <v>13200</v>
      </c>
      <c r="D60" s="75">
        <v>24400</v>
      </c>
      <c r="E60" s="53">
        <f t="shared" si="20"/>
        <v>13200</v>
      </c>
      <c r="F60" s="55"/>
      <c r="G60" s="55">
        <v>13200</v>
      </c>
      <c r="H60" s="55"/>
      <c r="I60" s="55"/>
      <c r="J60" s="55"/>
      <c r="K60" s="56">
        <f t="shared" si="21"/>
        <v>0</v>
      </c>
      <c r="L60" s="56">
        <f t="shared" si="22"/>
        <v>13200</v>
      </c>
      <c r="M60" s="56">
        <f t="shared" si="23"/>
        <v>0</v>
      </c>
      <c r="N60" s="57">
        <v>24755</v>
      </c>
      <c r="O60" s="58" t="s">
        <v>30</v>
      </c>
    </row>
    <row r="61" spans="1:15" ht="42" x14ac:dyDescent="0.35">
      <c r="A61" s="50">
        <v>35</v>
      </c>
      <c r="B61" s="1022" t="s">
        <v>103</v>
      </c>
      <c r="C61" s="74">
        <v>14850</v>
      </c>
      <c r="D61" s="75">
        <v>24411</v>
      </c>
      <c r="E61" s="76">
        <f t="shared" si="20"/>
        <v>14850</v>
      </c>
      <c r="F61" s="55"/>
      <c r="G61" s="55">
        <v>14850</v>
      </c>
      <c r="H61" s="55"/>
      <c r="I61" s="55"/>
      <c r="J61" s="55"/>
      <c r="K61" s="56">
        <f t="shared" si="21"/>
        <v>0</v>
      </c>
      <c r="L61" s="56">
        <f t="shared" si="22"/>
        <v>14850</v>
      </c>
      <c r="M61" s="56">
        <f t="shared" si="23"/>
        <v>0</v>
      </c>
      <c r="N61" s="1014">
        <v>24767</v>
      </c>
      <c r="O61" s="1015" t="s">
        <v>30</v>
      </c>
    </row>
    <row r="62" spans="1:15" ht="42" x14ac:dyDescent="0.35">
      <c r="A62" s="1023">
        <v>36</v>
      </c>
      <c r="B62" s="1024" t="s">
        <v>104</v>
      </c>
      <c r="C62" s="1025">
        <v>14850</v>
      </c>
      <c r="D62" s="1026">
        <v>24405</v>
      </c>
      <c r="E62" s="1027">
        <f t="shared" si="20"/>
        <v>14850</v>
      </c>
      <c r="F62" s="1028"/>
      <c r="G62" s="1028">
        <v>14850</v>
      </c>
      <c r="H62" s="1028"/>
      <c r="I62" s="1028"/>
      <c r="J62" s="1028"/>
      <c r="K62" s="83">
        <f t="shared" si="21"/>
        <v>0</v>
      </c>
      <c r="L62" s="83">
        <f t="shared" si="22"/>
        <v>14850</v>
      </c>
      <c r="M62" s="83">
        <f t="shared" si="23"/>
        <v>0</v>
      </c>
      <c r="N62" s="1029">
        <v>24754</v>
      </c>
      <c r="O62" s="1030" t="s">
        <v>30</v>
      </c>
    </row>
    <row r="63" spans="1:15" ht="42" x14ac:dyDescent="0.35">
      <c r="A63" s="1016">
        <v>37</v>
      </c>
      <c r="B63" s="1031" t="s">
        <v>105</v>
      </c>
      <c r="C63" s="1032">
        <v>13200</v>
      </c>
      <c r="D63" s="1033">
        <v>24405</v>
      </c>
      <c r="E63" s="1034">
        <f t="shared" si="20"/>
        <v>13200</v>
      </c>
      <c r="F63" s="1018"/>
      <c r="G63" s="1018">
        <v>13200</v>
      </c>
      <c r="H63" s="1018"/>
      <c r="I63" s="1018"/>
      <c r="J63" s="1018"/>
      <c r="K63" s="1019">
        <f t="shared" si="21"/>
        <v>0</v>
      </c>
      <c r="L63" s="1019">
        <f t="shared" si="22"/>
        <v>13200</v>
      </c>
      <c r="M63" s="1019">
        <f t="shared" si="23"/>
        <v>0</v>
      </c>
      <c r="N63" s="1035">
        <v>24756</v>
      </c>
      <c r="O63" s="1036" t="s">
        <v>30</v>
      </c>
    </row>
    <row r="64" spans="1:15" ht="42" x14ac:dyDescent="0.35">
      <c r="A64" s="63">
        <v>38</v>
      </c>
      <c r="B64" s="77" t="s">
        <v>106</v>
      </c>
      <c r="C64" s="78">
        <v>14850</v>
      </c>
      <c r="D64" s="79">
        <v>24405</v>
      </c>
      <c r="E64" s="80">
        <f t="shared" si="20"/>
        <v>14850</v>
      </c>
      <c r="F64" s="68"/>
      <c r="G64" s="68">
        <v>14850</v>
      </c>
      <c r="H64" s="68"/>
      <c r="I64" s="68"/>
      <c r="J64" s="68"/>
      <c r="K64" s="69">
        <f t="shared" si="21"/>
        <v>0</v>
      </c>
      <c r="L64" s="69">
        <f t="shared" si="22"/>
        <v>14850</v>
      </c>
      <c r="M64" s="69">
        <f t="shared" si="23"/>
        <v>0</v>
      </c>
      <c r="N64" s="84">
        <v>24754</v>
      </c>
      <c r="O64" s="85" t="s">
        <v>30</v>
      </c>
    </row>
    <row r="65" spans="1:15" ht="42" x14ac:dyDescent="0.35">
      <c r="A65" s="63">
        <v>39</v>
      </c>
      <c r="B65" s="77" t="s">
        <v>107</v>
      </c>
      <c r="C65" s="78">
        <v>14850</v>
      </c>
      <c r="D65" s="79">
        <v>24405</v>
      </c>
      <c r="E65" s="80">
        <f t="shared" si="20"/>
        <v>14850</v>
      </c>
      <c r="F65" s="55">
        <f>C65-E65</f>
        <v>0</v>
      </c>
      <c r="G65" s="55">
        <v>14850</v>
      </c>
      <c r="H65" s="55"/>
      <c r="I65" s="55"/>
      <c r="J65" s="55"/>
      <c r="K65" s="56">
        <f t="shared" si="21"/>
        <v>0</v>
      </c>
      <c r="L65" s="56">
        <f t="shared" si="22"/>
        <v>14850</v>
      </c>
      <c r="M65" s="56">
        <f t="shared" si="23"/>
        <v>0</v>
      </c>
      <c r="N65" s="57">
        <v>24755</v>
      </c>
      <c r="O65" s="58" t="s">
        <v>30</v>
      </c>
    </row>
    <row r="66" spans="1:15" ht="42" x14ac:dyDescent="0.35">
      <c r="A66" s="50">
        <v>40</v>
      </c>
      <c r="B66" s="73" t="s">
        <v>108</v>
      </c>
      <c r="C66" s="74">
        <v>14850</v>
      </c>
      <c r="D66" s="75">
        <v>24400</v>
      </c>
      <c r="E66" s="76">
        <f t="shared" si="20"/>
        <v>14850</v>
      </c>
      <c r="F66" s="55"/>
      <c r="G66" s="55">
        <v>14850</v>
      </c>
      <c r="H66" s="55"/>
      <c r="I66" s="55"/>
      <c r="J66" s="55"/>
      <c r="K66" s="56">
        <f t="shared" si="21"/>
        <v>0</v>
      </c>
      <c r="L66" s="56">
        <f t="shared" si="22"/>
        <v>14850</v>
      </c>
      <c r="M66" s="56">
        <f t="shared" si="23"/>
        <v>0</v>
      </c>
      <c r="N66" s="57">
        <v>24756</v>
      </c>
      <c r="O66" s="58" t="s">
        <v>30</v>
      </c>
    </row>
    <row r="67" spans="1:15" ht="42" x14ac:dyDescent="0.35">
      <c r="A67" s="50">
        <v>41</v>
      </c>
      <c r="B67" s="73" t="s">
        <v>109</v>
      </c>
      <c r="C67" s="74">
        <v>14850</v>
      </c>
      <c r="D67" s="75">
        <v>24405</v>
      </c>
      <c r="E67" s="76">
        <f t="shared" si="20"/>
        <v>14850</v>
      </c>
      <c r="F67" s="55"/>
      <c r="G67" s="55">
        <v>14850</v>
      </c>
      <c r="H67" s="55"/>
      <c r="I67" s="55"/>
      <c r="J67" s="55"/>
      <c r="K67" s="56">
        <f t="shared" si="21"/>
        <v>0</v>
      </c>
      <c r="L67" s="56">
        <f t="shared" si="22"/>
        <v>14850</v>
      </c>
      <c r="M67" s="56">
        <f t="shared" si="23"/>
        <v>0</v>
      </c>
      <c r="N67" s="57">
        <v>24756</v>
      </c>
      <c r="O67" s="58" t="s">
        <v>30</v>
      </c>
    </row>
    <row r="68" spans="1:15" ht="42" x14ac:dyDescent="0.35">
      <c r="A68" s="50">
        <v>42</v>
      </c>
      <c r="B68" s="86" t="s">
        <v>110</v>
      </c>
      <c r="C68" s="74">
        <v>13200</v>
      </c>
      <c r="D68" s="75">
        <v>24405</v>
      </c>
      <c r="E68" s="76">
        <f t="shared" si="20"/>
        <v>13200</v>
      </c>
      <c r="F68" s="55"/>
      <c r="G68" s="55">
        <v>13200</v>
      </c>
      <c r="H68" s="55"/>
      <c r="I68" s="55"/>
      <c r="J68" s="55"/>
      <c r="K68" s="56">
        <f t="shared" si="21"/>
        <v>0</v>
      </c>
      <c r="L68" s="56">
        <f t="shared" si="22"/>
        <v>13200</v>
      </c>
      <c r="M68" s="56">
        <f t="shared" si="23"/>
        <v>0</v>
      </c>
      <c r="N68" s="57">
        <v>24753</v>
      </c>
      <c r="O68" s="58" t="s">
        <v>30</v>
      </c>
    </row>
    <row r="69" spans="1:15" ht="42" x14ac:dyDescent="0.35">
      <c r="A69" s="63">
        <v>43</v>
      </c>
      <c r="B69" s="77" t="s">
        <v>111</v>
      </c>
      <c r="C69" s="78">
        <v>14850</v>
      </c>
      <c r="D69" s="79">
        <v>24405</v>
      </c>
      <c r="E69" s="80">
        <f t="shared" si="20"/>
        <v>14850</v>
      </c>
      <c r="F69" s="55">
        <f>C69-E69</f>
        <v>0</v>
      </c>
      <c r="G69" s="55">
        <v>14850</v>
      </c>
      <c r="H69" s="55"/>
      <c r="I69" s="55"/>
      <c r="J69" s="55"/>
      <c r="K69" s="56">
        <f t="shared" si="21"/>
        <v>0</v>
      </c>
      <c r="L69" s="56">
        <f t="shared" si="22"/>
        <v>14850</v>
      </c>
      <c r="M69" s="56">
        <f t="shared" si="23"/>
        <v>0</v>
      </c>
      <c r="N69" s="57">
        <v>24753</v>
      </c>
      <c r="O69" s="58" t="s">
        <v>30</v>
      </c>
    </row>
    <row r="70" spans="1:15" ht="42" x14ac:dyDescent="0.35">
      <c r="A70" s="50">
        <v>44</v>
      </c>
      <c r="B70" s="73" t="s">
        <v>112</v>
      </c>
      <c r="C70" s="74">
        <v>14850</v>
      </c>
      <c r="D70" s="75">
        <v>24405</v>
      </c>
      <c r="E70" s="76">
        <f t="shared" si="20"/>
        <v>14850</v>
      </c>
      <c r="F70" s="55"/>
      <c r="G70" s="55">
        <v>14850</v>
      </c>
      <c r="H70" s="55"/>
      <c r="I70" s="55"/>
      <c r="J70" s="55"/>
      <c r="K70" s="56">
        <f t="shared" si="21"/>
        <v>0</v>
      </c>
      <c r="L70" s="56">
        <f t="shared" si="22"/>
        <v>14850</v>
      </c>
      <c r="M70" s="56">
        <f t="shared" si="23"/>
        <v>0</v>
      </c>
      <c r="N70" s="57">
        <v>24756</v>
      </c>
      <c r="O70" s="58" t="s">
        <v>30</v>
      </c>
    </row>
    <row r="71" spans="1:15" ht="21" x14ac:dyDescent="0.35">
      <c r="A71" s="50"/>
      <c r="B71" s="87" t="s">
        <v>113</v>
      </c>
      <c r="C71" s="53"/>
      <c r="D71" s="54"/>
      <c r="E71" s="53"/>
      <c r="F71" s="55"/>
      <c r="G71" s="55"/>
      <c r="H71" s="55"/>
      <c r="I71" s="55"/>
      <c r="J71" s="55"/>
      <c r="K71" s="56"/>
      <c r="L71" s="56"/>
      <c r="M71" s="56"/>
      <c r="N71" s="61"/>
      <c r="O71" s="49"/>
    </row>
    <row r="72" spans="1:15" ht="21" x14ac:dyDescent="0.35">
      <c r="A72" s="50"/>
      <c r="B72" s="87" t="s">
        <v>114</v>
      </c>
      <c r="C72" s="53"/>
      <c r="D72" s="54"/>
      <c r="E72" s="53"/>
      <c r="F72" s="55"/>
      <c r="G72" s="55"/>
      <c r="H72" s="55"/>
      <c r="I72" s="55"/>
      <c r="J72" s="55"/>
      <c r="K72" s="56"/>
      <c r="L72" s="56"/>
      <c r="M72" s="56"/>
      <c r="N72" s="61"/>
      <c r="O72" s="49"/>
    </row>
    <row r="73" spans="1:15" ht="39" x14ac:dyDescent="0.35">
      <c r="A73" s="50">
        <v>45</v>
      </c>
      <c r="B73" s="88" t="s">
        <v>115</v>
      </c>
      <c r="C73" s="76">
        <v>20723724.379999999</v>
      </c>
      <c r="D73" s="75">
        <v>24571</v>
      </c>
      <c r="E73" s="76">
        <f>+C73</f>
        <v>20723724.379999999</v>
      </c>
      <c r="F73" s="89">
        <f>C73-E73</f>
        <v>0</v>
      </c>
      <c r="G73" s="89">
        <v>616225.05000000005</v>
      </c>
      <c r="H73" s="89"/>
      <c r="I73" s="89">
        <v>20107499.329999998</v>
      </c>
      <c r="J73" s="89"/>
      <c r="K73" s="90">
        <f>H73+I73+J73</f>
        <v>20107499.329999998</v>
      </c>
      <c r="L73" s="90">
        <f>G73+K73</f>
        <v>20723724.379999999</v>
      </c>
      <c r="M73" s="90">
        <f>E73-L73</f>
        <v>0</v>
      </c>
      <c r="N73" s="91">
        <v>24866</v>
      </c>
      <c r="O73" s="58" t="s">
        <v>116</v>
      </c>
    </row>
    <row r="74" spans="1:15" ht="21" x14ac:dyDescent="0.35">
      <c r="A74" s="50"/>
      <c r="B74" s="88"/>
      <c r="C74" s="76"/>
      <c r="D74" s="75"/>
      <c r="E74" s="76"/>
      <c r="F74" s="89"/>
      <c r="G74" s="89"/>
      <c r="H74" s="89"/>
      <c r="I74" s="89"/>
      <c r="J74" s="89"/>
      <c r="K74" s="90"/>
      <c r="L74" s="90"/>
      <c r="M74" s="90"/>
      <c r="N74" s="57">
        <v>24928</v>
      </c>
      <c r="O74" s="49" t="s">
        <v>117</v>
      </c>
    </row>
    <row r="75" spans="1:15" ht="21" x14ac:dyDescent="0.35">
      <c r="A75" s="50"/>
      <c r="B75" s="88"/>
      <c r="C75" s="55"/>
      <c r="D75" s="55"/>
      <c r="E75" s="55"/>
      <c r="F75" s="55"/>
      <c r="G75" s="55"/>
      <c r="H75" s="55"/>
      <c r="I75" s="55"/>
      <c r="J75" s="55"/>
      <c r="K75" s="56"/>
      <c r="L75" s="56"/>
      <c r="M75" s="56"/>
      <c r="N75" s="57"/>
      <c r="O75" s="49" t="s">
        <v>118</v>
      </c>
    </row>
    <row r="76" spans="1:15" ht="21" x14ac:dyDescent="0.35">
      <c r="A76" s="50"/>
      <c r="B76" s="88"/>
      <c r="C76" s="55"/>
      <c r="D76" s="55"/>
      <c r="E76" s="55"/>
      <c r="F76" s="55"/>
      <c r="G76" s="55"/>
      <c r="H76" s="55"/>
      <c r="I76" s="55"/>
      <c r="J76" s="55"/>
      <c r="K76" s="56"/>
      <c r="L76" s="56"/>
      <c r="M76" s="56"/>
      <c r="N76" s="57"/>
      <c r="O76" s="49" t="s">
        <v>119</v>
      </c>
    </row>
    <row r="77" spans="1:15" ht="21" x14ac:dyDescent="0.35">
      <c r="A77" s="50"/>
      <c r="B77" s="92" t="s">
        <v>120</v>
      </c>
      <c r="C77" s="55"/>
      <c r="D77" s="55"/>
      <c r="E77" s="55"/>
      <c r="F77" s="55"/>
      <c r="G77" s="55"/>
      <c r="H77" s="55"/>
      <c r="I77" s="55"/>
      <c r="J77" s="55"/>
      <c r="K77" s="56"/>
      <c r="L77" s="56"/>
      <c r="M77" s="56"/>
      <c r="N77" s="61"/>
      <c r="O77" s="49"/>
    </row>
    <row r="78" spans="1:15" ht="39" x14ac:dyDescent="0.35">
      <c r="A78" s="50">
        <v>46</v>
      </c>
      <c r="B78" s="93" t="s">
        <v>121</v>
      </c>
      <c r="C78" s="76">
        <v>26574587.5</v>
      </c>
      <c r="D78" s="75">
        <v>24671</v>
      </c>
      <c r="E78" s="76">
        <f>+C78</f>
        <v>26574587.5</v>
      </c>
      <c r="F78" s="89">
        <f>C78-E78</f>
        <v>0</v>
      </c>
      <c r="G78" s="89">
        <v>12719737.5</v>
      </c>
      <c r="H78" s="89"/>
      <c r="I78" s="89">
        <v>13854850</v>
      </c>
      <c r="J78" s="89"/>
      <c r="K78" s="90">
        <f>H78+I78+J78</f>
        <v>13854850</v>
      </c>
      <c r="L78" s="90">
        <f>G78+K78</f>
        <v>26574587.5</v>
      </c>
      <c r="M78" s="90">
        <f>E78-L78</f>
        <v>0</v>
      </c>
      <c r="N78" s="57">
        <v>24773</v>
      </c>
      <c r="O78" s="58" t="s">
        <v>122</v>
      </c>
    </row>
    <row r="79" spans="1:15" ht="21" x14ac:dyDescent="0.35">
      <c r="A79" s="50"/>
      <c r="B79" s="88"/>
      <c r="C79" s="55"/>
      <c r="D79" s="55"/>
      <c r="E79" s="55"/>
      <c r="F79" s="55"/>
      <c r="G79" s="55"/>
      <c r="H79" s="55"/>
      <c r="I79" s="55"/>
      <c r="J79" s="55"/>
      <c r="K79" s="56"/>
      <c r="L79" s="56"/>
      <c r="M79" s="56"/>
      <c r="N79" s="57">
        <v>24804</v>
      </c>
      <c r="O79" s="49" t="s">
        <v>123</v>
      </c>
    </row>
    <row r="80" spans="1:15" ht="21" x14ac:dyDescent="0.35">
      <c r="A80" s="50"/>
      <c r="B80" s="94"/>
      <c r="C80" s="55"/>
      <c r="D80" s="55"/>
      <c r="E80" s="55"/>
      <c r="F80" s="55"/>
      <c r="G80" s="55"/>
      <c r="H80" s="55"/>
      <c r="I80" s="55"/>
      <c r="J80" s="55"/>
      <c r="K80" s="56"/>
      <c r="L80" s="56"/>
      <c r="M80" s="56"/>
      <c r="N80" s="95">
        <v>24812</v>
      </c>
      <c r="O80" s="96" t="s">
        <v>124</v>
      </c>
    </row>
    <row r="81" spans="1:15" ht="21" x14ac:dyDescent="0.35">
      <c r="A81" s="50"/>
      <c r="B81" s="94"/>
      <c r="C81" s="55"/>
      <c r="D81" s="55"/>
      <c r="E81" s="55"/>
      <c r="F81" s="55"/>
      <c r="G81" s="55"/>
      <c r="H81" s="55"/>
      <c r="I81" s="55"/>
      <c r="J81" s="55"/>
      <c r="K81" s="56"/>
      <c r="L81" s="56"/>
      <c r="M81" s="56"/>
      <c r="N81" s="95">
        <v>24831</v>
      </c>
      <c r="O81" s="96" t="s">
        <v>125</v>
      </c>
    </row>
    <row r="82" spans="1:15" ht="21" x14ac:dyDescent="0.35">
      <c r="A82" s="50"/>
      <c r="B82" s="94"/>
      <c r="C82" s="55"/>
      <c r="D82" s="55"/>
      <c r="E82" s="55"/>
      <c r="F82" s="55"/>
      <c r="G82" s="55"/>
      <c r="H82" s="55"/>
      <c r="I82" s="55"/>
      <c r="J82" s="55"/>
      <c r="K82" s="56"/>
      <c r="L82" s="56"/>
      <c r="M82" s="56"/>
      <c r="N82" s="91">
        <v>24868</v>
      </c>
      <c r="O82" s="97" t="s">
        <v>126</v>
      </c>
    </row>
    <row r="83" spans="1:15" ht="21" x14ac:dyDescent="0.35">
      <c r="A83" s="50"/>
      <c r="B83" s="94" t="s">
        <v>127</v>
      </c>
      <c r="C83" s="55"/>
      <c r="D83" s="55"/>
      <c r="E83" s="55"/>
      <c r="F83" s="55"/>
      <c r="G83" s="55"/>
      <c r="H83" s="55"/>
      <c r="I83" s="55"/>
      <c r="J83" s="55"/>
      <c r="K83" s="56"/>
      <c r="L83" s="56"/>
      <c r="M83" s="56"/>
      <c r="N83" s="57">
        <v>24928</v>
      </c>
      <c r="O83" s="96" t="s">
        <v>128</v>
      </c>
    </row>
    <row r="84" spans="1:15" ht="42" x14ac:dyDescent="0.35">
      <c r="A84" s="50">
        <v>47</v>
      </c>
      <c r="B84" s="73" t="s">
        <v>129</v>
      </c>
      <c r="C84" s="98">
        <v>63315</v>
      </c>
      <c r="D84" s="54">
        <v>24707</v>
      </c>
      <c r="E84" s="53">
        <f t="shared" ref="E84:E106" si="24">+C84</f>
        <v>63315</v>
      </c>
      <c r="F84" s="55">
        <f t="shared" ref="F84:F116" si="25">C84-E84</f>
        <v>0</v>
      </c>
      <c r="G84" s="55">
        <v>60165</v>
      </c>
      <c r="H84" s="55"/>
      <c r="I84" s="55"/>
      <c r="J84" s="55"/>
      <c r="K84" s="56">
        <f t="shared" ref="K84:K116" si="26">H84+I84+J84</f>
        <v>0</v>
      </c>
      <c r="L84" s="56">
        <f t="shared" ref="L84:L116" si="27">G84+K84</f>
        <v>60165</v>
      </c>
      <c r="M84" s="56">
        <f t="shared" ref="M84:M116" si="28">E84-L84</f>
        <v>3150</v>
      </c>
      <c r="N84" s="57">
        <v>24770</v>
      </c>
      <c r="O84" s="58" t="s">
        <v>30</v>
      </c>
    </row>
    <row r="85" spans="1:15" ht="42" x14ac:dyDescent="0.35">
      <c r="A85" s="63">
        <v>48</v>
      </c>
      <c r="B85" s="77" t="s">
        <v>130</v>
      </c>
      <c r="C85" s="99">
        <v>12663</v>
      </c>
      <c r="D85" s="66">
        <v>24707</v>
      </c>
      <c r="E85" s="65">
        <f t="shared" si="24"/>
        <v>12663</v>
      </c>
      <c r="F85" s="55">
        <f t="shared" si="25"/>
        <v>0</v>
      </c>
      <c r="G85" s="55">
        <v>12663</v>
      </c>
      <c r="H85" s="55"/>
      <c r="I85" s="55"/>
      <c r="J85" s="55"/>
      <c r="K85" s="56">
        <f t="shared" si="26"/>
        <v>0</v>
      </c>
      <c r="L85" s="56">
        <f t="shared" si="27"/>
        <v>12663</v>
      </c>
      <c r="M85" s="56">
        <f t="shared" si="28"/>
        <v>0</v>
      </c>
      <c r="N85" s="57">
        <v>24770</v>
      </c>
      <c r="O85" s="58" t="s">
        <v>30</v>
      </c>
    </row>
    <row r="86" spans="1:15" ht="42" x14ac:dyDescent="0.35">
      <c r="A86" s="50">
        <v>49</v>
      </c>
      <c r="B86" s="73" t="s">
        <v>131</v>
      </c>
      <c r="C86" s="98">
        <v>46935</v>
      </c>
      <c r="D86" s="54">
        <v>24707</v>
      </c>
      <c r="E86" s="53">
        <f t="shared" si="24"/>
        <v>46935</v>
      </c>
      <c r="F86" s="55">
        <f t="shared" si="25"/>
        <v>0</v>
      </c>
      <c r="G86" s="55">
        <v>44730</v>
      </c>
      <c r="H86" s="55"/>
      <c r="I86" s="55"/>
      <c r="J86" s="55"/>
      <c r="K86" s="56">
        <f t="shared" si="26"/>
        <v>0</v>
      </c>
      <c r="L86" s="56">
        <f t="shared" si="27"/>
        <v>44730</v>
      </c>
      <c r="M86" s="56">
        <f t="shared" si="28"/>
        <v>2205</v>
      </c>
      <c r="N86" s="57">
        <v>24775</v>
      </c>
      <c r="O86" s="58" t="s">
        <v>30</v>
      </c>
    </row>
    <row r="87" spans="1:15" ht="42" x14ac:dyDescent="0.35">
      <c r="A87" s="50">
        <v>50</v>
      </c>
      <c r="B87" s="73" t="s">
        <v>132</v>
      </c>
      <c r="C87" s="98">
        <v>9387</v>
      </c>
      <c r="D87" s="54">
        <v>24707</v>
      </c>
      <c r="E87" s="53">
        <f t="shared" si="24"/>
        <v>9387</v>
      </c>
      <c r="F87" s="55">
        <f t="shared" si="25"/>
        <v>0</v>
      </c>
      <c r="G87" s="55">
        <v>9387</v>
      </c>
      <c r="H87" s="55"/>
      <c r="I87" s="55"/>
      <c r="J87" s="55"/>
      <c r="K87" s="56">
        <f t="shared" si="26"/>
        <v>0</v>
      </c>
      <c r="L87" s="56">
        <f t="shared" si="27"/>
        <v>9387</v>
      </c>
      <c r="M87" s="56">
        <f t="shared" si="28"/>
        <v>0</v>
      </c>
      <c r="N87" s="57">
        <v>24775</v>
      </c>
      <c r="O87" s="58" t="s">
        <v>30</v>
      </c>
    </row>
    <row r="88" spans="1:15" ht="42" x14ac:dyDescent="0.35">
      <c r="A88" s="50">
        <v>51</v>
      </c>
      <c r="B88" s="73" t="s">
        <v>133</v>
      </c>
      <c r="C88" s="98">
        <v>36225</v>
      </c>
      <c r="D88" s="54">
        <v>24607</v>
      </c>
      <c r="E88" s="53">
        <f t="shared" si="24"/>
        <v>36225</v>
      </c>
      <c r="F88" s="55">
        <f t="shared" si="25"/>
        <v>0</v>
      </c>
      <c r="G88" s="55">
        <v>33390</v>
      </c>
      <c r="H88" s="55"/>
      <c r="I88" s="55"/>
      <c r="J88" s="55"/>
      <c r="K88" s="56">
        <f t="shared" si="26"/>
        <v>0</v>
      </c>
      <c r="L88" s="56">
        <f t="shared" si="27"/>
        <v>33390</v>
      </c>
      <c r="M88" s="56">
        <f t="shared" si="28"/>
        <v>2835</v>
      </c>
      <c r="N88" s="57">
        <v>24755</v>
      </c>
      <c r="O88" s="58" t="s">
        <v>75</v>
      </c>
    </row>
    <row r="89" spans="1:15" ht="42" x14ac:dyDescent="0.35">
      <c r="A89" s="63">
        <v>52</v>
      </c>
      <c r="B89" s="77" t="s">
        <v>134</v>
      </c>
      <c r="C89" s="99">
        <v>2415</v>
      </c>
      <c r="D89" s="66">
        <v>24607</v>
      </c>
      <c r="E89" s="65">
        <f t="shared" si="24"/>
        <v>2415</v>
      </c>
      <c r="F89" s="55">
        <f t="shared" si="25"/>
        <v>0</v>
      </c>
      <c r="G89" s="55">
        <v>2415</v>
      </c>
      <c r="H89" s="55"/>
      <c r="I89" s="55"/>
      <c r="J89" s="55"/>
      <c r="K89" s="56">
        <f t="shared" si="26"/>
        <v>0</v>
      </c>
      <c r="L89" s="56">
        <f t="shared" si="27"/>
        <v>2415</v>
      </c>
      <c r="M89" s="56">
        <f t="shared" si="28"/>
        <v>0</v>
      </c>
      <c r="N89" s="57">
        <v>24755</v>
      </c>
      <c r="O89" s="58" t="s">
        <v>75</v>
      </c>
    </row>
    <row r="90" spans="1:15" ht="60" customHeight="1" x14ac:dyDescent="0.35">
      <c r="A90" s="1023">
        <v>53</v>
      </c>
      <c r="B90" s="1024" t="s">
        <v>135</v>
      </c>
      <c r="C90" s="1037">
        <v>81585</v>
      </c>
      <c r="D90" s="1038">
        <v>24710</v>
      </c>
      <c r="E90" s="1039">
        <f t="shared" si="24"/>
        <v>81585</v>
      </c>
      <c r="F90" s="1028">
        <f t="shared" si="25"/>
        <v>0</v>
      </c>
      <c r="G90" s="1028">
        <v>81585</v>
      </c>
      <c r="H90" s="1028"/>
      <c r="I90" s="1028"/>
      <c r="J90" s="1028"/>
      <c r="K90" s="83">
        <f t="shared" si="26"/>
        <v>0</v>
      </c>
      <c r="L90" s="83">
        <f t="shared" si="27"/>
        <v>81585</v>
      </c>
      <c r="M90" s="83">
        <f t="shared" si="28"/>
        <v>0</v>
      </c>
      <c r="N90" s="1029">
        <v>24782</v>
      </c>
      <c r="O90" s="1030" t="s">
        <v>75</v>
      </c>
    </row>
    <row r="91" spans="1:15" ht="42" x14ac:dyDescent="0.35">
      <c r="A91" s="1016">
        <v>54</v>
      </c>
      <c r="B91" s="1031" t="s">
        <v>136</v>
      </c>
      <c r="C91" s="1040">
        <v>16317</v>
      </c>
      <c r="D91" s="1041">
        <v>24710</v>
      </c>
      <c r="E91" s="1042">
        <f t="shared" si="24"/>
        <v>16317</v>
      </c>
      <c r="F91" s="1018">
        <f t="shared" si="25"/>
        <v>0</v>
      </c>
      <c r="G91" s="1018">
        <v>16317</v>
      </c>
      <c r="H91" s="1018"/>
      <c r="I91" s="1018"/>
      <c r="J91" s="1018"/>
      <c r="K91" s="1019">
        <f t="shared" si="26"/>
        <v>0</v>
      </c>
      <c r="L91" s="1019">
        <f t="shared" si="27"/>
        <v>16317</v>
      </c>
      <c r="M91" s="1019">
        <f t="shared" si="28"/>
        <v>0</v>
      </c>
      <c r="N91" s="1035">
        <v>24782</v>
      </c>
      <c r="O91" s="1036" t="s">
        <v>75</v>
      </c>
    </row>
    <row r="92" spans="1:15" ht="42" x14ac:dyDescent="0.35">
      <c r="A92" s="63">
        <v>55</v>
      </c>
      <c r="B92" s="77" t="s">
        <v>137</v>
      </c>
      <c r="C92" s="99">
        <v>95760</v>
      </c>
      <c r="D92" s="66">
        <v>24707</v>
      </c>
      <c r="E92" s="65">
        <f t="shared" si="24"/>
        <v>95760</v>
      </c>
      <c r="F92" s="68">
        <f t="shared" si="25"/>
        <v>0</v>
      </c>
      <c r="G92" s="68">
        <v>86310</v>
      </c>
      <c r="H92" s="68"/>
      <c r="I92" s="68"/>
      <c r="J92" s="68"/>
      <c r="K92" s="69">
        <f t="shared" si="26"/>
        <v>0</v>
      </c>
      <c r="L92" s="69">
        <f t="shared" si="27"/>
        <v>86310</v>
      </c>
      <c r="M92" s="69">
        <f t="shared" si="28"/>
        <v>9450</v>
      </c>
      <c r="N92" s="84">
        <v>24761</v>
      </c>
      <c r="O92" s="85" t="s">
        <v>75</v>
      </c>
    </row>
    <row r="93" spans="1:15" ht="42" x14ac:dyDescent="0.35">
      <c r="A93" s="50">
        <v>56</v>
      </c>
      <c r="B93" s="86" t="s">
        <v>138</v>
      </c>
      <c r="C93" s="98">
        <v>51492</v>
      </c>
      <c r="D93" s="54">
        <v>24707</v>
      </c>
      <c r="E93" s="53">
        <f t="shared" si="24"/>
        <v>51492</v>
      </c>
      <c r="F93" s="55">
        <f t="shared" si="25"/>
        <v>0</v>
      </c>
      <c r="G93" s="55">
        <v>47313</v>
      </c>
      <c r="H93" s="55"/>
      <c r="I93" s="55"/>
      <c r="J93" s="55"/>
      <c r="K93" s="56">
        <f t="shared" si="26"/>
        <v>0</v>
      </c>
      <c r="L93" s="56">
        <f t="shared" si="27"/>
        <v>47313</v>
      </c>
      <c r="M93" s="56">
        <f t="shared" si="28"/>
        <v>4179</v>
      </c>
      <c r="N93" s="57">
        <v>24761</v>
      </c>
      <c r="O93" s="58" t="s">
        <v>75</v>
      </c>
    </row>
    <row r="94" spans="1:15" ht="42" x14ac:dyDescent="0.35">
      <c r="A94" s="63">
        <v>57</v>
      </c>
      <c r="B94" s="77" t="s">
        <v>139</v>
      </c>
      <c r="C94" s="99">
        <v>40320</v>
      </c>
      <c r="D94" s="66">
        <v>24707</v>
      </c>
      <c r="E94" s="65">
        <f t="shared" si="24"/>
        <v>40320</v>
      </c>
      <c r="F94" s="55">
        <f t="shared" si="25"/>
        <v>0</v>
      </c>
      <c r="G94" s="55">
        <v>34500</v>
      </c>
      <c r="H94" s="55"/>
      <c r="I94" s="55"/>
      <c r="J94" s="55"/>
      <c r="K94" s="56">
        <f t="shared" si="26"/>
        <v>0</v>
      </c>
      <c r="L94" s="56">
        <f t="shared" si="27"/>
        <v>34500</v>
      </c>
      <c r="M94" s="56">
        <f t="shared" si="28"/>
        <v>5820</v>
      </c>
      <c r="N94" s="57">
        <v>24767</v>
      </c>
      <c r="O94" s="58" t="s">
        <v>75</v>
      </c>
    </row>
    <row r="95" spans="1:15" ht="42" x14ac:dyDescent="0.35">
      <c r="A95" s="63">
        <v>58</v>
      </c>
      <c r="B95" s="73" t="s">
        <v>140</v>
      </c>
      <c r="C95" s="98">
        <v>8064</v>
      </c>
      <c r="D95" s="54">
        <v>24707</v>
      </c>
      <c r="E95" s="53">
        <f t="shared" si="24"/>
        <v>8064</v>
      </c>
      <c r="F95" s="55">
        <f t="shared" si="25"/>
        <v>0</v>
      </c>
      <c r="G95" s="55">
        <v>7680</v>
      </c>
      <c r="H95" s="55"/>
      <c r="I95" s="55"/>
      <c r="J95" s="55"/>
      <c r="K95" s="56">
        <f t="shared" si="26"/>
        <v>0</v>
      </c>
      <c r="L95" s="56">
        <f t="shared" si="27"/>
        <v>7680</v>
      </c>
      <c r="M95" s="56">
        <f t="shared" si="28"/>
        <v>384</v>
      </c>
      <c r="N95" s="57">
        <v>24767</v>
      </c>
      <c r="O95" s="58" t="s">
        <v>75</v>
      </c>
    </row>
    <row r="96" spans="1:15" ht="42" x14ac:dyDescent="0.35">
      <c r="A96" s="63">
        <v>59</v>
      </c>
      <c r="B96" s="73" t="s">
        <v>141</v>
      </c>
      <c r="C96" s="98">
        <v>23310</v>
      </c>
      <c r="D96" s="54">
        <v>24605</v>
      </c>
      <c r="E96" s="53">
        <f t="shared" si="24"/>
        <v>23310</v>
      </c>
      <c r="F96" s="55">
        <f t="shared" si="25"/>
        <v>0</v>
      </c>
      <c r="G96" s="55">
        <v>22050</v>
      </c>
      <c r="H96" s="55"/>
      <c r="I96" s="55"/>
      <c r="J96" s="55"/>
      <c r="K96" s="56">
        <f t="shared" si="26"/>
        <v>0</v>
      </c>
      <c r="L96" s="56">
        <f t="shared" si="27"/>
        <v>22050</v>
      </c>
      <c r="M96" s="56">
        <f t="shared" si="28"/>
        <v>1260</v>
      </c>
      <c r="N96" s="57">
        <v>24754</v>
      </c>
      <c r="O96" s="58" t="s">
        <v>75</v>
      </c>
    </row>
    <row r="97" spans="1:15" ht="42" x14ac:dyDescent="0.35">
      <c r="A97" s="63">
        <v>60</v>
      </c>
      <c r="B97" s="73" t="s">
        <v>142</v>
      </c>
      <c r="C97" s="98">
        <v>11655</v>
      </c>
      <c r="D97" s="54">
        <v>24605</v>
      </c>
      <c r="E97" s="53">
        <f t="shared" si="24"/>
        <v>11655</v>
      </c>
      <c r="F97" s="55">
        <f t="shared" si="25"/>
        <v>0</v>
      </c>
      <c r="G97" s="55">
        <v>11655</v>
      </c>
      <c r="H97" s="55"/>
      <c r="I97" s="55"/>
      <c r="J97" s="55"/>
      <c r="K97" s="56">
        <f t="shared" si="26"/>
        <v>0</v>
      </c>
      <c r="L97" s="56">
        <f t="shared" si="27"/>
        <v>11655</v>
      </c>
      <c r="M97" s="56">
        <f t="shared" si="28"/>
        <v>0</v>
      </c>
      <c r="N97" s="57">
        <v>24767</v>
      </c>
      <c r="O97" s="58" t="s">
        <v>75</v>
      </c>
    </row>
    <row r="98" spans="1:15" ht="42" x14ac:dyDescent="0.35">
      <c r="A98" s="63">
        <v>61</v>
      </c>
      <c r="B98" s="73" t="s">
        <v>143</v>
      </c>
      <c r="C98" s="98">
        <v>24360</v>
      </c>
      <c r="D98" s="54">
        <v>24605</v>
      </c>
      <c r="E98" s="53">
        <f t="shared" si="24"/>
        <v>24360</v>
      </c>
      <c r="F98" s="55">
        <f t="shared" si="25"/>
        <v>0</v>
      </c>
      <c r="G98" s="55">
        <v>21750</v>
      </c>
      <c r="H98" s="55"/>
      <c r="I98" s="55"/>
      <c r="J98" s="55"/>
      <c r="K98" s="56">
        <f t="shared" si="26"/>
        <v>0</v>
      </c>
      <c r="L98" s="56">
        <f t="shared" si="27"/>
        <v>21750</v>
      </c>
      <c r="M98" s="56">
        <f t="shared" si="28"/>
        <v>2610</v>
      </c>
      <c r="N98" s="57">
        <v>24769</v>
      </c>
      <c r="O98" s="58" t="s">
        <v>75</v>
      </c>
    </row>
    <row r="99" spans="1:15" ht="42" x14ac:dyDescent="0.35">
      <c r="A99" s="63">
        <v>62</v>
      </c>
      <c r="B99" s="77" t="s">
        <v>144</v>
      </c>
      <c r="C99" s="99">
        <v>33705</v>
      </c>
      <c r="D99" s="66">
        <v>24605</v>
      </c>
      <c r="E99" s="65">
        <f t="shared" si="24"/>
        <v>33705</v>
      </c>
      <c r="F99" s="55">
        <f t="shared" si="25"/>
        <v>0</v>
      </c>
      <c r="G99" s="55">
        <v>30870</v>
      </c>
      <c r="H99" s="55"/>
      <c r="I99" s="55"/>
      <c r="J99" s="55"/>
      <c r="K99" s="56">
        <f t="shared" si="26"/>
        <v>0</v>
      </c>
      <c r="L99" s="56">
        <f t="shared" si="27"/>
        <v>30870</v>
      </c>
      <c r="M99" s="56">
        <f t="shared" si="28"/>
        <v>2835</v>
      </c>
      <c r="N99" s="57">
        <v>24784</v>
      </c>
      <c r="O99" s="58" t="s">
        <v>75</v>
      </c>
    </row>
    <row r="100" spans="1:15" ht="42" x14ac:dyDescent="0.35">
      <c r="A100" s="63">
        <v>63</v>
      </c>
      <c r="B100" s="73" t="s">
        <v>145</v>
      </c>
      <c r="C100" s="98">
        <v>2247</v>
      </c>
      <c r="D100" s="66">
        <v>24605</v>
      </c>
      <c r="E100" s="53">
        <f t="shared" si="24"/>
        <v>2247</v>
      </c>
      <c r="F100" s="55">
        <f t="shared" si="25"/>
        <v>0</v>
      </c>
      <c r="G100" s="55">
        <v>2163</v>
      </c>
      <c r="H100" s="55"/>
      <c r="I100" s="55"/>
      <c r="J100" s="55"/>
      <c r="K100" s="56">
        <f t="shared" si="26"/>
        <v>0</v>
      </c>
      <c r="L100" s="56">
        <f t="shared" si="27"/>
        <v>2163</v>
      </c>
      <c r="M100" s="56">
        <f t="shared" si="28"/>
        <v>84</v>
      </c>
      <c r="N100" s="57">
        <v>24784</v>
      </c>
      <c r="O100" s="58" t="s">
        <v>75</v>
      </c>
    </row>
    <row r="101" spans="1:15" ht="42" x14ac:dyDescent="0.35">
      <c r="A101" s="50">
        <v>64</v>
      </c>
      <c r="B101" s="73" t="s">
        <v>146</v>
      </c>
      <c r="C101" s="98">
        <v>154665</v>
      </c>
      <c r="D101" s="54">
        <v>24707</v>
      </c>
      <c r="E101" s="53">
        <f t="shared" si="24"/>
        <v>154665</v>
      </c>
      <c r="F101" s="55">
        <f t="shared" si="25"/>
        <v>0</v>
      </c>
      <c r="G101" s="55">
        <v>139230</v>
      </c>
      <c r="H101" s="55"/>
      <c r="I101" s="55"/>
      <c r="J101" s="55"/>
      <c r="K101" s="56">
        <f t="shared" si="26"/>
        <v>0</v>
      </c>
      <c r="L101" s="56">
        <f t="shared" si="27"/>
        <v>139230</v>
      </c>
      <c r="M101" s="56">
        <f t="shared" si="28"/>
        <v>15435</v>
      </c>
      <c r="N101" s="57">
        <v>24767</v>
      </c>
      <c r="O101" s="58" t="s">
        <v>75</v>
      </c>
    </row>
    <row r="102" spans="1:15" ht="42" x14ac:dyDescent="0.35">
      <c r="A102" s="50">
        <v>65</v>
      </c>
      <c r="B102" s="73" t="s">
        <v>147</v>
      </c>
      <c r="C102" s="98">
        <v>30933</v>
      </c>
      <c r="D102" s="54">
        <v>24707</v>
      </c>
      <c r="E102" s="53">
        <f t="shared" si="24"/>
        <v>30933</v>
      </c>
      <c r="F102" s="55">
        <f t="shared" si="25"/>
        <v>0</v>
      </c>
      <c r="G102" s="55">
        <v>30933</v>
      </c>
      <c r="H102" s="55"/>
      <c r="I102" s="55"/>
      <c r="J102" s="55"/>
      <c r="K102" s="56">
        <f t="shared" si="26"/>
        <v>0</v>
      </c>
      <c r="L102" s="56">
        <f t="shared" si="27"/>
        <v>30933</v>
      </c>
      <c r="M102" s="56">
        <f t="shared" si="28"/>
        <v>0</v>
      </c>
      <c r="N102" s="57">
        <v>24767</v>
      </c>
      <c r="O102" s="58" t="s">
        <v>75</v>
      </c>
    </row>
    <row r="103" spans="1:15" ht="42" x14ac:dyDescent="0.35">
      <c r="A103" s="50">
        <v>66</v>
      </c>
      <c r="B103" s="73" t="s">
        <v>148</v>
      </c>
      <c r="C103" s="98">
        <v>51555</v>
      </c>
      <c r="D103" s="54">
        <v>24707</v>
      </c>
      <c r="E103" s="53">
        <f t="shared" si="24"/>
        <v>51555</v>
      </c>
      <c r="F103" s="55">
        <f t="shared" si="25"/>
        <v>0</v>
      </c>
      <c r="G103" s="55">
        <v>26520</v>
      </c>
      <c r="H103" s="55"/>
      <c r="I103" s="55"/>
      <c r="J103" s="55"/>
      <c r="K103" s="56">
        <f t="shared" si="26"/>
        <v>0</v>
      </c>
      <c r="L103" s="56">
        <f t="shared" si="27"/>
        <v>26520</v>
      </c>
      <c r="M103" s="56">
        <f t="shared" si="28"/>
        <v>25035</v>
      </c>
      <c r="N103" s="57">
        <v>24767</v>
      </c>
      <c r="O103" s="58" t="s">
        <v>75</v>
      </c>
    </row>
    <row r="104" spans="1:15" ht="42" x14ac:dyDescent="0.35">
      <c r="A104" s="50">
        <v>67</v>
      </c>
      <c r="B104" s="73" t="s">
        <v>149</v>
      </c>
      <c r="C104" s="98">
        <v>10311</v>
      </c>
      <c r="D104" s="54">
        <v>24707</v>
      </c>
      <c r="E104" s="53">
        <f t="shared" si="24"/>
        <v>10311</v>
      </c>
      <c r="F104" s="55">
        <f t="shared" si="25"/>
        <v>0</v>
      </c>
      <c r="G104" s="55">
        <v>5892</v>
      </c>
      <c r="H104" s="55"/>
      <c r="I104" s="55"/>
      <c r="J104" s="55"/>
      <c r="K104" s="56">
        <f t="shared" si="26"/>
        <v>0</v>
      </c>
      <c r="L104" s="56">
        <f t="shared" si="27"/>
        <v>5892</v>
      </c>
      <c r="M104" s="56">
        <f t="shared" si="28"/>
        <v>4419</v>
      </c>
      <c r="N104" s="57">
        <v>24767</v>
      </c>
      <c r="O104" s="58" t="s">
        <v>75</v>
      </c>
    </row>
    <row r="105" spans="1:15" ht="42" x14ac:dyDescent="0.35">
      <c r="A105" s="63">
        <v>68</v>
      </c>
      <c r="B105" s="77" t="s">
        <v>150</v>
      </c>
      <c r="C105" s="99">
        <v>49980</v>
      </c>
      <c r="D105" s="66">
        <v>24644</v>
      </c>
      <c r="E105" s="65">
        <f t="shared" si="24"/>
        <v>49980</v>
      </c>
      <c r="F105" s="55">
        <f t="shared" si="25"/>
        <v>0</v>
      </c>
      <c r="G105" s="55">
        <v>42375</v>
      </c>
      <c r="H105" s="55"/>
      <c r="I105" s="55"/>
      <c r="J105" s="55"/>
      <c r="K105" s="56">
        <f t="shared" si="26"/>
        <v>0</v>
      </c>
      <c r="L105" s="56">
        <f t="shared" si="27"/>
        <v>42375</v>
      </c>
      <c r="M105" s="56">
        <f t="shared" si="28"/>
        <v>7605</v>
      </c>
      <c r="N105" s="57">
        <v>24767</v>
      </c>
      <c r="O105" s="58" t="s">
        <v>75</v>
      </c>
    </row>
    <row r="106" spans="1:15" ht="42" x14ac:dyDescent="0.35">
      <c r="A106" s="63">
        <v>69</v>
      </c>
      <c r="B106" s="73" t="s">
        <v>151</v>
      </c>
      <c r="C106" s="98">
        <v>3332</v>
      </c>
      <c r="D106" s="54">
        <v>24644</v>
      </c>
      <c r="E106" s="53">
        <f t="shared" si="24"/>
        <v>3332</v>
      </c>
      <c r="F106" s="55">
        <f t="shared" si="25"/>
        <v>0</v>
      </c>
      <c r="G106" s="55">
        <v>2975</v>
      </c>
      <c r="H106" s="55"/>
      <c r="I106" s="55"/>
      <c r="J106" s="55"/>
      <c r="K106" s="56">
        <f t="shared" si="26"/>
        <v>0</v>
      </c>
      <c r="L106" s="56">
        <f t="shared" si="27"/>
        <v>2975</v>
      </c>
      <c r="M106" s="56">
        <f t="shared" si="28"/>
        <v>357</v>
      </c>
      <c r="N106" s="57">
        <v>24767</v>
      </c>
      <c r="O106" s="58" t="s">
        <v>75</v>
      </c>
    </row>
    <row r="107" spans="1:15" ht="42" x14ac:dyDescent="0.35">
      <c r="A107" s="50">
        <v>70</v>
      </c>
      <c r="B107" s="73" t="s">
        <v>152</v>
      </c>
      <c r="C107" s="98">
        <v>29925</v>
      </c>
      <c r="D107" s="54">
        <v>24605</v>
      </c>
      <c r="E107" s="53">
        <v>29925</v>
      </c>
      <c r="F107" s="55">
        <f t="shared" si="25"/>
        <v>0</v>
      </c>
      <c r="G107" s="55">
        <v>27000</v>
      </c>
      <c r="H107" s="55"/>
      <c r="I107" s="55"/>
      <c r="J107" s="55"/>
      <c r="K107" s="56">
        <f t="shared" si="26"/>
        <v>0</v>
      </c>
      <c r="L107" s="56">
        <f t="shared" si="27"/>
        <v>27000</v>
      </c>
      <c r="M107" s="56">
        <f t="shared" si="28"/>
        <v>2925</v>
      </c>
      <c r="N107" s="57">
        <v>24767</v>
      </c>
      <c r="O107" s="58" t="s">
        <v>75</v>
      </c>
    </row>
    <row r="108" spans="1:15" ht="42" x14ac:dyDescent="0.35">
      <c r="A108" s="50">
        <v>71</v>
      </c>
      <c r="B108" s="73" t="s">
        <v>153</v>
      </c>
      <c r="C108" s="98">
        <v>87570</v>
      </c>
      <c r="D108" s="54">
        <v>24707</v>
      </c>
      <c r="E108" s="53">
        <f t="shared" ref="E108:E116" si="29">+C108</f>
        <v>87570</v>
      </c>
      <c r="F108" s="55">
        <f t="shared" si="25"/>
        <v>0</v>
      </c>
      <c r="G108" s="55">
        <v>83475</v>
      </c>
      <c r="H108" s="55"/>
      <c r="I108" s="55"/>
      <c r="J108" s="55"/>
      <c r="K108" s="56">
        <f t="shared" si="26"/>
        <v>0</v>
      </c>
      <c r="L108" s="56">
        <f t="shared" si="27"/>
        <v>83475</v>
      </c>
      <c r="M108" s="56">
        <f t="shared" si="28"/>
        <v>4095</v>
      </c>
      <c r="N108" s="57">
        <v>24767</v>
      </c>
      <c r="O108" s="58" t="s">
        <v>75</v>
      </c>
    </row>
    <row r="109" spans="1:15" ht="42" x14ac:dyDescent="0.35">
      <c r="A109" s="50">
        <v>72</v>
      </c>
      <c r="B109" s="73" t="s">
        <v>154</v>
      </c>
      <c r="C109" s="98">
        <v>17514</v>
      </c>
      <c r="D109" s="54">
        <v>24707</v>
      </c>
      <c r="E109" s="53">
        <f t="shared" si="29"/>
        <v>17514</v>
      </c>
      <c r="F109" s="55">
        <f t="shared" si="25"/>
        <v>0</v>
      </c>
      <c r="G109" s="55">
        <v>17514</v>
      </c>
      <c r="H109" s="55"/>
      <c r="I109" s="55"/>
      <c r="J109" s="55"/>
      <c r="K109" s="56">
        <f t="shared" si="26"/>
        <v>0</v>
      </c>
      <c r="L109" s="56">
        <f t="shared" si="27"/>
        <v>17514</v>
      </c>
      <c r="M109" s="56">
        <f t="shared" si="28"/>
        <v>0</v>
      </c>
      <c r="N109" s="57">
        <v>24767</v>
      </c>
      <c r="O109" s="58" t="s">
        <v>75</v>
      </c>
    </row>
    <row r="110" spans="1:15" ht="42" x14ac:dyDescent="0.35">
      <c r="A110" s="50">
        <v>73</v>
      </c>
      <c r="B110" s="73" t="s">
        <v>155</v>
      </c>
      <c r="C110" s="98">
        <v>35280</v>
      </c>
      <c r="D110" s="54">
        <v>24605</v>
      </c>
      <c r="E110" s="53">
        <f t="shared" si="29"/>
        <v>35280</v>
      </c>
      <c r="F110" s="55">
        <f t="shared" si="25"/>
        <v>0</v>
      </c>
      <c r="G110" s="55">
        <v>28125</v>
      </c>
      <c r="H110" s="55"/>
      <c r="I110" s="55"/>
      <c r="J110" s="55"/>
      <c r="K110" s="56">
        <f t="shared" si="26"/>
        <v>0</v>
      </c>
      <c r="L110" s="56">
        <f t="shared" si="27"/>
        <v>28125</v>
      </c>
      <c r="M110" s="56">
        <f t="shared" si="28"/>
        <v>7155</v>
      </c>
      <c r="N110" s="57">
        <v>24775</v>
      </c>
      <c r="O110" s="58" t="s">
        <v>75</v>
      </c>
    </row>
    <row r="111" spans="1:15" ht="42" x14ac:dyDescent="0.35">
      <c r="A111" s="50">
        <v>74</v>
      </c>
      <c r="B111" s="86" t="s">
        <v>156</v>
      </c>
      <c r="C111" s="98">
        <v>21105</v>
      </c>
      <c r="D111" s="54">
        <v>24707</v>
      </c>
      <c r="E111" s="53">
        <f t="shared" si="29"/>
        <v>21105</v>
      </c>
      <c r="F111" s="55">
        <f t="shared" si="25"/>
        <v>0</v>
      </c>
      <c r="G111" s="55">
        <v>20055</v>
      </c>
      <c r="H111" s="55"/>
      <c r="I111" s="55"/>
      <c r="J111" s="55"/>
      <c r="K111" s="56">
        <f t="shared" si="26"/>
        <v>0</v>
      </c>
      <c r="L111" s="56">
        <f t="shared" si="27"/>
        <v>20055</v>
      </c>
      <c r="M111" s="56">
        <f t="shared" si="28"/>
        <v>1050</v>
      </c>
      <c r="N111" s="57">
        <v>24770</v>
      </c>
      <c r="O111" s="58" t="s">
        <v>75</v>
      </c>
    </row>
    <row r="112" spans="1:15" ht="42" x14ac:dyDescent="0.35">
      <c r="A112" s="1023">
        <v>75</v>
      </c>
      <c r="B112" s="1024" t="s">
        <v>157</v>
      </c>
      <c r="C112" s="1037">
        <v>4221</v>
      </c>
      <c r="D112" s="1038">
        <v>24707</v>
      </c>
      <c r="E112" s="1039">
        <f t="shared" si="29"/>
        <v>4221</v>
      </c>
      <c r="F112" s="1028">
        <f t="shared" si="25"/>
        <v>0</v>
      </c>
      <c r="G112" s="1028">
        <v>4221</v>
      </c>
      <c r="H112" s="1028"/>
      <c r="I112" s="1028"/>
      <c r="J112" s="1028"/>
      <c r="K112" s="83">
        <f t="shared" si="26"/>
        <v>0</v>
      </c>
      <c r="L112" s="83">
        <f t="shared" si="27"/>
        <v>4221</v>
      </c>
      <c r="M112" s="83">
        <f t="shared" si="28"/>
        <v>0</v>
      </c>
      <c r="N112" s="1029">
        <v>24770</v>
      </c>
      <c r="O112" s="1030" t="s">
        <v>75</v>
      </c>
    </row>
    <row r="113" spans="1:15" ht="42" x14ac:dyDescent="0.35">
      <c r="A113" s="1023">
        <v>76</v>
      </c>
      <c r="B113" s="1024" t="s">
        <v>158</v>
      </c>
      <c r="C113" s="1037">
        <v>15645</v>
      </c>
      <c r="D113" s="1038">
        <v>24707</v>
      </c>
      <c r="E113" s="1039">
        <f t="shared" si="29"/>
        <v>15645</v>
      </c>
      <c r="F113" s="1028">
        <f t="shared" si="25"/>
        <v>0</v>
      </c>
      <c r="G113" s="1028">
        <v>8520</v>
      </c>
      <c r="H113" s="1028"/>
      <c r="I113" s="1028"/>
      <c r="J113" s="1028"/>
      <c r="K113" s="83">
        <f t="shared" si="26"/>
        <v>0</v>
      </c>
      <c r="L113" s="83">
        <f t="shared" si="27"/>
        <v>8520</v>
      </c>
      <c r="M113" s="83">
        <f t="shared" si="28"/>
        <v>7125</v>
      </c>
      <c r="N113" s="1029">
        <v>24775</v>
      </c>
      <c r="O113" s="1030" t="s">
        <v>75</v>
      </c>
    </row>
    <row r="114" spans="1:15" ht="42" x14ac:dyDescent="0.35">
      <c r="A114" s="1016">
        <v>77</v>
      </c>
      <c r="B114" s="1031" t="s">
        <v>159</v>
      </c>
      <c r="C114" s="1040">
        <v>3129</v>
      </c>
      <c r="D114" s="1041">
        <v>24707</v>
      </c>
      <c r="E114" s="1042">
        <f t="shared" si="29"/>
        <v>3129</v>
      </c>
      <c r="F114" s="1018">
        <f t="shared" si="25"/>
        <v>0</v>
      </c>
      <c r="G114" s="1018">
        <v>1788</v>
      </c>
      <c r="H114" s="1018"/>
      <c r="I114" s="1018"/>
      <c r="J114" s="1018"/>
      <c r="K114" s="1019">
        <f t="shared" si="26"/>
        <v>0</v>
      </c>
      <c r="L114" s="1019">
        <f t="shared" si="27"/>
        <v>1788</v>
      </c>
      <c r="M114" s="1019">
        <f t="shared" si="28"/>
        <v>1341</v>
      </c>
      <c r="N114" s="1035">
        <v>24775</v>
      </c>
      <c r="O114" s="1036" t="s">
        <v>75</v>
      </c>
    </row>
    <row r="115" spans="1:15" ht="42" x14ac:dyDescent="0.35">
      <c r="A115" s="63">
        <v>78</v>
      </c>
      <c r="B115" s="77" t="s">
        <v>160</v>
      </c>
      <c r="C115" s="99">
        <v>29190</v>
      </c>
      <c r="D115" s="66">
        <v>24707</v>
      </c>
      <c r="E115" s="65">
        <f t="shared" si="29"/>
        <v>29190</v>
      </c>
      <c r="F115" s="68">
        <f t="shared" si="25"/>
        <v>0</v>
      </c>
      <c r="G115" s="68">
        <v>12345</v>
      </c>
      <c r="H115" s="68"/>
      <c r="I115" s="68"/>
      <c r="J115" s="68"/>
      <c r="K115" s="69">
        <f t="shared" si="26"/>
        <v>0</v>
      </c>
      <c r="L115" s="69">
        <f t="shared" si="27"/>
        <v>12345</v>
      </c>
      <c r="M115" s="69">
        <f t="shared" si="28"/>
        <v>16845</v>
      </c>
      <c r="N115" s="84">
        <v>24789</v>
      </c>
      <c r="O115" s="100" t="s">
        <v>30</v>
      </c>
    </row>
    <row r="116" spans="1:15" ht="42" x14ac:dyDescent="0.35">
      <c r="A116" s="50">
        <v>79</v>
      </c>
      <c r="B116" s="73" t="s">
        <v>161</v>
      </c>
      <c r="C116" s="98">
        <v>5838</v>
      </c>
      <c r="D116" s="54">
        <v>24707</v>
      </c>
      <c r="E116" s="53">
        <f t="shared" si="29"/>
        <v>5838</v>
      </c>
      <c r="F116" s="55">
        <f t="shared" si="25"/>
        <v>0</v>
      </c>
      <c r="G116" s="55">
        <v>2592</v>
      </c>
      <c r="H116" s="55"/>
      <c r="I116" s="55"/>
      <c r="J116" s="55"/>
      <c r="K116" s="56">
        <f t="shared" si="26"/>
        <v>0</v>
      </c>
      <c r="L116" s="56">
        <f t="shared" si="27"/>
        <v>2592</v>
      </c>
      <c r="M116" s="56">
        <f t="shared" si="28"/>
        <v>3246</v>
      </c>
      <c r="N116" s="57">
        <v>24789</v>
      </c>
      <c r="O116" s="101" t="s">
        <v>30</v>
      </c>
    </row>
    <row r="117" spans="1:15" ht="21" x14ac:dyDescent="0.35">
      <c r="A117" s="63"/>
      <c r="B117" s="102" t="s">
        <v>14</v>
      </c>
      <c r="C117" s="53"/>
      <c r="D117" s="54"/>
      <c r="E117" s="53"/>
      <c r="F117" s="55"/>
      <c r="G117" s="55"/>
      <c r="H117" s="55"/>
      <c r="I117" s="55"/>
      <c r="J117" s="55"/>
      <c r="K117" s="56"/>
      <c r="L117" s="56"/>
      <c r="M117" s="56"/>
      <c r="N117" s="61"/>
      <c r="O117" s="49"/>
    </row>
    <row r="118" spans="1:15" ht="42" x14ac:dyDescent="0.35">
      <c r="A118" s="50">
        <v>80</v>
      </c>
      <c r="B118" s="73" t="s">
        <v>162</v>
      </c>
      <c r="C118" s="53">
        <v>16500</v>
      </c>
      <c r="D118" s="54">
        <v>24508</v>
      </c>
      <c r="E118" s="53">
        <v>16500</v>
      </c>
      <c r="F118" s="55">
        <v>0</v>
      </c>
      <c r="G118" s="55">
        <v>16500</v>
      </c>
      <c r="H118" s="55"/>
      <c r="I118" s="55"/>
      <c r="J118" s="55"/>
      <c r="K118" s="56">
        <f>+H118+I118+J118</f>
        <v>0</v>
      </c>
      <c r="L118" s="56">
        <f t="shared" ref="L118:L120" si="30">+G118+K118</f>
        <v>16500</v>
      </c>
      <c r="M118" s="56">
        <f>+E118-L118</f>
        <v>0</v>
      </c>
      <c r="N118" s="57">
        <v>24754</v>
      </c>
      <c r="O118" s="58" t="s">
        <v>30</v>
      </c>
    </row>
    <row r="119" spans="1:15" ht="42" x14ac:dyDescent="0.35">
      <c r="A119" s="50">
        <v>81</v>
      </c>
      <c r="B119" s="73" t="s">
        <v>163</v>
      </c>
      <c r="C119" s="53">
        <v>16500</v>
      </c>
      <c r="D119" s="54">
        <v>24508</v>
      </c>
      <c r="E119" s="53">
        <v>16500</v>
      </c>
      <c r="F119" s="55">
        <f>C119-E119</f>
        <v>0</v>
      </c>
      <c r="G119" s="55">
        <v>16500</v>
      </c>
      <c r="H119" s="55"/>
      <c r="I119" s="55"/>
      <c r="J119" s="55"/>
      <c r="K119" s="56">
        <f>H119+I119+J119</f>
        <v>0</v>
      </c>
      <c r="L119" s="56">
        <f t="shared" si="30"/>
        <v>16500</v>
      </c>
      <c r="M119" s="56">
        <f>E119-L119</f>
        <v>0</v>
      </c>
      <c r="N119" s="57">
        <v>24754</v>
      </c>
      <c r="O119" s="58" t="s">
        <v>30</v>
      </c>
    </row>
    <row r="120" spans="1:15" ht="42" x14ac:dyDescent="0.35">
      <c r="A120" s="50">
        <v>82</v>
      </c>
      <c r="B120" s="73" t="s">
        <v>164</v>
      </c>
      <c r="C120" s="53">
        <v>16500</v>
      </c>
      <c r="D120" s="54">
        <v>24650</v>
      </c>
      <c r="E120" s="53">
        <v>16500</v>
      </c>
      <c r="F120" s="55"/>
      <c r="G120" s="55">
        <v>16500</v>
      </c>
      <c r="H120" s="55"/>
      <c r="I120" s="55"/>
      <c r="J120" s="55"/>
      <c r="K120" s="56">
        <f>+H120+I120+J120</f>
        <v>0</v>
      </c>
      <c r="L120" s="56">
        <f t="shared" si="30"/>
        <v>16500</v>
      </c>
      <c r="M120" s="56">
        <f>+E120-L120</f>
        <v>0</v>
      </c>
      <c r="N120" s="57">
        <v>24754</v>
      </c>
      <c r="O120" s="58" t="s">
        <v>30</v>
      </c>
    </row>
    <row r="121" spans="1:15" ht="21" x14ac:dyDescent="0.35">
      <c r="A121" s="103"/>
      <c r="B121" s="104" t="s">
        <v>165</v>
      </c>
      <c r="C121" s="105">
        <f>SUM(C12:C120)</f>
        <v>50268614.32</v>
      </c>
      <c r="D121" s="105"/>
      <c r="E121" s="105">
        <f t="shared" ref="E121:J121" si="31">SUM(E12:E120)</f>
        <v>50268614.32</v>
      </c>
      <c r="F121" s="105">
        <f t="shared" si="31"/>
        <v>0</v>
      </c>
      <c r="G121" s="105">
        <f t="shared" si="31"/>
        <v>16174819.99</v>
      </c>
      <c r="H121" s="105">
        <f t="shared" si="31"/>
        <v>0</v>
      </c>
      <c r="I121" s="106">
        <f t="shared" si="31"/>
        <v>33962349.329999998</v>
      </c>
      <c r="J121" s="106">
        <f t="shared" si="31"/>
        <v>0</v>
      </c>
      <c r="K121" s="107">
        <f t="shared" ref="K121:M121" si="32">SUM(K13:K120)</f>
        <v>33962349.329999998</v>
      </c>
      <c r="L121" s="107">
        <f t="shared" si="32"/>
        <v>50137169.32</v>
      </c>
      <c r="M121" s="107">
        <f t="shared" si="32"/>
        <v>131445</v>
      </c>
      <c r="N121" s="108"/>
      <c r="O121" s="109"/>
    </row>
    <row r="122" spans="1:15" ht="21" x14ac:dyDescent="0.35">
      <c r="A122" s="110"/>
      <c r="B122" s="111" t="s">
        <v>166</v>
      </c>
      <c r="C122" s="80"/>
      <c r="D122" s="40"/>
      <c r="E122" s="40"/>
      <c r="F122" s="40"/>
      <c r="G122" s="40"/>
      <c r="H122" s="40"/>
      <c r="I122" s="40"/>
      <c r="J122" s="40"/>
      <c r="K122" s="41"/>
      <c r="L122" s="41"/>
      <c r="M122" s="41"/>
      <c r="N122" s="24"/>
      <c r="O122" s="43"/>
    </row>
    <row r="123" spans="1:15" ht="21" x14ac:dyDescent="0.35">
      <c r="A123" s="112"/>
      <c r="B123" s="113" t="s">
        <v>113</v>
      </c>
      <c r="C123" s="76"/>
      <c r="D123" s="46"/>
      <c r="E123" s="46"/>
      <c r="F123" s="46"/>
      <c r="G123" s="46"/>
      <c r="H123" s="46"/>
      <c r="I123" s="46"/>
      <c r="J123" s="46"/>
      <c r="K123" s="47"/>
      <c r="L123" s="47"/>
      <c r="M123" s="47"/>
      <c r="N123" s="61"/>
      <c r="O123" s="49"/>
    </row>
    <row r="124" spans="1:15" ht="21" x14ac:dyDescent="0.35">
      <c r="A124" s="112">
        <v>1</v>
      </c>
      <c r="B124" s="114" t="s">
        <v>167</v>
      </c>
      <c r="C124" s="76"/>
      <c r="D124" s="46"/>
      <c r="E124" s="46"/>
      <c r="F124" s="46"/>
      <c r="G124" s="46"/>
      <c r="H124" s="46"/>
      <c r="I124" s="46"/>
      <c r="J124" s="46"/>
      <c r="K124" s="47"/>
      <c r="L124" s="47"/>
      <c r="M124" s="47"/>
      <c r="N124" s="61"/>
      <c r="O124" s="49"/>
    </row>
    <row r="125" spans="1:15" ht="21" x14ac:dyDescent="0.35">
      <c r="A125" s="112"/>
      <c r="B125" s="115" t="s">
        <v>168</v>
      </c>
      <c r="C125" s="76">
        <v>8000000</v>
      </c>
      <c r="D125" s="55"/>
      <c r="E125" s="55"/>
      <c r="F125" s="55">
        <f>C125-E125</f>
        <v>8000000</v>
      </c>
      <c r="G125" s="55"/>
      <c r="H125" s="55"/>
      <c r="I125" s="55">
        <v>0</v>
      </c>
      <c r="J125" s="55">
        <v>0</v>
      </c>
      <c r="K125" s="56">
        <f>H125+I125+J125</f>
        <v>0</v>
      </c>
      <c r="L125" s="56">
        <f>G125+K125</f>
        <v>0</v>
      </c>
      <c r="M125" s="56">
        <f>E125-L125</f>
        <v>0</v>
      </c>
      <c r="N125" s="116">
        <v>45258</v>
      </c>
      <c r="O125" s="117" t="s">
        <v>169</v>
      </c>
    </row>
    <row r="126" spans="1:15" ht="21" x14ac:dyDescent="0.35">
      <c r="A126" s="112"/>
      <c r="B126" s="115" t="s">
        <v>170</v>
      </c>
      <c r="C126" s="76"/>
      <c r="D126" s="55"/>
      <c r="E126" s="55"/>
      <c r="F126" s="55"/>
      <c r="G126" s="55"/>
      <c r="H126" s="55"/>
      <c r="I126" s="55"/>
      <c r="J126" s="55"/>
      <c r="K126" s="56"/>
      <c r="L126" s="56"/>
      <c r="M126" s="56"/>
      <c r="N126" s="118" t="s">
        <v>171</v>
      </c>
      <c r="O126" s="119" t="s">
        <v>172</v>
      </c>
    </row>
    <row r="127" spans="1:15" ht="21" x14ac:dyDescent="0.35">
      <c r="A127" s="112"/>
      <c r="B127" s="120" t="s">
        <v>173</v>
      </c>
      <c r="C127" s="76"/>
      <c r="D127" s="55"/>
      <c r="E127" s="55"/>
      <c r="F127" s="55"/>
      <c r="G127" s="55"/>
      <c r="H127" s="55"/>
      <c r="I127" s="55"/>
      <c r="J127" s="55"/>
      <c r="K127" s="56"/>
      <c r="L127" s="56"/>
      <c r="M127" s="56"/>
      <c r="N127" s="118" t="s">
        <v>174</v>
      </c>
      <c r="O127" s="119" t="s">
        <v>175</v>
      </c>
    </row>
    <row r="128" spans="1:15" ht="21" x14ac:dyDescent="0.35">
      <c r="A128" s="112"/>
      <c r="B128" s="67" t="s">
        <v>176</v>
      </c>
      <c r="C128" s="76"/>
      <c r="D128" s="55"/>
      <c r="E128" s="55"/>
      <c r="F128" s="55"/>
      <c r="G128" s="55"/>
      <c r="H128" s="55"/>
      <c r="I128" s="55"/>
      <c r="J128" s="55"/>
      <c r="K128" s="56"/>
      <c r="L128" s="56"/>
      <c r="M128" s="56"/>
      <c r="N128" s="121" t="s">
        <v>177</v>
      </c>
      <c r="O128" s="122" t="s">
        <v>178</v>
      </c>
    </row>
    <row r="129" spans="1:15" ht="21" x14ac:dyDescent="0.35">
      <c r="A129" s="112"/>
      <c r="B129" s="67" t="s">
        <v>179</v>
      </c>
      <c r="C129" s="76"/>
      <c r="D129" s="55"/>
      <c r="E129" s="55"/>
      <c r="F129" s="55"/>
      <c r="G129" s="55"/>
      <c r="H129" s="55"/>
      <c r="I129" s="55"/>
      <c r="J129" s="55"/>
      <c r="K129" s="56"/>
      <c r="L129" s="56"/>
      <c r="M129" s="56"/>
      <c r="N129" s="121" t="s">
        <v>180</v>
      </c>
      <c r="O129" s="122" t="s">
        <v>181</v>
      </c>
    </row>
    <row r="130" spans="1:15" ht="21" x14ac:dyDescent="0.35">
      <c r="A130" s="112"/>
      <c r="B130" s="114" t="s">
        <v>182</v>
      </c>
      <c r="C130" s="76"/>
      <c r="D130" s="55"/>
      <c r="E130" s="55"/>
      <c r="F130" s="55"/>
      <c r="G130" s="55"/>
      <c r="H130" s="55"/>
      <c r="I130" s="55"/>
      <c r="J130" s="55"/>
      <c r="K130" s="56"/>
      <c r="L130" s="56"/>
      <c r="M130" s="56"/>
      <c r="N130" s="118" t="s">
        <v>183</v>
      </c>
      <c r="O130" s="123" t="s">
        <v>184</v>
      </c>
    </row>
    <row r="131" spans="1:15" ht="21" x14ac:dyDescent="0.35">
      <c r="A131" s="112"/>
      <c r="B131" s="124" t="s">
        <v>185</v>
      </c>
      <c r="C131" s="76"/>
      <c r="D131" s="55"/>
      <c r="E131" s="55"/>
      <c r="F131" s="55"/>
      <c r="G131" s="55"/>
      <c r="H131" s="55"/>
      <c r="I131" s="55"/>
      <c r="J131" s="55"/>
      <c r="K131" s="56"/>
      <c r="L131" s="56"/>
      <c r="M131" s="56"/>
      <c r="N131" s="118" t="s">
        <v>186</v>
      </c>
      <c r="O131" s="125" t="s">
        <v>187</v>
      </c>
    </row>
    <row r="132" spans="1:15" ht="21" x14ac:dyDescent="0.35">
      <c r="A132" s="126"/>
      <c r="B132" s="127"/>
      <c r="C132" s="68"/>
      <c r="D132" s="55"/>
      <c r="E132" s="55"/>
      <c r="F132" s="55"/>
      <c r="G132" s="55"/>
      <c r="H132" s="55"/>
      <c r="I132" s="55"/>
      <c r="J132" s="55"/>
      <c r="K132" s="56"/>
      <c r="L132" s="56"/>
      <c r="M132" s="56"/>
      <c r="N132" s="121"/>
      <c r="O132" s="128" t="s">
        <v>188</v>
      </c>
    </row>
    <row r="133" spans="1:15" ht="21" x14ac:dyDescent="0.35">
      <c r="A133" s="126"/>
      <c r="B133" s="127"/>
      <c r="C133" s="68"/>
      <c r="D133" s="55"/>
      <c r="E133" s="55"/>
      <c r="F133" s="55"/>
      <c r="G133" s="55"/>
      <c r="H133" s="55"/>
      <c r="I133" s="55"/>
      <c r="J133" s="55"/>
      <c r="K133" s="56"/>
      <c r="L133" s="56"/>
      <c r="M133" s="56"/>
      <c r="N133" s="118"/>
      <c r="O133" s="129" t="s">
        <v>189</v>
      </c>
    </row>
    <row r="134" spans="1:15" ht="21" x14ac:dyDescent="0.35">
      <c r="A134" s="126"/>
      <c r="B134" s="127"/>
      <c r="C134" s="68"/>
      <c r="D134" s="55"/>
      <c r="E134" s="55"/>
      <c r="F134" s="55"/>
      <c r="G134" s="55"/>
      <c r="H134" s="55"/>
      <c r="I134" s="55"/>
      <c r="J134" s="55"/>
      <c r="K134" s="56"/>
      <c r="L134" s="56"/>
      <c r="M134" s="56"/>
      <c r="N134" s="118" t="s">
        <v>190</v>
      </c>
      <c r="O134" s="130" t="s">
        <v>191</v>
      </c>
    </row>
    <row r="135" spans="1:15" ht="21" x14ac:dyDescent="0.35">
      <c r="A135" s="126"/>
      <c r="B135" s="127"/>
      <c r="C135" s="68"/>
      <c r="D135" s="55"/>
      <c r="E135" s="55"/>
      <c r="F135" s="55"/>
      <c r="G135" s="55"/>
      <c r="H135" s="55"/>
      <c r="I135" s="55"/>
      <c r="J135" s="55"/>
      <c r="K135" s="56"/>
      <c r="L135" s="56"/>
      <c r="M135" s="56"/>
      <c r="N135" s="118"/>
      <c r="O135" s="128" t="s">
        <v>192</v>
      </c>
    </row>
    <row r="136" spans="1:15" ht="21" x14ac:dyDescent="0.35">
      <c r="A136" s="126"/>
      <c r="B136" s="127"/>
      <c r="C136" s="68"/>
      <c r="D136" s="55"/>
      <c r="E136" s="55"/>
      <c r="F136" s="55"/>
      <c r="G136" s="55"/>
      <c r="H136" s="55"/>
      <c r="I136" s="55"/>
      <c r="J136" s="55"/>
      <c r="K136" s="56"/>
      <c r="L136" s="56"/>
      <c r="M136" s="56"/>
      <c r="N136" s="131" t="s">
        <v>193</v>
      </c>
      <c r="O136" s="128" t="s">
        <v>194</v>
      </c>
    </row>
    <row r="137" spans="1:15" ht="21" x14ac:dyDescent="0.35">
      <c r="A137" s="126"/>
      <c r="B137" s="127"/>
      <c r="C137" s="68"/>
      <c r="D137" s="55"/>
      <c r="E137" s="55"/>
      <c r="F137" s="55"/>
      <c r="G137" s="55"/>
      <c r="H137" s="55"/>
      <c r="I137" s="55"/>
      <c r="J137" s="55"/>
      <c r="K137" s="56"/>
      <c r="L137" s="56"/>
      <c r="M137" s="56"/>
      <c r="N137" s="118" t="s">
        <v>195</v>
      </c>
      <c r="O137" s="128" t="s">
        <v>196</v>
      </c>
    </row>
    <row r="138" spans="1:15" ht="21" x14ac:dyDescent="0.35">
      <c r="A138" s="126"/>
      <c r="B138" s="127"/>
      <c r="C138" s="68"/>
      <c r="D138" s="55"/>
      <c r="E138" s="55"/>
      <c r="F138" s="55"/>
      <c r="G138" s="55"/>
      <c r="H138" s="55"/>
      <c r="I138" s="55"/>
      <c r="J138" s="55"/>
      <c r="K138" s="56"/>
      <c r="L138" s="56"/>
      <c r="M138" s="56"/>
      <c r="N138" s="118" t="s">
        <v>197</v>
      </c>
      <c r="O138" s="128" t="s">
        <v>198</v>
      </c>
    </row>
    <row r="139" spans="1:15" ht="21" x14ac:dyDescent="0.35">
      <c r="A139" s="126"/>
      <c r="B139" s="127"/>
      <c r="C139" s="68"/>
      <c r="D139" s="55"/>
      <c r="E139" s="55"/>
      <c r="F139" s="55"/>
      <c r="G139" s="55"/>
      <c r="H139" s="55"/>
      <c r="I139" s="55"/>
      <c r="J139" s="55"/>
      <c r="K139" s="56"/>
      <c r="L139" s="56"/>
      <c r="M139" s="56"/>
      <c r="N139" s="118" t="s">
        <v>199</v>
      </c>
      <c r="O139" s="129" t="s">
        <v>200</v>
      </c>
    </row>
    <row r="140" spans="1:15" ht="21" x14ac:dyDescent="0.35">
      <c r="A140" s="126"/>
      <c r="B140" s="127"/>
      <c r="C140" s="68"/>
      <c r="D140" s="55"/>
      <c r="E140" s="55"/>
      <c r="F140" s="55"/>
      <c r="G140" s="55"/>
      <c r="H140" s="55"/>
      <c r="I140" s="55"/>
      <c r="J140" s="55"/>
      <c r="K140" s="56"/>
      <c r="L140" s="56"/>
      <c r="M140" s="56"/>
      <c r="N140" s="132" t="s">
        <v>201</v>
      </c>
      <c r="O140" s="133" t="s">
        <v>202</v>
      </c>
    </row>
    <row r="141" spans="1:15" ht="21" x14ac:dyDescent="0.35">
      <c r="A141" s="63"/>
      <c r="B141" s="134"/>
      <c r="C141" s="65"/>
      <c r="D141" s="55"/>
      <c r="E141" s="55"/>
      <c r="F141" s="55"/>
      <c r="G141" s="55"/>
      <c r="H141" s="55"/>
      <c r="I141" s="55"/>
      <c r="J141" s="55"/>
      <c r="K141" s="56"/>
      <c r="L141" s="56"/>
      <c r="M141" s="56"/>
      <c r="N141" s="132" t="s">
        <v>203</v>
      </c>
      <c r="O141" s="49" t="s">
        <v>204</v>
      </c>
    </row>
    <row r="142" spans="1:15" ht="21" x14ac:dyDescent="0.35">
      <c r="A142" s="63"/>
      <c r="B142" s="134"/>
      <c r="C142" s="65"/>
      <c r="D142" s="55"/>
      <c r="E142" s="55"/>
      <c r="F142" s="55"/>
      <c r="G142" s="55"/>
      <c r="H142" s="55"/>
      <c r="I142" s="55"/>
      <c r="J142" s="55"/>
      <c r="K142" s="56"/>
      <c r="L142" s="56"/>
      <c r="M142" s="56"/>
      <c r="N142" s="132"/>
      <c r="O142" s="49" t="s">
        <v>205</v>
      </c>
    </row>
    <row r="143" spans="1:15" ht="21" x14ac:dyDescent="0.35">
      <c r="A143" s="63"/>
      <c r="B143" s="134"/>
      <c r="C143" s="65"/>
      <c r="D143" s="55"/>
      <c r="E143" s="55"/>
      <c r="F143" s="55"/>
      <c r="G143" s="55"/>
      <c r="H143" s="55"/>
      <c r="I143" s="55"/>
      <c r="J143" s="55"/>
      <c r="K143" s="56"/>
      <c r="L143" s="56"/>
      <c r="M143" s="56"/>
      <c r="N143" s="132"/>
      <c r="O143" s="49" t="s">
        <v>206</v>
      </c>
    </row>
    <row r="144" spans="1:15" ht="21" x14ac:dyDescent="0.35">
      <c r="A144" s="63"/>
      <c r="B144" s="134"/>
      <c r="C144" s="65"/>
      <c r="D144" s="55"/>
      <c r="E144" s="55"/>
      <c r="F144" s="55"/>
      <c r="G144" s="55"/>
      <c r="H144" s="55"/>
      <c r="I144" s="55"/>
      <c r="J144" s="55"/>
      <c r="K144" s="56"/>
      <c r="L144" s="56"/>
      <c r="M144" s="56"/>
      <c r="N144" s="95">
        <v>24895</v>
      </c>
      <c r="O144" s="49" t="s">
        <v>207</v>
      </c>
    </row>
    <row r="145" spans="1:15" ht="21" x14ac:dyDescent="0.35">
      <c r="A145" s="50"/>
      <c r="B145" s="135"/>
      <c r="C145" s="53"/>
      <c r="D145" s="55"/>
      <c r="E145" s="55"/>
      <c r="F145" s="55"/>
      <c r="G145" s="55"/>
      <c r="H145" s="55"/>
      <c r="I145" s="55"/>
      <c r="J145" s="55"/>
      <c r="K145" s="56"/>
      <c r="L145" s="56"/>
      <c r="M145" s="56"/>
      <c r="N145" s="91">
        <v>24914</v>
      </c>
      <c r="O145" s="49" t="s">
        <v>1587</v>
      </c>
    </row>
    <row r="146" spans="1:15" ht="21" x14ac:dyDescent="0.35">
      <c r="A146" s="50"/>
      <c r="B146" s="934"/>
      <c r="C146" s="53"/>
      <c r="D146" s="55"/>
      <c r="E146" s="55"/>
      <c r="F146" s="55"/>
      <c r="G146" s="55"/>
      <c r="H146" s="55"/>
      <c r="I146" s="55"/>
      <c r="J146" s="55"/>
      <c r="K146" s="56"/>
      <c r="L146" s="56"/>
      <c r="M146" s="56"/>
      <c r="N146" s="935"/>
      <c r="O146" s="936" t="s">
        <v>1586</v>
      </c>
    </row>
    <row r="147" spans="1:15" ht="21" x14ac:dyDescent="0.35">
      <c r="A147" s="50"/>
      <c r="B147" s="934"/>
      <c r="C147" s="53"/>
      <c r="D147" s="55"/>
      <c r="E147" s="55"/>
      <c r="F147" s="55"/>
      <c r="G147" s="55"/>
      <c r="H147" s="55"/>
      <c r="I147" s="55"/>
      <c r="J147" s="55"/>
      <c r="K147" s="56"/>
      <c r="L147" s="56"/>
      <c r="M147" s="56"/>
      <c r="N147" s="935"/>
      <c r="O147" s="936" t="s">
        <v>1585</v>
      </c>
    </row>
    <row r="148" spans="1:15" ht="21" x14ac:dyDescent="0.35">
      <c r="A148" s="50"/>
      <c r="B148" s="934" t="s">
        <v>208</v>
      </c>
      <c r="C148" s="53"/>
      <c r="D148" s="55"/>
      <c r="E148" s="55"/>
      <c r="F148" s="55"/>
      <c r="G148" s="55"/>
      <c r="H148" s="55"/>
      <c r="I148" s="55"/>
      <c r="J148" s="55"/>
      <c r="K148" s="56"/>
      <c r="L148" s="56"/>
      <c r="M148" s="56"/>
      <c r="N148" s="935"/>
      <c r="O148" s="936"/>
    </row>
    <row r="149" spans="1:15" ht="21" x14ac:dyDescent="0.35">
      <c r="A149" s="112">
        <v>2</v>
      </c>
      <c r="B149" s="115" t="s">
        <v>209</v>
      </c>
      <c r="C149" s="76">
        <v>5540240</v>
      </c>
      <c r="D149" s="55"/>
      <c r="E149" s="55"/>
      <c r="F149" s="55">
        <f>C149-E151-E168-E185-E208-E227</f>
        <v>2093500</v>
      </c>
      <c r="G149" s="55"/>
      <c r="H149" s="55"/>
      <c r="I149" s="55"/>
      <c r="J149" s="55"/>
      <c r="K149" s="56">
        <f>+I151+I168+I185+I227</f>
        <v>289940</v>
      </c>
      <c r="L149" s="56">
        <f>+G151+G168+G185+G208+G227+K149</f>
        <v>3446740</v>
      </c>
      <c r="M149" s="56">
        <v>2093500</v>
      </c>
      <c r="N149" s="61"/>
      <c r="O149" s="49"/>
    </row>
    <row r="150" spans="1:15" ht="21" x14ac:dyDescent="0.35">
      <c r="A150" s="112"/>
      <c r="B150" s="115" t="s">
        <v>210</v>
      </c>
      <c r="C150" s="76"/>
      <c r="D150" s="55"/>
      <c r="E150" s="55"/>
      <c r="F150" s="55"/>
      <c r="G150" s="55"/>
      <c r="H150" s="55"/>
      <c r="I150" s="55"/>
      <c r="J150" s="55"/>
      <c r="K150" s="56"/>
      <c r="L150" s="56"/>
      <c r="M150" s="56"/>
      <c r="N150" s="61"/>
      <c r="O150" s="49"/>
    </row>
    <row r="151" spans="1:15" ht="22.5" x14ac:dyDescent="0.35">
      <c r="A151" s="112"/>
      <c r="B151" s="115" t="s">
        <v>211</v>
      </c>
      <c r="C151" s="76"/>
      <c r="D151" s="136">
        <v>24776</v>
      </c>
      <c r="E151" s="137">
        <v>477600</v>
      </c>
      <c r="F151" s="55">
        <v>477600</v>
      </c>
      <c r="G151" s="55">
        <v>477600</v>
      </c>
      <c r="H151" s="137"/>
      <c r="I151" s="55"/>
      <c r="J151" s="55"/>
      <c r="K151" s="56"/>
      <c r="L151" s="56"/>
      <c r="M151" s="56"/>
      <c r="N151" s="138" t="s">
        <v>212</v>
      </c>
      <c r="O151" s="139" t="s">
        <v>213</v>
      </c>
    </row>
    <row r="152" spans="1:15" ht="21" x14ac:dyDescent="0.35">
      <c r="A152" s="112"/>
      <c r="B152" s="86" t="s">
        <v>214</v>
      </c>
      <c r="C152" s="76"/>
      <c r="D152" s="55"/>
      <c r="E152" s="55"/>
      <c r="F152" s="55"/>
      <c r="G152" s="55"/>
      <c r="H152" s="55"/>
      <c r="I152" s="55"/>
      <c r="J152" s="55"/>
      <c r="K152" s="56"/>
      <c r="L152" s="56"/>
      <c r="M152" s="56"/>
      <c r="N152" s="1043" t="s">
        <v>215</v>
      </c>
      <c r="O152" s="1044" t="s">
        <v>216</v>
      </c>
    </row>
    <row r="153" spans="1:15" ht="21" x14ac:dyDescent="0.35">
      <c r="A153" s="112"/>
      <c r="B153" s="86" t="s">
        <v>217</v>
      </c>
      <c r="C153" s="76"/>
      <c r="D153" s="55"/>
      <c r="E153" s="55"/>
      <c r="F153" s="55"/>
      <c r="G153" s="55"/>
      <c r="H153" s="55"/>
      <c r="I153" s="55"/>
      <c r="J153" s="55"/>
      <c r="K153" s="56"/>
      <c r="L153" s="56"/>
      <c r="M153" s="56"/>
      <c r="N153" s="1043" t="s">
        <v>218</v>
      </c>
      <c r="O153" s="1044" t="s">
        <v>219</v>
      </c>
    </row>
    <row r="154" spans="1:15" ht="21" x14ac:dyDescent="0.35">
      <c r="A154" s="112"/>
      <c r="B154" s="86" t="s">
        <v>220</v>
      </c>
      <c r="C154" s="76"/>
      <c r="D154" s="55"/>
      <c r="E154" s="55"/>
      <c r="F154" s="55"/>
      <c r="G154" s="55"/>
      <c r="H154" s="55"/>
      <c r="I154" s="55"/>
      <c r="J154" s="55"/>
      <c r="K154" s="56"/>
      <c r="L154" s="56"/>
      <c r="M154" s="56"/>
      <c r="N154" s="1050" t="s">
        <v>221</v>
      </c>
      <c r="O154" s="1051" t="s">
        <v>222</v>
      </c>
    </row>
    <row r="155" spans="1:15" ht="21" x14ac:dyDescent="0.35">
      <c r="A155" s="1052"/>
      <c r="B155" s="1053" t="s">
        <v>223</v>
      </c>
      <c r="C155" s="1034"/>
      <c r="D155" s="1018"/>
      <c r="E155" s="1018"/>
      <c r="F155" s="1018"/>
      <c r="G155" s="1018"/>
      <c r="H155" s="1018"/>
      <c r="I155" s="1018"/>
      <c r="J155" s="1018"/>
      <c r="K155" s="1019"/>
      <c r="L155" s="1019"/>
      <c r="M155" s="1019"/>
      <c r="N155" s="1054" t="s">
        <v>221</v>
      </c>
      <c r="O155" s="1055" t="s">
        <v>224</v>
      </c>
    </row>
    <row r="156" spans="1:15" ht="21" x14ac:dyDescent="0.35">
      <c r="A156" s="1046"/>
      <c r="B156" s="1047" t="s">
        <v>225</v>
      </c>
      <c r="C156" s="1048"/>
      <c r="D156" s="974"/>
      <c r="E156" s="974"/>
      <c r="F156" s="974"/>
      <c r="G156" s="974"/>
      <c r="H156" s="974"/>
      <c r="I156" s="974"/>
      <c r="J156" s="974"/>
      <c r="K156" s="69"/>
      <c r="L156" s="69"/>
      <c r="M156" s="69"/>
      <c r="N156" s="967" t="s">
        <v>226</v>
      </c>
      <c r="O156" s="1049" t="s">
        <v>227</v>
      </c>
    </row>
    <row r="157" spans="1:15" ht="21" x14ac:dyDescent="0.35">
      <c r="A157" s="112"/>
      <c r="B157" s="1045" t="s">
        <v>228</v>
      </c>
      <c r="C157" s="76"/>
      <c r="D157" s="55"/>
      <c r="E157" s="55"/>
      <c r="F157" s="55"/>
      <c r="G157" s="55"/>
      <c r="H157" s="55"/>
      <c r="I157" s="55"/>
      <c r="J157" s="55"/>
      <c r="K157" s="56"/>
      <c r="L157" s="56"/>
      <c r="M157" s="56"/>
      <c r="N157" s="1043" t="s">
        <v>226</v>
      </c>
      <c r="O157" s="1044" t="s">
        <v>229</v>
      </c>
    </row>
    <row r="158" spans="1:15" ht="21" x14ac:dyDescent="0.35">
      <c r="A158" s="112"/>
      <c r="B158" s="1045" t="s">
        <v>230</v>
      </c>
      <c r="C158" s="76"/>
      <c r="D158" s="55"/>
      <c r="E158" s="55"/>
      <c r="F158" s="55"/>
      <c r="G158" s="55"/>
      <c r="H158" s="55"/>
      <c r="I158" s="55"/>
      <c r="J158" s="55"/>
      <c r="K158" s="56"/>
      <c r="L158" s="56"/>
      <c r="M158" s="56"/>
      <c r="N158" s="1043" t="s">
        <v>231</v>
      </c>
      <c r="O158" s="1044" t="s">
        <v>232</v>
      </c>
    </row>
    <row r="159" spans="1:15" ht="21" x14ac:dyDescent="0.35">
      <c r="A159" s="110"/>
      <c r="B159" s="114"/>
      <c r="C159" s="80"/>
      <c r="D159" s="68"/>
      <c r="E159" s="68"/>
      <c r="F159" s="68"/>
      <c r="G159" s="68"/>
      <c r="H159" s="68"/>
      <c r="I159" s="68"/>
      <c r="J159" s="68"/>
      <c r="K159" s="69"/>
      <c r="L159" s="69"/>
      <c r="M159" s="69"/>
      <c r="N159" s="142" t="s">
        <v>233</v>
      </c>
      <c r="O159" s="143" t="s">
        <v>234</v>
      </c>
    </row>
    <row r="160" spans="1:15" ht="21" x14ac:dyDescent="0.35">
      <c r="A160" s="112"/>
      <c r="B160" s="115"/>
      <c r="C160" s="76"/>
      <c r="D160" s="55"/>
      <c r="E160" s="55"/>
      <c r="F160" s="55"/>
      <c r="G160" s="55"/>
      <c r="H160" s="55"/>
      <c r="I160" s="55"/>
      <c r="J160" s="55"/>
      <c r="K160" s="56"/>
      <c r="L160" s="56"/>
      <c r="M160" s="56"/>
      <c r="N160" s="138" t="s">
        <v>235</v>
      </c>
      <c r="O160" s="139" t="s">
        <v>236</v>
      </c>
    </row>
    <row r="161" spans="1:15" ht="21" x14ac:dyDescent="0.35">
      <c r="A161" s="112"/>
      <c r="B161" s="115"/>
      <c r="C161" s="76"/>
      <c r="D161" s="55"/>
      <c r="E161" s="55"/>
      <c r="F161" s="55"/>
      <c r="G161" s="55"/>
      <c r="H161" s="55"/>
      <c r="I161" s="55"/>
      <c r="J161" s="55"/>
      <c r="K161" s="56"/>
      <c r="L161" s="56"/>
      <c r="M161" s="56"/>
      <c r="N161" s="138" t="s">
        <v>237</v>
      </c>
      <c r="O161" s="144" t="s">
        <v>238</v>
      </c>
    </row>
    <row r="162" spans="1:15" ht="21" x14ac:dyDescent="0.35">
      <c r="A162" s="112"/>
      <c r="B162" s="115"/>
      <c r="C162" s="76"/>
      <c r="D162" s="55"/>
      <c r="E162" s="55"/>
      <c r="F162" s="55"/>
      <c r="G162" s="55"/>
      <c r="H162" s="55"/>
      <c r="I162" s="55"/>
      <c r="J162" s="55"/>
      <c r="K162" s="56"/>
      <c r="L162" s="56"/>
      <c r="M162" s="56"/>
      <c r="N162" s="138" t="s">
        <v>239</v>
      </c>
      <c r="O162" s="144" t="s">
        <v>240</v>
      </c>
    </row>
    <row r="163" spans="1:15" ht="21" x14ac:dyDescent="0.35">
      <c r="A163" s="112"/>
      <c r="B163" s="115"/>
      <c r="C163" s="76"/>
      <c r="D163" s="55"/>
      <c r="E163" s="55"/>
      <c r="F163" s="55"/>
      <c r="G163" s="55"/>
      <c r="H163" s="55"/>
      <c r="I163" s="55"/>
      <c r="J163" s="55"/>
      <c r="K163" s="56"/>
      <c r="L163" s="56"/>
      <c r="M163" s="56"/>
      <c r="N163" s="138" t="s">
        <v>241</v>
      </c>
      <c r="O163" s="144" t="s">
        <v>242</v>
      </c>
    </row>
    <row r="164" spans="1:15" ht="21" x14ac:dyDescent="0.35">
      <c r="A164" s="112"/>
      <c r="B164" s="115"/>
      <c r="C164" s="76"/>
      <c r="D164" s="55"/>
      <c r="E164" s="55"/>
      <c r="F164" s="55"/>
      <c r="G164" s="55"/>
      <c r="H164" s="55"/>
      <c r="I164" s="55"/>
      <c r="J164" s="55"/>
      <c r="K164" s="56"/>
      <c r="L164" s="56"/>
      <c r="M164" s="56"/>
      <c r="N164" s="138" t="s">
        <v>243</v>
      </c>
      <c r="O164" s="144" t="s">
        <v>244</v>
      </c>
    </row>
    <row r="165" spans="1:15" ht="21" x14ac:dyDescent="0.35">
      <c r="A165" s="112"/>
      <c r="B165" s="115"/>
      <c r="C165" s="76"/>
      <c r="D165" s="55"/>
      <c r="E165" s="55"/>
      <c r="F165" s="55"/>
      <c r="G165" s="55"/>
      <c r="H165" s="55"/>
      <c r="I165" s="55"/>
      <c r="J165" s="55"/>
      <c r="K165" s="56"/>
      <c r="L165" s="56"/>
      <c r="M165" s="56"/>
      <c r="N165" s="145">
        <v>24804</v>
      </c>
      <c r="O165" s="144" t="s">
        <v>245</v>
      </c>
    </row>
    <row r="166" spans="1:15" ht="21" x14ac:dyDescent="0.35">
      <c r="A166" s="112"/>
      <c r="B166" s="115"/>
      <c r="C166" s="76"/>
      <c r="D166" s="55"/>
      <c r="E166" s="55"/>
      <c r="F166" s="55"/>
      <c r="G166" s="55"/>
      <c r="H166" s="55"/>
      <c r="I166" s="55"/>
      <c r="J166" s="55"/>
      <c r="K166" s="56"/>
      <c r="L166" s="56"/>
      <c r="M166" s="56"/>
      <c r="N166" s="145">
        <v>24823</v>
      </c>
      <c r="O166" s="144" t="s">
        <v>246</v>
      </c>
    </row>
    <row r="167" spans="1:15" ht="21" x14ac:dyDescent="0.35">
      <c r="A167" s="112"/>
      <c r="B167" s="115"/>
      <c r="C167" s="76"/>
      <c r="D167" s="55"/>
      <c r="E167" s="55"/>
      <c r="F167" s="55"/>
      <c r="G167" s="55"/>
      <c r="H167" s="55"/>
      <c r="I167" s="55"/>
      <c r="J167" s="55"/>
      <c r="K167" s="56"/>
      <c r="L167" s="56"/>
      <c r="M167" s="56"/>
      <c r="N167" s="146">
        <v>24874</v>
      </c>
      <c r="O167" s="144" t="s">
        <v>30</v>
      </c>
    </row>
    <row r="168" spans="1:15" ht="21" x14ac:dyDescent="0.35">
      <c r="A168" s="112"/>
      <c r="B168" s="115" t="s">
        <v>247</v>
      </c>
      <c r="C168" s="76"/>
      <c r="D168" s="136">
        <v>24804</v>
      </c>
      <c r="E168" s="55">
        <v>538200</v>
      </c>
      <c r="F168" s="55"/>
      <c r="G168" s="55">
        <v>538200</v>
      </c>
      <c r="H168" s="55"/>
      <c r="I168" s="55"/>
      <c r="J168" s="55"/>
      <c r="K168" s="56"/>
      <c r="L168" s="56"/>
      <c r="M168" s="56"/>
      <c r="N168" s="138" t="s">
        <v>235</v>
      </c>
      <c r="O168" s="139" t="s">
        <v>213</v>
      </c>
    </row>
    <row r="169" spans="1:15" ht="21" x14ac:dyDescent="0.35">
      <c r="A169" s="112"/>
      <c r="B169" s="115" t="s">
        <v>248</v>
      </c>
      <c r="C169" s="76"/>
      <c r="D169" s="55"/>
      <c r="E169" s="55"/>
      <c r="F169" s="55"/>
      <c r="G169" s="55"/>
      <c r="H169" s="55"/>
      <c r="I169" s="55"/>
      <c r="J169" s="55"/>
      <c r="K169" s="56"/>
      <c r="L169" s="56"/>
      <c r="M169" s="56"/>
      <c r="N169" s="138" t="s">
        <v>235</v>
      </c>
      <c r="O169" s="139" t="s">
        <v>216</v>
      </c>
    </row>
    <row r="170" spans="1:15" ht="21" x14ac:dyDescent="0.35">
      <c r="A170" s="112"/>
      <c r="B170" s="147" t="s">
        <v>249</v>
      </c>
      <c r="C170" s="76"/>
      <c r="D170" s="55"/>
      <c r="E170" s="55"/>
      <c r="F170" s="55"/>
      <c r="G170" s="55"/>
      <c r="H170" s="55"/>
      <c r="I170" s="55"/>
      <c r="J170" s="55"/>
      <c r="K170" s="56"/>
      <c r="L170" s="56"/>
      <c r="M170" s="56"/>
      <c r="N170" s="138" t="s">
        <v>250</v>
      </c>
      <c r="O170" s="139" t="s">
        <v>219</v>
      </c>
    </row>
    <row r="171" spans="1:15" ht="21" x14ac:dyDescent="0.35">
      <c r="A171" s="112"/>
      <c r="B171" s="148" t="s">
        <v>251</v>
      </c>
      <c r="C171" s="76"/>
      <c r="D171" s="55"/>
      <c r="E171" s="55"/>
      <c r="F171" s="55"/>
      <c r="G171" s="55"/>
      <c r="H171" s="55"/>
      <c r="I171" s="55"/>
      <c r="J171" s="55"/>
      <c r="K171" s="56"/>
      <c r="L171" s="56"/>
      <c r="M171" s="56"/>
      <c r="N171" s="138" t="s">
        <v>250</v>
      </c>
      <c r="O171" s="139" t="s">
        <v>222</v>
      </c>
    </row>
    <row r="172" spans="1:15" ht="21" x14ac:dyDescent="0.35">
      <c r="A172" s="112"/>
      <c r="B172" s="148" t="s">
        <v>252</v>
      </c>
      <c r="C172" s="76"/>
      <c r="D172" s="55"/>
      <c r="E172" s="55"/>
      <c r="F172" s="55"/>
      <c r="G172" s="55"/>
      <c r="H172" s="55"/>
      <c r="I172" s="55"/>
      <c r="J172" s="55"/>
      <c r="K172" s="56"/>
      <c r="L172" s="56"/>
      <c r="M172" s="56"/>
      <c r="N172" s="138" t="s">
        <v>253</v>
      </c>
      <c r="O172" s="139" t="s">
        <v>224</v>
      </c>
    </row>
    <row r="173" spans="1:15" ht="21" x14ac:dyDescent="0.35">
      <c r="A173" s="112"/>
      <c r="B173" s="147" t="s">
        <v>254</v>
      </c>
      <c r="C173" s="76"/>
      <c r="D173" s="55"/>
      <c r="E173" s="55"/>
      <c r="F173" s="55"/>
      <c r="G173" s="55"/>
      <c r="H173" s="55"/>
      <c r="I173" s="55"/>
      <c r="J173" s="55"/>
      <c r="K173" s="56"/>
      <c r="L173" s="56"/>
      <c r="M173" s="56"/>
      <c r="N173" s="138" t="s">
        <v>253</v>
      </c>
      <c r="O173" s="139" t="s">
        <v>227</v>
      </c>
    </row>
    <row r="174" spans="1:15" ht="21" x14ac:dyDescent="0.35">
      <c r="A174" s="112"/>
      <c r="B174" s="115"/>
      <c r="C174" s="76"/>
      <c r="D174" s="55"/>
      <c r="E174" s="55"/>
      <c r="F174" s="55"/>
      <c r="G174" s="55"/>
      <c r="H174" s="55"/>
      <c r="I174" s="55"/>
      <c r="J174" s="55"/>
      <c r="K174" s="56"/>
      <c r="L174" s="56"/>
      <c r="M174" s="56"/>
      <c r="N174" s="138" t="s">
        <v>255</v>
      </c>
      <c r="O174" s="139" t="s">
        <v>229</v>
      </c>
    </row>
    <row r="175" spans="1:15" ht="21" x14ac:dyDescent="0.35">
      <c r="A175" s="112"/>
      <c r="B175" s="115"/>
      <c r="C175" s="76"/>
      <c r="D175" s="55"/>
      <c r="E175" s="55"/>
      <c r="F175" s="55"/>
      <c r="G175" s="55"/>
      <c r="H175" s="55"/>
      <c r="I175" s="55"/>
      <c r="J175" s="55"/>
      <c r="K175" s="56"/>
      <c r="L175" s="56"/>
      <c r="M175" s="56"/>
      <c r="N175" s="138" t="s">
        <v>256</v>
      </c>
      <c r="O175" s="139" t="s">
        <v>257</v>
      </c>
    </row>
    <row r="176" spans="1:15" ht="21" x14ac:dyDescent="0.35">
      <c r="A176" s="112"/>
      <c r="B176" s="115"/>
      <c r="C176" s="76"/>
      <c r="D176" s="55"/>
      <c r="E176" s="55"/>
      <c r="F176" s="55"/>
      <c r="G176" s="55"/>
      <c r="H176" s="55"/>
      <c r="I176" s="55"/>
      <c r="J176" s="55"/>
      <c r="K176" s="56"/>
      <c r="L176" s="56"/>
      <c r="M176" s="56"/>
      <c r="N176" s="138" t="s">
        <v>258</v>
      </c>
      <c r="O176" s="149" t="s">
        <v>259</v>
      </c>
    </row>
    <row r="177" spans="1:15" ht="21" x14ac:dyDescent="0.35">
      <c r="A177" s="112"/>
      <c r="B177" s="115"/>
      <c r="C177" s="76"/>
      <c r="D177" s="55"/>
      <c r="E177" s="55"/>
      <c r="F177" s="55"/>
      <c r="G177" s="55"/>
      <c r="H177" s="55"/>
      <c r="I177" s="55"/>
      <c r="J177" s="55"/>
      <c r="K177" s="56"/>
      <c r="L177" s="56"/>
      <c r="M177" s="56"/>
      <c r="N177" s="138" t="s">
        <v>260</v>
      </c>
      <c r="O177" s="149" t="s">
        <v>261</v>
      </c>
    </row>
    <row r="178" spans="1:15" ht="21" x14ac:dyDescent="0.35">
      <c r="A178" s="150"/>
      <c r="B178" s="115"/>
      <c r="C178" s="76"/>
      <c r="D178" s="55"/>
      <c r="E178" s="55"/>
      <c r="F178" s="55"/>
      <c r="G178" s="55"/>
      <c r="H178" s="55"/>
      <c r="I178" s="55"/>
      <c r="J178" s="55"/>
      <c r="K178" s="56"/>
      <c r="L178" s="56"/>
      <c r="M178" s="56"/>
      <c r="N178" s="138" t="s">
        <v>262</v>
      </c>
      <c r="O178" s="151" t="s">
        <v>244</v>
      </c>
    </row>
    <row r="179" spans="1:15" ht="21" x14ac:dyDescent="0.35">
      <c r="A179" s="150"/>
      <c r="B179" s="115"/>
      <c r="C179" s="76"/>
      <c r="D179" s="55"/>
      <c r="E179" s="55"/>
      <c r="F179" s="55"/>
      <c r="G179" s="55"/>
      <c r="H179" s="55"/>
      <c r="I179" s="55"/>
      <c r="J179" s="55"/>
      <c r="K179" s="56"/>
      <c r="L179" s="56"/>
      <c r="M179" s="56"/>
      <c r="N179" s="138" t="s">
        <v>263</v>
      </c>
      <c r="O179" s="151" t="s">
        <v>245</v>
      </c>
    </row>
    <row r="180" spans="1:15" ht="21" x14ac:dyDescent="0.35">
      <c r="A180" s="150"/>
      <c r="B180" s="115"/>
      <c r="C180" s="76"/>
      <c r="D180" s="55"/>
      <c r="E180" s="55"/>
      <c r="F180" s="55"/>
      <c r="G180" s="55"/>
      <c r="H180" s="55"/>
      <c r="I180" s="55"/>
      <c r="J180" s="55"/>
      <c r="K180" s="56"/>
      <c r="L180" s="56"/>
      <c r="M180" s="56"/>
      <c r="N180" s="138" t="s">
        <v>201</v>
      </c>
      <c r="O180" s="151" t="s">
        <v>245</v>
      </c>
    </row>
    <row r="181" spans="1:15" ht="21" x14ac:dyDescent="0.35">
      <c r="A181" s="150"/>
      <c r="B181" s="115"/>
      <c r="C181" s="76"/>
      <c r="D181" s="55"/>
      <c r="E181" s="55"/>
      <c r="F181" s="55"/>
      <c r="G181" s="55"/>
      <c r="H181" s="55"/>
      <c r="I181" s="55"/>
      <c r="J181" s="55"/>
      <c r="K181" s="56"/>
      <c r="L181" s="56"/>
      <c r="M181" s="56"/>
      <c r="N181" s="138" t="s">
        <v>264</v>
      </c>
      <c r="O181" s="151" t="s">
        <v>246</v>
      </c>
    </row>
    <row r="182" spans="1:15" ht="21" x14ac:dyDescent="0.35">
      <c r="A182" s="150"/>
      <c r="B182" s="115"/>
      <c r="C182" s="76"/>
      <c r="D182" s="55"/>
      <c r="E182" s="55"/>
      <c r="F182" s="55"/>
      <c r="G182" s="55"/>
      <c r="H182" s="55"/>
      <c r="I182" s="55"/>
      <c r="J182" s="55"/>
      <c r="K182" s="56"/>
      <c r="L182" s="56"/>
      <c r="M182" s="56"/>
      <c r="N182" s="138" t="s">
        <v>265</v>
      </c>
      <c r="O182" s="151" t="s">
        <v>266</v>
      </c>
    </row>
    <row r="183" spans="1:15" ht="21" x14ac:dyDescent="0.35">
      <c r="A183" s="150"/>
      <c r="B183" s="115"/>
      <c r="C183" s="76"/>
      <c r="D183" s="55"/>
      <c r="E183" s="55"/>
      <c r="F183" s="55"/>
      <c r="G183" s="55"/>
      <c r="H183" s="55"/>
      <c r="I183" s="55"/>
      <c r="J183" s="55"/>
      <c r="K183" s="56"/>
      <c r="L183" s="56"/>
      <c r="M183" s="56"/>
      <c r="N183" s="138" t="s">
        <v>1588</v>
      </c>
      <c r="O183" s="166" t="s">
        <v>310</v>
      </c>
    </row>
    <row r="184" spans="1:15" ht="21" x14ac:dyDescent="0.35">
      <c r="A184" s="150"/>
      <c r="B184" s="115"/>
      <c r="C184" s="76"/>
      <c r="D184" s="55"/>
      <c r="E184" s="55"/>
      <c r="F184" s="55"/>
      <c r="G184" s="55"/>
      <c r="H184" s="55"/>
      <c r="I184" s="55"/>
      <c r="J184" s="55"/>
      <c r="K184" s="56"/>
      <c r="L184" s="56"/>
      <c r="M184" s="56"/>
      <c r="N184" s="138"/>
      <c r="O184" s="139"/>
    </row>
    <row r="185" spans="1:15" ht="37.5" customHeight="1" x14ac:dyDescent="0.35">
      <c r="A185" s="150"/>
      <c r="B185" s="115" t="s">
        <v>268</v>
      </c>
      <c r="C185" s="76"/>
      <c r="D185" s="55"/>
      <c r="E185" s="55">
        <v>343000</v>
      </c>
      <c r="F185" s="55"/>
      <c r="G185" s="55">
        <v>343000</v>
      </c>
      <c r="H185" s="55"/>
      <c r="I185" s="55"/>
      <c r="J185" s="55"/>
      <c r="K185" s="56"/>
      <c r="L185" s="56"/>
      <c r="M185" s="56"/>
      <c r="N185" s="138" t="s">
        <v>269</v>
      </c>
      <c r="O185" s="152" t="s">
        <v>270</v>
      </c>
    </row>
    <row r="186" spans="1:15" ht="21" x14ac:dyDescent="0.35">
      <c r="A186" s="150"/>
      <c r="B186" s="115" t="s">
        <v>271</v>
      </c>
      <c r="C186" s="76"/>
      <c r="D186" s="55"/>
      <c r="E186" s="55"/>
      <c r="F186" s="55"/>
      <c r="G186" s="55"/>
      <c r="H186" s="55"/>
      <c r="I186" s="55"/>
      <c r="J186" s="55"/>
      <c r="K186" s="56"/>
      <c r="L186" s="56"/>
      <c r="M186" s="56"/>
      <c r="N186" s="140"/>
      <c r="O186" s="153" t="s">
        <v>272</v>
      </c>
    </row>
    <row r="187" spans="1:15" ht="21" x14ac:dyDescent="0.35">
      <c r="A187" s="150"/>
      <c r="B187" s="114" t="s">
        <v>273</v>
      </c>
      <c r="C187" s="80"/>
      <c r="D187" s="55"/>
      <c r="E187" s="55"/>
      <c r="F187" s="55"/>
      <c r="G187" s="55"/>
      <c r="H187" s="55"/>
      <c r="I187" s="55"/>
      <c r="J187" s="55"/>
      <c r="K187" s="56"/>
      <c r="L187" s="56"/>
      <c r="M187" s="56"/>
      <c r="N187" s="140" t="s">
        <v>274</v>
      </c>
      <c r="O187" s="154" t="s">
        <v>275</v>
      </c>
    </row>
    <row r="188" spans="1:15" ht="21" x14ac:dyDescent="0.35">
      <c r="A188" s="150"/>
      <c r="B188" s="114" t="s">
        <v>276</v>
      </c>
      <c r="C188" s="80"/>
      <c r="D188" s="55"/>
      <c r="E188" s="55"/>
      <c r="F188" s="55"/>
      <c r="G188" s="55"/>
      <c r="H188" s="55"/>
      <c r="I188" s="55"/>
      <c r="J188" s="55"/>
      <c r="K188" s="56"/>
      <c r="L188" s="56"/>
      <c r="M188" s="56"/>
      <c r="N188" s="140" t="s">
        <v>260</v>
      </c>
      <c r="O188" s="154" t="s">
        <v>277</v>
      </c>
    </row>
    <row r="189" spans="1:15" ht="21" x14ac:dyDescent="0.35">
      <c r="A189" s="150"/>
      <c r="B189" s="148" t="s">
        <v>278</v>
      </c>
      <c r="C189" s="80"/>
      <c r="D189" s="55"/>
      <c r="E189" s="55"/>
      <c r="F189" s="55"/>
      <c r="G189" s="55"/>
      <c r="H189" s="55"/>
      <c r="I189" s="55"/>
      <c r="J189" s="55"/>
      <c r="K189" s="56"/>
      <c r="L189" s="56"/>
      <c r="M189" s="56"/>
      <c r="N189" s="140"/>
      <c r="O189" s="154" t="s">
        <v>279</v>
      </c>
    </row>
    <row r="190" spans="1:15" ht="21" x14ac:dyDescent="0.35">
      <c r="A190" s="150"/>
      <c r="B190" s="155" t="s">
        <v>280</v>
      </c>
      <c r="C190" s="80"/>
      <c r="D190" s="55"/>
      <c r="E190" s="55"/>
      <c r="F190" s="55"/>
      <c r="G190" s="55"/>
      <c r="H190" s="55"/>
      <c r="I190" s="55"/>
      <c r="J190" s="55"/>
      <c r="K190" s="56"/>
      <c r="L190" s="56"/>
      <c r="M190" s="56"/>
      <c r="N190" s="140"/>
      <c r="O190" s="156" t="s">
        <v>281</v>
      </c>
    </row>
    <row r="191" spans="1:15" ht="21" x14ac:dyDescent="0.35">
      <c r="A191" s="150"/>
      <c r="B191" s="114"/>
      <c r="C191" s="80"/>
      <c r="D191" s="55"/>
      <c r="E191" s="55"/>
      <c r="F191" s="55"/>
      <c r="G191" s="55"/>
      <c r="H191" s="55"/>
      <c r="I191" s="55"/>
      <c r="J191" s="55"/>
      <c r="K191" s="56"/>
      <c r="L191" s="56"/>
      <c r="M191" s="56"/>
      <c r="N191" s="140" t="s">
        <v>282</v>
      </c>
      <c r="O191" s="154" t="s">
        <v>283</v>
      </c>
    </row>
    <row r="192" spans="1:15" ht="21" x14ac:dyDescent="0.35">
      <c r="A192" s="150"/>
      <c r="B192" s="114"/>
      <c r="C192" s="80"/>
      <c r="D192" s="55"/>
      <c r="E192" s="55"/>
      <c r="F192" s="55"/>
      <c r="G192" s="55"/>
      <c r="H192" s="55"/>
      <c r="I192" s="55"/>
      <c r="J192" s="55"/>
      <c r="K192" s="56"/>
      <c r="L192" s="56"/>
      <c r="M192" s="56"/>
      <c r="N192" s="140"/>
      <c r="O192" s="154" t="s">
        <v>284</v>
      </c>
    </row>
    <row r="193" spans="1:15" ht="21" x14ac:dyDescent="0.35">
      <c r="A193" s="150"/>
      <c r="B193" s="114"/>
      <c r="C193" s="80"/>
      <c r="D193" s="55"/>
      <c r="E193" s="55"/>
      <c r="F193" s="55"/>
      <c r="G193" s="55"/>
      <c r="H193" s="55"/>
      <c r="I193" s="55"/>
      <c r="J193" s="55"/>
      <c r="K193" s="56"/>
      <c r="L193" s="56"/>
      <c r="M193" s="56"/>
      <c r="N193" s="140"/>
      <c r="O193" s="141" t="s">
        <v>285</v>
      </c>
    </row>
    <row r="194" spans="1:15" ht="21" x14ac:dyDescent="0.35">
      <c r="A194" s="150"/>
      <c r="B194" s="114"/>
      <c r="C194" s="80"/>
      <c r="D194" s="55"/>
      <c r="E194" s="55"/>
      <c r="F194" s="55"/>
      <c r="G194" s="55"/>
      <c r="H194" s="55"/>
      <c r="I194" s="55"/>
      <c r="J194" s="55"/>
      <c r="K194" s="56"/>
      <c r="L194" s="56"/>
      <c r="M194" s="56"/>
      <c r="N194" s="140"/>
      <c r="O194" s="154" t="s">
        <v>286</v>
      </c>
    </row>
    <row r="195" spans="1:15" ht="21" x14ac:dyDescent="0.35">
      <c r="A195" s="150"/>
      <c r="B195" s="114"/>
      <c r="C195" s="80"/>
      <c r="D195" s="55"/>
      <c r="E195" s="55"/>
      <c r="F195" s="55"/>
      <c r="G195" s="55"/>
      <c r="H195" s="55"/>
      <c r="I195" s="55"/>
      <c r="J195" s="55"/>
      <c r="K195" s="56"/>
      <c r="L195" s="56"/>
      <c r="M195" s="56"/>
      <c r="N195" s="140"/>
      <c r="O195" s="156" t="s">
        <v>287</v>
      </c>
    </row>
    <row r="196" spans="1:15" ht="21" x14ac:dyDescent="0.35">
      <c r="A196" s="150"/>
      <c r="B196" s="114"/>
      <c r="C196" s="80"/>
      <c r="D196" s="55"/>
      <c r="E196" s="55"/>
      <c r="F196" s="55"/>
      <c r="G196" s="55"/>
      <c r="H196" s="55"/>
      <c r="I196" s="55"/>
      <c r="J196" s="55"/>
      <c r="K196" s="56"/>
      <c r="L196" s="56"/>
      <c r="M196" s="56"/>
      <c r="N196" s="140" t="s">
        <v>288</v>
      </c>
      <c r="O196" s="141" t="s">
        <v>289</v>
      </c>
    </row>
    <row r="197" spans="1:15" ht="21" x14ac:dyDescent="0.35">
      <c r="A197" s="150"/>
      <c r="B197" s="114"/>
      <c r="C197" s="80"/>
      <c r="D197" s="55"/>
      <c r="E197" s="55"/>
      <c r="F197" s="55"/>
      <c r="G197" s="55"/>
      <c r="H197" s="55"/>
      <c r="I197" s="55"/>
      <c r="J197" s="55"/>
      <c r="K197" s="56"/>
      <c r="L197" s="56"/>
      <c r="M197" s="56"/>
      <c r="N197" s="140" t="s">
        <v>290</v>
      </c>
      <c r="O197" s="141" t="s">
        <v>291</v>
      </c>
    </row>
    <row r="198" spans="1:15" ht="21" x14ac:dyDescent="0.35">
      <c r="A198" s="150"/>
      <c r="B198" s="114"/>
      <c r="C198" s="80"/>
      <c r="D198" s="55"/>
      <c r="E198" s="55"/>
      <c r="F198" s="55"/>
      <c r="G198" s="55"/>
      <c r="H198" s="55"/>
      <c r="I198" s="55"/>
      <c r="J198" s="55"/>
      <c r="K198" s="56"/>
      <c r="L198" s="56"/>
      <c r="M198" s="56"/>
      <c r="N198" s="157" t="s">
        <v>262</v>
      </c>
      <c r="O198" s="158" t="s">
        <v>227</v>
      </c>
    </row>
    <row r="199" spans="1:15" ht="21" x14ac:dyDescent="0.35">
      <c r="A199" s="980"/>
      <c r="B199" s="1045"/>
      <c r="C199" s="76"/>
      <c r="D199" s="55"/>
      <c r="E199" s="55"/>
      <c r="F199" s="55"/>
      <c r="G199" s="55"/>
      <c r="H199" s="55"/>
      <c r="I199" s="55"/>
      <c r="J199" s="55"/>
      <c r="K199" s="56"/>
      <c r="L199" s="56"/>
      <c r="M199" s="56"/>
      <c r="N199" s="1050" t="s">
        <v>263</v>
      </c>
      <c r="O199" s="1051" t="s">
        <v>292</v>
      </c>
    </row>
    <row r="200" spans="1:15" ht="21" x14ac:dyDescent="0.35">
      <c r="A200" s="1063"/>
      <c r="B200" s="1064"/>
      <c r="C200" s="1065"/>
      <c r="D200" s="1018"/>
      <c r="E200" s="1018"/>
      <c r="F200" s="1018"/>
      <c r="G200" s="1018"/>
      <c r="H200" s="1018"/>
      <c r="I200" s="1018"/>
      <c r="J200" s="1018"/>
      <c r="K200" s="1019"/>
      <c r="L200" s="1019"/>
      <c r="M200" s="1019"/>
      <c r="N200" s="1066" t="s">
        <v>293</v>
      </c>
      <c r="O200" s="1067" t="s">
        <v>294</v>
      </c>
    </row>
    <row r="201" spans="1:15" ht="21" x14ac:dyDescent="0.35">
      <c r="A201" s="1056"/>
      <c r="B201" s="1057"/>
      <c r="C201" s="1058"/>
      <c r="D201" s="1059"/>
      <c r="E201" s="1059"/>
      <c r="F201" s="1059"/>
      <c r="G201" s="1059"/>
      <c r="H201" s="1059"/>
      <c r="I201" s="1059"/>
      <c r="J201" s="1059"/>
      <c r="K201" s="1060"/>
      <c r="L201" s="1060"/>
      <c r="M201" s="1060"/>
      <c r="N201" s="1061" t="s">
        <v>295</v>
      </c>
      <c r="O201" s="1062" t="s">
        <v>244</v>
      </c>
    </row>
    <row r="202" spans="1:15" ht="21" x14ac:dyDescent="0.35">
      <c r="A202" s="1068"/>
      <c r="B202" s="938"/>
      <c r="C202" s="1027"/>
      <c r="D202" s="1028"/>
      <c r="E202" s="1028"/>
      <c r="F202" s="1028"/>
      <c r="G202" s="1028"/>
      <c r="H202" s="1028"/>
      <c r="I202" s="1028"/>
      <c r="J202" s="1028"/>
      <c r="K202" s="83"/>
      <c r="L202" s="83"/>
      <c r="M202" s="83"/>
      <c r="N202" s="1069" t="s">
        <v>201</v>
      </c>
      <c r="O202" s="1070" t="s">
        <v>245</v>
      </c>
    </row>
    <row r="203" spans="1:15" ht="21" x14ac:dyDescent="0.35">
      <c r="A203" s="980"/>
      <c r="B203" s="1045"/>
      <c r="C203" s="76"/>
      <c r="D203" s="55"/>
      <c r="E203" s="55"/>
      <c r="F203" s="55"/>
      <c r="G203" s="55"/>
      <c r="H203" s="55"/>
      <c r="I203" s="55"/>
      <c r="J203" s="55"/>
      <c r="K203" s="56"/>
      <c r="L203" s="56"/>
      <c r="M203" s="56"/>
      <c r="N203" s="1050" t="s">
        <v>296</v>
      </c>
      <c r="O203" s="1051" t="s">
        <v>245</v>
      </c>
    </row>
    <row r="204" spans="1:15" ht="21" x14ac:dyDescent="0.35">
      <c r="A204" s="980"/>
      <c r="B204" s="1071"/>
      <c r="C204" s="1048"/>
      <c r="D204" s="55"/>
      <c r="E204" s="55"/>
      <c r="F204" s="55"/>
      <c r="G204" s="55"/>
      <c r="H204" s="55"/>
      <c r="I204" s="55"/>
      <c r="J204" s="55"/>
      <c r="K204" s="56"/>
      <c r="L204" s="56"/>
      <c r="M204" s="56"/>
      <c r="N204" s="1043" t="s">
        <v>297</v>
      </c>
      <c r="O204" s="1044" t="s">
        <v>246</v>
      </c>
    </row>
    <row r="205" spans="1:15" ht="21" x14ac:dyDescent="0.35">
      <c r="A205" s="162"/>
      <c r="B205" s="114"/>
      <c r="C205" s="80"/>
      <c r="D205" s="68"/>
      <c r="E205" s="68"/>
      <c r="F205" s="68"/>
      <c r="G205" s="68"/>
      <c r="H205" s="68"/>
      <c r="I205" s="68"/>
      <c r="J205" s="68"/>
      <c r="K205" s="69"/>
      <c r="L205" s="69"/>
      <c r="M205" s="69"/>
      <c r="N205" s="142" t="s">
        <v>265</v>
      </c>
      <c r="O205" s="163" t="s">
        <v>266</v>
      </c>
    </row>
    <row r="206" spans="1:15" ht="21" x14ac:dyDescent="0.35">
      <c r="A206" s="150"/>
      <c r="B206" s="114"/>
      <c r="C206" s="80"/>
      <c r="D206" s="55"/>
      <c r="E206" s="55"/>
      <c r="F206" s="55"/>
      <c r="G206" s="55"/>
      <c r="H206" s="55"/>
      <c r="I206" s="55"/>
      <c r="J206" s="55"/>
      <c r="K206" s="56"/>
      <c r="L206" s="56"/>
      <c r="M206" s="56"/>
      <c r="N206" s="138" t="s">
        <v>1589</v>
      </c>
      <c r="O206" s="979" t="s">
        <v>310</v>
      </c>
    </row>
    <row r="207" spans="1:15" ht="21" x14ac:dyDescent="0.35">
      <c r="A207" s="150"/>
      <c r="B207" s="114"/>
      <c r="C207" s="80"/>
      <c r="D207" s="55"/>
      <c r="E207" s="55"/>
      <c r="F207" s="55"/>
      <c r="G207" s="55"/>
      <c r="H207" s="55"/>
      <c r="I207" s="55"/>
      <c r="J207" s="55"/>
      <c r="K207" s="56"/>
      <c r="L207" s="56"/>
      <c r="M207" s="56"/>
      <c r="N207" s="142"/>
      <c r="O207" s="143"/>
    </row>
    <row r="208" spans="1:15" ht="21" x14ac:dyDescent="0.35">
      <c r="A208" s="150"/>
      <c r="B208" s="114" t="s">
        <v>299</v>
      </c>
      <c r="C208" s="80"/>
      <c r="D208" s="136">
        <v>24773</v>
      </c>
      <c r="E208" s="55">
        <v>1798000</v>
      </c>
      <c r="F208" s="55"/>
      <c r="G208" s="55">
        <v>1798000</v>
      </c>
      <c r="H208" s="55"/>
      <c r="I208" s="55"/>
      <c r="J208" s="55"/>
      <c r="K208" s="56"/>
      <c r="L208" s="56"/>
      <c r="M208" s="56" t="s">
        <v>19</v>
      </c>
      <c r="N208" s="142" t="s">
        <v>212</v>
      </c>
      <c r="O208" s="163" t="s">
        <v>213</v>
      </c>
    </row>
    <row r="209" spans="1:15" ht="21" x14ac:dyDescent="0.35">
      <c r="A209" s="150"/>
      <c r="B209" s="115" t="s">
        <v>300</v>
      </c>
      <c r="C209" s="76"/>
      <c r="D209" s="55"/>
      <c r="E209" s="55"/>
      <c r="F209" s="55"/>
      <c r="G209" s="55"/>
      <c r="H209" s="55"/>
      <c r="I209" s="55"/>
      <c r="J209" s="55"/>
      <c r="K209" s="56"/>
      <c r="L209" s="56"/>
      <c r="M209" s="56"/>
      <c r="N209" s="138" t="s">
        <v>215</v>
      </c>
      <c r="O209" s="151" t="s">
        <v>216</v>
      </c>
    </row>
    <row r="210" spans="1:15" ht="21" x14ac:dyDescent="0.35">
      <c r="A210" s="150"/>
      <c r="B210" s="115" t="s">
        <v>301</v>
      </c>
      <c r="C210" s="76"/>
      <c r="D210" s="55"/>
      <c r="E210" s="55"/>
      <c r="F210" s="55"/>
      <c r="G210" s="55"/>
      <c r="H210" s="55"/>
      <c r="I210" s="55"/>
      <c r="J210" s="55"/>
      <c r="K210" s="56"/>
      <c r="L210" s="56"/>
      <c r="M210" s="56"/>
      <c r="N210" s="138" t="s">
        <v>218</v>
      </c>
      <c r="O210" s="151" t="s">
        <v>219</v>
      </c>
    </row>
    <row r="211" spans="1:15" ht="21" x14ac:dyDescent="0.35">
      <c r="A211" s="150"/>
      <c r="B211" s="115" t="s">
        <v>302</v>
      </c>
      <c r="C211" s="76"/>
      <c r="D211" s="55"/>
      <c r="E211" s="55"/>
      <c r="F211" s="55"/>
      <c r="G211" s="55"/>
      <c r="H211" s="55"/>
      <c r="I211" s="55"/>
      <c r="J211" s="55"/>
      <c r="K211" s="56"/>
      <c r="L211" s="56"/>
      <c r="M211" s="56"/>
      <c r="N211" s="138" t="s">
        <v>221</v>
      </c>
      <c r="O211" s="151" t="s">
        <v>224</v>
      </c>
    </row>
    <row r="212" spans="1:15" ht="21" x14ac:dyDescent="0.35">
      <c r="A212" s="150"/>
      <c r="B212" s="115" t="s">
        <v>303</v>
      </c>
      <c r="C212" s="76"/>
      <c r="D212" s="55"/>
      <c r="E212" s="55"/>
      <c r="F212" s="55"/>
      <c r="G212" s="55"/>
      <c r="H212" s="55"/>
      <c r="I212" s="55"/>
      <c r="J212" s="55"/>
      <c r="K212" s="56"/>
      <c r="L212" s="56"/>
      <c r="M212" s="56"/>
      <c r="N212" s="138" t="s">
        <v>221</v>
      </c>
      <c r="O212" s="151" t="s">
        <v>222</v>
      </c>
    </row>
    <row r="213" spans="1:15" ht="21" x14ac:dyDescent="0.35">
      <c r="A213" s="150"/>
      <c r="B213" s="115"/>
      <c r="C213" s="76"/>
      <c r="D213" s="55"/>
      <c r="E213" s="55"/>
      <c r="F213" s="55"/>
      <c r="G213" s="55"/>
      <c r="H213" s="55"/>
      <c r="I213" s="55"/>
      <c r="J213" s="55"/>
      <c r="K213" s="56"/>
      <c r="L213" s="56"/>
      <c r="M213" s="56"/>
      <c r="N213" s="138" t="s">
        <v>226</v>
      </c>
      <c r="O213" s="151" t="s">
        <v>227</v>
      </c>
    </row>
    <row r="214" spans="1:15" ht="21" x14ac:dyDescent="0.35">
      <c r="A214" s="150"/>
      <c r="B214" s="115"/>
      <c r="C214" s="76"/>
      <c r="D214" s="55"/>
      <c r="E214" s="55"/>
      <c r="F214" s="55"/>
      <c r="G214" s="55"/>
      <c r="H214" s="55"/>
      <c r="I214" s="55"/>
      <c r="J214" s="55"/>
      <c r="K214" s="56"/>
      <c r="L214" s="56"/>
      <c r="M214" s="56"/>
      <c r="N214" s="138" t="s">
        <v>226</v>
      </c>
      <c r="O214" s="151" t="s">
        <v>229</v>
      </c>
    </row>
    <row r="215" spans="1:15" ht="21" x14ac:dyDescent="0.35">
      <c r="A215" s="150"/>
      <c r="B215" s="115"/>
      <c r="C215" s="76"/>
      <c r="D215" s="55"/>
      <c r="E215" s="55"/>
      <c r="F215" s="55"/>
      <c r="G215" s="55"/>
      <c r="H215" s="55"/>
      <c r="I215" s="55"/>
      <c r="J215" s="55"/>
      <c r="K215" s="56"/>
      <c r="L215" s="56"/>
      <c r="M215" s="56"/>
      <c r="N215" s="138" t="s">
        <v>231</v>
      </c>
      <c r="O215" s="151" t="s">
        <v>232</v>
      </c>
    </row>
    <row r="216" spans="1:15" ht="21" x14ac:dyDescent="0.35">
      <c r="A216" s="150"/>
      <c r="B216" s="115"/>
      <c r="C216" s="76"/>
      <c r="D216" s="55"/>
      <c r="E216" s="55"/>
      <c r="F216" s="55"/>
      <c r="G216" s="55"/>
      <c r="H216" s="55"/>
      <c r="I216" s="55"/>
      <c r="J216" s="55"/>
      <c r="K216" s="56"/>
      <c r="L216" s="56"/>
      <c r="M216" s="56"/>
      <c r="N216" s="138" t="s">
        <v>233</v>
      </c>
      <c r="O216" s="151" t="s">
        <v>234</v>
      </c>
    </row>
    <row r="217" spans="1:15" ht="21" x14ac:dyDescent="0.35">
      <c r="A217" s="150"/>
      <c r="B217" s="115"/>
      <c r="C217" s="76"/>
      <c r="D217" s="55"/>
      <c r="E217" s="55"/>
      <c r="F217" s="55"/>
      <c r="G217" s="55"/>
      <c r="H217" s="55"/>
      <c r="I217" s="55"/>
      <c r="J217" s="55"/>
      <c r="K217" s="56"/>
      <c r="L217" s="56"/>
      <c r="M217" s="56"/>
      <c r="N217" s="138" t="s">
        <v>235</v>
      </c>
      <c r="O217" s="151" t="s">
        <v>304</v>
      </c>
    </row>
    <row r="218" spans="1:15" ht="21" x14ac:dyDescent="0.35">
      <c r="A218" s="150"/>
      <c r="B218" s="115"/>
      <c r="C218" s="76"/>
      <c r="D218" s="55"/>
      <c r="E218" s="55"/>
      <c r="F218" s="55"/>
      <c r="G218" s="55"/>
      <c r="H218" s="55"/>
      <c r="I218" s="55"/>
      <c r="J218" s="55"/>
      <c r="K218" s="56"/>
      <c r="L218" s="56"/>
      <c r="M218" s="56"/>
      <c r="N218" s="138" t="s">
        <v>305</v>
      </c>
      <c r="O218" s="151" t="s">
        <v>294</v>
      </c>
    </row>
    <row r="219" spans="1:15" ht="21" x14ac:dyDescent="0.35">
      <c r="A219" s="150"/>
      <c r="B219" s="115"/>
      <c r="C219" s="76"/>
      <c r="D219" s="55"/>
      <c r="E219" s="55"/>
      <c r="F219" s="55"/>
      <c r="G219" s="55"/>
      <c r="H219" s="55"/>
      <c r="I219" s="55"/>
      <c r="J219" s="55"/>
      <c r="K219" s="56"/>
      <c r="L219" s="56"/>
      <c r="M219" s="56"/>
      <c r="N219" s="138" t="s">
        <v>237</v>
      </c>
      <c r="O219" s="151" t="s">
        <v>306</v>
      </c>
    </row>
    <row r="220" spans="1:15" ht="21" x14ac:dyDescent="0.35">
      <c r="A220" s="150"/>
      <c r="B220" s="115"/>
      <c r="C220" s="76"/>
      <c r="D220" s="55"/>
      <c r="E220" s="55"/>
      <c r="F220" s="55"/>
      <c r="G220" s="55"/>
      <c r="H220" s="55"/>
      <c r="I220" s="55"/>
      <c r="J220" s="55"/>
      <c r="K220" s="56"/>
      <c r="L220" s="56"/>
      <c r="M220" s="56"/>
      <c r="N220" s="138" t="s">
        <v>239</v>
      </c>
      <c r="O220" s="151" t="s">
        <v>240</v>
      </c>
    </row>
    <row r="221" spans="1:15" ht="21" x14ac:dyDescent="0.35">
      <c r="A221" s="150"/>
      <c r="B221" s="115"/>
      <c r="C221" s="76"/>
      <c r="D221" s="55"/>
      <c r="E221" s="55"/>
      <c r="F221" s="55"/>
      <c r="G221" s="55"/>
      <c r="H221" s="55"/>
      <c r="I221" s="55"/>
      <c r="J221" s="55"/>
      <c r="K221" s="56"/>
      <c r="L221" s="56"/>
      <c r="M221" s="56"/>
      <c r="N221" s="138" t="s">
        <v>241</v>
      </c>
      <c r="O221" s="151" t="s">
        <v>307</v>
      </c>
    </row>
    <row r="222" spans="1:15" ht="21" x14ac:dyDescent="0.35">
      <c r="A222" s="150"/>
      <c r="B222" s="115"/>
      <c r="C222" s="76"/>
      <c r="D222" s="55"/>
      <c r="E222" s="55"/>
      <c r="F222" s="55"/>
      <c r="G222" s="55"/>
      <c r="H222" s="55"/>
      <c r="I222" s="55"/>
      <c r="J222" s="55"/>
      <c r="K222" s="56"/>
      <c r="L222" s="56"/>
      <c r="M222" s="56"/>
      <c r="N222" s="138" t="s">
        <v>256</v>
      </c>
      <c r="O222" s="151" t="s">
        <v>308</v>
      </c>
    </row>
    <row r="223" spans="1:15" ht="21" x14ac:dyDescent="0.35">
      <c r="A223" s="150"/>
      <c r="B223" s="115"/>
      <c r="C223" s="76"/>
      <c r="D223" s="55"/>
      <c r="E223" s="55"/>
      <c r="F223" s="55"/>
      <c r="G223" s="55"/>
      <c r="H223" s="55"/>
      <c r="I223" s="55"/>
      <c r="J223" s="55"/>
      <c r="K223" s="56"/>
      <c r="L223" s="56"/>
      <c r="M223" s="56"/>
      <c r="N223" s="164">
        <v>24832</v>
      </c>
      <c r="O223" s="151" t="s">
        <v>246</v>
      </c>
    </row>
    <row r="224" spans="1:15" ht="21" x14ac:dyDescent="0.35">
      <c r="A224" s="160"/>
      <c r="B224" s="159"/>
      <c r="C224" s="81"/>
      <c r="D224" s="82"/>
      <c r="E224" s="82"/>
      <c r="F224" s="82"/>
      <c r="G224" s="82"/>
      <c r="H224" s="82"/>
      <c r="I224" s="82"/>
      <c r="J224" s="82"/>
      <c r="K224" s="83"/>
      <c r="L224" s="83"/>
      <c r="M224" s="83"/>
      <c r="N224" s="165" t="s">
        <v>309</v>
      </c>
      <c r="O224" s="166" t="s">
        <v>310</v>
      </c>
    </row>
    <row r="225" spans="1:15" ht="15" customHeight="1" x14ac:dyDescent="0.25">
      <c r="A225" s="167"/>
      <c r="B225" s="167"/>
      <c r="C225" s="167"/>
      <c r="D225" s="167"/>
      <c r="E225" s="167"/>
      <c r="F225" s="167"/>
      <c r="G225" s="167"/>
      <c r="H225" s="167"/>
      <c r="I225" s="167"/>
      <c r="J225" s="167"/>
      <c r="K225" s="168"/>
      <c r="L225" s="168"/>
      <c r="M225" s="168"/>
      <c r="N225" s="169"/>
      <c r="O225" s="169"/>
    </row>
    <row r="226" spans="1:15" ht="21" x14ac:dyDescent="0.35">
      <c r="A226" s="150"/>
      <c r="B226" s="115"/>
      <c r="C226" s="76"/>
      <c r="D226" s="55"/>
      <c r="E226" s="55"/>
      <c r="F226" s="55"/>
      <c r="G226" s="55"/>
      <c r="H226" s="55"/>
      <c r="I226" s="55"/>
      <c r="J226" s="55"/>
      <c r="K226" s="56"/>
      <c r="L226" s="56"/>
      <c r="M226" s="56"/>
      <c r="N226" s="157" t="s">
        <v>311</v>
      </c>
      <c r="O226" s="139" t="s">
        <v>312</v>
      </c>
    </row>
    <row r="227" spans="1:15" ht="21" x14ac:dyDescent="0.35">
      <c r="A227" s="150"/>
      <c r="B227" s="124" t="s">
        <v>313</v>
      </c>
      <c r="C227" s="76"/>
      <c r="D227" s="136">
        <v>24830</v>
      </c>
      <c r="E227" s="55">
        <v>289940</v>
      </c>
      <c r="F227" s="55"/>
      <c r="G227" s="55"/>
      <c r="H227" s="55"/>
      <c r="I227" s="55">
        <v>289940</v>
      </c>
      <c r="J227" s="55"/>
      <c r="K227" s="56"/>
      <c r="L227" s="56"/>
      <c r="M227" s="56"/>
      <c r="N227" s="157" t="s">
        <v>314</v>
      </c>
      <c r="O227" s="170" t="s">
        <v>315</v>
      </c>
    </row>
    <row r="228" spans="1:15" ht="21" x14ac:dyDescent="0.35">
      <c r="A228" s="150"/>
      <c r="B228" s="171" t="s">
        <v>316</v>
      </c>
      <c r="C228" s="68"/>
      <c r="D228" s="55"/>
      <c r="E228" s="55"/>
      <c r="F228" s="55"/>
      <c r="G228" s="55"/>
      <c r="H228" s="55"/>
      <c r="I228" s="55"/>
      <c r="J228" s="55"/>
      <c r="K228" s="56"/>
      <c r="L228" s="56"/>
      <c r="M228" s="56"/>
      <c r="N228" s="57">
        <v>24773</v>
      </c>
      <c r="O228" s="49" t="s">
        <v>317</v>
      </c>
    </row>
    <row r="229" spans="1:15" ht="21" x14ac:dyDescent="0.35">
      <c r="A229" s="150"/>
      <c r="B229" s="172" t="s">
        <v>318</v>
      </c>
      <c r="C229" s="68"/>
      <c r="D229" s="55"/>
      <c r="E229" s="55"/>
      <c r="F229" s="55"/>
      <c r="G229" s="55"/>
      <c r="H229" s="55"/>
      <c r="I229" s="55"/>
      <c r="J229" s="55"/>
      <c r="K229" s="56"/>
      <c r="L229" s="56"/>
      <c r="M229" s="56"/>
      <c r="N229" s="173">
        <v>24774</v>
      </c>
      <c r="O229" s="49" t="s">
        <v>319</v>
      </c>
    </row>
    <row r="230" spans="1:15" ht="21" x14ac:dyDescent="0.35">
      <c r="A230" s="150"/>
      <c r="B230" s="172" t="s">
        <v>320</v>
      </c>
      <c r="C230" s="68"/>
      <c r="D230" s="55"/>
      <c r="E230" s="55"/>
      <c r="F230" s="55"/>
      <c r="G230" s="55"/>
      <c r="H230" s="55"/>
      <c r="I230" s="55"/>
      <c r="J230" s="55"/>
      <c r="K230" s="56"/>
      <c r="L230" s="56"/>
      <c r="M230" s="56"/>
      <c r="N230" s="173">
        <v>24776</v>
      </c>
      <c r="O230" s="49" t="s">
        <v>321</v>
      </c>
    </row>
    <row r="231" spans="1:15" ht="21" x14ac:dyDescent="0.35">
      <c r="A231" s="150"/>
      <c r="B231" s="172" t="s">
        <v>322</v>
      </c>
      <c r="C231" s="68"/>
      <c r="D231" s="55"/>
      <c r="E231" s="55"/>
      <c r="F231" s="55"/>
      <c r="G231" s="55"/>
      <c r="H231" s="55"/>
      <c r="I231" s="55"/>
      <c r="J231" s="55"/>
      <c r="K231" s="56"/>
      <c r="L231" s="56"/>
      <c r="M231" s="56"/>
      <c r="N231" s="173">
        <v>24780</v>
      </c>
      <c r="O231" s="49" t="s">
        <v>323</v>
      </c>
    </row>
    <row r="232" spans="1:15" ht="21" x14ac:dyDescent="0.35">
      <c r="A232" s="150"/>
      <c r="B232" s="127"/>
      <c r="C232" s="68"/>
      <c r="D232" s="55"/>
      <c r="E232" s="55"/>
      <c r="F232" s="55"/>
      <c r="G232" s="55"/>
      <c r="H232" s="55"/>
      <c r="I232" s="55"/>
      <c r="J232" s="55"/>
      <c r="K232" s="56"/>
      <c r="L232" s="56"/>
      <c r="M232" s="56"/>
      <c r="N232" s="174" t="s">
        <v>324</v>
      </c>
      <c r="O232" s="49" t="s">
        <v>325</v>
      </c>
    </row>
    <row r="233" spans="1:15" ht="21" x14ac:dyDescent="0.35">
      <c r="A233" s="150"/>
      <c r="B233" s="127"/>
      <c r="C233" s="68"/>
      <c r="D233" s="55"/>
      <c r="E233" s="55"/>
      <c r="F233" s="55"/>
      <c r="G233" s="55"/>
      <c r="H233" s="55"/>
      <c r="I233" s="55"/>
      <c r="J233" s="55"/>
      <c r="K233" s="56"/>
      <c r="L233" s="56"/>
      <c r="M233" s="56"/>
      <c r="N233" s="173">
        <v>24788</v>
      </c>
      <c r="O233" s="49" t="s">
        <v>326</v>
      </c>
    </row>
    <row r="234" spans="1:15" ht="21" x14ac:dyDescent="0.35">
      <c r="A234" s="150"/>
      <c r="B234" s="127"/>
      <c r="C234" s="68"/>
      <c r="D234" s="55"/>
      <c r="E234" s="55"/>
      <c r="F234" s="55"/>
      <c r="G234" s="55"/>
      <c r="H234" s="55"/>
      <c r="I234" s="55"/>
      <c r="J234" s="55"/>
      <c r="K234" s="56"/>
      <c r="L234" s="56"/>
      <c r="M234" s="56"/>
      <c r="N234" s="174" t="s">
        <v>327</v>
      </c>
      <c r="O234" s="49" t="s">
        <v>328</v>
      </c>
    </row>
    <row r="235" spans="1:15" ht="21" x14ac:dyDescent="0.35">
      <c r="A235" s="150"/>
      <c r="B235" s="127"/>
      <c r="C235" s="68"/>
      <c r="D235" s="55"/>
      <c r="E235" s="55"/>
      <c r="F235" s="55"/>
      <c r="G235" s="55"/>
      <c r="H235" s="55"/>
      <c r="I235" s="55"/>
      <c r="J235" s="55"/>
      <c r="K235" s="56"/>
      <c r="L235" s="56"/>
      <c r="M235" s="56"/>
      <c r="N235" s="173">
        <v>24794</v>
      </c>
      <c r="O235" s="49" t="s">
        <v>329</v>
      </c>
    </row>
    <row r="236" spans="1:15" ht="21" x14ac:dyDescent="0.35">
      <c r="A236" s="150"/>
      <c r="B236" s="127"/>
      <c r="C236" s="68"/>
      <c r="D236" s="55"/>
      <c r="E236" s="55"/>
      <c r="F236" s="55"/>
      <c r="G236" s="55"/>
      <c r="H236" s="55"/>
      <c r="I236" s="55"/>
      <c r="J236" s="55"/>
      <c r="K236" s="56"/>
      <c r="L236" s="56"/>
      <c r="M236" s="56"/>
      <c r="N236" s="57">
        <v>24795</v>
      </c>
      <c r="O236" s="49" t="s">
        <v>306</v>
      </c>
    </row>
    <row r="237" spans="1:15" ht="21" x14ac:dyDescent="0.35">
      <c r="A237" s="150"/>
      <c r="B237" s="127"/>
      <c r="C237" s="68"/>
      <c r="D237" s="55"/>
      <c r="E237" s="55"/>
      <c r="F237" s="55"/>
      <c r="G237" s="55"/>
      <c r="H237" s="55"/>
      <c r="I237" s="55"/>
      <c r="J237" s="55"/>
      <c r="K237" s="56"/>
      <c r="L237" s="56"/>
      <c r="M237" s="56"/>
      <c r="N237" s="57">
        <v>24804</v>
      </c>
      <c r="O237" s="175" t="s">
        <v>330</v>
      </c>
    </row>
    <row r="238" spans="1:15" ht="21" x14ac:dyDescent="0.35">
      <c r="A238" s="150"/>
      <c r="B238" s="127"/>
      <c r="C238" s="68"/>
      <c r="D238" s="55"/>
      <c r="E238" s="55"/>
      <c r="F238" s="55"/>
      <c r="G238" s="55"/>
      <c r="H238" s="55"/>
      <c r="I238" s="55"/>
      <c r="J238" s="55"/>
      <c r="K238" s="56"/>
      <c r="L238" s="56"/>
      <c r="M238" s="56"/>
      <c r="N238" s="57">
        <v>24831</v>
      </c>
      <c r="O238" s="176" t="s">
        <v>244</v>
      </c>
    </row>
    <row r="239" spans="1:15" ht="21" x14ac:dyDescent="0.35">
      <c r="A239" s="150"/>
      <c r="B239" s="127"/>
      <c r="C239" s="68"/>
      <c r="D239" s="55"/>
      <c r="E239" s="55"/>
      <c r="F239" s="55"/>
      <c r="G239" s="55"/>
      <c r="H239" s="55"/>
      <c r="I239" s="55"/>
      <c r="J239" s="55"/>
      <c r="K239" s="56"/>
      <c r="L239" s="56"/>
      <c r="M239" s="56"/>
      <c r="N239" s="57">
        <v>24833</v>
      </c>
      <c r="O239" s="49" t="s">
        <v>245</v>
      </c>
    </row>
    <row r="240" spans="1:15" ht="21" x14ac:dyDescent="0.35">
      <c r="A240" s="150"/>
      <c r="B240" s="177"/>
      <c r="C240" s="55"/>
      <c r="D240" s="55"/>
      <c r="E240" s="55"/>
      <c r="F240" s="55"/>
      <c r="G240" s="55"/>
      <c r="H240" s="55"/>
      <c r="I240" s="55"/>
      <c r="J240" s="55"/>
      <c r="K240" s="56"/>
      <c r="L240" s="56"/>
      <c r="M240" s="56"/>
      <c r="N240" s="91">
        <v>24857</v>
      </c>
      <c r="O240" s="49" t="s">
        <v>246</v>
      </c>
    </row>
    <row r="241" spans="1:15" ht="21" x14ac:dyDescent="0.35">
      <c r="A241" s="150"/>
      <c r="B241" s="177"/>
      <c r="C241" s="55"/>
      <c r="D241" s="55"/>
      <c r="E241" s="55"/>
      <c r="F241" s="55"/>
      <c r="G241" s="55"/>
      <c r="H241" s="55"/>
      <c r="I241" s="55"/>
      <c r="J241" s="55"/>
      <c r="K241" s="56"/>
      <c r="L241" s="56"/>
      <c r="M241" s="56"/>
      <c r="N241" s="91">
        <v>24896</v>
      </c>
      <c r="O241" s="49" t="s">
        <v>266</v>
      </c>
    </row>
    <row r="242" spans="1:15" ht="21" x14ac:dyDescent="0.35">
      <c r="A242" s="150"/>
      <c r="B242" s="177"/>
      <c r="C242" s="55"/>
      <c r="D242" s="55"/>
      <c r="E242" s="55"/>
      <c r="F242" s="55"/>
      <c r="G242" s="55"/>
      <c r="H242" s="55"/>
      <c r="I242" s="55"/>
      <c r="J242" s="55"/>
      <c r="K242" s="56"/>
      <c r="L242" s="56"/>
      <c r="M242" s="56"/>
      <c r="N242" s="91">
        <v>24928</v>
      </c>
      <c r="O242" s="49" t="s">
        <v>519</v>
      </c>
    </row>
    <row r="243" spans="1:15" ht="21" x14ac:dyDescent="0.35">
      <c r="A243" s="150"/>
      <c r="B243" s="177"/>
      <c r="C243" s="55"/>
      <c r="D243" s="55"/>
      <c r="E243" s="55"/>
      <c r="F243" s="55"/>
      <c r="G243" s="55"/>
      <c r="H243" s="55"/>
      <c r="I243" s="55"/>
      <c r="J243" s="55"/>
      <c r="K243" s="56"/>
      <c r="L243" s="56"/>
      <c r="M243" s="56"/>
      <c r="N243" s="61"/>
      <c r="O243" s="49"/>
    </row>
    <row r="244" spans="1:15" ht="21" x14ac:dyDescent="0.35">
      <c r="A244" s="160"/>
      <c r="B244" s="178"/>
      <c r="C244" s="179"/>
      <c r="D244" s="179"/>
      <c r="E244" s="179"/>
      <c r="F244" s="179"/>
      <c r="G244" s="179"/>
      <c r="H244" s="179"/>
      <c r="I244" s="179"/>
      <c r="J244" s="179"/>
      <c r="K244" s="180"/>
      <c r="L244" s="180"/>
      <c r="M244" s="180"/>
      <c r="N244" s="181"/>
      <c r="O244" s="182"/>
    </row>
    <row r="245" spans="1:15" ht="21" x14ac:dyDescent="0.35">
      <c r="A245" s="183"/>
      <c r="B245" s="104" t="s">
        <v>331</v>
      </c>
      <c r="C245" s="105">
        <f>SUM(C125:C244)</f>
        <v>13540240</v>
      </c>
      <c r="D245" s="105"/>
      <c r="E245" s="105">
        <f>SUM(E125:E244)</f>
        <v>3446740</v>
      </c>
      <c r="F245" s="105">
        <f>+F149</f>
        <v>2093500</v>
      </c>
      <c r="G245" s="105">
        <f>SUM(G125:G244)</f>
        <v>3156800</v>
      </c>
      <c r="H245" s="105">
        <f>SUM(H24:H244)</f>
        <v>0</v>
      </c>
      <c r="I245" s="106">
        <f>SUM(I24:I244)</f>
        <v>68214638.659999996</v>
      </c>
      <c r="J245" s="106">
        <f>SUM(J24:J244)</f>
        <v>0</v>
      </c>
      <c r="K245" s="107">
        <f>SUM(K25:K244)</f>
        <v>68214638.659999996</v>
      </c>
      <c r="L245" s="107">
        <f>SUM(L25:L244)</f>
        <v>103250624.19999999</v>
      </c>
      <c r="M245" s="107">
        <f>SUM(M125:M243)</f>
        <v>2093500</v>
      </c>
      <c r="N245" s="184"/>
      <c r="O245" s="109"/>
    </row>
    <row r="246" spans="1:15" ht="21" x14ac:dyDescent="0.35">
      <c r="A246" s="185"/>
      <c r="B246" s="186" t="s">
        <v>332</v>
      </c>
      <c r="C246" s="187">
        <f>+C121+C245</f>
        <v>63808854.32</v>
      </c>
      <c r="D246" s="187"/>
      <c r="E246" s="187">
        <f t="shared" ref="E246:M246" si="33">+E121+E245</f>
        <v>53715354.32</v>
      </c>
      <c r="F246" s="187">
        <f t="shared" si="33"/>
        <v>2093500</v>
      </c>
      <c r="G246" s="187">
        <f t="shared" si="33"/>
        <v>19331619.990000002</v>
      </c>
      <c r="H246" s="187">
        <f t="shared" si="33"/>
        <v>0</v>
      </c>
      <c r="I246" s="187">
        <f t="shared" si="33"/>
        <v>102176987.98999999</v>
      </c>
      <c r="J246" s="187">
        <f t="shared" si="33"/>
        <v>0</v>
      </c>
      <c r="K246" s="187">
        <f t="shared" si="33"/>
        <v>102176987.98999999</v>
      </c>
      <c r="L246" s="187">
        <f t="shared" si="33"/>
        <v>153387793.51999998</v>
      </c>
      <c r="M246" s="187">
        <f t="shared" si="33"/>
        <v>2224945</v>
      </c>
      <c r="N246" s="188"/>
      <c r="O246" s="189"/>
    </row>
    <row r="248" spans="1:15" x14ac:dyDescent="0.25"/>
    <row r="249" spans="1:15" x14ac:dyDescent="0.25"/>
    <row r="250" spans="1:15" x14ac:dyDescent="0.25"/>
    <row r="251" spans="1:15" x14ac:dyDescent="0.25"/>
    <row r="252" spans="1:15" x14ac:dyDescent="0.25"/>
    <row r="253" spans="1:15" x14ac:dyDescent="0.25"/>
    <row r="254" spans="1:15" x14ac:dyDescent="0.25"/>
    <row r="255" spans="1:15" x14ac:dyDescent="0.25"/>
    <row r="256" spans="1:15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</sheetData>
  <mergeCells count="12">
    <mergeCell ref="C6:C8"/>
    <mergeCell ref="D6:D8"/>
    <mergeCell ref="G6:G8"/>
    <mergeCell ref="H6:K6"/>
    <mergeCell ref="A1:O1"/>
    <mergeCell ref="A2:O2"/>
    <mergeCell ref="A3:O3"/>
    <mergeCell ref="A4:O4"/>
    <mergeCell ref="A5:O5"/>
    <mergeCell ref="A6:A9"/>
    <mergeCell ref="B6:B9"/>
    <mergeCell ref="N6:N9"/>
  </mergeCells>
  <printOptions horizontalCentered="1"/>
  <pageMargins left="0.15748031496062992" right="0.15748031496062992" top="0.39370078740157483" bottom="0.27559055118110237" header="0" footer="0"/>
  <pageSetup paperSize="5" scale="50" orientation="landscape" r:id="rId1"/>
  <headerFooter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CCC0D9"/>
    <pageSetUpPr fitToPage="1"/>
  </sheetPr>
  <dimension ref="A1:N1057"/>
  <sheetViews>
    <sheetView zoomScale="60" zoomScaleNormal="60" workbookViewId="0">
      <pane xSplit="5" ySplit="9" topLeftCell="I10" activePane="bottomRight" state="frozen"/>
      <selection activeCell="F11" sqref="F11:H11"/>
      <selection pane="topRight" activeCell="F11" sqref="F11:H11"/>
      <selection pane="bottomLeft" activeCell="F11" sqref="F11:H11"/>
      <selection pane="bottomRight" activeCell="M13" sqref="M13"/>
    </sheetView>
  </sheetViews>
  <sheetFormatPr defaultColWidth="14.42578125" defaultRowHeight="15" customHeight="1" x14ac:dyDescent="0.25"/>
  <cols>
    <col min="1" max="1" width="4.7109375" style="19" customWidth="1"/>
    <col min="2" max="2" width="87" style="19" customWidth="1"/>
    <col min="3" max="3" width="24.5703125" style="19" customWidth="1"/>
    <col min="4" max="4" width="15.5703125" style="19" customWidth="1"/>
    <col min="5" max="5" width="23.28515625" style="19" customWidth="1"/>
    <col min="6" max="6" width="11.5703125" style="19" customWidth="1"/>
    <col min="7" max="7" width="21.140625" style="19" customWidth="1"/>
    <col min="8" max="8" width="24.28515625" style="19" customWidth="1"/>
    <col min="9" max="9" width="23.85546875" style="19" customWidth="1"/>
    <col min="10" max="10" width="25.85546875" style="19" customWidth="1"/>
    <col min="11" max="11" width="15.140625" style="19" customWidth="1"/>
    <col min="12" max="12" width="13" style="19" customWidth="1"/>
    <col min="13" max="13" width="63.7109375" style="19" customWidth="1"/>
    <col min="14" max="14" width="7.42578125" style="19" hidden="1" customWidth="1"/>
    <col min="15" max="26" width="6.85546875" style="19" customWidth="1"/>
    <col min="27" max="16384" width="14.42578125" style="19"/>
  </cols>
  <sheetData>
    <row r="1" spans="1:14" ht="21" customHeight="1" x14ac:dyDescent="0.25">
      <c r="A1" s="1354" t="s">
        <v>333</v>
      </c>
      <c r="B1" s="1343"/>
      <c r="C1" s="1343"/>
      <c r="D1" s="1343"/>
      <c r="E1" s="1343"/>
      <c r="F1" s="1343"/>
      <c r="G1" s="1343"/>
      <c r="H1" s="1343"/>
      <c r="I1" s="1343"/>
      <c r="J1" s="1343"/>
      <c r="K1" s="1343"/>
      <c r="L1" s="1343"/>
      <c r="M1" s="1343"/>
      <c r="N1" s="1343"/>
    </row>
    <row r="2" spans="1:14" ht="21" customHeight="1" x14ac:dyDescent="0.25">
      <c r="A2" s="1354" t="s">
        <v>334</v>
      </c>
      <c r="B2" s="1343"/>
      <c r="C2" s="1343"/>
      <c r="D2" s="1343"/>
      <c r="E2" s="1343"/>
      <c r="F2" s="1343"/>
      <c r="G2" s="1343"/>
      <c r="H2" s="1343"/>
      <c r="I2" s="1343"/>
      <c r="J2" s="1343"/>
      <c r="K2" s="1343"/>
      <c r="L2" s="1343"/>
      <c r="M2" s="1343"/>
      <c r="N2" s="1343"/>
    </row>
    <row r="3" spans="1:14" ht="21" customHeight="1" x14ac:dyDescent="0.25">
      <c r="A3" s="1354" t="s">
        <v>1669</v>
      </c>
      <c r="B3" s="1343"/>
      <c r="C3" s="1343"/>
      <c r="D3" s="1343"/>
      <c r="E3" s="1343"/>
      <c r="F3" s="1343"/>
      <c r="G3" s="1343"/>
      <c r="H3" s="1343"/>
      <c r="I3" s="1343"/>
      <c r="J3" s="1343"/>
      <c r="K3" s="1343"/>
      <c r="L3" s="1343"/>
      <c r="M3" s="1343"/>
      <c r="N3" s="1343"/>
    </row>
    <row r="4" spans="1:14" ht="21" customHeight="1" x14ac:dyDescent="0.25">
      <c r="A4" s="1354" t="s">
        <v>0</v>
      </c>
      <c r="B4" s="1343"/>
      <c r="C4" s="1343"/>
      <c r="D4" s="1343"/>
      <c r="E4" s="1343"/>
      <c r="F4" s="1343"/>
      <c r="G4" s="1343"/>
      <c r="H4" s="1343"/>
      <c r="I4" s="1343"/>
      <c r="J4" s="1343"/>
      <c r="K4" s="1343"/>
      <c r="L4" s="1343"/>
      <c r="M4" s="1343"/>
      <c r="N4" s="1343"/>
    </row>
    <row r="5" spans="1:14" ht="21" customHeight="1" x14ac:dyDescent="0.25">
      <c r="A5" s="1355" t="s">
        <v>24</v>
      </c>
      <c r="B5" s="1345"/>
      <c r="C5" s="1345"/>
      <c r="D5" s="1345"/>
      <c r="E5" s="1345"/>
      <c r="F5" s="1345"/>
      <c r="G5" s="1345"/>
      <c r="H5" s="1345"/>
      <c r="I5" s="1345"/>
      <c r="J5" s="1345"/>
      <c r="K5" s="1345"/>
      <c r="L5" s="1345"/>
      <c r="M5" s="1345"/>
      <c r="N5" s="1345"/>
    </row>
    <row r="6" spans="1:14" ht="21" x14ac:dyDescent="0.25">
      <c r="A6" s="1346" t="s">
        <v>25</v>
      </c>
      <c r="B6" s="1346" t="s">
        <v>26</v>
      </c>
      <c r="C6" s="1336" t="s">
        <v>335</v>
      </c>
      <c r="D6" s="1336" t="s">
        <v>336</v>
      </c>
      <c r="E6" s="1338" t="s">
        <v>30</v>
      </c>
      <c r="F6" s="1339" t="s">
        <v>31</v>
      </c>
      <c r="G6" s="1340"/>
      <c r="H6" s="1340"/>
      <c r="I6" s="1341"/>
      <c r="J6" s="191" t="s">
        <v>32</v>
      </c>
      <c r="K6" s="191" t="s">
        <v>337</v>
      </c>
      <c r="L6" s="1356" t="s">
        <v>33</v>
      </c>
      <c r="M6" s="1351" t="s">
        <v>338</v>
      </c>
      <c r="N6" s="1346" t="s">
        <v>339</v>
      </c>
    </row>
    <row r="7" spans="1:14" ht="21" x14ac:dyDescent="0.25">
      <c r="A7" s="1337"/>
      <c r="B7" s="1337"/>
      <c r="C7" s="1337"/>
      <c r="D7" s="1337"/>
      <c r="E7" s="1337"/>
      <c r="F7" s="27" t="s">
        <v>36</v>
      </c>
      <c r="G7" s="28" t="s">
        <v>340</v>
      </c>
      <c r="H7" s="28" t="s">
        <v>38</v>
      </c>
      <c r="I7" s="192" t="s">
        <v>39</v>
      </c>
      <c r="J7" s="192" t="s">
        <v>31</v>
      </c>
      <c r="K7" s="192" t="s">
        <v>341</v>
      </c>
      <c r="L7" s="1349"/>
      <c r="M7" s="1352"/>
      <c r="N7" s="1337"/>
    </row>
    <row r="8" spans="1:14" ht="21" x14ac:dyDescent="0.25">
      <c r="A8" s="1337"/>
      <c r="B8" s="1337"/>
      <c r="C8" s="1337"/>
      <c r="D8" s="1337"/>
      <c r="E8" s="1337"/>
      <c r="F8" s="31" t="s">
        <v>42</v>
      </c>
      <c r="G8" s="32" t="s">
        <v>43</v>
      </c>
      <c r="H8" s="32" t="s">
        <v>44</v>
      </c>
      <c r="I8" s="192" t="s">
        <v>342</v>
      </c>
      <c r="J8" s="192" t="s">
        <v>343</v>
      </c>
      <c r="K8" s="192" t="s">
        <v>344</v>
      </c>
      <c r="L8" s="1349"/>
      <c r="M8" s="1352"/>
      <c r="N8" s="1337"/>
    </row>
    <row r="9" spans="1:14" ht="21" customHeight="1" x14ac:dyDescent="0.25">
      <c r="A9" s="1347"/>
      <c r="B9" s="1347"/>
      <c r="C9" s="193" t="s">
        <v>48</v>
      </c>
      <c r="D9" s="1347"/>
      <c r="E9" s="193" t="s">
        <v>49</v>
      </c>
      <c r="F9" s="194" t="s">
        <v>50</v>
      </c>
      <c r="G9" s="194" t="s">
        <v>345</v>
      </c>
      <c r="H9" s="194" t="s">
        <v>52</v>
      </c>
      <c r="I9" s="195" t="s">
        <v>346</v>
      </c>
      <c r="J9" s="195" t="s">
        <v>347</v>
      </c>
      <c r="K9" s="195" t="s">
        <v>348</v>
      </c>
      <c r="L9" s="1350"/>
      <c r="M9" s="1353"/>
      <c r="N9" s="1347"/>
    </row>
    <row r="10" spans="1:14" ht="21" x14ac:dyDescent="0.25">
      <c r="A10" s="20"/>
      <c r="B10" s="196" t="s">
        <v>349</v>
      </c>
      <c r="C10" s="197">
        <f>SUM(C11:C32)</f>
        <v>118006670</v>
      </c>
      <c r="D10" s="198"/>
      <c r="E10" s="197">
        <f t="shared" ref="E10:F10" si="0">SUM(E11:E32)</f>
        <v>32972289.509999998</v>
      </c>
      <c r="F10" s="197">
        <f t="shared" si="0"/>
        <v>0</v>
      </c>
      <c r="G10" s="199">
        <v>163600</v>
      </c>
      <c r="H10" s="197">
        <f t="shared" ref="H10:J10" si="1">SUM(H11:H32)</f>
        <v>46141130.159999996</v>
      </c>
      <c r="I10" s="197">
        <f t="shared" si="1"/>
        <v>85034380.49000001</v>
      </c>
      <c r="J10" s="197">
        <f t="shared" si="1"/>
        <v>118006670</v>
      </c>
      <c r="K10" s="200"/>
      <c r="L10" s="201"/>
      <c r="M10" s="202"/>
      <c r="N10" s="203"/>
    </row>
    <row r="11" spans="1:14" ht="21" x14ac:dyDescent="0.25">
      <c r="A11" s="203">
        <v>1</v>
      </c>
      <c r="B11" s="204" t="s">
        <v>61</v>
      </c>
      <c r="C11" s="205">
        <v>7282900</v>
      </c>
      <c r="D11" s="206" t="s">
        <v>350</v>
      </c>
      <c r="E11" s="205">
        <v>644180</v>
      </c>
      <c r="F11" s="207"/>
      <c r="G11" s="207">
        <v>4178736.66</v>
      </c>
      <c r="H11" s="207">
        <v>2459983.34</v>
      </c>
      <c r="I11" s="208">
        <f t="shared" ref="I11:I32" si="2">SUM(F11:H11)</f>
        <v>6638720</v>
      </c>
      <c r="J11" s="208">
        <f t="shared" ref="J11:J19" si="3">I11+E11</f>
        <v>7282900</v>
      </c>
      <c r="K11" s="208" t="s">
        <v>351</v>
      </c>
      <c r="L11" s="209">
        <f t="shared" ref="L11:L32" si="4">E11/C11*100</f>
        <v>8.8451029123014191</v>
      </c>
      <c r="M11" s="210"/>
      <c r="N11" s="203"/>
    </row>
    <row r="12" spans="1:14" ht="21" x14ac:dyDescent="0.25">
      <c r="A12" s="203">
        <v>2</v>
      </c>
      <c r="B12" s="204" t="s">
        <v>352</v>
      </c>
      <c r="C12" s="205">
        <v>371570</v>
      </c>
      <c r="D12" s="206" t="s">
        <v>350</v>
      </c>
      <c r="E12" s="205">
        <v>120800</v>
      </c>
      <c r="F12" s="207"/>
      <c r="G12" s="207">
        <v>133170</v>
      </c>
      <c r="H12" s="207">
        <v>117600</v>
      </c>
      <c r="I12" s="208">
        <f t="shared" si="2"/>
        <v>250770</v>
      </c>
      <c r="J12" s="208">
        <f t="shared" si="3"/>
        <v>371570</v>
      </c>
      <c r="K12" s="208" t="s">
        <v>351</v>
      </c>
      <c r="L12" s="209">
        <f t="shared" si="4"/>
        <v>32.510697849664936</v>
      </c>
      <c r="M12" s="210"/>
      <c r="N12" s="203"/>
    </row>
    <row r="13" spans="1:14" ht="21" x14ac:dyDescent="0.25">
      <c r="A13" s="203">
        <v>3</v>
      </c>
      <c r="B13" s="204" t="s">
        <v>67</v>
      </c>
      <c r="C13" s="205">
        <v>1780000</v>
      </c>
      <c r="D13" s="206" t="s">
        <v>350</v>
      </c>
      <c r="E13" s="205">
        <v>545192.25</v>
      </c>
      <c r="F13" s="207"/>
      <c r="G13" s="207">
        <v>652807.75</v>
      </c>
      <c r="H13" s="207">
        <v>582000</v>
      </c>
      <c r="I13" s="208">
        <f t="shared" si="2"/>
        <v>1234807.75</v>
      </c>
      <c r="J13" s="208">
        <f t="shared" si="3"/>
        <v>1780000</v>
      </c>
      <c r="K13" s="208" t="s">
        <v>351</v>
      </c>
      <c r="L13" s="209">
        <f t="shared" si="4"/>
        <v>30.628778089887643</v>
      </c>
      <c r="M13" s="210"/>
      <c r="N13" s="203"/>
    </row>
    <row r="14" spans="1:14" ht="21" x14ac:dyDescent="0.35">
      <c r="A14" s="203">
        <v>4</v>
      </c>
      <c r="B14" s="204" t="s">
        <v>353</v>
      </c>
      <c r="C14" s="205">
        <v>504000</v>
      </c>
      <c r="D14" s="206" t="s">
        <v>350</v>
      </c>
      <c r="E14" s="205">
        <v>207010</v>
      </c>
      <c r="F14" s="207"/>
      <c r="G14" s="211">
        <v>126890</v>
      </c>
      <c r="H14" s="207">
        <v>170100</v>
      </c>
      <c r="I14" s="208">
        <f t="shared" si="2"/>
        <v>296990</v>
      </c>
      <c r="J14" s="208">
        <f t="shared" si="3"/>
        <v>504000</v>
      </c>
      <c r="K14" s="208" t="s">
        <v>351</v>
      </c>
      <c r="L14" s="209">
        <f t="shared" si="4"/>
        <v>41.073412698412696</v>
      </c>
      <c r="M14" s="210"/>
      <c r="N14" s="203"/>
    </row>
    <row r="15" spans="1:14" ht="21" x14ac:dyDescent="0.25">
      <c r="A15" s="203">
        <v>5</v>
      </c>
      <c r="B15" s="204" t="s">
        <v>69</v>
      </c>
      <c r="C15" s="205">
        <v>848100</v>
      </c>
      <c r="D15" s="206" t="s">
        <v>350</v>
      </c>
      <c r="E15" s="205">
        <v>428740</v>
      </c>
      <c r="F15" s="207"/>
      <c r="G15" s="207">
        <v>236360</v>
      </c>
      <c r="H15" s="207">
        <v>183000</v>
      </c>
      <c r="I15" s="208">
        <f t="shared" si="2"/>
        <v>419360</v>
      </c>
      <c r="J15" s="208">
        <f t="shared" si="3"/>
        <v>848100</v>
      </c>
      <c r="K15" s="208" t="s">
        <v>351</v>
      </c>
      <c r="L15" s="209">
        <f t="shared" si="4"/>
        <v>50.553000825374362</v>
      </c>
      <c r="M15" s="210"/>
      <c r="N15" s="203"/>
    </row>
    <row r="16" spans="1:14" ht="21" x14ac:dyDescent="0.25">
      <c r="A16" s="203">
        <v>6</v>
      </c>
      <c r="B16" s="204" t="s">
        <v>354</v>
      </c>
      <c r="C16" s="205">
        <v>13304700</v>
      </c>
      <c r="D16" s="206" t="s">
        <v>350</v>
      </c>
      <c r="E16" s="205">
        <v>4958772</v>
      </c>
      <c r="F16" s="207"/>
      <c r="G16" s="207">
        <v>3521628</v>
      </c>
      <c r="H16" s="207">
        <v>4824300</v>
      </c>
      <c r="I16" s="208">
        <f t="shared" si="2"/>
        <v>8345928</v>
      </c>
      <c r="J16" s="208">
        <f t="shared" si="3"/>
        <v>13304700</v>
      </c>
      <c r="K16" s="208" t="s">
        <v>351</v>
      </c>
      <c r="L16" s="209">
        <f t="shared" si="4"/>
        <v>37.27082910550407</v>
      </c>
      <c r="M16" s="210"/>
      <c r="N16" s="203"/>
    </row>
    <row r="17" spans="1:14" ht="21" x14ac:dyDescent="0.25">
      <c r="A17" s="203">
        <v>7</v>
      </c>
      <c r="B17" s="204" t="s">
        <v>355</v>
      </c>
      <c r="C17" s="205">
        <v>842100</v>
      </c>
      <c r="D17" s="206" t="s">
        <v>350</v>
      </c>
      <c r="E17" s="205">
        <v>292500</v>
      </c>
      <c r="F17" s="207"/>
      <c r="G17" s="207">
        <v>549600</v>
      </c>
      <c r="H17" s="207">
        <v>0</v>
      </c>
      <c r="I17" s="208">
        <f t="shared" si="2"/>
        <v>549600</v>
      </c>
      <c r="J17" s="208">
        <f t="shared" si="3"/>
        <v>842100</v>
      </c>
      <c r="K17" s="208" t="s">
        <v>351</v>
      </c>
      <c r="L17" s="209">
        <f t="shared" si="4"/>
        <v>34.734592091200575</v>
      </c>
      <c r="M17" s="210"/>
      <c r="N17" s="203"/>
    </row>
    <row r="18" spans="1:14" ht="21" x14ac:dyDescent="0.25">
      <c r="A18" s="203">
        <v>8</v>
      </c>
      <c r="B18" s="204" t="s">
        <v>356</v>
      </c>
      <c r="C18" s="205">
        <v>5139400</v>
      </c>
      <c r="D18" s="206" t="s">
        <v>350</v>
      </c>
      <c r="E18" s="205">
        <v>1649642.07</v>
      </c>
      <c r="F18" s="207"/>
      <c r="G18" s="207">
        <v>1732757.93</v>
      </c>
      <c r="H18" s="207">
        <v>1757000</v>
      </c>
      <c r="I18" s="208">
        <f t="shared" si="2"/>
        <v>3489757.9299999997</v>
      </c>
      <c r="J18" s="208">
        <f t="shared" si="3"/>
        <v>5139400</v>
      </c>
      <c r="K18" s="208" t="s">
        <v>351</v>
      </c>
      <c r="L18" s="209">
        <f t="shared" si="4"/>
        <v>32.097950538973421</v>
      </c>
      <c r="M18" s="210"/>
      <c r="N18" s="203"/>
    </row>
    <row r="19" spans="1:14" ht="21" x14ac:dyDescent="0.25">
      <c r="A19" s="203">
        <v>9</v>
      </c>
      <c r="B19" s="204" t="s">
        <v>73</v>
      </c>
      <c r="C19" s="205">
        <v>4700200</v>
      </c>
      <c r="D19" s="206" t="s">
        <v>350</v>
      </c>
      <c r="E19" s="205">
        <v>1147027.3899999999</v>
      </c>
      <c r="F19" s="207"/>
      <c r="G19" s="207">
        <v>1851061.81</v>
      </c>
      <c r="H19" s="207">
        <v>1702110.8</v>
      </c>
      <c r="I19" s="208">
        <f t="shared" si="2"/>
        <v>3553172.6100000003</v>
      </c>
      <c r="J19" s="208">
        <f t="shared" si="3"/>
        <v>4700200</v>
      </c>
      <c r="K19" s="208" t="s">
        <v>351</v>
      </c>
      <c r="L19" s="209">
        <f t="shared" si="4"/>
        <v>24.403799625547848</v>
      </c>
      <c r="M19" s="210"/>
      <c r="N19" s="203"/>
    </row>
    <row r="20" spans="1:14" ht="21" x14ac:dyDescent="0.25">
      <c r="A20" s="203">
        <v>10</v>
      </c>
      <c r="B20" s="212" t="s">
        <v>357</v>
      </c>
      <c r="C20" s="205">
        <v>5800200</v>
      </c>
      <c r="D20" s="213" t="s">
        <v>350</v>
      </c>
      <c r="E20" s="205">
        <v>2071050</v>
      </c>
      <c r="F20" s="207"/>
      <c r="G20" s="207">
        <v>1896700</v>
      </c>
      <c r="H20" s="207">
        <f>C20-F20-E20-G20</f>
        <v>1832450</v>
      </c>
      <c r="I20" s="208">
        <f t="shared" si="2"/>
        <v>3729150</v>
      </c>
      <c r="J20" s="208">
        <f>E20+I20</f>
        <v>5800200</v>
      </c>
      <c r="K20" s="208" t="s">
        <v>351</v>
      </c>
      <c r="L20" s="209">
        <f t="shared" si="4"/>
        <v>35.706527361125481</v>
      </c>
      <c r="M20" s="210"/>
      <c r="N20" s="203"/>
    </row>
    <row r="21" spans="1:14" ht="21" x14ac:dyDescent="0.25">
      <c r="A21" s="203">
        <v>11</v>
      </c>
      <c r="B21" s="212" t="s">
        <v>358</v>
      </c>
      <c r="C21" s="205">
        <v>346100</v>
      </c>
      <c r="D21" s="213" t="s">
        <v>350</v>
      </c>
      <c r="E21" s="205">
        <v>0</v>
      </c>
      <c r="F21" s="207"/>
      <c r="G21" s="207">
        <v>186350</v>
      </c>
      <c r="H21" s="207">
        <v>159750</v>
      </c>
      <c r="I21" s="208">
        <f t="shared" si="2"/>
        <v>346100</v>
      </c>
      <c r="J21" s="208">
        <f t="shared" ref="J21:J29" si="5">I21+E21</f>
        <v>346100</v>
      </c>
      <c r="K21" s="208" t="s">
        <v>351</v>
      </c>
      <c r="L21" s="209">
        <f t="shared" si="4"/>
        <v>0</v>
      </c>
      <c r="M21" s="210"/>
      <c r="N21" s="203"/>
    </row>
    <row r="22" spans="1:14" ht="21" x14ac:dyDescent="0.25">
      <c r="A22" s="203">
        <v>12</v>
      </c>
      <c r="B22" s="204" t="s">
        <v>359</v>
      </c>
      <c r="C22" s="205">
        <v>1134000</v>
      </c>
      <c r="D22" s="206" t="s">
        <v>350</v>
      </c>
      <c r="E22" s="205">
        <v>496840</v>
      </c>
      <c r="F22" s="207"/>
      <c r="G22" s="207">
        <v>246950</v>
      </c>
      <c r="H22" s="207">
        <v>390210</v>
      </c>
      <c r="I22" s="208">
        <f t="shared" si="2"/>
        <v>637160</v>
      </c>
      <c r="J22" s="208">
        <f t="shared" si="5"/>
        <v>1134000</v>
      </c>
      <c r="K22" s="208" t="s">
        <v>351</v>
      </c>
      <c r="L22" s="209">
        <f t="shared" si="4"/>
        <v>43.813051146384481</v>
      </c>
      <c r="M22" s="210"/>
      <c r="N22" s="203"/>
    </row>
    <row r="23" spans="1:14" ht="21" x14ac:dyDescent="0.25">
      <c r="A23" s="203">
        <v>13</v>
      </c>
      <c r="B23" s="204" t="s">
        <v>360</v>
      </c>
      <c r="C23" s="205">
        <v>6100</v>
      </c>
      <c r="D23" s="206" t="s">
        <v>350</v>
      </c>
      <c r="E23" s="205">
        <v>6100</v>
      </c>
      <c r="F23" s="207"/>
      <c r="G23" s="207">
        <v>0</v>
      </c>
      <c r="H23" s="207">
        <v>0</v>
      </c>
      <c r="I23" s="208">
        <f t="shared" si="2"/>
        <v>0</v>
      </c>
      <c r="J23" s="208">
        <f t="shared" si="5"/>
        <v>6100</v>
      </c>
      <c r="K23" s="208" t="s">
        <v>351</v>
      </c>
      <c r="L23" s="209">
        <f t="shared" si="4"/>
        <v>100</v>
      </c>
      <c r="M23" s="210"/>
      <c r="N23" s="203"/>
    </row>
    <row r="24" spans="1:14" ht="21" x14ac:dyDescent="0.25">
      <c r="A24" s="203">
        <v>14</v>
      </c>
      <c r="B24" s="204" t="s">
        <v>114</v>
      </c>
      <c r="C24" s="205">
        <v>6333400</v>
      </c>
      <c r="D24" s="206" t="s">
        <v>350</v>
      </c>
      <c r="E24" s="205">
        <v>1664283.07</v>
      </c>
      <c r="F24" s="207"/>
      <c r="G24" s="207">
        <v>3169116.93</v>
      </c>
      <c r="H24" s="207">
        <v>1500000</v>
      </c>
      <c r="I24" s="208">
        <f t="shared" si="2"/>
        <v>4669116.93</v>
      </c>
      <c r="J24" s="208">
        <f t="shared" si="5"/>
        <v>6333400</v>
      </c>
      <c r="K24" s="208" t="s">
        <v>351</v>
      </c>
      <c r="L24" s="209">
        <f t="shared" si="4"/>
        <v>26.277877127609184</v>
      </c>
      <c r="M24" s="210"/>
      <c r="N24" s="203"/>
    </row>
    <row r="25" spans="1:14" ht="21" x14ac:dyDescent="0.25">
      <c r="A25" s="203">
        <v>15</v>
      </c>
      <c r="B25" s="204" t="s">
        <v>120</v>
      </c>
      <c r="C25" s="205">
        <v>2770100</v>
      </c>
      <c r="D25" s="206" t="s">
        <v>350</v>
      </c>
      <c r="E25" s="205">
        <v>475878</v>
      </c>
      <c r="F25" s="207"/>
      <c r="G25" s="207">
        <v>835622</v>
      </c>
      <c r="H25" s="207">
        <v>1458600</v>
      </c>
      <c r="I25" s="208">
        <f t="shared" si="2"/>
        <v>2294222</v>
      </c>
      <c r="J25" s="208">
        <f t="shared" si="5"/>
        <v>2770100</v>
      </c>
      <c r="K25" s="208" t="s">
        <v>351</v>
      </c>
      <c r="L25" s="209">
        <f t="shared" si="4"/>
        <v>17.179091007544852</v>
      </c>
      <c r="M25" s="210"/>
      <c r="N25" s="203"/>
    </row>
    <row r="26" spans="1:14" ht="21" x14ac:dyDescent="0.25">
      <c r="A26" s="203">
        <v>16</v>
      </c>
      <c r="B26" s="204" t="s">
        <v>361</v>
      </c>
      <c r="C26" s="205">
        <v>2276800</v>
      </c>
      <c r="D26" s="206" t="s">
        <v>350</v>
      </c>
      <c r="E26" s="205">
        <v>827582</v>
      </c>
      <c r="F26" s="207"/>
      <c r="G26" s="207">
        <v>655893</v>
      </c>
      <c r="H26" s="207">
        <v>793325</v>
      </c>
      <c r="I26" s="208">
        <f t="shared" si="2"/>
        <v>1449218</v>
      </c>
      <c r="J26" s="208">
        <f t="shared" si="5"/>
        <v>2276800</v>
      </c>
      <c r="K26" s="208" t="s">
        <v>351</v>
      </c>
      <c r="L26" s="209">
        <f t="shared" si="4"/>
        <v>36.348471539002105</v>
      </c>
      <c r="M26" s="210"/>
      <c r="N26" s="203"/>
    </row>
    <row r="27" spans="1:14" ht="21" x14ac:dyDescent="0.25">
      <c r="A27" s="203">
        <v>17</v>
      </c>
      <c r="B27" s="204" t="s">
        <v>76</v>
      </c>
      <c r="C27" s="205">
        <v>28711300</v>
      </c>
      <c r="D27" s="206" t="s">
        <v>350</v>
      </c>
      <c r="E27" s="205">
        <v>8662188.0800000001</v>
      </c>
      <c r="F27" s="207"/>
      <c r="G27" s="207">
        <v>8429314.9199999999</v>
      </c>
      <c r="H27" s="207">
        <v>11619797</v>
      </c>
      <c r="I27" s="208">
        <f t="shared" si="2"/>
        <v>20049111.920000002</v>
      </c>
      <c r="J27" s="208">
        <f t="shared" si="5"/>
        <v>28711300</v>
      </c>
      <c r="K27" s="208" t="s">
        <v>351</v>
      </c>
      <c r="L27" s="209">
        <f t="shared" si="4"/>
        <v>30.169961234775162</v>
      </c>
      <c r="M27" s="210"/>
      <c r="N27" s="203"/>
    </row>
    <row r="28" spans="1:14" ht="21" x14ac:dyDescent="0.25">
      <c r="A28" s="203">
        <v>18</v>
      </c>
      <c r="B28" s="204" t="s">
        <v>362</v>
      </c>
      <c r="C28" s="205">
        <v>66600</v>
      </c>
      <c r="D28" s="206" t="s">
        <v>350</v>
      </c>
      <c r="E28" s="205">
        <v>24090</v>
      </c>
      <c r="F28" s="207"/>
      <c r="G28" s="207">
        <v>26210</v>
      </c>
      <c r="H28" s="207">
        <v>16300</v>
      </c>
      <c r="I28" s="208">
        <f t="shared" si="2"/>
        <v>42510</v>
      </c>
      <c r="J28" s="208">
        <f t="shared" si="5"/>
        <v>66600</v>
      </c>
      <c r="K28" s="208" t="s">
        <v>351</v>
      </c>
      <c r="L28" s="209">
        <f t="shared" si="4"/>
        <v>36.171171171171174</v>
      </c>
      <c r="M28" s="210"/>
      <c r="N28" s="203"/>
    </row>
    <row r="29" spans="1:14" ht="21" x14ac:dyDescent="0.25">
      <c r="A29" s="203">
        <v>19</v>
      </c>
      <c r="B29" s="204" t="s">
        <v>83</v>
      </c>
      <c r="C29" s="205">
        <v>1372200</v>
      </c>
      <c r="D29" s="206" t="s">
        <v>350</v>
      </c>
      <c r="E29" s="205">
        <v>540600</v>
      </c>
      <c r="F29" s="207"/>
      <c r="G29" s="207">
        <v>381300</v>
      </c>
      <c r="H29" s="207">
        <v>450300</v>
      </c>
      <c r="I29" s="208">
        <f t="shared" si="2"/>
        <v>831600</v>
      </c>
      <c r="J29" s="208">
        <f t="shared" si="5"/>
        <v>1372200</v>
      </c>
      <c r="K29" s="208" t="s">
        <v>351</v>
      </c>
      <c r="L29" s="209">
        <f t="shared" si="4"/>
        <v>39.396589418452123</v>
      </c>
      <c r="M29" s="210"/>
      <c r="N29" s="203"/>
    </row>
    <row r="30" spans="1:14" ht="21" x14ac:dyDescent="0.25">
      <c r="A30" s="203">
        <v>20</v>
      </c>
      <c r="B30" s="204" t="s">
        <v>363</v>
      </c>
      <c r="C30" s="205">
        <v>79700</v>
      </c>
      <c r="D30" s="206" t="s">
        <v>350</v>
      </c>
      <c r="E30" s="205">
        <v>13000</v>
      </c>
      <c r="F30" s="207"/>
      <c r="G30" s="207">
        <v>42400</v>
      </c>
      <c r="H30" s="207">
        <v>24300</v>
      </c>
      <c r="I30" s="208">
        <f t="shared" si="2"/>
        <v>66700</v>
      </c>
      <c r="J30" s="208">
        <f>E30+I30</f>
        <v>79700</v>
      </c>
      <c r="K30" s="208" t="s">
        <v>351</v>
      </c>
      <c r="L30" s="209">
        <f t="shared" si="4"/>
        <v>16.311166875784192</v>
      </c>
      <c r="M30" s="210"/>
      <c r="N30" s="203"/>
    </row>
    <row r="31" spans="1:14" ht="21" x14ac:dyDescent="0.25">
      <c r="A31" s="203">
        <v>21</v>
      </c>
      <c r="B31" s="204" t="s">
        <v>364</v>
      </c>
      <c r="C31" s="205">
        <v>403500</v>
      </c>
      <c r="D31" s="206" t="s">
        <v>350</v>
      </c>
      <c r="E31" s="205">
        <v>73658</v>
      </c>
      <c r="F31" s="207"/>
      <c r="G31" s="207">
        <v>206342</v>
      </c>
      <c r="H31" s="207">
        <v>123500</v>
      </c>
      <c r="I31" s="208">
        <f t="shared" si="2"/>
        <v>329842</v>
      </c>
      <c r="J31" s="208">
        <f t="shared" ref="J31:J32" si="6">I31+E31</f>
        <v>403500</v>
      </c>
      <c r="K31" s="208" t="s">
        <v>351</v>
      </c>
      <c r="L31" s="209">
        <f t="shared" si="4"/>
        <v>18.254770755885996</v>
      </c>
      <c r="M31" s="210"/>
      <c r="N31" s="203"/>
    </row>
    <row r="32" spans="1:14" ht="21" x14ac:dyDescent="0.25">
      <c r="A32" s="203">
        <v>22</v>
      </c>
      <c r="B32" s="204" t="s">
        <v>90</v>
      </c>
      <c r="C32" s="205">
        <v>33933700</v>
      </c>
      <c r="D32" s="206" t="s">
        <v>350</v>
      </c>
      <c r="E32" s="205">
        <v>8123156.6500000004</v>
      </c>
      <c r="F32" s="207"/>
      <c r="G32" s="207">
        <v>9834039.3300000001</v>
      </c>
      <c r="H32" s="207">
        <v>15976504.02</v>
      </c>
      <c r="I32" s="208">
        <f t="shared" si="2"/>
        <v>25810543.350000001</v>
      </c>
      <c r="J32" s="208">
        <f t="shared" si="6"/>
        <v>33933700</v>
      </c>
      <c r="K32" s="208" t="s">
        <v>351</v>
      </c>
      <c r="L32" s="209">
        <f t="shared" si="4"/>
        <v>23.938316923883928</v>
      </c>
      <c r="M32" s="210"/>
      <c r="N32" s="203"/>
    </row>
    <row r="33" spans="1:13" ht="15" customHeight="1" x14ac:dyDescent="0.25">
      <c r="A33" s="167"/>
      <c r="B33" s="167"/>
      <c r="C33" s="167"/>
      <c r="D33" s="167"/>
      <c r="E33" s="167"/>
      <c r="F33" s="167"/>
      <c r="G33" s="167"/>
      <c r="H33" s="167"/>
      <c r="I33" s="214"/>
      <c r="J33" s="215"/>
      <c r="K33" s="214"/>
      <c r="L33" s="169"/>
      <c r="M33" s="216"/>
    </row>
    <row r="34" spans="1:13" ht="15" customHeight="1" x14ac:dyDescent="0.25">
      <c r="A34" s="167"/>
      <c r="B34" s="167"/>
      <c r="C34" s="167"/>
      <c r="D34" s="150"/>
      <c r="E34" s="167"/>
      <c r="F34" s="216"/>
      <c r="G34" s="216"/>
      <c r="H34" s="216"/>
      <c r="I34" s="217"/>
      <c r="J34" s="215"/>
      <c r="K34" s="214"/>
      <c r="L34" s="169"/>
      <c r="M34" s="216"/>
    </row>
    <row r="35" spans="1:13" ht="21" x14ac:dyDescent="0.25">
      <c r="A35" s="203"/>
      <c r="B35" s="218" t="s">
        <v>73</v>
      </c>
      <c r="C35" s="205"/>
      <c r="D35" s="219"/>
      <c r="E35" s="89"/>
      <c r="F35" s="220"/>
      <c r="G35" s="220"/>
      <c r="H35" s="220"/>
      <c r="I35" s="221"/>
      <c r="J35" s="222"/>
      <c r="K35" s="223"/>
      <c r="L35" s="224"/>
      <c r="M35" s="225"/>
    </row>
    <row r="36" spans="1:13" ht="21" x14ac:dyDescent="0.25">
      <c r="A36" s="203">
        <v>1</v>
      </c>
      <c r="B36" s="226" t="s">
        <v>365</v>
      </c>
      <c r="C36" s="205">
        <v>880800</v>
      </c>
      <c r="D36" s="206" t="s">
        <v>350</v>
      </c>
      <c r="E36" s="89">
        <v>440400</v>
      </c>
      <c r="F36" s="220"/>
      <c r="G36" s="220"/>
      <c r="H36" s="220">
        <v>440400</v>
      </c>
      <c r="I36" s="221">
        <f>F36+G36+H36</f>
        <v>440400</v>
      </c>
      <c r="J36" s="208">
        <f>E36+I36</f>
        <v>880800</v>
      </c>
      <c r="K36" s="227"/>
      <c r="L36" s="228" t="s">
        <v>366</v>
      </c>
      <c r="M36" s="225" t="s">
        <v>367</v>
      </c>
    </row>
    <row r="37" spans="1:13" ht="21" x14ac:dyDescent="0.25">
      <c r="A37" s="203"/>
      <c r="B37" s="229" t="s">
        <v>368</v>
      </c>
      <c r="C37" s="205"/>
      <c r="D37" s="230"/>
      <c r="E37" s="89"/>
      <c r="F37" s="220"/>
      <c r="G37" s="220"/>
      <c r="H37" s="220"/>
      <c r="I37" s="221"/>
      <c r="J37" s="208"/>
      <c r="K37" s="208"/>
      <c r="L37" s="219">
        <v>24759</v>
      </c>
      <c r="M37" s="225" t="s">
        <v>369</v>
      </c>
    </row>
    <row r="38" spans="1:13" ht="21" x14ac:dyDescent="0.25">
      <c r="A38" s="203"/>
      <c r="B38" s="226"/>
      <c r="C38" s="205"/>
      <c r="D38" s="230"/>
      <c r="E38" s="89"/>
      <c r="F38" s="220"/>
      <c r="G38" s="220"/>
      <c r="H38" s="220"/>
      <c r="I38" s="221"/>
      <c r="J38" s="208"/>
      <c r="K38" s="208"/>
      <c r="L38" s="219">
        <v>24760</v>
      </c>
      <c r="M38" s="225" t="s">
        <v>370</v>
      </c>
    </row>
    <row r="39" spans="1:13" ht="21" x14ac:dyDescent="0.25">
      <c r="A39" s="203"/>
      <c r="B39" s="231" t="s">
        <v>371</v>
      </c>
      <c r="C39" s="205"/>
      <c r="D39" s="230"/>
      <c r="E39" s="89"/>
      <c r="F39" s="220"/>
      <c r="G39" s="220"/>
      <c r="H39" s="220"/>
      <c r="I39" s="221"/>
      <c r="J39" s="208"/>
      <c r="K39" s="208"/>
      <c r="L39" s="219">
        <v>24761</v>
      </c>
      <c r="M39" s="225" t="s">
        <v>372</v>
      </c>
    </row>
    <row r="40" spans="1:13" ht="21" x14ac:dyDescent="0.25">
      <c r="A40" s="203"/>
      <c r="B40" s="231" t="s">
        <v>373</v>
      </c>
      <c r="C40" s="205"/>
      <c r="D40" s="230"/>
      <c r="E40" s="89"/>
      <c r="F40" s="220"/>
      <c r="G40" s="220"/>
      <c r="H40" s="220"/>
      <c r="I40" s="221"/>
      <c r="J40" s="208"/>
      <c r="K40" s="208"/>
      <c r="L40" s="219">
        <v>24762</v>
      </c>
      <c r="M40" s="225" t="s">
        <v>291</v>
      </c>
    </row>
    <row r="41" spans="1:13" ht="21" x14ac:dyDescent="0.25">
      <c r="A41" s="203"/>
      <c r="B41" s="231" t="s">
        <v>374</v>
      </c>
      <c r="C41" s="205"/>
      <c r="D41" s="230"/>
      <c r="E41" s="89"/>
      <c r="F41" s="220"/>
      <c r="G41" s="220"/>
      <c r="H41" s="220"/>
      <c r="I41" s="221"/>
      <c r="J41" s="208"/>
      <c r="K41" s="208"/>
      <c r="L41" s="219">
        <v>24763</v>
      </c>
      <c r="M41" s="225" t="s">
        <v>227</v>
      </c>
    </row>
    <row r="42" spans="1:13" ht="21" x14ac:dyDescent="0.25">
      <c r="A42" s="203"/>
      <c r="B42" s="231" t="s">
        <v>375</v>
      </c>
      <c r="C42" s="205"/>
      <c r="D42" s="230"/>
      <c r="E42" s="89"/>
      <c r="F42" s="220"/>
      <c r="G42" s="220"/>
      <c r="H42" s="220"/>
      <c r="I42" s="221"/>
      <c r="J42" s="208"/>
      <c r="K42" s="208"/>
      <c r="L42" s="219">
        <v>24766</v>
      </c>
      <c r="M42" s="225" t="s">
        <v>292</v>
      </c>
    </row>
    <row r="43" spans="1:13" ht="21" x14ac:dyDescent="0.25">
      <c r="A43" s="203"/>
      <c r="B43" s="231" t="s">
        <v>376</v>
      </c>
      <c r="C43" s="205"/>
      <c r="D43" s="230"/>
      <c r="E43" s="89"/>
      <c r="F43" s="220"/>
      <c r="G43" s="220"/>
      <c r="H43" s="220"/>
      <c r="I43" s="221"/>
      <c r="J43" s="208"/>
      <c r="K43" s="208"/>
      <c r="L43" s="219">
        <v>24770</v>
      </c>
      <c r="M43" s="225" t="s">
        <v>377</v>
      </c>
    </row>
    <row r="44" spans="1:13" ht="117" x14ac:dyDescent="0.25">
      <c r="A44" s="203"/>
      <c r="B44" s="232" t="s">
        <v>378</v>
      </c>
      <c r="C44" s="205"/>
      <c r="D44" s="230"/>
      <c r="E44" s="89"/>
      <c r="F44" s="220"/>
      <c r="G44" s="220"/>
      <c r="H44" s="220"/>
      <c r="I44" s="221"/>
      <c r="J44" s="208"/>
      <c r="K44" s="208"/>
      <c r="L44" s="233" t="s">
        <v>379</v>
      </c>
      <c r="M44" s="234" t="s">
        <v>380</v>
      </c>
    </row>
    <row r="45" spans="1:13" ht="21" x14ac:dyDescent="0.25">
      <c r="A45" s="203"/>
      <c r="B45" s="231" t="s">
        <v>381</v>
      </c>
      <c r="C45" s="205"/>
      <c r="D45" s="230"/>
      <c r="E45" s="89"/>
      <c r="F45" s="220"/>
      <c r="G45" s="220"/>
      <c r="H45" s="220"/>
      <c r="I45" s="221"/>
      <c r="J45" s="208"/>
      <c r="K45" s="208"/>
      <c r="L45" s="235">
        <v>24833</v>
      </c>
      <c r="M45" s="225" t="s">
        <v>266</v>
      </c>
    </row>
    <row r="46" spans="1:13" ht="21" x14ac:dyDescent="0.25">
      <c r="A46" s="203"/>
      <c r="B46" s="231" t="s">
        <v>382</v>
      </c>
      <c r="C46" s="205"/>
      <c r="D46" s="230"/>
      <c r="E46" s="89"/>
      <c r="F46" s="220"/>
      <c r="G46" s="220"/>
      <c r="H46" s="220"/>
      <c r="I46" s="221"/>
      <c r="J46" s="208"/>
      <c r="K46" s="208"/>
      <c r="L46" s="219">
        <v>24901</v>
      </c>
      <c r="M46" s="225" t="s">
        <v>1644</v>
      </c>
    </row>
    <row r="47" spans="1:13" ht="21" x14ac:dyDescent="0.25">
      <c r="A47" s="203"/>
      <c r="B47" s="231" t="s">
        <v>383</v>
      </c>
      <c r="C47" s="205"/>
      <c r="D47" s="230"/>
      <c r="E47" s="89"/>
      <c r="F47" s="220"/>
      <c r="G47" s="220"/>
      <c r="H47" s="220"/>
      <c r="I47" s="221"/>
      <c r="J47" s="208"/>
      <c r="K47" s="208"/>
      <c r="L47" s="219"/>
      <c r="M47" s="225"/>
    </row>
    <row r="48" spans="1:13" ht="21" x14ac:dyDescent="0.25">
      <c r="A48" s="1072"/>
      <c r="B48" s="236" t="s">
        <v>384</v>
      </c>
      <c r="C48" s="1073"/>
      <c r="D48" s="237"/>
      <c r="E48" s="1074"/>
      <c r="F48" s="1075"/>
      <c r="G48" s="1075"/>
      <c r="H48" s="1075"/>
      <c r="I48" s="240"/>
      <c r="J48" s="241"/>
      <c r="K48" s="241"/>
      <c r="L48" s="1076">
        <v>24928</v>
      </c>
      <c r="M48" s="1009" t="s">
        <v>385</v>
      </c>
    </row>
    <row r="49" spans="1:13" ht="21" x14ac:dyDescent="0.35">
      <c r="A49" s="242"/>
      <c r="B49" s="1077" t="s">
        <v>386</v>
      </c>
      <c r="C49" s="205"/>
      <c r="D49" s="230"/>
      <c r="E49" s="89"/>
      <c r="F49" s="998"/>
      <c r="G49" s="998"/>
      <c r="H49" s="998"/>
      <c r="I49" s="221"/>
      <c r="J49" s="208"/>
      <c r="K49" s="208"/>
      <c r="L49" s="1008"/>
      <c r="M49" s="1009"/>
    </row>
    <row r="50" spans="1:13" ht="21" x14ac:dyDescent="0.35">
      <c r="A50" s="1078"/>
      <c r="B50" s="1079" t="s">
        <v>387</v>
      </c>
      <c r="C50" s="1080"/>
      <c r="D50" s="1080"/>
      <c r="E50" s="1080"/>
      <c r="F50" s="1080"/>
      <c r="G50" s="1080"/>
      <c r="H50" s="1080"/>
      <c r="I50" s="1081"/>
      <c r="J50" s="1081"/>
      <c r="K50" s="1081"/>
      <c r="L50" s="1063"/>
      <c r="M50" s="1082"/>
    </row>
    <row r="51" spans="1:13" ht="21" x14ac:dyDescent="0.35">
      <c r="A51" s="915">
        <v>1</v>
      </c>
      <c r="B51" s="1010" t="s">
        <v>388</v>
      </c>
      <c r="C51" s="246"/>
      <c r="D51" s="246"/>
      <c r="E51" s="246"/>
      <c r="F51" s="246"/>
      <c r="G51" s="246"/>
      <c r="H51" s="246"/>
      <c r="I51" s="247"/>
      <c r="J51" s="247"/>
      <c r="K51" s="247"/>
      <c r="L51" s="162"/>
      <c r="M51" s="248"/>
    </row>
    <row r="52" spans="1:13" ht="21" x14ac:dyDescent="0.35">
      <c r="A52" s="457"/>
      <c r="B52" s="1011" t="s">
        <v>389</v>
      </c>
      <c r="C52" s="167"/>
      <c r="D52" s="167"/>
      <c r="E52" s="167"/>
      <c r="F52" s="167"/>
      <c r="G52" s="167"/>
      <c r="H52" s="167"/>
      <c r="I52" s="214"/>
      <c r="J52" s="214"/>
      <c r="K52" s="214"/>
      <c r="L52" s="150"/>
      <c r="M52" s="216"/>
    </row>
    <row r="53" spans="1:13" ht="21" x14ac:dyDescent="0.35">
      <c r="A53" s="457">
        <v>2</v>
      </c>
      <c r="B53" s="1011" t="s">
        <v>390</v>
      </c>
      <c r="C53" s="167"/>
      <c r="D53" s="167"/>
      <c r="E53" s="167"/>
      <c r="F53" s="167"/>
      <c r="G53" s="167"/>
      <c r="H53" s="167"/>
      <c r="I53" s="214"/>
      <c r="J53" s="214"/>
      <c r="K53" s="214"/>
      <c r="L53" s="150"/>
      <c r="M53" s="216"/>
    </row>
    <row r="54" spans="1:13" ht="21" x14ac:dyDescent="0.35">
      <c r="A54" s="457"/>
      <c r="B54" s="1011" t="s">
        <v>391</v>
      </c>
      <c r="C54" s="167"/>
      <c r="D54" s="167"/>
      <c r="E54" s="167"/>
      <c r="F54" s="167"/>
      <c r="G54" s="167"/>
      <c r="H54" s="167"/>
      <c r="I54" s="214"/>
      <c r="J54" s="214"/>
      <c r="K54" s="214"/>
      <c r="L54" s="150"/>
      <c r="M54" s="216"/>
    </row>
    <row r="55" spans="1:13" ht="21" x14ac:dyDescent="0.35">
      <c r="A55" s="457">
        <v>3</v>
      </c>
      <c r="B55" s="1011" t="s">
        <v>392</v>
      </c>
      <c r="C55" s="167"/>
      <c r="D55" s="167"/>
      <c r="E55" s="167"/>
      <c r="F55" s="167"/>
      <c r="G55" s="167"/>
      <c r="H55" s="167"/>
      <c r="I55" s="214"/>
      <c r="J55" s="214"/>
      <c r="K55" s="214"/>
      <c r="L55" s="150"/>
      <c r="M55" s="216"/>
    </row>
    <row r="56" spans="1:13" ht="21" x14ac:dyDescent="0.35">
      <c r="A56" s="457"/>
      <c r="B56" s="1011" t="s">
        <v>393</v>
      </c>
      <c r="C56" s="167"/>
      <c r="D56" s="167"/>
      <c r="E56" s="167"/>
      <c r="F56" s="167"/>
      <c r="G56" s="167"/>
      <c r="H56" s="167"/>
      <c r="I56" s="214"/>
      <c r="J56" s="214"/>
      <c r="K56" s="214"/>
      <c r="L56" s="150"/>
      <c r="M56" s="216"/>
    </row>
    <row r="57" spans="1:13" ht="21" x14ac:dyDescent="0.35">
      <c r="A57" s="457">
        <v>4</v>
      </c>
      <c r="B57" s="1011" t="s">
        <v>394</v>
      </c>
      <c r="C57" s="167"/>
      <c r="D57" s="167"/>
      <c r="E57" s="167"/>
      <c r="F57" s="167"/>
      <c r="G57" s="167"/>
      <c r="H57" s="167"/>
      <c r="I57" s="214"/>
      <c r="J57" s="214"/>
      <c r="K57" s="214"/>
      <c r="L57" s="150"/>
      <c r="M57" s="216"/>
    </row>
    <row r="58" spans="1:13" ht="21" x14ac:dyDescent="0.35">
      <c r="A58" s="457"/>
      <c r="B58" s="1011" t="s">
        <v>395</v>
      </c>
      <c r="C58" s="167"/>
      <c r="D58" s="167"/>
      <c r="E58" s="167"/>
      <c r="F58" s="167"/>
      <c r="G58" s="167"/>
      <c r="H58" s="167"/>
      <c r="I58" s="214"/>
      <c r="J58" s="214"/>
      <c r="K58" s="214"/>
      <c r="L58" s="150"/>
      <c r="M58" s="216"/>
    </row>
    <row r="59" spans="1:13" ht="21" x14ac:dyDescent="0.35">
      <c r="A59" s="457">
        <v>5</v>
      </c>
      <c r="B59" s="1011" t="s">
        <v>396</v>
      </c>
      <c r="C59" s="167"/>
      <c r="D59" s="167"/>
      <c r="E59" s="167"/>
      <c r="F59" s="167"/>
      <c r="G59" s="167"/>
      <c r="H59" s="167"/>
      <c r="I59" s="214"/>
      <c r="J59" s="214"/>
      <c r="K59" s="214"/>
      <c r="L59" s="150"/>
      <c r="M59" s="216"/>
    </row>
    <row r="60" spans="1:13" ht="21" x14ac:dyDescent="0.35">
      <c r="A60" s="457"/>
      <c r="B60" s="1011" t="s">
        <v>397</v>
      </c>
      <c r="C60" s="167"/>
      <c r="D60" s="167"/>
      <c r="E60" s="167"/>
      <c r="F60" s="167"/>
      <c r="G60" s="167"/>
      <c r="H60" s="167"/>
      <c r="I60" s="214"/>
      <c r="J60" s="214"/>
      <c r="K60" s="214"/>
      <c r="L60" s="150"/>
      <c r="M60" s="216"/>
    </row>
    <row r="61" spans="1:13" ht="21" x14ac:dyDescent="0.35">
      <c r="A61" s="457">
        <v>6</v>
      </c>
      <c r="B61" s="1011" t="s">
        <v>398</v>
      </c>
      <c r="C61" s="167"/>
      <c r="D61" s="167"/>
      <c r="E61" s="167"/>
      <c r="F61" s="167"/>
      <c r="G61" s="167"/>
      <c r="H61" s="167"/>
      <c r="I61" s="214"/>
      <c r="J61" s="214"/>
      <c r="K61" s="214"/>
      <c r="L61" s="150"/>
      <c r="M61" s="216"/>
    </row>
    <row r="62" spans="1:13" ht="21" x14ac:dyDescent="0.35">
      <c r="A62" s="457"/>
      <c r="B62" s="1011" t="s">
        <v>399</v>
      </c>
      <c r="C62" s="167"/>
      <c r="D62" s="167"/>
      <c r="E62" s="167"/>
      <c r="F62" s="167"/>
      <c r="G62" s="167"/>
      <c r="H62" s="167"/>
      <c r="I62" s="214"/>
      <c r="J62" s="214"/>
      <c r="K62" s="214"/>
      <c r="L62" s="150"/>
      <c r="M62" s="216"/>
    </row>
    <row r="63" spans="1:13" ht="21" x14ac:dyDescent="0.35">
      <c r="A63" s="457">
        <v>7</v>
      </c>
      <c r="B63" s="124" t="s">
        <v>400</v>
      </c>
      <c r="C63" s="167"/>
      <c r="D63" s="167"/>
      <c r="E63" s="167"/>
      <c r="F63" s="167"/>
      <c r="G63" s="167"/>
      <c r="H63" s="167"/>
      <c r="I63" s="214"/>
      <c r="J63" s="214"/>
      <c r="K63" s="214"/>
      <c r="L63" s="150"/>
      <c r="M63" s="216"/>
    </row>
    <row r="64" spans="1:13" ht="21" x14ac:dyDescent="0.35">
      <c r="A64" s="457"/>
      <c r="B64" s="1011" t="s">
        <v>401</v>
      </c>
      <c r="C64" s="167"/>
      <c r="D64" s="167"/>
      <c r="E64" s="167"/>
      <c r="F64" s="167"/>
      <c r="G64" s="167"/>
      <c r="H64" s="167"/>
      <c r="I64" s="214"/>
      <c r="J64" s="214"/>
      <c r="K64" s="214"/>
      <c r="L64" s="150"/>
      <c r="M64" s="216"/>
    </row>
    <row r="65" spans="1:13" ht="21" x14ac:dyDescent="0.35">
      <c r="A65" s="457">
        <v>8</v>
      </c>
      <c r="B65" s="124" t="s">
        <v>402</v>
      </c>
      <c r="C65" s="167"/>
      <c r="D65" s="167"/>
      <c r="E65" s="167"/>
      <c r="F65" s="167"/>
      <c r="G65" s="167"/>
      <c r="H65" s="167"/>
      <c r="I65" s="214"/>
      <c r="J65" s="214"/>
      <c r="K65" s="214"/>
      <c r="L65" s="150"/>
      <c r="M65" s="216"/>
    </row>
    <row r="66" spans="1:13" ht="21" x14ac:dyDescent="0.35">
      <c r="A66" s="457"/>
      <c r="B66" s="1012" t="s">
        <v>403</v>
      </c>
      <c r="C66" s="205"/>
      <c r="D66" s="219"/>
      <c r="E66" s="89"/>
      <c r="F66" s="220"/>
      <c r="G66" s="220"/>
      <c r="H66" s="220"/>
      <c r="I66" s="221"/>
      <c r="J66" s="208"/>
      <c r="K66" s="208"/>
      <c r="L66" s="219"/>
      <c r="M66" s="225"/>
    </row>
    <row r="67" spans="1:13" ht="21" x14ac:dyDescent="0.35">
      <c r="A67" s="457">
        <v>9</v>
      </c>
      <c r="B67" s="342" t="s">
        <v>404</v>
      </c>
      <c r="C67" s="205"/>
      <c r="D67" s="219"/>
      <c r="E67" s="89"/>
      <c r="F67" s="220"/>
      <c r="G67" s="220"/>
      <c r="H67" s="220"/>
      <c r="I67" s="221"/>
      <c r="J67" s="208"/>
      <c r="K67" s="208"/>
      <c r="L67" s="219"/>
      <c r="M67" s="225"/>
    </row>
    <row r="68" spans="1:13" ht="21" x14ac:dyDescent="0.35">
      <c r="A68" s="457"/>
      <c r="B68" s="1012" t="s">
        <v>405</v>
      </c>
      <c r="C68" s="205"/>
      <c r="D68" s="219"/>
      <c r="E68" s="89"/>
      <c r="F68" s="220"/>
      <c r="G68" s="220"/>
      <c r="H68" s="220"/>
      <c r="I68" s="221"/>
      <c r="J68" s="208"/>
      <c r="K68" s="208"/>
      <c r="L68" s="219"/>
      <c r="M68" s="225"/>
    </row>
    <row r="69" spans="1:13" ht="21" x14ac:dyDescent="0.35">
      <c r="A69" s="457">
        <v>10</v>
      </c>
      <c r="B69" s="342" t="s">
        <v>406</v>
      </c>
      <c r="C69" s="205"/>
      <c r="D69" s="219"/>
      <c r="E69" s="89"/>
      <c r="F69" s="220"/>
      <c r="G69" s="220"/>
      <c r="H69" s="220"/>
      <c r="I69" s="221"/>
      <c r="J69" s="208"/>
      <c r="K69" s="208"/>
      <c r="L69" s="219"/>
      <c r="M69" s="225"/>
    </row>
    <row r="70" spans="1:13" ht="21" x14ac:dyDescent="0.35">
      <c r="A70" s="249"/>
      <c r="B70" s="1011" t="s">
        <v>407</v>
      </c>
      <c r="C70" s="205"/>
      <c r="D70" s="219"/>
      <c r="E70" s="89"/>
      <c r="F70" s="220"/>
      <c r="G70" s="220"/>
      <c r="H70" s="220"/>
      <c r="I70" s="221"/>
      <c r="J70" s="208"/>
      <c r="K70" s="208"/>
      <c r="L70" s="219"/>
      <c r="M70" s="225"/>
    </row>
    <row r="71" spans="1:13" ht="21" x14ac:dyDescent="0.35">
      <c r="A71" s="249"/>
      <c r="B71" s="1011" t="s">
        <v>408</v>
      </c>
      <c r="C71" s="205"/>
      <c r="D71" s="219"/>
      <c r="E71" s="89"/>
      <c r="F71" s="220"/>
      <c r="G71" s="220"/>
      <c r="H71" s="220"/>
      <c r="I71" s="221"/>
      <c r="J71" s="208"/>
      <c r="K71" s="208"/>
      <c r="L71" s="219"/>
      <c r="M71" s="225"/>
    </row>
    <row r="72" spans="1:13" ht="21" x14ac:dyDescent="0.25">
      <c r="A72" s="203"/>
      <c r="B72" s="212"/>
      <c r="C72" s="205"/>
      <c r="D72" s="219"/>
      <c r="E72" s="89"/>
      <c r="F72" s="220"/>
      <c r="G72" s="220"/>
      <c r="H72" s="220"/>
      <c r="I72" s="221"/>
      <c r="J72" s="208"/>
      <c r="K72" s="208"/>
      <c r="L72" s="219"/>
      <c r="M72" s="225"/>
    </row>
    <row r="73" spans="1:13" ht="21" x14ac:dyDescent="0.25">
      <c r="A73" s="203"/>
      <c r="B73" s="218" t="s">
        <v>114</v>
      </c>
      <c r="C73" s="205"/>
      <c r="D73" s="219"/>
      <c r="E73" s="89"/>
      <c r="F73" s="220"/>
      <c r="G73" s="220"/>
      <c r="H73" s="220"/>
      <c r="I73" s="221"/>
      <c r="J73" s="208"/>
      <c r="K73" s="208"/>
      <c r="L73" s="219"/>
      <c r="M73" s="225"/>
    </row>
    <row r="74" spans="1:13" ht="21" x14ac:dyDescent="0.25">
      <c r="A74" s="203">
        <v>2</v>
      </c>
      <c r="B74" s="212" t="s">
        <v>409</v>
      </c>
      <c r="C74" s="89">
        <v>5000000</v>
      </c>
      <c r="D74" s="250" t="s">
        <v>410</v>
      </c>
      <c r="E74" s="89"/>
      <c r="F74" s="220"/>
      <c r="G74" s="220"/>
      <c r="H74" s="220"/>
      <c r="I74" s="221">
        <f>+G89+G105+G121+G136+G153+G162+G171+G180</f>
        <v>1550599.44</v>
      </c>
      <c r="J74" s="208">
        <f>+I74+E75+E89+E105+E121+E136+E153+E162+E171+E180</f>
        <v>2606951.44</v>
      </c>
      <c r="K74" s="208"/>
      <c r="L74" s="219"/>
      <c r="M74" s="225" t="s">
        <v>411</v>
      </c>
    </row>
    <row r="75" spans="1:13" ht="21" x14ac:dyDescent="0.25">
      <c r="A75" s="203"/>
      <c r="B75" s="212" t="s">
        <v>412</v>
      </c>
      <c r="C75" s="89"/>
      <c r="D75" s="219"/>
      <c r="E75" s="89">
        <v>188215</v>
      </c>
      <c r="F75" s="220"/>
      <c r="G75" s="220"/>
      <c r="H75" s="220"/>
      <c r="I75" s="221"/>
      <c r="J75" s="208"/>
      <c r="K75" s="208"/>
      <c r="L75" s="219">
        <v>243894</v>
      </c>
      <c r="M75" s="225" t="s">
        <v>413</v>
      </c>
    </row>
    <row r="76" spans="1:13" ht="21" x14ac:dyDescent="0.25">
      <c r="A76" s="203"/>
      <c r="B76" s="212" t="s">
        <v>414</v>
      </c>
      <c r="C76" s="89"/>
      <c r="D76" s="219"/>
      <c r="E76" s="89"/>
      <c r="F76" s="220"/>
      <c r="G76" s="220"/>
      <c r="H76" s="220"/>
      <c r="I76" s="221"/>
      <c r="J76" s="208"/>
      <c r="K76" s="208"/>
      <c r="L76" s="219">
        <v>243899</v>
      </c>
      <c r="M76" s="225" t="s">
        <v>415</v>
      </c>
    </row>
    <row r="77" spans="1:13" ht="21" x14ac:dyDescent="0.25">
      <c r="A77" s="203"/>
      <c r="B77" s="212" t="s">
        <v>416</v>
      </c>
      <c r="C77" s="89"/>
      <c r="D77" s="219"/>
      <c r="E77" s="89"/>
      <c r="F77" s="220"/>
      <c r="G77" s="220"/>
      <c r="H77" s="220"/>
      <c r="I77" s="221"/>
      <c r="J77" s="208"/>
      <c r="K77" s="208"/>
      <c r="L77" s="219">
        <v>243900</v>
      </c>
      <c r="M77" s="225" t="s">
        <v>417</v>
      </c>
    </row>
    <row r="78" spans="1:13" ht="21" x14ac:dyDescent="0.25">
      <c r="A78" s="203"/>
      <c r="B78" s="212" t="s">
        <v>418</v>
      </c>
      <c r="C78" s="89"/>
      <c r="D78" s="219"/>
      <c r="E78" s="89"/>
      <c r="F78" s="220"/>
      <c r="G78" s="220"/>
      <c r="H78" s="220"/>
      <c r="I78" s="221"/>
      <c r="J78" s="208"/>
      <c r="K78" s="208"/>
      <c r="L78" s="219">
        <v>243901</v>
      </c>
      <c r="M78" s="225" t="s">
        <v>419</v>
      </c>
    </row>
    <row r="79" spans="1:13" ht="21" x14ac:dyDescent="0.25">
      <c r="A79" s="203"/>
      <c r="B79" s="212"/>
      <c r="C79" s="89"/>
      <c r="D79" s="219"/>
      <c r="E79" s="89"/>
      <c r="F79" s="220"/>
      <c r="G79" s="220"/>
      <c r="H79" s="220"/>
      <c r="I79" s="221"/>
      <c r="J79" s="208"/>
      <c r="K79" s="208"/>
      <c r="L79" s="219">
        <v>243902</v>
      </c>
      <c r="M79" s="225" t="s">
        <v>420</v>
      </c>
    </row>
    <row r="80" spans="1:13" ht="21" x14ac:dyDescent="0.25">
      <c r="A80" s="203"/>
      <c r="B80" s="212"/>
      <c r="C80" s="89"/>
      <c r="D80" s="219"/>
      <c r="E80" s="89"/>
      <c r="F80" s="220"/>
      <c r="G80" s="220"/>
      <c r="H80" s="220"/>
      <c r="I80" s="221"/>
      <c r="J80" s="208"/>
      <c r="K80" s="208"/>
      <c r="L80" s="219">
        <v>243908</v>
      </c>
      <c r="M80" s="225" t="s">
        <v>421</v>
      </c>
    </row>
    <row r="81" spans="1:13" ht="21" x14ac:dyDescent="0.25">
      <c r="A81" s="167"/>
      <c r="B81" s="212"/>
      <c r="C81" s="89"/>
      <c r="D81" s="219"/>
      <c r="E81" s="89"/>
      <c r="F81" s="220"/>
      <c r="G81" s="220"/>
      <c r="H81" s="220"/>
      <c r="I81" s="221"/>
      <c r="J81" s="208"/>
      <c r="K81" s="208"/>
      <c r="L81" s="219">
        <v>243909</v>
      </c>
      <c r="M81" s="225" t="s">
        <v>422</v>
      </c>
    </row>
    <row r="82" spans="1:13" ht="21" x14ac:dyDescent="0.25">
      <c r="A82" s="167"/>
      <c r="B82" s="212"/>
      <c r="C82" s="89"/>
      <c r="D82" s="219"/>
      <c r="E82" s="89"/>
      <c r="F82" s="220"/>
      <c r="G82" s="220"/>
      <c r="H82" s="220"/>
      <c r="I82" s="221"/>
      <c r="J82" s="208"/>
      <c r="K82" s="208"/>
      <c r="L82" s="219">
        <v>24776</v>
      </c>
      <c r="M82" s="225" t="s">
        <v>423</v>
      </c>
    </row>
    <row r="83" spans="1:13" ht="21" x14ac:dyDescent="0.25">
      <c r="A83" s="167"/>
      <c r="B83" s="212"/>
      <c r="C83" s="89"/>
      <c r="D83" s="219"/>
      <c r="E83" s="89"/>
      <c r="F83" s="220"/>
      <c r="G83" s="220"/>
      <c r="H83" s="220"/>
      <c r="I83" s="221"/>
      <c r="J83" s="208"/>
      <c r="K83" s="208"/>
      <c r="L83" s="251">
        <v>24759</v>
      </c>
      <c r="M83" s="225" t="s">
        <v>424</v>
      </c>
    </row>
    <row r="84" spans="1:13" ht="21" x14ac:dyDescent="0.25">
      <c r="A84" s="167"/>
      <c r="B84" s="212"/>
      <c r="C84" s="89"/>
      <c r="D84" s="219"/>
      <c r="E84" s="89"/>
      <c r="F84" s="220"/>
      <c r="G84" s="220"/>
      <c r="H84" s="220"/>
      <c r="I84" s="221"/>
      <c r="J84" s="208"/>
      <c r="K84" s="208"/>
      <c r="L84" s="251">
        <v>24794</v>
      </c>
      <c r="M84" s="225" t="s">
        <v>244</v>
      </c>
    </row>
    <row r="85" spans="1:13" ht="21" x14ac:dyDescent="0.25">
      <c r="A85" s="167"/>
      <c r="B85" s="212"/>
      <c r="C85" s="89"/>
      <c r="D85" s="219"/>
      <c r="E85" s="89"/>
      <c r="F85" s="220"/>
      <c r="G85" s="220"/>
      <c r="H85" s="220"/>
      <c r="I85" s="221"/>
      <c r="J85" s="208"/>
      <c r="K85" s="208"/>
      <c r="L85" s="235">
        <v>24795</v>
      </c>
      <c r="M85" s="225" t="s">
        <v>245</v>
      </c>
    </row>
    <row r="86" spans="1:13" ht="21" x14ac:dyDescent="0.25">
      <c r="A86" s="167"/>
      <c r="B86" s="212"/>
      <c r="C86" s="89"/>
      <c r="D86" s="219"/>
      <c r="E86" s="89"/>
      <c r="F86" s="220"/>
      <c r="G86" s="220"/>
      <c r="H86" s="220"/>
      <c r="I86" s="221"/>
      <c r="J86" s="208"/>
      <c r="K86" s="208"/>
      <c r="L86" s="251">
        <v>24808</v>
      </c>
      <c r="M86" s="225" t="s">
        <v>425</v>
      </c>
    </row>
    <row r="87" spans="1:13" ht="21" x14ac:dyDescent="0.25">
      <c r="A87" s="167"/>
      <c r="B87" s="212"/>
      <c r="C87" s="89"/>
      <c r="D87" s="219"/>
      <c r="E87" s="89"/>
      <c r="F87" s="220"/>
      <c r="G87" s="220"/>
      <c r="H87" s="220"/>
      <c r="I87" s="221"/>
      <c r="J87" s="208"/>
      <c r="K87" s="208"/>
      <c r="L87" s="219">
        <v>24817</v>
      </c>
      <c r="M87" s="225" t="s">
        <v>426</v>
      </c>
    </row>
    <row r="88" spans="1:13" ht="21" x14ac:dyDescent="0.25">
      <c r="A88" s="167"/>
      <c r="B88" s="212"/>
      <c r="C88" s="89"/>
      <c r="D88" s="219"/>
      <c r="E88" s="89"/>
      <c r="F88" s="220"/>
      <c r="G88" s="220"/>
      <c r="H88" s="220"/>
      <c r="I88" s="221"/>
      <c r="J88" s="208"/>
      <c r="K88" s="208"/>
      <c r="L88" s="219">
        <v>24830</v>
      </c>
      <c r="M88" s="225" t="s">
        <v>427</v>
      </c>
    </row>
    <row r="89" spans="1:13" ht="21" x14ac:dyDescent="0.25">
      <c r="A89" s="246"/>
      <c r="B89" s="252" t="s">
        <v>428</v>
      </c>
      <c r="C89" s="253"/>
      <c r="D89" s="254" t="s">
        <v>410</v>
      </c>
      <c r="E89" s="253">
        <v>105777</v>
      </c>
      <c r="F89" s="255"/>
      <c r="G89" s="255"/>
      <c r="H89" s="255"/>
      <c r="I89" s="256"/>
      <c r="J89" s="227"/>
      <c r="K89" s="227"/>
      <c r="L89" s="257">
        <v>243894</v>
      </c>
      <c r="M89" s="258" t="s">
        <v>413</v>
      </c>
    </row>
    <row r="90" spans="1:13" ht="21" x14ac:dyDescent="0.25">
      <c r="A90" s="167"/>
      <c r="B90" s="212" t="s">
        <v>429</v>
      </c>
      <c r="C90" s="89"/>
      <c r="D90" s="219"/>
      <c r="E90" s="89"/>
      <c r="F90" s="220"/>
      <c r="G90" s="220"/>
      <c r="H90" s="220"/>
      <c r="I90" s="221"/>
      <c r="J90" s="208"/>
      <c r="K90" s="208"/>
      <c r="L90" s="219">
        <v>243899</v>
      </c>
      <c r="M90" s="225" t="s">
        <v>415</v>
      </c>
    </row>
    <row r="91" spans="1:13" ht="21" x14ac:dyDescent="0.25">
      <c r="A91" s="167"/>
      <c r="B91" s="212" t="s">
        <v>430</v>
      </c>
      <c r="C91" s="89"/>
      <c r="D91" s="219"/>
      <c r="E91" s="89"/>
      <c r="F91" s="220"/>
      <c r="G91" s="220"/>
      <c r="H91" s="220"/>
      <c r="I91" s="221"/>
      <c r="J91" s="208"/>
      <c r="K91" s="208"/>
      <c r="L91" s="219">
        <v>243900</v>
      </c>
      <c r="M91" s="225" t="s">
        <v>417</v>
      </c>
    </row>
    <row r="92" spans="1:13" ht="21" x14ac:dyDescent="0.25">
      <c r="A92" s="167"/>
      <c r="B92" s="212" t="s">
        <v>431</v>
      </c>
      <c r="C92" s="89"/>
      <c r="D92" s="1008"/>
      <c r="E92" s="89"/>
      <c r="F92" s="998"/>
      <c r="G92" s="998"/>
      <c r="H92" s="998"/>
      <c r="I92" s="221"/>
      <c r="J92" s="208"/>
      <c r="K92" s="208"/>
      <c r="L92" s="1008">
        <v>243901</v>
      </c>
      <c r="M92" s="1009" t="s">
        <v>419</v>
      </c>
    </row>
    <row r="93" spans="1:13" ht="21" x14ac:dyDescent="0.25">
      <c r="A93" s="167"/>
      <c r="B93" s="212"/>
      <c r="C93" s="89"/>
      <c r="D93" s="1008"/>
      <c r="E93" s="89"/>
      <c r="F93" s="998"/>
      <c r="G93" s="998"/>
      <c r="H93" s="998"/>
      <c r="I93" s="221"/>
      <c r="J93" s="208"/>
      <c r="K93" s="208"/>
      <c r="L93" s="1008">
        <v>243902</v>
      </c>
      <c r="M93" s="1009" t="s">
        <v>420</v>
      </c>
    </row>
    <row r="94" spans="1:13" ht="21" x14ac:dyDescent="0.25">
      <c r="A94" s="167"/>
      <c r="B94" s="212"/>
      <c r="C94" s="89"/>
      <c r="D94" s="1008"/>
      <c r="E94" s="89"/>
      <c r="F94" s="998"/>
      <c r="G94" s="998"/>
      <c r="H94" s="998"/>
      <c r="I94" s="221"/>
      <c r="J94" s="208"/>
      <c r="K94" s="208"/>
      <c r="L94" s="1008">
        <v>243908</v>
      </c>
      <c r="M94" s="1009" t="s">
        <v>421</v>
      </c>
    </row>
    <row r="95" spans="1:13" ht="21" x14ac:dyDescent="0.25">
      <c r="A95" s="1080"/>
      <c r="B95" s="1083"/>
      <c r="C95" s="1084"/>
      <c r="D95" s="1085"/>
      <c r="E95" s="1084"/>
      <c r="F95" s="1086"/>
      <c r="G95" s="1086"/>
      <c r="H95" s="1086"/>
      <c r="I95" s="1087"/>
      <c r="J95" s="1088"/>
      <c r="K95" s="1088"/>
      <c r="L95" s="1085">
        <v>243909</v>
      </c>
      <c r="M95" s="1089" t="s">
        <v>422</v>
      </c>
    </row>
    <row r="96" spans="1:13" ht="21" x14ac:dyDescent="0.25">
      <c r="A96" s="1005"/>
      <c r="B96" s="1006"/>
      <c r="C96" s="962"/>
      <c r="D96" s="1001"/>
      <c r="E96" s="962"/>
      <c r="F96" s="1003"/>
      <c r="G96" s="1003"/>
      <c r="H96" s="1003"/>
      <c r="I96" s="1004"/>
      <c r="J96" s="696"/>
      <c r="K96" s="696"/>
      <c r="L96" s="1001">
        <v>24776</v>
      </c>
      <c r="M96" s="1000" t="s">
        <v>423</v>
      </c>
    </row>
    <row r="97" spans="1:13" ht="21" x14ac:dyDescent="0.25">
      <c r="A97" s="167"/>
      <c r="B97" s="212"/>
      <c r="C97" s="89"/>
      <c r="D97" s="1008"/>
      <c r="E97" s="89"/>
      <c r="F97" s="998"/>
      <c r="G97" s="998"/>
      <c r="H97" s="998"/>
      <c r="I97" s="221"/>
      <c r="J97" s="208"/>
      <c r="K97" s="208"/>
      <c r="L97" s="952">
        <v>24759</v>
      </c>
      <c r="M97" s="1009" t="s">
        <v>424</v>
      </c>
    </row>
    <row r="98" spans="1:13" ht="21" x14ac:dyDescent="0.25">
      <c r="A98" s="246"/>
      <c r="B98" s="252"/>
      <c r="C98" s="253"/>
      <c r="D98" s="257"/>
      <c r="E98" s="253"/>
      <c r="F98" s="255"/>
      <c r="G98" s="255"/>
      <c r="H98" s="255"/>
      <c r="I98" s="256"/>
      <c r="J98" s="227"/>
      <c r="K98" s="227"/>
      <c r="L98" s="259">
        <v>24794</v>
      </c>
      <c r="M98" s="258" t="s">
        <v>244</v>
      </c>
    </row>
    <row r="99" spans="1:13" ht="21" x14ac:dyDescent="0.25">
      <c r="A99" s="167"/>
      <c r="B99" s="212"/>
      <c r="C99" s="89"/>
      <c r="D99" s="219"/>
      <c r="E99" s="89"/>
      <c r="F99" s="220"/>
      <c r="G99" s="220"/>
      <c r="H99" s="220"/>
      <c r="I99" s="221"/>
      <c r="J99" s="208"/>
      <c r="K99" s="208"/>
      <c r="L99" s="235">
        <v>24795</v>
      </c>
      <c r="M99" s="225" t="s">
        <v>245</v>
      </c>
    </row>
    <row r="100" spans="1:13" ht="21" x14ac:dyDescent="0.25">
      <c r="A100" s="167"/>
      <c r="B100" s="212"/>
      <c r="C100" s="89"/>
      <c r="D100" s="219"/>
      <c r="E100" s="89"/>
      <c r="F100" s="220"/>
      <c r="G100" s="220"/>
      <c r="H100" s="220"/>
      <c r="I100" s="221"/>
      <c r="J100" s="208"/>
      <c r="K100" s="208"/>
      <c r="L100" s="251">
        <v>24808</v>
      </c>
      <c r="M100" s="225" t="s">
        <v>425</v>
      </c>
    </row>
    <row r="101" spans="1:13" ht="21" x14ac:dyDescent="0.25">
      <c r="A101" s="167"/>
      <c r="B101" s="212"/>
      <c r="C101" s="89"/>
      <c r="D101" s="219"/>
      <c r="E101" s="89"/>
      <c r="F101" s="220"/>
      <c r="G101" s="220"/>
      <c r="H101" s="220"/>
      <c r="I101" s="221"/>
      <c r="J101" s="208"/>
      <c r="K101" s="208"/>
      <c r="L101" s="251">
        <v>24815</v>
      </c>
      <c r="M101" s="225" t="s">
        <v>426</v>
      </c>
    </row>
    <row r="102" spans="1:13" ht="21" x14ac:dyDescent="0.25">
      <c r="A102" s="167"/>
      <c r="B102" s="212"/>
      <c r="C102" s="89"/>
      <c r="D102" s="219"/>
      <c r="E102" s="89"/>
      <c r="F102" s="220"/>
      <c r="G102" s="220"/>
      <c r="H102" s="220"/>
      <c r="I102" s="221"/>
      <c r="J102" s="208"/>
      <c r="K102" s="208"/>
      <c r="L102" s="251">
        <v>24833</v>
      </c>
      <c r="M102" s="225" t="s">
        <v>266</v>
      </c>
    </row>
    <row r="103" spans="1:13" ht="21" x14ac:dyDescent="0.25">
      <c r="A103" s="167"/>
      <c r="B103" s="212"/>
      <c r="C103" s="89"/>
      <c r="D103" s="219"/>
      <c r="E103" s="89"/>
      <c r="F103" s="220"/>
      <c r="G103" s="220"/>
      <c r="H103" s="220"/>
      <c r="I103" s="221"/>
      <c r="J103" s="208"/>
      <c r="K103" s="208"/>
      <c r="L103" s="251">
        <v>24868</v>
      </c>
      <c r="M103" s="225" t="s">
        <v>432</v>
      </c>
    </row>
    <row r="104" spans="1:13" ht="21" x14ac:dyDescent="0.25">
      <c r="A104" s="167"/>
      <c r="B104" s="212"/>
      <c r="C104" s="89"/>
      <c r="D104" s="219"/>
      <c r="E104" s="89"/>
      <c r="F104" s="220"/>
      <c r="G104" s="220"/>
      <c r="H104" s="220"/>
      <c r="I104" s="221"/>
      <c r="J104" s="208"/>
      <c r="K104" s="208"/>
      <c r="L104" s="251">
        <v>24874</v>
      </c>
      <c r="M104" s="225" t="s">
        <v>310</v>
      </c>
    </row>
    <row r="105" spans="1:13" ht="21" x14ac:dyDescent="0.25">
      <c r="A105" s="167"/>
      <c r="B105" s="212" t="s">
        <v>433</v>
      </c>
      <c r="C105" s="253"/>
      <c r="D105" s="254" t="s">
        <v>410</v>
      </c>
      <c r="E105" s="253">
        <v>271560</v>
      </c>
      <c r="F105" s="255"/>
      <c r="G105" s="255"/>
      <c r="H105" s="255"/>
      <c r="I105" s="256"/>
      <c r="J105" s="227"/>
      <c r="K105" s="227"/>
      <c r="L105" s="257">
        <v>243894</v>
      </c>
      <c r="M105" s="258" t="s">
        <v>413</v>
      </c>
    </row>
    <row r="106" spans="1:13" ht="21" x14ac:dyDescent="0.25">
      <c r="A106" s="167"/>
      <c r="B106" s="212" t="s">
        <v>429</v>
      </c>
      <c r="C106" s="89"/>
      <c r="D106" s="219"/>
      <c r="E106" s="89"/>
      <c r="F106" s="220"/>
      <c r="G106" s="220"/>
      <c r="H106" s="220"/>
      <c r="I106" s="221"/>
      <c r="J106" s="208"/>
      <c r="K106" s="208"/>
      <c r="L106" s="219">
        <v>243899</v>
      </c>
      <c r="M106" s="225" t="s">
        <v>415</v>
      </c>
    </row>
    <row r="107" spans="1:13" ht="21" x14ac:dyDescent="0.25">
      <c r="A107" s="167"/>
      <c r="B107" s="212" t="s">
        <v>434</v>
      </c>
      <c r="C107" s="89"/>
      <c r="D107" s="219"/>
      <c r="E107" s="89"/>
      <c r="F107" s="220"/>
      <c r="G107" s="220"/>
      <c r="H107" s="220"/>
      <c r="I107" s="221"/>
      <c r="J107" s="208"/>
      <c r="K107" s="208"/>
      <c r="L107" s="219">
        <v>243900</v>
      </c>
      <c r="M107" s="225" t="s">
        <v>417</v>
      </c>
    </row>
    <row r="108" spans="1:13" ht="21" x14ac:dyDescent="0.25">
      <c r="A108" s="167"/>
      <c r="B108" s="212" t="s">
        <v>435</v>
      </c>
      <c r="C108" s="89"/>
      <c r="D108" s="228"/>
      <c r="E108" s="89"/>
      <c r="F108" s="220"/>
      <c r="G108" s="220"/>
      <c r="H108" s="220"/>
      <c r="I108" s="221"/>
      <c r="J108" s="208"/>
      <c r="K108" s="208"/>
      <c r="L108" s="219">
        <v>243901</v>
      </c>
      <c r="M108" s="225" t="s">
        <v>419</v>
      </c>
    </row>
    <row r="109" spans="1:13" ht="21" x14ac:dyDescent="0.25">
      <c r="A109" s="167"/>
      <c r="B109" s="212"/>
      <c r="C109" s="89"/>
      <c r="D109" s="219"/>
      <c r="E109" s="89"/>
      <c r="F109" s="220"/>
      <c r="G109" s="220"/>
      <c r="H109" s="220"/>
      <c r="I109" s="221"/>
      <c r="J109" s="208"/>
      <c r="K109" s="208"/>
      <c r="L109" s="219">
        <v>243902</v>
      </c>
      <c r="M109" s="225" t="s">
        <v>420</v>
      </c>
    </row>
    <row r="110" spans="1:13" ht="21" x14ac:dyDescent="0.25">
      <c r="A110" s="167"/>
      <c r="B110" s="212"/>
      <c r="C110" s="89"/>
      <c r="D110" s="219"/>
      <c r="E110" s="89"/>
      <c r="F110" s="220"/>
      <c r="G110" s="220"/>
      <c r="H110" s="220"/>
      <c r="I110" s="221"/>
      <c r="J110" s="208"/>
      <c r="K110" s="208"/>
      <c r="L110" s="219">
        <v>243908</v>
      </c>
      <c r="M110" s="225" t="s">
        <v>421</v>
      </c>
    </row>
    <row r="111" spans="1:13" ht="21" x14ac:dyDescent="0.25">
      <c r="A111" s="167"/>
      <c r="B111" s="212"/>
      <c r="C111" s="89"/>
      <c r="D111" s="219"/>
      <c r="E111" s="89"/>
      <c r="F111" s="220"/>
      <c r="G111" s="220"/>
      <c r="H111" s="220"/>
      <c r="I111" s="221"/>
      <c r="J111" s="208"/>
      <c r="K111" s="208"/>
      <c r="L111" s="219">
        <v>243909</v>
      </c>
      <c r="M111" s="225" t="s">
        <v>422</v>
      </c>
    </row>
    <row r="112" spans="1:13" ht="21" x14ac:dyDescent="0.25">
      <c r="A112" s="167"/>
      <c r="B112" s="212"/>
      <c r="C112" s="89"/>
      <c r="D112" s="219"/>
      <c r="E112" s="89"/>
      <c r="F112" s="220"/>
      <c r="G112" s="220"/>
      <c r="H112" s="220"/>
      <c r="I112" s="221"/>
      <c r="J112" s="208"/>
      <c r="K112" s="208"/>
      <c r="L112" s="219">
        <v>24776</v>
      </c>
      <c r="M112" s="225" t="s">
        <v>436</v>
      </c>
    </row>
    <row r="113" spans="1:13" ht="21" x14ac:dyDescent="0.25">
      <c r="A113" s="167"/>
      <c r="B113" s="212"/>
      <c r="C113" s="89"/>
      <c r="D113" s="228"/>
      <c r="E113" s="89"/>
      <c r="F113" s="220"/>
      <c r="G113" s="220"/>
      <c r="H113" s="220"/>
      <c r="I113" s="221"/>
      <c r="J113" s="208"/>
      <c r="K113" s="208"/>
      <c r="L113" s="251">
        <v>24759</v>
      </c>
      <c r="M113" s="225" t="s">
        <v>424</v>
      </c>
    </row>
    <row r="114" spans="1:13" ht="21" x14ac:dyDescent="0.25">
      <c r="A114" s="167"/>
      <c r="B114" s="212"/>
      <c r="C114" s="89"/>
      <c r="D114" s="228"/>
      <c r="E114" s="89"/>
      <c r="F114" s="220"/>
      <c r="G114" s="220"/>
      <c r="H114" s="220"/>
      <c r="I114" s="221"/>
      <c r="J114" s="208"/>
      <c r="K114" s="208"/>
      <c r="L114" s="251">
        <v>24794</v>
      </c>
      <c r="M114" s="225" t="s">
        <v>437</v>
      </c>
    </row>
    <row r="115" spans="1:13" ht="21" x14ac:dyDescent="0.25">
      <c r="A115" s="167"/>
      <c r="B115" s="212"/>
      <c r="C115" s="89"/>
      <c r="D115" s="228"/>
      <c r="E115" s="89"/>
      <c r="F115" s="220"/>
      <c r="G115" s="220"/>
      <c r="H115" s="220"/>
      <c r="I115" s="221"/>
      <c r="J115" s="208"/>
      <c r="K115" s="208"/>
      <c r="L115" s="235">
        <v>24795</v>
      </c>
      <c r="M115" s="225" t="s">
        <v>245</v>
      </c>
    </row>
    <row r="116" spans="1:13" ht="21" x14ac:dyDescent="0.25">
      <c r="A116" s="167"/>
      <c r="B116" s="212"/>
      <c r="C116" s="89"/>
      <c r="D116" s="228"/>
      <c r="E116" s="89"/>
      <c r="F116" s="220"/>
      <c r="G116" s="220"/>
      <c r="H116" s="220"/>
      <c r="I116" s="221"/>
      <c r="J116" s="208"/>
      <c r="K116" s="208"/>
      <c r="L116" s="251">
        <v>24808</v>
      </c>
      <c r="M116" s="225" t="s">
        <v>425</v>
      </c>
    </row>
    <row r="117" spans="1:13" ht="21" x14ac:dyDescent="0.25">
      <c r="A117" s="167"/>
      <c r="B117" s="212"/>
      <c r="C117" s="89"/>
      <c r="D117" s="228"/>
      <c r="E117" s="89"/>
      <c r="F117" s="220"/>
      <c r="G117" s="220"/>
      <c r="H117" s="220"/>
      <c r="I117" s="221"/>
      <c r="J117" s="208"/>
      <c r="K117" s="208"/>
      <c r="L117" s="219">
        <v>24817</v>
      </c>
      <c r="M117" s="225" t="s">
        <v>426</v>
      </c>
    </row>
    <row r="118" spans="1:13" ht="21" x14ac:dyDescent="0.25">
      <c r="A118" s="167"/>
      <c r="B118" s="212"/>
      <c r="C118" s="89"/>
      <c r="D118" s="228"/>
      <c r="E118" s="89"/>
      <c r="F118" s="220"/>
      <c r="G118" s="220"/>
      <c r="H118" s="220"/>
      <c r="I118" s="221"/>
      <c r="J118" s="208"/>
      <c r="K118" s="208"/>
      <c r="L118" s="219">
        <v>24831</v>
      </c>
      <c r="M118" s="225" t="s">
        <v>438</v>
      </c>
    </row>
    <row r="119" spans="1:13" ht="21" x14ac:dyDescent="0.25">
      <c r="A119" s="167"/>
      <c r="B119" s="212"/>
      <c r="C119" s="89"/>
      <c r="D119" s="228"/>
      <c r="E119" s="89"/>
      <c r="F119" s="220"/>
      <c r="G119" s="220"/>
      <c r="H119" s="220"/>
      <c r="I119" s="221"/>
      <c r="J119" s="208"/>
      <c r="K119" s="208"/>
      <c r="L119" s="251">
        <v>24868</v>
      </c>
      <c r="M119" s="225" t="s">
        <v>432</v>
      </c>
    </row>
    <row r="120" spans="1:13" ht="21" x14ac:dyDescent="0.25">
      <c r="A120" s="167"/>
      <c r="B120" s="212"/>
      <c r="C120" s="89"/>
      <c r="D120" s="228"/>
      <c r="E120" s="89"/>
      <c r="F120" s="220"/>
      <c r="G120" s="220"/>
      <c r="H120" s="220"/>
      <c r="I120" s="221"/>
      <c r="J120" s="208"/>
      <c r="K120" s="208"/>
      <c r="L120" s="251">
        <v>24873</v>
      </c>
      <c r="M120" s="225" t="s">
        <v>310</v>
      </c>
    </row>
    <row r="121" spans="1:13" ht="21" x14ac:dyDescent="0.25">
      <c r="A121" s="167"/>
      <c r="B121" s="212" t="s">
        <v>439</v>
      </c>
      <c r="C121" s="89"/>
      <c r="D121" s="235">
        <v>24772</v>
      </c>
      <c r="E121" s="89">
        <v>490800</v>
      </c>
      <c r="F121" s="220"/>
      <c r="G121" s="220"/>
      <c r="H121" s="220"/>
      <c r="I121" s="221"/>
      <c r="J121" s="208"/>
      <c r="K121" s="208"/>
      <c r="L121" s="219">
        <v>243919</v>
      </c>
      <c r="M121" s="225" t="s">
        <v>413</v>
      </c>
    </row>
    <row r="122" spans="1:13" ht="21" x14ac:dyDescent="0.25">
      <c r="A122" s="167"/>
      <c r="B122" s="212" t="s">
        <v>440</v>
      </c>
      <c r="C122" s="89"/>
      <c r="D122" s="228"/>
      <c r="E122" s="89"/>
      <c r="F122" s="220"/>
      <c r="G122" s="220"/>
      <c r="H122" s="220"/>
      <c r="I122" s="221"/>
      <c r="J122" s="208"/>
      <c r="K122" s="208"/>
      <c r="L122" s="219">
        <v>243920</v>
      </c>
      <c r="M122" s="225" t="s">
        <v>415</v>
      </c>
    </row>
    <row r="123" spans="1:13" ht="21" x14ac:dyDescent="0.25">
      <c r="A123" s="167"/>
      <c r="B123" s="212" t="s">
        <v>441</v>
      </c>
      <c r="C123" s="89"/>
      <c r="D123" s="228"/>
      <c r="E123" s="89"/>
      <c r="F123" s="220"/>
      <c r="G123" s="220"/>
      <c r="H123" s="220"/>
      <c r="I123" s="221"/>
      <c r="J123" s="208"/>
      <c r="K123" s="208"/>
      <c r="L123" s="219">
        <v>243921</v>
      </c>
      <c r="M123" s="225" t="s">
        <v>417</v>
      </c>
    </row>
    <row r="124" spans="1:13" ht="21" x14ac:dyDescent="0.25">
      <c r="A124" s="167"/>
      <c r="B124" s="212" t="s">
        <v>442</v>
      </c>
      <c r="C124" s="89"/>
      <c r="D124" s="228"/>
      <c r="E124" s="89"/>
      <c r="F124" s="220"/>
      <c r="G124" s="220"/>
      <c r="H124" s="220"/>
      <c r="I124" s="221"/>
      <c r="J124" s="208"/>
      <c r="K124" s="208"/>
      <c r="L124" s="219">
        <v>243922</v>
      </c>
      <c r="M124" s="225" t="s">
        <v>419</v>
      </c>
    </row>
    <row r="125" spans="1:13" ht="21" x14ac:dyDescent="0.25">
      <c r="A125" s="167"/>
      <c r="B125" s="212"/>
      <c r="C125" s="89"/>
      <c r="D125" s="228"/>
      <c r="E125" s="89"/>
      <c r="F125" s="220"/>
      <c r="G125" s="220"/>
      <c r="H125" s="220"/>
      <c r="I125" s="221"/>
      <c r="J125" s="208"/>
      <c r="K125" s="208"/>
      <c r="L125" s="219">
        <v>243923</v>
      </c>
      <c r="M125" s="225" t="s">
        <v>420</v>
      </c>
    </row>
    <row r="126" spans="1:13" ht="21" x14ac:dyDescent="0.25">
      <c r="A126" s="167"/>
      <c r="B126" s="212"/>
      <c r="C126" s="89"/>
      <c r="D126" s="228"/>
      <c r="E126" s="89"/>
      <c r="F126" s="220"/>
      <c r="G126" s="220"/>
      <c r="H126" s="220"/>
      <c r="I126" s="221"/>
      <c r="J126" s="208"/>
      <c r="K126" s="208"/>
      <c r="L126" s="219">
        <v>243927</v>
      </c>
      <c r="M126" s="225" t="s">
        <v>443</v>
      </c>
    </row>
    <row r="127" spans="1:13" ht="21" x14ac:dyDescent="0.25">
      <c r="A127" s="167"/>
      <c r="B127" s="212"/>
      <c r="C127" s="89"/>
      <c r="D127" s="228"/>
      <c r="E127" s="89"/>
      <c r="F127" s="220"/>
      <c r="G127" s="220"/>
      <c r="H127" s="220"/>
      <c r="I127" s="221"/>
      <c r="J127" s="208"/>
      <c r="K127" s="208"/>
      <c r="L127" s="219">
        <v>243928</v>
      </c>
      <c r="M127" s="225" t="s">
        <v>422</v>
      </c>
    </row>
    <row r="128" spans="1:13" ht="21" x14ac:dyDescent="0.25">
      <c r="A128" s="167"/>
      <c r="B128" s="212"/>
      <c r="C128" s="89"/>
      <c r="D128" s="228"/>
      <c r="E128" s="89"/>
      <c r="F128" s="220"/>
      <c r="G128" s="220"/>
      <c r="H128" s="220"/>
      <c r="I128" s="221"/>
      <c r="J128" s="208"/>
      <c r="K128" s="208"/>
      <c r="L128" s="219">
        <v>243930</v>
      </c>
      <c r="M128" s="225" t="s">
        <v>444</v>
      </c>
    </row>
    <row r="129" spans="1:13" ht="21" x14ac:dyDescent="0.25">
      <c r="A129" s="167"/>
      <c r="B129" s="212"/>
      <c r="C129" s="89"/>
      <c r="D129" s="228"/>
      <c r="E129" s="89"/>
      <c r="F129" s="220"/>
      <c r="G129" s="220"/>
      <c r="H129" s="220"/>
      <c r="I129" s="221"/>
      <c r="J129" s="208"/>
      <c r="K129" s="208"/>
      <c r="L129" s="219">
        <v>24795</v>
      </c>
      <c r="M129" s="225" t="s">
        <v>436</v>
      </c>
    </row>
    <row r="130" spans="1:13" ht="21" x14ac:dyDescent="0.25">
      <c r="A130" s="167"/>
      <c r="B130" s="212"/>
      <c r="C130" s="89"/>
      <c r="D130" s="228"/>
      <c r="E130" s="89"/>
      <c r="F130" s="220"/>
      <c r="G130" s="220"/>
      <c r="H130" s="220"/>
      <c r="I130" s="221"/>
      <c r="J130" s="208"/>
      <c r="K130" s="208"/>
      <c r="L130" s="251">
        <v>24826</v>
      </c>
      <c r="M130" s="225" t="s">
        <v>445</v>
      </c>
    </row>
    <row r="131" spans="1:13" ht="21" x14ac:dyDescent="0.25">
      <c r="A131" s="246"/>
      <c r="B131" s="252"/>
      <c r="C131" s="253"/>
      <c r="D131" s="260"/>
      <c r="E131" s="253"/>
      <c r="F131" s="255"/>
      <c r="G131" s="255"/>
      <c r="H131" s="255"/>
      <c r="I131" s="256"/>
      <c r="J131" s="227"/>
      <c r="K131" s="227"/>
      <c r="L131" s="259">
        <v>24826</v>
      </c>
      <c r="M131" s="258" t="s">
        <v>446</v>
      </c>
    </row>
    <row r="132" spans="1:13" ht="21" x14ac:dyDescent="0.25">
      <c r="A132" s="167"/>
      <c r="B132" s="212"/>
      <c r="C132" s="253"/>
      <c r="D132" s="260"/>
      <c r="E132" s="253"/>
      <c r="F132" s="255"/>
      <c r="G132" s="255"/>
      <c r="H132" s="255"/>
      <c r="I132" s="256"/>
      <c r="J132" s="227"/>
      <c r="K132" s="227"/>
      <c r="L132" s="259">
        <v>24833</v>
      </c>
      <c r="M132" s="258" t="s">
        <v>245</v>
      </c>
    </row>
    <row r="133" spans="1:13" ht="21" x14ac:dyDescent="0.25">
      <c r="A133" s="167"/>
      <c r="B133" s="212"/>
      <c r="C133" s="253"/>
      <c r="D133" s="260"/>
      <c r="E133" s="253"/>
      <c r="F133" s="255"/>
      <c r="G133" s="255"/>
      <c r="H133" s="255"/>
      <c r="I133" s="256"/>
      <c r="J133" s="227"/>
      <c r="K133" s="227"/>
      <c r="L133" s="259">
        <v>24852</v>
      </c>
      <c r="M133" s="258" t="s">
        <v>425</v>
      </c>
    </row>
    <row r="134" spans="1:13" ht="21" x14ac:dyDescent="0.25">
      <c r="A134" s="167"/>
      <c r="B134" s="212"/>
      <c r="C134" s="89"/>
      <c r="D134" s="228"/>
      <c r="E134" s="89"/>
      <c r="F134" s="220"/>
      <c r="G134" s="220"/>
      <c r="H134" s="220"/>
      <c r="I134" s="221"/>
      <c r="J134" s="208"/>
      <c r="K134" s="208"/>
      <c r="L134" s="251">
        <v>24868</v>
      </c>
      <c r="M134" s="225" t="s">
        <v>266</v>
      </c>
    </row>
    <row r="135" spans="1:13" ht="21" x14ac:dyDescent="0.25">
      <c r="A135" s="167"/>
      <c r="B135" s="212"/>
      <c r="C135" s="89"/>
      <c r="D135" s="228"/>
      <c r="E135" s="89"/>
      <c r="F135" s="220"/>
      <c r="G135" s="220"/>
      <c r="H135" s="220"/>
      <c r="I135" s="221"/>
      <c r="J135" s="208"/>
      <c r="K135" s="208"/>
      <c r="L135" s="251">
        <v>24885</v>
      </c>
      <c r="M135" s="225" t="s">
        <v>310</v>
      </c>
    </row>
    <row r="136" spans="1:13" ht="21" x14ac:dyDescent="0.25">
      <c r="A136" s="167"/>
      <c r="B136" s="212" t="s">
        <v>447</v>
      </c>
      <c r="C136" s="89"/>
      <c r="D136" s="235">
        <v>24772</v>
      </c>
      <c r="E136" s="89"/>
      <c r="F136" s="220"/>
      <c r="G136" s="220">
        <v>224999.44</v>
      </c>
      <c r="H136" s="220"/>
      <c r="I136" s="221"/>
      <c r="J136" s="208"/>
      <c r="K136" s="208"/>
      <c r="L136" s="219">
        <v>243919</v>
      </c>
      <c r="M136" s="225" t="s">
        <v>413</v>
      </c>
    </row>
    <row r="137" spans="1:13" ht="21" x14ac:dyDescent="0.25">
      <c r="A137" s="167"/>
      <c r="B137" s="212" t="s">
        <v>429</v>
      </c>
      <c r="C137" s="89"/>
      <c r="D137" s="228"/>
      <c r="E137" s="89"/>
      <c r="F137" s="220"/>
      <c r="G137" s="220"/>
      <c r="H137" s="220"/>
      <c r="I137" s="221"/>
      <c r="J137" s="208"/>
      <c r="K137" s="208"/>
      <c r="L137" s="219">
        <v>243920</v>
      </c>
      <c r="M137" s="225" t="s">
        <v>415</v>
      </c>
    </row>
    <row r="138" spans="1:13" ht="21" x14ac:dyDescent="0.25">
      <c r="A138" s="167"/>
      <c r="B138" s="212" t="s">
        <v>448</v>
      </c>
      <c r="C138" s="89"/>
      <c r="D138" s="228"/>
      <c r="E138" s="89"/>
      <c r="F138" s="220"/>
      <c r="G138" s="220"/>
      <c r="H138" s="220"/>
      <c r="I138" s="221"/>
      <c r="J138" s="208"/>
      <c r="K138" s="208"/>
      <c r="L138" s="219">
        <v>243921</v>
      </c>
      <c r="M138" s="225" t="s">
        <v>417</v>
      </c>
    </row>
    <row r="139" spans="1:13" ht="21" x14ac:dyDescent="0.25">
      <c r="A139" s="167"/>
      <c r="B139" s="212" t="s">
        <v>449</v>
      </c>
      <c r="C139" s="89"/>
      <c r="D139" s="997"/>
      <c r="E139" s="89"/>
      <c r="F139" s="998"/>
      <c r="G139" s="998"/>
      <c r="H139" s="998"/>
      <c r="I139" s="221"/>
      <c r="J139" s="208"/>
      <c r="K139" s="208"/>
      <c r="L139" s="1008">
        <v>243922</v>
      </c>
      <c r="M139" s="1009" t="s">
        <v>419</v>
      </c>
    </row>
    <row r="140" spans="1:13" ht="21" x14ac:dyDescent="0.25">
      <c r="A140" s="1080"/>
      <c r="B140" s="1083"/>
      <c r="C140" s="1084"/>
      <c r="D140" s="1090"/>
      <c r="E140" s="1084"/>
      <c r="F140" s="1086"/>
      <c r="G140" s="1086"/>
      <c r="H140" s="1086"/>
      <c r="I140" s="1087"/>
      <c r="J140" s="1088"/>
      <c r="K140" s="1088"/>
      <c r="L140" s="1085">
        <v>243923</v>
      </c>
      <c r="M140" s="1089" t="s">
        <v>420</v>
      </c>
    </row>
    <row r="141" spans="1:13" ht="21" x14ac:dyDescent="0.25">
      <c r="A141" s="1005"/>
      <c r="B141" s="1006"/>
      <c r="C141" s="962"/>
      <c r="D141" s="1002"/>
      <c r="E141" s="962"/>
      <c r="F141" s="1003"/>
      <c r="G141" s="1003"/>
      <c r="H141" s="1003"/>
      <c r="I141" s="1004"/>
      <c r="J141" s="696"/>
      <c r="K141" s="696"/>
      <c r="L141" s="1001">
        <v>243927</v>
      </c>
      <c r="M141" s="1000" t="s">
        <v>443</v>
      </c>
    </row>
    <row r="142" spans="1:13" ht="21" x14ac:dyDescent="0.25">
      <c r="A142" s="167"/>
      <c r="B142" s="212"/>
      <c r="C142" s="89"/>
      <c r="D142" s="997"/>
      <c r="E142" s="89"/>
      <c r="F142" s="998"/>
      <c r="G142" s="998"/>
      <c r="H142" s="998"/>
      <c r="I142" s="221"/>
      <c r="J142" s="208"/>
      <c r="K142" s="208"/>
      <c r="L142" s="1008">
        <v>243928</v>
      </c>
      <c r="M142" s="1009" t="s">
        <v>422</v>
      </c>
    </row>
    <row r="143" spans="1:13" ht="21" x14ac:dyDescent="0.25">
      <c r="A143" s="246"/>
      <c r="B143" s="252"/>
      <c r="C143" s="253"/>
      <c r="D143" s="260"/>
      <c r="E143" s="253"/>
      <c r="F143" s="255"/>
      <c r="G143" s="255"/>
      <c r="H143" s="255"/>
      <c r="I143" s="256"/>
      <c r="J143" s="227"/>
      <c r="K143" s="227"/>
      <c r="L143" s="257">
        <v>243930</v>
      </c>
      <c r="M143" s="258" t="s">
        <v>444</v>
      </c>
    </row>
    <row r="144" spans="1:13" ht="21" x14ac:dyDescent="0.25">
      <c r="A144" s="167"/>
      <c r="B144" s="212"/>
      <c r="C144" s="89"/>
      <c r="D144" s="228"/>
      <c r="E144" s="89"/>
      <c r="F144" s="220"/>
      <c r="G144" s="220"/>
      <c r="H144" s="220"/>
      <c r="I144" s="221"/>
      <c r="J144" s="208"/>
      <c r="K144" s="208"/>
      <c r="L144" s="219">
        <v>243941</v>
      </c>
      <c r="M144" s="225" t="s">
        <v>436</v>
      </c>
    </row>
    <row r="145" spans="1:13" ht="21" x14ac:dyDescent="0.25">
      <c r="A145" s="167"/>
      <c r="B145" s="212"/>
      <c r="C145" s="89"/>
      <c r="D145" s="228"/>
      <c r="E145" s="89"/>
      <c r="F145" s="220"/>
      <c r="G145" s="220"/>
      <c r="H145" s="220"/>
      <c r="I145" s="221"/>
      <c r="J145" s="208"/>
      <c r="K145" s="208"/>
      <c r="L145" s="251">
        <v>24831</v>
      </c>
      <c r="M145" s="225" t="s">
        <v>445</v>
      </c>
    </row>
    <row r="146" spans="1:13" ht="21" x14ac:dyDescent="0.25">
      <c r="A146" s="167"/>
      <c r="B146" s="212"/>
      <c r="C146" s="89"/>
      <c r="D146" s="228"/>
      <c r="E146" s="89"/>
      <c r="F146" s="220"/>
      <c r="G146" s="220"/>
      <c r="H146" s="220"/>
      <c r="I146" s="221"/>
      <c r="J146" s="208"/>
      <c r="K146" s="208"/>
      <c r="L146" s="251">
        <v>24831</v>
      </c>
      <c r="M146" s="225" t="s">
        <v>446</v>
      </c>
    </row>
    <row r="147" spans="1:13" ht="21" x14ac:dyDescent="0.25">
      <c r="A147" s="167"/>
      <c r="B147" s="212"/>
      <c r="C147" s="89"/>
      <c r="D147" s="228"/>
      <c r="E147" s="89"/>
      <c r="F147" s="220"/>
      <c r="G147" s="220"/>
      <c r="H147" s="220"/>
      <c r="I147" s="221"/>
      <c r="J147" s="208"/>
      <c r="K147" s="208"/>
      <c r="L147" s="219">
        <v>24833</v>
      </c>
      <c r="M147" s="225" t="s">
        <v>245</v>
      </c>
    </row>
    <row r="148" spans="1:13" ht="21" x14ac:dyDescent="0.25">
      <c r="A148" s="167"/>
      <c r="B148" s="212"/>
      <c r="C148" s="89"/>
      <c r="D148" s="228"/>
      <c r="E148" s="89"/>
      <c r="F148" s="220"/>
      <c r="G148" s="220"/>
      <c r="H148" s="220"/>
      <c r="I148" s="221"/>
      <c r="J148" s="208"/>
      <c r="K148" s="208"/>
      <c r="L148" s="251">
        <v>24861</v>
      </c>
      <c r="M148" s="225" t="s">
        <v>425</v>
      </c>
    </row>
    <row r="149" spans="1:13" ht="21" x14ac:dyDescent="0.25">
      <c r="A149" s="167"/>
      <c r="B149" s="212"/>
      <c r="C149" s="89"/>
      <c r="D149" s="228"/>
      <c r="E149" s="89"/>
      <c r="F149" s="220"/>
      <c r="G149" s="220"/>
      <c r="H149" s="220"/>
      <c r="I149" s="221"/>
      <c r="J149" s="208"/>
      <c r="K149" s="208"/>
      <c r="L149" s="251">
        <v>24868</v>
      </c>
      <c r="M149" s="225" t="s">
        <v>450</v>
      </c>
    </row>
    <row r="150" spans="1:13" ht="21" x14ac:dyDescent="0.25">
      <c r="A150" s="167"/>
      <c r="B150" s="212"/>
      <c r="C150" s="89"/>
      <c r="D150" s="228"/>
      <c r="E150" s="89"/>
      <c r="F150" s="220"/>
      <c r="G150" s="220"/>
      <c r="H150" s="220"/>
      <c r="I150" s="221"/>
      <c r="J150" s="208"/>
      <c r="K150" s="208"/>
      <c r="L150" s="251">
        <v>24928</v>
      </c>
      <c r="M150" s="225" t="s">
        <v>266</v>
      </c>
    </row>
    <row r="151" spans="1:13" ht="21" x14ac:dyDescent="0.25">
      <c r="A151" s="167"/>
      <c r="B151" s="212"/>
      <c r="C151" s="89"/>
      <c r="D151" s="228"/>
      <c r="E151" s="89"/>
      <c r="F151" s="220"/>
      <c r="G151" s="220"/>
      <c r="H151" s="220"/>
      <c r="I151" s="221"/>
      <c r="J151" s="208"/>
      <c r="K151" s="208"/>
      <c r="L151" s="261">
        <v>24929</v>
      </c>
      <c r="M151" s="225" t="s">
        <v>310</v>
      </c>
    </row>
    <row r="152" spans="1:13" ht="21" x14ac:dyDescent="0.25">
      <c r="A152" s="167"/>
      <c r="B152" s="212"/>
      <c r="C152" s="89"/>
      <c r="D152" s="228"/>
      <c r="E152" s="89"/>
      <c r="F152" s="220"/>
      <c r="G152" s="220"/>
      <c r="H152" s="220"/>
      <c r="I152" s="221"/>
      <c r="J152" s="208"/>
      <c r="K152" s="208"/>
      <c r="L152" s="138"/>
      <c r="M152" s="225"/>
    </row>
    <row r="153" spans="1:13" ht="21" x14ac:dyDescent="0.25">
      <c r="A153" s="167"/>
      <c r="B153" s="212" t="s">
        <v>451</v>
      </c>
      <c r="C153" s="89"/>
      <c r="D153" s="261">
        <v>24869</v>
      </c>
      <c r="E153" s="89"/>
      <c r="F153" s="220"/>
      <c r="G153" s="220">
        <v>492000</v>
      </c>
      <c r="H153" s="220"/>
      <c r="I153" s="221"/>
      <c r="J153" s="208"/>
      <c r="K153" s="208"/>
      <c r="L153" s="219">
        <v>24872</v>
      </c>
      <c r="M153" s="225" t="s">
        <v>452</v>
      </c>
    </row>
    <row r="154" spans="1:13" ht="21" x14ac:dyDescent="0.25">
      <c r="A154" s="167"/>
      <c r="B154" s="212" t="s">
        <v>453</v>
      </c>
      <c r="C154" s="89"/>
      <c r="D154" s="228"/>
      <c r="E154" s="89"/>
      <c r="F154" s="220"/>
      <c r="G154" s="220"/>
      <c r="H154" s="220"/>
      <c r="I154" s="221"/>
      <c r="J154" s="208"/>
      <c r="K154" s="208"/>
      <c r="L154" s="219">
        <v>24873</v>
      </c>
      <c r="M154" s="225" t="s">
        <v>454</v>
      </c>
    </row>
    <row r="155" spans="1:13" ht="21" x14ac:dyDescent="0.25">
      <c r="A155" s="167"/>
      <c r="B155" s="212" t="s">
        <v>455</v>
      </c>
      <c r="C155" s="89"/>
      <c r="D155" s="228"/>
      <c r="E155" s="89"/>
      <c r="F155" s="220"/>
      <c r="G155" s="220"/>
      <c r="H155" s="220"/>
      <c r="I155" s="221"/>
      <c r="J155" s="208"/>
      <c r="K155" s="208"/>
      <c r="L155" s="219">
        <v>24878</v>
      </c>
      <c r="M155" s="225" t="s">
        <v>419</v>
      </c>
    </row>
    <row r="156" spans="1:13" ht="21" x14ac:dyDescent="0.25">
      <c r="A156" s="167"/>
      <c r="B156" s="212" t="s">
        <v>1646</v>
      </c>
      <c r="C156" s="253"/>
      <c r="D156" s="260"/>
      <c r="E156" s="253"/>
      <c r="F156" s="255"/>
      <c r="G156" s="255"/>
      <c r="H156" s="255"/>
      <c r="I156" s="256"/>
      <c r="J156" s="227"/>
      <c r="K156" s="227"/>
      <c r="L156" s="257">
        <v>24879</v>
      </c>
      <c r="M156" s="258" t="s">
        <v>420</v>
      </c>
    </row>
    <row r="157" spans="1:13" ht="21" x14ac:dyDescent="0.25">
      <c r="A157" s="167"/>
      <c r="B157" s="212"/>
      <c r="C157" s="253"/>
      <c r="D157" s="260"/>
      <c r="E157" s="253"/>
      <c r="F157" s="255"/>
      <c r="G157" s="255"/>
      <c r="H157" s="255"/>
      <c r="I157" s="256"/>
      <c r="J157" s="227"/>
      <c r="K157" s="227"/>
      <c r="L157" s="257">
        <v>24885</v>
      </c>
      <c r="M157" s="258" t="s">
        <v>421</v>
      </c>
    </row>
    <row r="158" spans="1:13" ht="21" x14ac:dyDescent="0.25">
      <c r="A158" s="167"/>
      <c r="B158" s="212"/>
      <c r="C158" s="253"/>
      <c r="D158" s="260"/>
      <c r="E158" s="253"/>
      <c r="F158" s="255"/>
      <c r="G158" s="255"/>
      <c r="H158" s="255"/>
      <c r="I158" s="256"/>
      <c r="J158" s="227"/>
      <c r="K158" s="227"/>
      <c r="L158" s="257">
        <v>24886</v>
      </c>
      <c r="M158" s="258" t="s">
        <v>456</v>
      </c>
    </row>
    <row r="159" spans="1:13" ht="21" x14ac:dyDescent="0.25">
      <c r="A159" s="167"/>
      <c r="B159" s="212"/>
      <c r="C159" s="253"/>
      <c r="D159" s="260"/>
      <c r="E159" s="253"/>
      <c r="F159" s="255"/>
      <c r="G159" s="255"/>
      <c r="H159" s="255"/>
      <c r="I159" s="256"/>
      <c r="J159" s="227"/>
      <c r="K159" s="227"/>
      <c r="L159" s="262">
        <v>24896</v>
      </c>
      <c r="M159" s="258" t="s">
        <v>240</v>
      </c>
    </row>
    <row r="160" spans="1:13" ht="21" x14ac:dyDescent="0.25">
      <c r="A160" s="167"/>
      <c r="B160" s="212"/>
      <c r="C160" s="253"/>
      <c r="D160" s="260"/>
      <c r="E160" s="253"/>
      <c r="F160" s="255"/>
      <c r="G160" s="255"/>
      <c r="H160" s="255"/>
      <c r="I160" s="256"/>
      <c r="J160" s="227"/>
      <c r="K160" s="227"/>
      <c r="L160" s="257">
        <v>24928</v>
      </c>
      <c r="M160" s="258" t="s">
        <v>1645</v>
      </c>
    </row>
    <row r="161" spans="1:13" ht="21" x14ac:dyDescent="0.25">
      <c r="A161" s="167"/>
      <c r="B161" s="212"/>
      <c r="C161" s="962"/>
      <c r="D161" s="1002"/>
      <c r="E161" s="962"/>
      <c r="F161" s="1003"/>
      <c r="G161" s="1003"/>
      <c r="H161" s="1003"/>
      <c r="I161" s="1004"/>
      <c r="J161" s="696"/>
      <c r="K161" s="696"/>
      <c r="L161" s="1001"/>
      <c r="M161" s="1000"/>
    </row>
    <row r="162" spans="1:13" ht="21" x14ac:dyDescent="0.25">
      <c r="A162" s="167"/>
      <c r="B162" s="212" t="s">
        <v>457</v>
      </c>
      <c r="C162" s="253"/>
      <c r="D162" s="261">
        <v>24869</v>
      </c>
      <c r="E162" s="253"/>
      <c r="F162" s="255"/>
      <c r="G162" s="255">
        <v>274800</v>
      </c>
      <c r="H162" s="255"/>
      <c r="I162" s="256"/>
      <c r="J162" s="227"/>
      <c r="K162" s="227"/>
      <c r="L162" s="219">
        <v>24872</v>
      </c>
      <c r="M162" s="225" t="s">
        <v>452</v>
      </c>
    </row>
    <row r="163" spans="1:13" ht="21" x14ac:dyDescent="0.25">
      <c r="A163" s="167"/>
      <c r="B163" s="212" t="s">
        <v>429</v>
      </c>
      <c r="C163" s="89"/>
      <c r="D163" s="228"/>
      <c r="E163" s="89"/>
      <c r="F163" s="220"/>
      <c r="G163" s="220"/>
      <c r="H163" s="220"/>
      <c r="I163" s="221"/>
      <c r="J163" s="208"/>
      <c r="K163" s="208"/>
      <c r="L163" s="219">
        <v>24873</v>
      </c>
      <c r="M163" s="225" t="s">
        <v>454</v>
      </c>
    </row>
    <row r="164" spans="1:13" ht="21" x14ac:dyDescent="0.25">
      <c r="A164" s="167"/>
      <c r="B164" s="212" t="s">
        <v>1647</v>
      </c>
      <c r="C164" s="89"/>
      <c r="D164" s="228"/>
      <c r="E164" s="89"/>
      <c r="F164" s="220"/>
      <c r="G164" s="220"/>
      <c r="H164" s="220"/>
      <c r="I164" s="221"/>
      <c r="J164" s="208"/>
      <c r="K164" s="208"/>
      <c r="L164" s="219">
        <v>24878</v>
      </c>
      <c r="M164" s="225" t="s">
        <v>419</v>
      </c>
    </row>
    <row r="165" spans="1:13" ht="21" x14ac:dyDescent="0.25">
      <c r="A165" s="167"/>
      <c r="B165" s="212"/>
      <c r="C165" s="89"/>
      <c r="D165" s="228"/>
      <c r="E165" s="89"/>
      <c r="F165" s="220"/>
      <c r="G165" s="220"/>
      <c r="H165" s="220"/>
      <c r="I165" s="221"/>
      <c r="J165" s="208"/>
      <c r="K165" s="208"/>
      <c r="L165" s="257">
        <v>24879</v>
      </c>
      <c r="M165" s="258" t="s">
        <v>420</v>
      </c>
    </row>
    <row r="166" spans="1:13" ht="21" x14ac:dyDescent="0.25">
      <c r="A166" s="167"/>
      <c r="B166" s="212"/>
      <c r="C166" s="89"/>
      <c r="D166" s="228"/>
      <c r="E166" s="89"/>
      <c r="F166" s="220"/>
      <c r="G166" s="220"/>
      <c r="H166" s="220"/>
      <c r="I166" s="221"/>
      <c r="J166" s="208"/>
      <c r="K166" s="208"/>
      <c r="L166" s="257">
        <v>24885</v>
      </c>
      <c r="M166" s="258" t="s">
        <v>421</v>
      </c>
    </row>
    <row r="167" spans="1:13" ht="21" x14ac:dyDescent="0.25">
      <c r="A167" s="167"/>
      <c r="B167" s="212"/>
      <c r="C167" s="89"/>
      <c r="D167" s="228"/>
      <c r="E167" s="89"/>
      <c r="F167" s="220"/>
      <c r="G167" s="220"/>
      <c r="H167" s="220"/>
      <c r="I167" s="221"/>
      <c r="J167" s="208"/>
      <c r="K167" s="208"/>
      <c r="L167" s="257">
        <v>24886</v>
      </c>
      <c r="M167" s="258" t="s">
        <v>456</v>
      </c>
    </row>
    <row r="168" spans="1:13" ht="21" x14ac:dyDescent="0.25">
      <c r="A168" s="167"/>
      <c r="B168" s="212"/>
      <c r="C168" s="89"/>
      <c r="D168" s="228"/>
      <c r="E168" s="89"/>
      <c r="F168" s="220"/>
      <c r="G168" s="220"/>
      <c r="H168" s="220"/>
      <c r="I168" s="221"/>
      <c r="J168" s="208"/>
      <c r="K168" s="208"/>
      <c r="L168" s="262">
        <v>24896</v>
      </c>
      <c r="M168" s="258" t="s">
        <v>240</v>
      </c>
    </row>
    <row r="169" spans="1:13" ht="21" x14ac:dyDescent="0.25">
      <c r="A169" s="167"/>
      <c r="B169" s="212"/>
      <c r="C169" s="89"/>
      <c r="D169" s="228"/>
      <c r="E169" s="89"/>
      <c r="F169" s="220"/>
      <c r="G169" s="220"/>
      <c r="H169" s="220"/>
      <c r="I169" s="221"/>
      <c r="J169" s="208"/>
      <c r="K169" s="208"/>
      <c r="L169" s="257">
        <v>24928</v>
      </c>
      <c r="M169" s="258" t="s">
        <v>1645</v>
      </c>
    </row>
    <row r="170" spans="1:13" ht="21" x14ac:dyDescent="0.25">
      <c r="A170" s="167"/>
      <c r="B170" s="212"/>
      <c r="C170" s="89"/>
      <c r="D170" s="997"/>
      <c r="E170" s="89"/>
      <c r="F170" s="998"/>
      <c r="G170" s="998"/>
      <c r="H170" s="998"/>
      <c r="I170" s="221"/>
      <c r="J170" s="208"/>
      <c r="K170" s="208"/>
      <c r="L170" s="1001"/>
      <c r="M170" s="1000"/>
    </row>
    <row r="171" spans="1:13" ht="21" x14ac:dyDescent="0.25">
      <c r="A171" s="167"/>
      <c r="B171" s="212" t="s">
        <v>458</v>
      </c>
      <c r="C171" s="89"/>
      <c r="D171" s="261">
        <v>24869</v>
      </c>
      <c r="E171" s="89"/>
      <c r="F171" s="220"/>
      <c r="G171" s="220">
        <v>255600</v>
      </c>
      <c r="H171" s="220"/>
      <c r="I171" s="221"/>
      <c r="J171" s="208"/>
      <c r="K171" s="208"/>
      <c r="L171" s="219">
        <v>24872</v>
      </c>
      <c r="M171" s="225" t="s">
        <v>452</v>
      </c>
    </row>
    <row r="172" spans="1:13" ht="21" x14ac:dyDescent="0.25">
      <c r="A172" s="167"/>
      <c r="B172" s="212" t="s">
        <v>459</v>
      </c>
      <c r="C172" s="89"/>
      <c r="D172" s="228"/>
      <c r="E172" s="89"/>
      <c r="F172" s="220"/>
      <c r="G172" s="220"/>
      <c r="H172" s="220"/>
      <c r="I172" s="221"/>
      <c r="J172" s="208"/>
      <c r="K172" s="208"/>
      <c r="L172" s="219">
        <v>24873</v>
      </c>
      <c r="M172" s="225" t="s">
        <v>454</v>
      </c>
    </row>
    <row r="173" spans="1:13" ht="21" x14ac:dyDescent="0.25">
      <c r="A173" s="167"/>
      <c r="B173" s="212" t="s">
        <v>460</v>
      </c>
      <c r="C173" s="89"/>
      <c r="D173" s="228"/>
      <c r="E173" s="89"/>
      <c r="F173" s="220"/>
      <c r="G173" s="220"/>
      <c r="H173" s="220"/>
      <c r="I173" s="221"/>
      <c r="J173" s="208"/>
      <c r="K173" s="208"/>
      <c r="L173" s="219">
        <v>24878</v>
      </c>
      <c r="M173" s="225" t="s">
        <v>419</v>
      </c>
    </row>
    <row r="174" spans="1:13" ht="21" x14ac:dyDescent="0.25">
      <c r="A174" s="167"/>
      <c r="B174" s="212" t="s">
        <v>1648</v>
      </c>
      <c r="C174" s="89"/>
      <c r="D174" s="228"/>
      <c r="E174" s="89"/>
      <c r="F174" s="220"/>
      <c r="G174" s="220"/>
      <c r="H174" s="220"/>
      <c r="I174" s="221"/>
      <c r="J174" s="208"/>
      <c r="K174" s="208"/>
      <c r="L174" s="257">
        <v>24879</v>
      </c>
      <c r="M174" s="258" t="s">
        <v>420</v>
      </c>
    </row>
    <row r="175" spans="1:13" ht="21" x14ac:dyDescent="0.25">
      <c r="A175" s="167"/>
      <c r="B175" s="212"/>
      <c r="C175" s="89"/>
      <c r="D175" s="228"/>
      <c r="E175" s="89"/>
      <c r="F175" s="220"/>
      <c r="G175" s="220"/>
      <c r="H175" s="220"/>
      <c r="I175" s="221"/>
      <c r="J175" s="208"/>
      <c r="K175" s="208"/>
      <c r="L175" s="257">
        <v>24885</v>
      </c>
      <c r="M175" s="258" t="s">
        <v>421</v>
      </c>
    </row>
    <row r="176" spans="1:13" ht="21" x14ac:dyDescent="0.25">
      <c r="A176" s="203"/>
      <c r="B176" s="212"/>
      <c r="C176" s="89"/>
      <c r="D176" s="228"/>
      <c r="E176" s="89"/>
      <c r="F176" s="220"/>
      <c r="G176" s="220"/>
      <c r="H176" s="220"/>
      <c r="I176" s="221"/>
      <c r="J176" s="208"/>
      <c r="K176" s="208"/>
      <c r="L176" s="257">
        <v>24886</v>
      </c>
      <c r="M176" s="258" t="s">
        <v>456</v>
      </c>
    </row>
    <row r="177" spans="1:13" ht="21" x14ac:dyDescent="0.25">
      <c r="A177" s="203"/>
      <c r="B177" s="212"/>
      <c r="C177" s="89"/>
      <c r="D177" s="228"/>
      <c r="E177" s="89"/>
      <c r="F177" s="220"/>
      <c r="G177" s="220"/>
      <c r="H177" s="220"/>
      <c r="I177" s="221"/>
      <c r="J177" s="208"/>
      <c r="K177" s="208"/>
      <c r="L177" s="262">
        <v>24896</v>
      </c>
      <c r="M177" s="258" t="s">
        <v>240</v>
      </c>
    </row>
    <row r="178" spans="1:13" ht="21" x14ac:dyDescent="0.25">
      <c r="A178" s="203"/>
      <c r="B178" s="212"/>
      <c r="C178" s="89"/>
      <c r="D178" s="228"/>
      <c r="E178" s="89"/>
      <c r="F178" s="220"/>
      <c r="G178" s="220"/>
      <c r="H178" s="220"/>
      <c r="I178" s="221"/>
      <c r="J178" s="208"/>
      <c r="K178" s="208"/>
      <c r="L178" s="257">
        <v>24928</v>
      </c>
      <c r="M178" s="258" t="s">
        <v>1645</v>
      </c>
    </row>
    <row r="179" spans="1:13" ht="21" x14ac:dyDescent="0.25">
      <c r="A179" s="203"/>
      <c r="B179" s="212"/>
      <c r="C179" s="89"/>
      <c r="D179" s="997"/>
      <c r="E179" s="89"/>
      <c r="F179" s="998"/>
      <c r="G179" s="998"/>
      <c r="H179" s="998"/>
      <c r="I179" s="221"/>
      <c r="J179" s="208"/>
      <c r="K179" s="208"/>
      <c r="L179" s="1001"/>
      <c r="M179" s="1000"/>
    </row>
    <row r="180" spans="1:13" ht="21" x14ac:dyDescent="0.25">
      <c r="A180" s="203"/>
      <c r="B180" s="212" t="s">
        <v>461</v>
      </c>
      <c r="C180" s="89"/>
      <c r="D180" s="261">
        <v>24869</v>
      </c>
      <c r="E180" s="89"/>
      <c r="F180" s="220"/>
      <c r="G180" s="220">
        <v>303200</v>
      </c>
      <c r="H180" s="220"/>
      <c r="I180" s="221"/>
      <c r="J180" s="208"/>
      <c r="K180" s="208"/>
      <c r="L180" s="219">
        <v>24872</v>
      </c>
      <c r="M180" s="225" t="s">
        <v>452</v>
      </c>
    </row>
    <row r="181" spans="1:13" ht="21" x14ac:dyDescent="0.25">
      <c r="A181" s="203"/>
      <c r="B181" s="212" t="s">
        <v>460</v>
      </c>
      <c r="C181" s="89"/>
      <c r="D181" s="997"/>
      <c r="E181" s="89"/>
      <c r="F181" s="998"/>
      <c r="G181" s="998"/>
      <c r="H181" s="998"/>
      <c r="I181" s="221"/>
      <c r="J181" s="208"/>
      <c r="K181" s="208"/>
      <c r="L181" s="1008">
        <v>24873</v>
      </c>
      <c r="M181" s="1009" t="s">
        <v>454</v>
      </c>
    </row>
    <row r="182" spans="1:13" ht="21" x14ac:dyDescent="0.25">
      <c r="A182" s="203"/>
      <c r="B182" s="212" t="s">
        <v>1647</v>
      </c>
      <c r="C182" s="89"/>
      <c r="D182" s="997"/>
      <c r="E182" s="89"/>
      <c r="F182" s="998"/>
      <c r="G182" s="998"/>
      <c r="H182" s="998"/>
      <c r="I182" s="221"/>
      <c r="J182" s="208"/>
      <c r="K182" s="208"/>
      <c r="L182" s="1008">
        <v>24878</v>
      </c>
      <c r="M182" s="1009" t="s">
        <v>419</v>
      </c>
    </row>
    <row r="183" spans="1:13" ht="21" x14ac:dyDescent="0.25">
      <c r="A183" s="203"/>
      <c r="B183" s="212"/>
      <c r="C183" s="89"/>
      <c r="D183" s="997"/>
      <c r="E183" s="89"/>
      <c r="F183" s="998"/>
      <c r="G183" s="998"/>
      <c r="H183" s="998"/>
      <c r="I183" s="221"/>
      <c r="J183" s="208"/>
      <c r="K183" s="208"/>
      <c r="L183" s="1001">
        <v>24879</v>
      </c>
      <c r="M183" s="1000" t="s">
        <v>420</v>
      </c>
    </row>
    <row r="184" spans="1:13" ht="21" x14ac:dyDescent="0.25">
      <c r="A184" s="203"/>
      <c r="B184" s="212"/>
      <c r="C184" s="89"/>
      <c r="D184" s="997"/>
      <c r="E184" s="89"/>
      <c r="F184" s="998"/>
      <c r="G184" s="998"/>
      <c r="H184" s="998"/>
      <c r="I184" s="221"/>
      <c r="J184" s="208"/>
      <c r="K184" s="208"/>
      <c r="L184" s="1001">
        <v>24885</v>
      </c>
      <c r="M184" s="1000" t="s">
        <v>421</v>
      </c>
    </row>
    <row r="185" spans="1:13" ht="21" x14ac:dyDescent="0.25">
      <c r="A185" s="1092"/>
      <c r="B185" s="1083"/>
      <c r="C185" s="1084"/>
      <c r="D185" s="1090"/>
      <c r="E185" s="1084"/>
      <c r="F185" s="1086"/>
      <c r="G185" s="1086"/>
      <c r="H185" s="1086"/>
      <c r="I185" s="1087"/>
      <c r="J185" s="1088"/>
      <c r="K185" s="1088"/>
      <c r="L185" s="1093">
        <v>24886</v>
      </c>
      <c r="M185" s="1094" t="s">
        <v>456</v>
      </c>
    </row>
    <row r="186" spans="1:13" ht="21" x14ac:dyDescent="0.25">
      <c r="A186" s="1091"/>
      <c r="B186" s="1006"/>
      <c r="C186" s="962"/>
      <c r="D186" s="1002"/>
      <c r="E186" s="962"/>
      <c r="F186" s="1003"/>
      <c r="G186" s="1003"/>
      <c r="H186" s="1003"/>
      <c r="I186" s="1004"/>
      <c r="J186" s="696"/>
      <c r="K186" s="696"/>
      <c r="L186" s="999">
        <v>24896</v>
      </c>
      <c r="M186" s="1000" t="s">
        <v>240</v>
      </c>
    </row>
    <row r="187" spans="1:13" ht="21" x14ac:dyDescent="0.25">
      <c r="A187" s="203"/>
      <c r="B187" s="212"/>
      <c r="C187" s="89"/>
      <c r="D187" s="997"/>
      <c r="E187" s="89"/>
      <c r="F187" s="998"/>
      <c r="G187" s="998"/>
      <c r="H187" s="998"/>
      <c r="I187" s="221"/>
      <c r="J187" s="208"/>
      <c r="K187" s="208"/>
      <c r="L187" s="257">
        <v>24928</v>
      </c>
      <c r="M187" s="258" t="s">
        <v>1645</v>
      </c>
    </row>
    <row r="188" spans="1:13" ht="21" x14ac:dyDescent="0.25">
      <c r="A188" s="203">
        <v>3</v>
      </c>
      <c r="B188" s="212" t="s">
        <v>462</v>
      </c>
      <c r="C188" s="89">
        <v>350000</v>
      </c>
      <c r="D188" s="228"/>
      <c r="E188" s="89"/>
      <c r="F188" s="220"/>
      <c r="G188" s="220"/>
      <c r="H188" s="220"/>
      <c r="I188" s="221"/>
      <c r="J188" s="208"/>
      <c r="K188" s="208"/>
      <c r="L188" s="219"/>
      <c r="M188" s="225"/>
    </row>
    <row r="189" spans="1:13" ht="21" x14ac:dyDescent="0.25">
      <c r="A189" s="203"/>
      <c r="B189" s="212" t="s">
        <v>463</v>
      </c>
      <c r="C189" s="89"/>
      <c r="D189" s="997" t="s">
        <v>464</v>
      </c>
      <c r="E189" s="89">
        <v>60156.93</v>
      </c>
      <c r="F189" s="998"/>
      <c r="G189" s="998"/>
      <c r="H189" s="998"/>
      <c r="I189" s="221">
        <f>F189+G189+H189</f>
        <v>0</v>
      </c>
      <c r="J189" s="208">
        <f>I189+E189</f>
        <v>60156.93</v>
      </c>
      <c r="K189" s="208"/>
      <c r="L189" s="1008">
        <v>24741</v>
      </c>
      <c r="M189" s="1009" t="s">
        <v>465</v>
      </c>
    </row>
    <row r="190" spans="1:13" ht="21" x14ac:dyDescent="0.25">
      <c r="A190" s="203"/>
      <c r="B190" s="212"/>
      <c r="C190" s="89"/>
      <c r="D190" s="1008"/>
      <c r="E190" s="89"/>
      <c r="F190" s="998"/>
      <c r="G190" s="998"/>
      <c r="H190" s="998"/>
      <c r="I190" s="221"/>
      <c r="J190" s="208"/>
      <c r="K190" s="208"/>
      <c r="L190" s="1008">
        <v>24742</v>
      </c>
      <c r="M190" s="1009" t="s">
        <v>466</v>
      </c>
    </row>
    <row r="191" spans="1:13" ht="21" x14ac:dyDescent="0.25">
      <c r="A191" s="203"/>
      <c r="B191" s="212"/>
      <c r="C191" s="89"/>
      <c r="D191" s="1008"/>
      <c r="E191" s="89"/>
      <c r="F191" s="998"/>
      <c r="G191" s="998"/>
      <c r="H191" s="998"/>
      <c r="I191" s="221"/>
      <c r="J191" s="208"/>
      <c r="K191" s="208"/>
      <c r="L191" s="1008">
        <v>24745</v>
      </c>
      <c r="M191" s="1009" t="s">
        <v>467</v>
      </c>
    </row>
    <row r="192" spans="1:13" ht="21" x14ac:dyDescent="0.25">
      <c r="A192" s="246"/>
      <c r="B192" s="252"/>
      <c r="C192" s="253"/>
      <c r="D192" s="257"/>
      <c r="E192" s="253"/>
      <c r="F192" s="255"/>
      <c r="G192" s="255"/>
      <c r="H192" s="255"/>
      <c r="I192" s="256"/>
      <c r="J192" s="227"/>
      <c r="K192" s="227"/>
      <c r="L192" s="257">
        <v>24746</v>
      </c>
      <c r="M192" s="258" t="s">
        <v>468</v>
      </c>
    </row>
    <row r="193" spans="1:13" ht="21" x14ac:dyDescent="0.25">
      <c r="A193" s="167"/>
      <c r="B193" s="212"/>
      <c r="C193" s="89"/>
      <c r="D193" s="219"/>
      <c r="E193" s="89"/>
      <c r="F193" s="220"/>
      <c r="G193" s="220"/>
      <c r="H193" s="220"/>
      <c r="I193" s="221"/>
      <c r="J193" s="208"/>
      <c r="K193" s="208"/>
      <c r="L193" s="219">
        <v>24747</v>
      </c>
      <c r="M193" s="225" t="s">
        <v>419</v>
      </c>
    </row>
    <row r="194" spans="1:13" ht="21" x14ac:dyDescent="0.25">
      <c r="A194" s="167"/>
      <c r="B194" s="212"/>
      <c r="C194" s="89"/>
      <c r="D194" s="219"/>
      <c r="E194" s="89"/>
      <c r="F194" s="220"/>
      <c r="G194" s="220"/>
      <c r="H194" s="220"/>
      <c r="I194" s="221"/>
      <c r="J194" s="208"/>
      <c r="K194" s="208"/>
      <c r="L194" s="219">
        <v>243912</v>
      </c>
      <c r="M194" s="225" t="s">
        <v>420</v>
      </c>
    </row>
    <row r="195" spans="1:13" ht="21" x14ac:dyDescent="0.35">
      <c r="A195" s="167"/>
      <c r="B195" s="212"/>
      <c r="C195" s="89"/>
      <c r="D195" s="219"/>
      <c r="E195" s="89"/>
      <c r="F195" s="220"/>
      <c r="G195" s="220"/>
      <c r="H195" s="220"/>
      <c r="I195" s="221"/>
      <c r="J195" s="208"/>
      <c r="K195" s="208"/>
      <c r="L195" s="91">
        <v>24770</v>
      </c>
      <c r="M195" s="225" t="s">
        <v>469</v>
      </c>
    </row>
    <row r="196" spans="1:13" ht="21" x14ac:dyDescent="0.35">
      <c r="A196" s="167"/>
      <c r="B196" s="212"/>
      <c r="C196" s="89"/>
      <c r="D196" s="219"/>
      <c r="E196" s="89"/>
      <c r="F196" s="220"/>
      <c r="G196" s="220"/>
      <c r="H196" s="220"/>
      <c r="I196" s="221"/>
      <c r="J196" s="208"/>
      <c r="K196" s="208"/>
      <c r="L196" s="91">
        <v>24774</v>
      </c>
      <c r="M196" s="225" t="s">
        <v>470</v>
      </c>
    </row>
    <row r="197" spans="1:13" ht="21" x14ac:dyDescent="0.25">
      <c r="A197" s="167"/>
      <c r="B197" s="212"/>
      <c r="C197" s="89"/>
      <c r="D197" s="219"/>
      <c r="E197" s="89"/>
      <c r="F197" s="220"/>
      <c r="G197" s="220"/>
      <c r="H197" s="220"/>
      <c r="I197" s="221"/>
      <c r="J197" s="208"/>
      <c r="K197" s="208"/>
      <c r="L197" s="235">
        <v>24788</v>
      </c>
      <c r="M197" s="225" t="s">
        <v>471</v>
      </c>
    </row>
    <row r="198" spans="1:13" ht="21" x14ac:dyDescent="0.25">
      <c r="A198" s="167"/>
      <c r="B198" s="212"/>
      <c r="C198" s="89"/>
      <c r="D198" s="219"/>
      <c r="E198" s="89"/>
      <c r="F198" s="220"/>
      <c r="G198" s="220"/>
      <c r="H198" s="220"/>
      <c r="I198" s="221"/>
      <c r="J198" s="208"/>
      <c r="K198" s="208"/>
      <c r="L198" s="235">
        <v>24826</v>
      </c>
      <c r="M198" s="225" t="s">
        <v>427</v>
      </c>
    </row>
    <row r="199" spans="1:13" ht="21" x14ac:dyDescent="0.25">
      <c r="A199" s="167"/>
      <c r="B199" s="212" t="s">
        <v>472</v>
      </c>
      <c r="C199" s="89"/>
      <c r="D199" s="228" t="s">
        <v>464</v>
      </c>
      <c r="E199" s="89">
        <v>44111.72</v>
      </c>
      <c r="F199" s="220"/>
      <c r="G199" s="220"/>
      <c r="H199" s="220"/>
      <c r="I199" s="221">
        <f>F199+G199+H199</f>
        <v>0</v>
      </c>
      <c r="J199" s="208">
        <f>I199+E199</f>
        <v>44111.72</v>
      </c>
      <c r="K199" s="208"/>
      <c r="L199" s="219">
        <v>24741</v>
      </c>
      <c r="M199" s="225" t="s">
        <v>465</v>
      </c>
    </row>
    <row r="200" spans="1:13" ht="21" x14ac:dyDescent="0.25">
      <c r="A200" s="167"/>
      <c r="B200" s="212"/>
      <c r="C200" s="89"/>
      <c r="D200" s="219"/>
      <c r="E200" s="89"/>
      <c r="F200" s="220"/>
      <c r="G200" s="220"/>
      <c r="H200" s="220"/>
      <c r="I200" s="221"/>
      <c r="J200" s="208"/>
      <c r="K200" s="208"/>
      <c r="L200" s="219">
        <v>24742</v>
      </c>
      <c r="M200" s="225" t="s">
        <v>466</v>
      </c>
    </row>
    <row r="201" spans="1:13" ht="21" x14ac:dyDescent="0.25">
      <c r="A201" s="167"/>
      <c r="B201" s="212"/>
      <c r="C201" s="89"/>
      <c r="D201" s="219"/>
      <c r="E201" s="89"/>
      <c r="F201" s="220"/>
      <c r="G201" s="220"/>
      <c r="H201" s="220"/>
      <c r="I201" s="221"/>
      <c r="J201" s="208"/>
      <c r="K201" s="208"/>
      <c r="L201" s="219">
        <v>24745</v>
      </c>
      <c r="M201" s="225" t="s">
        <v>467</v>
      </c>
    </row>
    <row r="202" spans="1:13" ht="21" x14ac:dyDescent="0.25">
      <c r="A202" s="167"/>
      <c r="B202" s="212"/>
      <c r="C202" s="89"/>
      <c r="D202" s="219"/>
      <c r="E202" s="89"/>
      <c r="F202" s="220"/>
      <c r="G202" s="220"/>
      <c r="H202" s="220"/>
      <c r="I202" s="221"/>
      <c r="J202" s="208"/>
      <c r="K202" s="208"/>
      <c r="L202" s="219">
        <v>24746</v>
      </c>
      <c r="M202" s="225" t="s">
        <v>468</v>
      </c>
    </row>
    <row r="203" spans="1:13" ht="21" x14ac:dyDescent="0.25">
      <c r="A203" s="167"/>
      <c r="B203" s="212"/>
      <c r="C203" s="89"/>
      <c r="D203" s="219"/>
      <c r="E203" s="89"/>
      <c r="F203" s="220"/>
      <c r="G203" s="220"/>
      <c r="H203" s="220"/>
      <c r="I203" s="221"/>
      <c r="J203" s="208"/>
      <c r="K203" s="208"/>
      <c r="L203" s="219">
        <v>24747</v>
      </c>
      <c r="M203" s="225" t="s">
        <v>419</v>
      </c>
    </row>
    <row r="204" spans="1:13" ht="21" x14ac:dyDescent="0.25">
      <c r="A204" s="167"/>
      <c r="B204" s="212"/>
      <c r="C204" s="89"/>
      <c r="D204" s="219"/>
      <c r="E204" s="89"/>
      <c r="F204" s="220"/>
      <c r="G204" s="220"/>
      <c r="H204" s="220"/>
      <c r="I204" s="221"/>
      <c r="J204" s="208"/>
      <c r="K204" s="208"/>
      <c r="L204" s="219">
        <v>243912</v>
      </c>
      <c r="M204" s="225" t="s">
        <v>420</v>
      </c>
    </row>
    <row r="205" spans="1:13" ht="21" x14ac:dyDescent="0.35">
      <c r="A205" s="167"/>
      <c r="B205" s="212"/>
      <c r="C205" s="89"/>
      <c r="D205" s="219"/>
      <c r="E205" s="89"/>
      <c r="F205" s="220"/>
      <c r="G205" s="220"/>
      <c r="H205" s="220"/>
      <c r="I205" s="221"/>
      <c r="J205" s="208"/>
      <c r="K205" s="208"/>
      <c r="L205" s="91">
        <v>24770</v>
      </c>
      <c r="M205" s="225" t="s">
        <v>469</v>
      </c>
    </row>
    <row r="206" spans="1:13" ht="21" x14ac:dyDescent="0.35">
      <c r="A206" s="167"/>
      <c r="B206" s="218"/>
      <c r="C206" s="89"/>
      <c r="D206" s="264"/>
      <c r="E206" s="89"/>
      <c r="F206" s="220"/>
      <c r="G206" s="220"/>
      <c r="H206" s="220"/>
      <c r="I206" s="221"/>
      <c r="J206" s="208"/>
      <c r="K206" s="208"/>
      <c r="L206" s="91">
        <v>24774</v>
      </c>
      <c r="M206" s="225" t="s">
        <v>470</v>
      </c>
    </row>
    <row r="207" spans="1:13" ht="21" x14ac:dyDescent="0.25">
      <c r="A207" s="203"/>
      <c r="B207" s="212"/>
      <c r="C207" s="89"/>
      <c r="D207" s="264"/>
      <c r="E207" s="89"/>
      <c r="F207" s="220"/>
      <c r="G207" s="220"/>
      <c r="H207" s="220"/>
      <c r="I207" s="221"/>
      <c r="J207" s="208"/>
      <c r="K207" s="208"/>
      <c r="L207" s="235">
        <v>24788</v>
      </c>
      <c r="M207" s="225" t="s">
        <v>471</v>
      </c>
    </row>
    <row r="208" spans="1:13" ht="21" x14ac:dyDescent="0.25">
      <c r="A208" s="203"/>
      <c r="B208" s="212"/>
      <c r="C208" s="89"/>
      <c r="D208" s="264"/>
      <c r="E208" s="89"/>
      <c r="F208" s="220"/>
      <c r="G208" s="220"/>
      <c r="H208" s="220"/>
      <c r="I208" s="221"/>
      <c r="J208" s="208"/>
      <c r="K208" s="208"/>
      <c r="L208" s="235">
        <v>24826</v>
      </c>
      <c r="M208" s="225" t="s">
        <v>427</v>
      </c>
    </row>
    <row r="209" spans="1:13" ht="21" x14ac:dyDescent="0.25">
      <c r="A209" s="203"/>
      <c r="B209" s="212" t="s">
        <v>473</v>
      </c>
      <c r="C209" s="89"/>
      <c r="D209" s="265" t="s">
        <v>464</v>
      </c>
      <c r="E209" s="89">
        <v>187752.42</v>
      </c>
      <c r="F209" s="220"/>
      <c r="G209" s="220"/>
      <c r="H209" s="220"/>
      <c r="I209" s="221">
        <f>F209+G209+H209</f>
        <v>0</v>
      </c>
      <c r="J209" s="208">
        <f>I209+E209</f>
        <v>187752.42</v>
      </c>
      <c r="K209" s="208"/>
      <c r="L209" s="219">
        <v>24741</v>
      </c>
      <c r="M209" s="225" t="s">
        <v>465</v>
      </c>
    </row>
    <row r="210" spans="1:13" ht="21" x14ac:dyDescent="0.25">
      <c r="A210" s="203"/>
      <c r="B210" s="218"/>
      <c r="C210" s="89"/>
      <c r="D210" s="264"/>
      <c r="E210" s="89"/>
      <c r="F210" s="220"/>
      <c r="G210" s="220"/>
      <c r="H210" s="220"/>
      <c r="I210" s="221"/>
      <c r="J210" s="208"/>
      <c r="K210" s="208"/>
      <c r="L210" s="219">
        <v>24742</v>
      </c>
      <c r="M210" s="225" t="s">
        <v>466</v>
      </c>
    </row>
    <row r="211" spans="1:13" ht="21" x14ac:dyDescent="0.25">
      <c r="A211" s="203"/>
      <c r="B211" s="218"/>
      <c r="C211" s="89"/>
      <c r="D211" s="264"/>
      <c r="E211" s="89"/>
      <c r="F211" s="220"/>
      <c r="G211" s="220"/>
      <c r="H211" s="220"/>
      <c r="I211" s="221"/>
      <c r="J211" s="208"/>
      <c r="K211" s="208"/>
      <c r="L211" s="219">
        <v>24745</v>
      </c>
      <c r="M211" s="225" t="s">
        <v>467</v>
      </c>
    </row>
    <row r="212" spans="1:13" ht="21" x14ac:dyDescent="0.25">
      <c r="A212" s="203"/>
      <c r="B212" s="218"/>
      <c r="C212" s="89"/>
      <c r="D212" s="264"/>
      <c r="E212" s="89"/>
      <c r="F212" s="220"/>
      <c r="G212" s="220"/>
      <c r="H212" s="220"/>
      <c r="I212" s="221"/>
      <c r="J212" s="208"/>
      <c r="K212" s="208"/>
      <c r="L212" s="219">
        <v>24746</v>
      </c>
      <c r="M212" s="225" t="s">
        <v>468</v>
      </c>
    </row>
    <row r="213" spans="1:13" ht="21" x14ac:dyDescent="0.25">
      <c r="A213" s="203"/>
      <c r="B213" s="218"/>
      <c r="C213" s="253"/>
      <c r="D213" s="266"/>
      <c r="E213" s="253"/>
      <c r="F213" s="255"/>
      <c r="G213" s="255"/>
      <c r="H213" s="255"/>
      <c r="I213" s="256"/>
      <c r="J213" s="227"/>
      <c r="K213" s="227"/>
      <c r="L213" s="257">
        <v>24747</v>
      </c>
      <c r="M213" s="258" t="s">
        <v>419</v>
      </c>
    </row>
    <row r="214" spans="1:13" ht="21" x14ac:dyDescent="0.25">
      <c r="A214" s="203"/>
      <c r="B214" s="218"/>
      <c r="C214" s="89"/>
      <c r="D214" s="264"/>
      <c r="E214" s="89"/>
      <c r="F214" s="220"/>
      <c r="G214" s="220"/>
      <c r="H214" s="220"/>
      <c r="I214" s="221"/>
      <c r="J214" s="208"/>
      <c r="K214" s="208"/>
      <c r="L214" s="219">
        <v>243912</v>
      </c>
      <c r="M214" s="225" t="s">
        <v>420</v>
      </c>
    </row>
    <row r="215" spans="1:13" ht="21" x14ac:dyDescent="0.35">
      <c r="A215" s="203"/>
      <c r="B215" s="218"/>
      <c r="C215" s="89"/>
      <c r="D215" s="264"/>
      <c r="E215" s="89"/>
      <c r="F215" s="220"/>
      <c r="G215" s="220"/>
      <c r="H215" s="220"/>
      <c r="I215" s="221"/>
      <c r="J215" s="208"/>
      <c r="K215" s="208"/>
      <c r="L215" s="91">
        <v>24770</v>
      </c>
      <c r="M215" s="225" t="s">
        <v>469</v>
      </c>
    </row>
    <row r="216" spans="1:13" ht="21" x14ac:dyDescent="0.35">
      <c r="A216" s="203"/>
      <c r="B216" s="218"/>
      <c r="C216" s="89"/>
      <c r="D216" s="264"/>
      <c r="E216" s="89"/>
      <c r="F216" s="220"/>
      <c r="G216" s="220"/>
      <c r="H216" s="220"/>
      <c r="I216" s="221"/>
      <c r="J216" s="208"/>
      <c r="K216" s="208"/>
      <c r="L216" s="91">
        <v>24774</v>
      </c>
      <c r="M216" s="225" t="s">
        <v>470</v>
      </c>
    </row>
    <row r="217" spans="1:13" ht="21" x14ac:dyDescent="0.25">
      <c r="A217" s="203"/>
      <c r="B217" s="218"/>
      <c r="C217" s="89"/>
      <c r="D217" s="264"/>
      <c r="E217" s="89"/>
      <c r="F217" s="220"/>
      <c r="G217" s="220"/>
      <c r="H217" s="220"/>
      <c r="I217" s="221"/>
      <c r="J217" s="208"/>
      <c r="K217" s="208"/>
      <c r="L217" s="235">
        <v>24788</v>
      </c>
      <c r="M217" s="225" t="s">
        <v>471</v>
      </c>
    </row>
    <row r="218" spans="1:13" ht="21" x14ac:dyDescent="0.25">
      <c r="A218" s="203"/>
      <c r="B218" s="218"/>
      <c r="C218" s="89"/>
      <c r="D218" s="264"/>
      <c r="E218" s="89"/>
      <c r="F218" s="220"/>
      <c r="G218" s="220"/>
      <c r="H218" s="220"/>
      <c r="I218" s="221"/>
      <c r="J218" s="208"/>
      <c r="K218" s="208"/>
      <c r="L218" s="235">
        <v>24826</v>
      </c>
      <c r="M218" s="225" t="s">
        <v>427</v>
      </c>
    </row>
    <row r="219" spans="1:13" ht="21" x14ac:dyDescent="0.25">
      <c r="A219" s="203"/>
      <c r="B219" s="218" t="s">
        <v>120</v>
      </c>
      <c r="C219" s="89"/>
      <c r="D219" s="267"/>
      <c r="E219" s="89"/>
      <c r="F219" s="220"/>
      <c r="G219" s="220"/>
      <c r="H219" s="220"/>
      <c r="I219" s="221"/>
      <c r="J219" s="208"/>
      <c r="K219" s="208"/>
      <c r="L219" s="228"/>
      <c r="M219" s="225"/>
    </row>
    <row r="220" spans="1:13" ht="21" x14ac:dyDescent="0.35">
      <c r="A220" s="203">
        <v>4</v>
      </c>
      <c r="B220" s="212" t="s">
        <v>474</v>
      </c>
      <c r="C220" s="268">
        <v>1569300</v>
      </c>
      <c r="D220" s="269">
        <v>24832</v>
      </c>
      <c r="E220" s="89">
        <v>0</v>
      </c>
      <c r="F220" s="220"/>
      <c r="G220" s="220">
        <v>735441</v>
      </c>
      <c r="H220" s="220"/>
      <c r="I220" s="221">
        <f>F220+G220+H220</f>
        <v>735441</v>
      </c>
      <c r="J220" s="208">
        <f>E220+I220</f>
        <v>735441</v>
      </c>
      <c r="K220" s="208"/>
      <c r="L220" s="91">
        <v>24742</v>
      </c>
      <c r="M220" s="270" t="s">
        <v>475</v>
      </c>
    </row>
    <row r="221" spans="1:13" ht="21" x14ac:dyDescent="0.35">
      <c r="A221" s="203"/>
      <c r="B221" s="212" t="s">
        <v>476</v>
      </c>
      <c r="C221" s="89"/>
      <c r="D221" s="271"/>
      <c r="E221" s="89"/>
      <c r="F221" s="220"/>
      <c r="G221" s="220"/>
      <c r="H221" s="220"/>
      <c r="I221" s="221"/>
      <c r="J221" s="208"/>
      <c r="K221" s="208"/>
      <c r="L221" s="91">
        <v>24774</v>
      </c>
      <c r="M221" s="270" t="s">
        <v>477</v>
      </c>
    </row>
    <row r="222" spans="1:13" ht="21" x14ac:dyDescent="0.35">
      <c r="A222" s="203"/>
      <c r="B222" s="212" t="s">
        <v>478</v>
      </c>
      <c r="C222" s="89"/>
      <c r="D222" s="267"/>
      <c r="E222" s="89"/>
      <c r="F222" s="220"/>
      <c r="G222" s="220"/>
      <c r="H222" s="220"/>
      <c r="I222" s="221"/>
      <c r="J222" s="208"/>
      <c r="K222" s="208"/>
      <c r="L222" s="91">
        <v>243921</v>
      </c>
      <c r="M222" s="270" t="s">
        <v>291</v>
      </c>
    </row>
    <row r="223" spans="1:13" ht="21" x14ac:dyDescent="0.35">
      <c r="A223" s="203"/>
      <c r="B223" s="212" t="s">
        <v>479</v>
      </c>
      <c r="C223" s="89"/>
      <c r="D223" s="267"/>
      <c r="E223" s="89"/>
      <c r="F223" s="220"/>
      <c r="G223" s="220"/>
      <c r="H223" s="220"/>
      <c r="I223" s="221"/>
      <c r="J223" s="208"/>
      <c r="K223" s="208"/>
      <c r="L223" s="272">
        <v>24794</v>
      </c>
      <c r="M223" s="273" t="s">
        <v>480</v>
      </c>
    </row>
    <row r="224" spans="1:13" ht="21" x14ac:dyDescent="0.25">
      <c r="A224" s="203"/>
      <c r="B224" s="212"/>
      <c r="C224" s="89"/>
      <c r="D224" s="267"/>
      <c r="E224" s="89"/>
      <c r="F224" s="220"/>
      <c r="G224" s="220"/>
      <c r="H224" s="220"/>
      <c r="I224" s="221"/>
      <c r="J224" s="208"/>
      <c r="K224" s="208"/>
      <c r="L224" s="274"/>
      <c r="M224" s="270" t="s">
        <v>481</v>
      </c>
    </row>
    <row r="225" spans="1:13" ht="21" x14ac:dyDescent="0.25">
      <c r="A225" s="203"/>
      <c r="B225" s="275"/>
      <c r="C225" s="89"/>
      <c r="D225" s="267"/>
      <c r="E225" s="89"/>
      <c r="F225" s="220"/>
      <c r="G225" s="220"/>
      <c r="H225" s="220"/>
      <c r="I225" s="221"/>
      <c r="J225" s="208"/>
      <c r="K225" s="208"/>
      <c r="L225" s="228"/>
      <c r="M225" s="225" t="s">
        <v>482</v>
      </c>
    </row>
    <row r="226" spans="1:13" ht="21" x14ac:dyDescent="0.25">
      <c r="A226" s="203"/>
      <c r="B226" s="275"/>
      <c r="C226" s="89"/>
      <c r="D226" s="267"/>
      <c r="E226" s="89"/>
      <c r="F226" s="220"/>
      <c r="G226" s="220"/>
      <c r="H226" s="220"/>
      <c r="I226" s="221"/>
      <c r="J226" s="208"/>
      <c r="K226" s="208"/>
      <c r="L226" s="251">
        <v>24795</v>
      </c>
      <c r="M226" s="1099" t="s">
        <v>483</v>
      </c>
    </row>
    <row r="227" spans="1:13" ht="21" x14ac:dyDescent="0.25">
      <c r="A227" s="203"/>
      <c r="B227" s="218"/>
      <c r="C227" s="89"/>
      <c r="D227" s="267"/>
      <c r="E227" s="89"/>
      <c r="F227" s="220"/>
      <c r="G227" s="220"/>
      <c r="H227" s="220"/>
      <c r="I227" s="221"/>
      <c r="J227" s="208"/>
      <c r="K227" s="208"/>
      <c r="L227" s="251">
        <v>24801</v>
      </c>
      <c r="M227" s="225" t="s">
        <v>484</v>
      </c>
    </row>
    <row r="228" spans="1:13" ht="21" x14ac:dyDescent="0.25">
      <c r="A228" s="203"/>
      <c r="B228" s="218"/>
      <c r="C228" s="89"/>
      <c r="D228" s="267"/>
      <c r="E228" s="89"/>
      <c r="F228" s="998"/>
      <c r="G228" s="998"/>
      <c r="H228" s="998"/>
      <c r="I228" s="221"/>
      <c r="J228" s="208"/>
      <c r="K228" s="208"/>
      <c r="L228" s="997"/>
      <c r="M228" s="1009" t="s">
        <v>485</v>
      </c>
    </row>
    <row r="229" spans="1:13" ht="21" x14ac:dyDescent="0.25">
      <c r="A229" s="203"/>
      <c r="B229" s="218"/>
      <c r="C229" s="89"/>
      <c r="D229" s="267"/>
      <c r="E229" s="89"/>
      <c r="F229" s="998"/>
      <c r="G229" s="998"/>
      <c r="H229" s="998"/>
      <c r="I229" s="221"/>
      <c r="J229" s="208"/>
      <c r="K229" s="208"/>
      <c r="L229" s="952">
        <v>24809</v>
      </c>
      <c r="M229" s="1009" t="s">
        <v>486</v>
      </c>
    </row>
    <row r="230" spans="1:13" ht="21" x14ac:dyDescent="0.25">
      <c r="A230" s="1092"/>
      <c r="B230" s="1097"/>
      <c r="C230" s="1084"/>
      <c r="D230" s="1098"/>
      <c r="E230" s="1084"/>
      <c r="F230" s="1086"/>
      <c r="G230" s="1086"/>
      <c r="H230" s="1086"/>
      <c r="I230" s="1087"/>
      <c r="J230" s="1088"/>
      <c r="K230" s="1088"/>
      <c r="L230" s="956">
        <v>24810</v>
      </c>
      <c r="M230" s="1089" t="s">
        <v>487</v>
      </c>
    </row>
    <row r="231" spans="1:13" ht="21" x14ac:dyDescent="0.25">
      <c r="A231" s="1091"/>
      <c r="B231" s="1095"/>
      <c r="C231" s="962"/>
      <c r="D231" s="1096"/>
      <c r="E231" s="962"/>
      <c r="F231" s="1003"/>
      <c r="G231" s="1003"/>
      <c r="H231" s="1003"/>
      <c r="I231" s="1004"/>
      <c r="J231" s="696"/>
      <c r="K231" s="696"/>
      <c r="L231" s="955">
        <v>24810</v>
      </c>
      <c r="M231" s="1000" t="s">
        <v>488</v>
      </c>
    </row>
    <row r="232" spans="1:13" ht="21" x14ac:dyDescent="0.25">
      <c r="A232" s="203"/>
      <c r="B232" s="218"/>
      <c r="C232" s="89"/>
      <c r="D232" s="267"/>
      <c r="E232" s="89"/>
      <c r="F232" s="220"/>
      <c r="G232" s="220"/>
      <c r="H232" s="220"/>
      <c r="I232" s="221"/>
      <c r="J232" s="208"/>
      <c r="K232" s="208"/>
      <c r="L232" s="251"/>
      <c r="M232" s="225" t="s">
        <v>456</v>
      </c>
    </row>
    <row r="233" spans="1:13" ht="21" x14ac:dyDescent="0.25">
      <c r="A233" s="203"/>
      <c r="B233" s="218"/>
      <c r="C233" s="89"/>
      <c r="D233" s="267"/>
      <c r="E233" s="89"/>
      <c r="F233" s="220"/>
      <c r="G233" s="220"/>
      <c r="H233" s="220"/>
      <c r="I233" s="221"/>
      <c r="J233" s="208"/>
      <c r="K233" s="208"/>
      <c r="L233" s="251">
        <v>24815</v>
      </c>
      <c r="M233" s="225" t="s">
        <v>436</v>
      </c>
    </row>
    <row r="234" spans="1:13" ht="21" x14ac:dyDescent="0.25">
      <c r="A234" s="203"/>
      <c r="B234" s="218"/>
      <c r="C234" s="89"/>
      <c r="D234" s="267"/>
      <c r="E234" s="89"/>
      <c r="F234" s="998"/>
      <c r="G234" s="998"/>
      <c r="H234" s="998"/>
      <c r="I234" s="221"/>
      <c r="J234" s="208"/>
      <c r="K234" s="208"/>
      <c r="L234" s="952">
        <v>24832</v>
      </c>
      <c r="M234" s="1009" t="s">
        <v>244</v>
      </c>
    </row>
    <row r="235" spans="1:13" ht="21" x14ac:dyDescent="0.25">
      <c r="A235" s="203"/>
      <c r="B235" s="218"/>
      <c r="C235" s="89"/>
      <c r="D235" s="267"/>
      <c r="E235" s="89"/>
      <c r="F235" s="998"/>
      <c r="G235" s="998"/>
      <c r="H235" s="998"/>
      <c r="I235" s="221"/>
      <c r="J235" s="208"/>
      <c r="K235" s="208"/>
      <c r="L235" s="989">
        <v>24833</v>
      </c>
      <c r="M235" s="1009" t="s">
        <v>245</v>
      </c>
    </row>
    <row r="236" spans="1:13" ht="21" x14ac:dyDescent="0.25">
      <c r="A236" s="203"/>
      <c r="B236" s="218"/>
      <c r="C236" s="89"/>
      <c r="D236" s="267"/>
      <c r="E236" s="89"/>
      <c r="F236" s="998"/>
      <c r="G236" s="998"/>
      <c r="H236" s="998"/>
      <c r="I236" s="221"/>
      <c r="J236" s="208"/>
      <c r="K236" s="208"/>
      <c r="L236" s="989">
        <v>24868</v>
      </c>
      <c r="M236" s="1009" t="s">
        <v>245</v>
      </c>
    </row>
    <row r="237" spans="1:13" ht="21" x14ac:dyDescent="0.25">
      <c r="A237" s="276"/>
      <c r="B237" s="277"/>
      <c r="C237" s="253"/>
      <c r="D237" s="278"/>
      <c r="E237" s="253"/>
      <c r="F237" s="255"/>
      <c r="G237" s="255"/>
      <c r="H237" s="255"/>
      <c r="I237" s="256"/>
      <c r="J237" s="227"/>
      <c r="K237" s="227"/>
      <c r="L237" s="262">
        <v>24928</v>
      </c>
      <c r="M237" s="258" t="s">
        <v>245</v>
      </c>
    </row>
    <row r="238" spans="1:13" ht="21" x14ac:dyDescent="0.25">
      <c r="A238" s="203"/>
      <c r="B238" s="218"/>
      <c r="C238" s="89"/>
      <c r="D238" s="267"/>
      <c r="E238" s="89"/>
      <c r="F238" s="220"/>
      <c r="G238" s="220"/>
      <c r="H238" s="220"/>
      <c r="I238" s="221"/>
      <c r="J238" s="208"/>
      <c r="K238" s="208"/>
      <c r="L238" s="261">
        <v>24929</v>
      </c>
      <c r="M238" s="225" t="s">
        <v>426</v>
      </c>
    </row>
    <row r="239" spans="1:13" ht="21" x14ac:dyDescent="0.25">
      <c r="A239" s="203"/>
      <c r="B239" s="218" t="s">
        <v>90</v>
      </c>
      <c r="C239" s="89"/>
      <c r="D239" s="267"/>
      <c r="E239" s="89"/>
      <c r="F239" s="220"/>
      <c r="G239" s="220"/>
      <c r="H239" s="220"/>
      <c r="I239" s="221"/>
      <c r="J239" s="208"/>
      <c r="K239" s="208"/>
      <c r="L239" s="261">
        <v>24959</v>
      </c>
      <c r="M239" s="225" t="s">
        <v>298</v>
      </c>
    </row>
    <row r="240" spans="1:13" ht="21" x14ac:dyDescent="0.25">
      <c r="A240" s="203">
        <v>5</v>
      </c>
      <c r="B240" s="218" t="s">
        <v>490</v>
      </c>
      <c r="C240" s="89">
        <v>7500000</v>
      </c>
      <c r="D240" s="267"/>
      <c r="E240" s="89"/>
      <c r="F240" s="220"/>
      <c r="G240" s="220"/>
      <c r="H240" s="220"/>
      <c r="I240" s="221"/>
      <c r="J240" s="208"/>
      <c r="K240" s="208"/>
      <c r="L240" s="228"/>
      <c r="M240" s="225"/>
    </row>
    <row r="241" spans="1:13" ht="21" x14ac:dyDescent="0.25">
      <c r="A241" s="203"/>
      <c r="B241" s="279" t="s">
        <v>491</v>
      </c>
      <c r="C241" s="280"/>
      <c r="D241" s="250" t="s">
        <v>492</v>
      </c>
      <c r="E241" s="89">
        <v>287516</v>
      </c>
      <c r="F241" s="220"/>
      <c r="G241" s="220"/>
      <c r="H241" s="220"/>
      <c r="I241" s="221">
        <f>F241+G241+H241</f>
        <v>0</v>
      </c>
      <c r="J241" s="208">
        <f>E241+I241</f>
        <v>287516</v>
      </c>
      <c r="K241" s="208"/>
      <c r="L241" s="219">
        <v>24775</v>
      </c>
      <c r="M241" s="225" t="s">
        <v>493</v>
      </c>
    </row>
    <row r="242" spans="1:13" ht="21" x14ac:dyDescent="0.25">
      <c r="A242" s="203"/>
      <c r="B242" s="212" t="s">
        <v>494</v>
      </c>
      <c r="C242" s="280"/>
      <c r="D242" s="267"/>
      <c r="E242" s="89"/>
      <c r="F242" s="220"/>
      <c r="G242" s="220"/>
      <c r="H242" s="220"/>
      <c r="I242" s="221"/>
      <c r="J242" s="208"/>
      <c r="K242" s="208"/>
      <c r="L242" s="235">
        <v>24776</v>
      </c>
      <c r="M242" s="225" t="s">
        <v>495</v>
      </c>
    </row>
    <row r="243" spans="1:13" ht="21" x14ac:dyDescent="0.25">
      <c r="A243" s="203"/>
      <c r="B243" s="212"/>
      <c r="C243" s="280"/>
      <c r="D243" s="267"/>
      <c r="E243" s="89"/>
      <c r="F243" s="220"/>
      <c r="G243" s="220"/>
      <c r="H243" s="220"/>
      <c r="I243" s="221"/>
      <c r="J243" s="208"/>
      <c r="K243" s="208"/>
      <c r="L243" s="235">
        <v>24777</v>
      </c>
      <c r="M243" s="225" t="s">
        <v>419</v>
      </c>
    </row>
    <row r="244" spans="1:13" ht="21" x14ac:dyDescent="0.25">
      <c r="A244" s="203"/>
      <c r="B244" s="212"/>
      <c r="C244" s="89"/>
      <c r="D244" s="219"/>
      <c r="E244" s="89"/>
      <c r="F244" s="220"/>
      <c r="G244" s="220"/>
      <c r="H244" s="220"/>
      <c r="I244" s="221"/>
      <c r="J244" s="208"/>
      <c r="K244" s="208"/>
      <c r="L244" s="219">
        <v>24780</v>
      </c>
      <c r="M244" s="225" t="s">
        <v>292</v>
      </c>
    </row>
    <row r="245" spans="1:13" ht="21" x14ac:dyDescent="0.25">
      <c r="A245" s="203"/>
      <c r="B245" s="212"/>
      <c r="C245" s="89"/>
      <c r="D245" s="219"/>
      <c r="E245" s="89"/>
      <c r="F245" s="220"/>
      <c r="G245" s="220"/>
      <c r="H245" s="220"/>
      <c r="I245" s="221"/>
      <c r="J245" s="208"/>
      <c r="K245" s="208"/>
      <c r="L245" s="219">
        <v>24781</v>
      </c>
      <c r="M245" s="225" t="s">
        <v>421</v>
      </c>
    </row>
    <row r="246" spans="1:13" ht="21" x14ac:dyDescent="0.25">
      <c r="A246" s="203"/>
      <c r="B246" s="212"/>
      <c r="C246" s="89"/>
      <c r="D246" s="219"/>
      <c r="E246" s="89"/>
      <c r="F246" s="220"/>
      <c r="G246" s="220"/>
      <c r="H246" s="220"/>
      <c r="I246" s="221"/>
      <c r="J246" s="208"/>
      <c r="K246" s="208"/>
      <c r="L246" s="219">
        <v>24782</v>
      </c>
      <c r="M246" s="225" t="s">
        <v>496</v>
      </c>
    </row>
    <row r="247" spans="1:13" ht="21" x14ac:dyDescent="0.25">
      <c r="A247" s="203"/>
      <c r="B247" s="212"/>
      <c r="C247" s="89"/>
      <c r="D247" s="219"/>
      <c r="E247" s="89"/>
      <c r="F247" s="220"/>
      <c r="G247" s="220"/>
      <c r="H247" s="220"/>
      <c r="I247" s="221"/>
      <c r="J247" s="208"/>
      <c r="K247" s="208"/>
      <c r="L247" s="219">
        <v>24784</v>
      </c>
      <c r="M247" s="225" t="s">
        <v>497</v>
      </c>
    </row>
    <row r="248" spans="1:13" ht="21" x14ac:dyDescent="0.25">
      <c r="A248" s="203"/>
      <c r="B248" s="212"/>
      <c r="C248" s="89"/>
      <c r="D248" s="219"/>
      <c r="E248" s="89"/>
      <c r="F248" s="220"/>
      <c r="G248" s="220"/>
      <c r="H248" s="220"/>
      <c r="I248" s="221"/>
      <c r="J248" s="208"/>
      <c r="K248" s="208"/>
      <c r="L248" s="219">
        <v>24789</v>
      </c>
      <c r="M248" s="225" t="s">
        <v>498</v>
      </c>
    </row>
    <row r="249" spans="1:13" ht="21" x14ac:dyDescent="0.25">
      <c r="A249" s="203"/>
      <c r="B249" s="212"/>
      <c r="C249" s="89"/>
      <c r="D249" s="219"/>
      <c r="E249" s="89"/>
      <c r="F249" s="220"/>
      <c r="G249" s="220"/>
      <c r="H249" s="220"/>
      <c r="I249" s="221"/>
      <c r="J249" s="208"/>
      <c r="K249" s="208"/>
      <c r="L249" s="219">
        <v>24803</v>
      </c>
      <c r="M249" s="225" t="s">
        <v>427</v>
      </c>
    </row>
    <row r="250" spans="1:13" ht="21" x14ac:dyDescent="0.25">
      <c r="A250" s="203"/>
      <c r="B250" s="212" t="s">
        <v>499</v>
      </c>
      <c r="C250" s="89">
        <v>498755</v>
      </c>
      <c r="D250" s="250" t="s">
        <v>492</v>
      </c>
      <c r="E250" s="89">
        <v>498755</v>
      </c>
      <c r="F250" s="220"/>
      <c r="G250" s="220"/>
      <c r="H250" s="220"/>
      <c r="I250" s="221">
        <f>F250+G250+H250</f>
        <v>0</v>
      </c>
      <c r="J250" s="208">
        <f>E250+I250</f>
        <v>498755</v>
      </c>
      <c r="K250" s="208"/>
      <c r="L250" s="219">
        <v>243906</v>
      </c>
      <c r="M250" s="225" t="s">
        <v>413</v>
      </c>
    </row>
    <row r="251" spans="1:13" ht="21" x14ac:dyDescent="0.25">
      <c r="A251" s="203"/>
      <c r="B251" s="212" t="s">
        <v>500</v>
      </c>
      <c r="C251" s="89"/>
      <c r="D251" s="267"/>
      <c r="E251" s="89"/>
      <c r="F251" s="220"/>
      <c r="G251" s="220"/>
      <c r="H251" s="220"/>
      <c r="I251" s="221"/>
      <c r="J251" s="208"/>
      <c r="K251" s="208"/>
      <c r="L251" s="219">
        <v>243907</v>
      </c>
      <c r="M251" s="225" t="s">
        <v>415</v>
      </c>
    </row>
    <row r="252" spans="1:13" ht="21" x14ac:dyDescent="0.25">
      <c r="A252" s="203"/>
      <c r="B252" s="212" t="s">
        <v>501</v>
      </c>
      <c r="C252" s="89"/>
      <c r="D252" s="264"/>
      <c r="E252" s="89"/>
      <c r="F252" s="220"/>
      <c r="G252" s="220"/>
      <c r="H252" s="220"/>
      <c r="I252" s="221"/>
      <c r="J252" s="208"/>
      <c r="K252" s="208"/>
      <c r="L252" s="219">
        <v>243908</v>
      </c>
      <c r="M252" s="225" t="s">
        <v>417</v>
      </c>
    </row>
    <row r="253" spans="1:13" ht="21" x14ac:dyDescent="0.25">
      <c r="A253" s="167"/>
      <c r="B253" s="212" t="s">
        <v>502</v>
      </c>
      <c r="C253" s="89"/>
      <c r="D253" s="264"/>
      <c r="E253" s="89"/>
      <c r="F253" s="220"/>
      <c r="G253" s="220"/>
      <c r="H253" s="220"/>
      <c r="I253" s="221"/>
      <c r="J253" s="208"/>
      <c r="K253" s="208"/>
      <c r="L253" s="219">
        <v>24763</v>
      </c>
      <c r="M253" s="225" t="s">
        <v>419</v>
      </c>
    </row>
    <row r="254" spans="1:13" ht="21" x14ac:dyDescent="0.25">
      <c r="A254" s="167"/>
      <c r="B254" s="212"/>
      <c r="C254" s="89"/>
      <c r="D254" s="264"/>
      <c r="E254" s="89"/>
      <c r="F254" s="220"/>
      <c r="G254" s="220"/>
      <c r="H254" s="220"/>
      <c r="I254" s="221"/>
      <c r="J254" s="208"/>
      <c r="K254" s="208"/>
      <c r="L254" s="219">
        <v>24766</v>
      </c>
      <c r="M254" s="225" t="s">
        <v>420</v>
      </c>
    </row>
    <row r="255" spans="1:13" ht="21" x14ac:dyDescent="0.25">
      <c r="A255" s="167"/>
      <c r="B255" s="212"/>
      <c r="C255" s="280"/>
      <c r="D255" s="264"/>
      <c r="E255" s="89"/>
      <c r="F255" s="220"/>
      <c r="G255" s="220"/>
      <c r="H255" s="220"/>
      <c r="I255" s="221"/>
      <c r="J255" s="208"/>
      <c r="K255" s="208"/>
      <c r="L255" s="219">
        <v>243908</v>
      </c>
      <c r="M255" s="225" t="s">
        <v>421</v>
      </c>
    </row>
    <row r="256" spans="1:13" ht="21" x14ac:dyDescent="0.25">
      <c r="A256" s="167"/>
      <c r="B256" s="279"/>
      <c r="C256" s="280"/>
      <c r="D256" s="219"/>
      <c r="E256" s="89"/>
      <c r="F256" s="220"/>
      <c r="G256" s="220"/>
      <c r="H256" s="220"/>
      <c r="I256" s="221"/>
      <c r="J256" s="208"/>
      <c r="K256" s="208"/>
      <c r="L256" s="219">
        <v>243919</v>
      </c>
      <c r="M256" s="225" t="s">
        <v>422</v>
      </c>
    </row>
    <row r="257" spans="1:13" ht="21" x14ac:dyDescent="0.25">
      <c r="A257" s="167"/>
      <c r="B257" s="279"/>
      <c r="C257" s="280"/>
      <c r="D257" s="219"/>
      <c r="E257" s="89"/>
      <c r="F257" s="220"/>
      <c r="G257" s="220"/>
      <c r="H257" s="220"/>
      <c r="I257" s="221"/>
      <c r="J257" s="208"/>
      <c r="K257" s="208"/>
      <c r="L257" s="219">
        <v>24776</v>
      </c>
      <c r="M257" s="225" t="s">
        <v>240</v>
      </c>
    </row>
    <row r="258" spans="1:13" ht="21" x14ac:dyDescent="0.25">
      <c r="A258" s="167"/>
      <c r="B258" s="279"/>
      <c r="C258" s="281"/>
      <c r="D258" s="257"/>
      <c r="E258" s="253"/>
      <c r="F258" s="255"/>
      <c r="G258" s="255"/>
      <c r="H258" s="255"/>
      <c r="I258" s="256"/>
      <c r="J258" s="227"/>
      <c r="K258" s="227"/>
      <c r="L258" s="262">
        <v>24795</v>
      </c>
      <c r="M258" s="258" t="s">
        <v>503</v>
      </c>
    </row>
    <row r="259" spans="1:13" ht="21" x14ac:dyDescent="0.25">
      <c r="A259" s="167"/>
      <c r="B259" s="279"/>
      <c r="C259" s="280"/>
      <c r="D259" s="219"/>
      <c r="E259" s="89"/>
      <c r="F259" s="220"/>
      <c r="G259" s="220"/>
      <c r="H259" s="220"/>
      <c r="I259" s="221"/>
      <c r="J259" s="208"/>
      <c r="K259" s="208"/>
      <c r="L259" s="235">
        <v>24796</v>
      </c>
      <c r="M259" s="225" t="s">
        <v>245</v>
      </c>
    </row>
    <row r="260" spans="1:13" ht="21" x14ac:dyDescent="0.25">
      <c r="A260" s="167"/>
      <c r="B260" s="279"/>
      <c r="C260" s="280"/>
      <c r="D260" s="219"/>
      <c r="E260" s="89"/>
      <c r="F260" s="220"/>
      <c r="G260" s="220"/>
      <c r="H260" s="220"/>
      <c r="I260" s="221"/>
      <c r="J260" s="208"/>
      <c r="K260" s="208"/>
      <c r="L260" s="235">
        <v>24809</v>
      </c>
      <c r="M260" s="225" t="s">
        <v>426</v>
      </c>
    </row>
    <row r="261" spans="1:13" ht="21" x14ac:dyDescent="0.25">
      <c r="A261" s="167"/>
      <c r="B261" s="282"/>
      <c r="C261" s="280"/>
      <c r="D261" s="219"/>
      <c r="E261" s="89"/>
      <c r="F261" s="220"/>
      <c r="G261" s="220"/>
      <c r="H261" s="220"/>
      <c r="I261" s="221"/>
      <c r="J261" s="208"/>
      <c r="K261" s="208"/>
      <c r="L261" s="219">
        <v>24833</v>
      </c>
      <c r="M261" s="225" t="s">
        <v>266</v>
      </c>
    </row>
    <row r="262" spans="1:13" ht="21" x14ac:dyDescent="0.25">
      <c r="A262" s="167"/>
      <c r="B262" s="279"/>
      <c r="C262" s="280"/>
      <c r="D262" s="219"/>
      <c r="E262" s="89"/>
      <c r="F262" s="220"/>
      <c r="G262" s="220"/>
      <c r="H262" s="220"/>
      <c r="I262" s="221"/>
      <c r="J262" s="208"/>
      <c r="K262" s="208"/>
      <c r="L262" s="219">
        <v>24872</v>
      </c>
      <c r="M262" s="225" t="s">
        <v>427</v>
      </c>
    </row>
    <row r="263" spans="1:13" ht="21" x14ac:dyDescent="0.25">
      <c r="A263" s="167"/>
      <c r="B263" s="279" t="s">
        <v>504</v>
      </c>
      <c r="C263" s="280">
        <v>329943</v>
      </c>
      <c r="D263" s="250" t="s">
        <v>492</v>
      </c>
      <c r="E263" s="89"/>
      <c r="F263" s="220"/>
      <c r="G263" s="220">
        <v>329943</v>
      </c>
      <c r="H263" s="220">
        <v>0</v>
      </c>
      <c r="I263" s="221">
        <f>F263+G263+H263</f>
        <v>329943</v>
      </c>
      <c r="J263" s="208">
        <f>E263+I263</f>
        <v>329943</v>
      </c>
      <c r="K263" s="208"/>
      <c r="L263" s="219">
        <v>243908</v>
      </c>
      <c r="M263" s="225" t="s">
        <v>413</v>
      </c>
    </row>
    <row r="264" spans="1:13" ht="21" x14ac:dyDescent="0.25">
      <c r="A264" s="167"/>
      <c r="B264" s="212" t="s">
        <v>505</v>
      </c>
      <c r="C264" s="280"/>
      <c r="D264" s="267"/>
      <c r="E264" s="89"/>
      <c r="F264" s="220"/>
      <c r="G264" s="220"/>
      <c r="H264" s="220"/>
      <c r="I264" s="221"/>
      <c r="J264" s="208"/>
      <c r="K264" s="208"/>
      <c r="L264" s="219">
        <v>243909</v>
      </c>
      <c r="M264" s="225" t="s">
        <v>415</v>
      </c>
    </row>
    <row r="265" spans="1:13" ht="21" x14ac:dyDescent="0.25">
      <c r="A265" s="167"/>
      <c r="B265" s="212" t="s">
        <v>506</v>
      </c>
      <c r="C265" s="280"/>
      <c r="D265" s="267"/>
      <c r="E265" s="89"/>
      <c r="F265" s="220"/>
      <c r="G265" s="220"/>
      <c r="H265" s="220"/>
      <c r="I265" s="221"/>
      <c r="J265" s="208"/>
      <c r="K265" s="208"/>
      <c r="L265" s="219">
        <v>243912</v>
      </c>
      <c r="M265" s="225" t="s">
        <v>417</v>
      </c>
    </row>
    <row r="266" spans="1:13" ht="21" x14ac:dyDescent="0.25">
      <c r="A266" s="167"/>
      <c r="B266" s="212" t="s">
        <v>507</v>
      </c>
      <c r="C266" s="280"/>
      <c r="D266" s="267"/>
      <c r="E266" s="89"/>
      <c r="F266" s="220"/>
      <c r="G266" s="220"/>
      <c r="H266" s="220"/>
      <c r="I266" s="221"/>
      <c r="J266" s="208"/>
      <c r="K266" s="208"/>
      <c r="L266" s="219">
        <v>24767</v>
      </c>
      <c r="M266" s="225" t="s">
        <v>419</v>
      </c>
    </row>
    <row r="267" spans="1:13" ht="21" x14ac:dyDescent="0.25">
      <c r="A267" s="167"/>
      <c r="B267" s="212"/>
      <c r="C267" s="280"/>
      <c r="D267" s="267"/>
      <c r="E267" s="89"/>
      <c r="F267" s="220"/>
      <c r="G267" s="220"/>
      <c r="H267" s="220"/>
      <c r="I267" s="221"/>
      <c r="J267" s="208"/>
      <c r="K267" s="208"/>
      <c r="L267" s="219">
        <v>24769</v>
      </c>
      <c r="M267" s="225" t="s">
        <v>420</v>
      </c>
    </row>
    <row r="268" spans="1:13" ht="21" x14ac:dyDescent="0.25">
      <c r="A268" s="167"/>
      <c r="B268" s="212"/>
      <c r="C268" s="280"/>
      <c r="D268" s="267"/>
      <c r="E268" s="89"/>
      <c r="F268" s="220"/>
      <c r="G268" s="220"/>
      <c r="H268" s="220"/>
      <c r="I268" s="221"/>
      <c r="J268" s="208"/>
      <c r="K268" s="208"/>
      <c r="L268" s="219">
        <v>243919</v>
      </c>
      <c r="M268" s="225" t="s">
        <v>421</v>
      </c>
    </row>
    <row r="269" spans="1:13" ht="21" x14ac:dyDescent="0.25">
      <c r="A269" s="167"/>
      <c r="B269" s="212"/>
      <c r="C269" s="280"/>
      <c r="D269" s="267"/>
      <c r="E269" s="89"/>
      <c r="F269" s="220"/>
      <c r="G269" s="220"/>
      <c r="H269" s="220"/>
      <c r="I269" s="221"/>
      <c r="J269" s="208"/>
      <c r="K269" s="208"/>
      <c r="L269" s="219">
        <v>243920</v>
      </c>
      <c r="M269" s="225" t="s">
        <v>422</v>
      </c>
    </row>
    <row r="270" spans="1:13" ht="21" x14ac:dyDescent="0.25">
      <c r="A270" s="167"/>
      <c r="B270" s="212"/>
      <c r="C270" s="280"/>
      <c r="D270" s="267"/>
      <c r="E270" s="89"/>
      <c r="F270" s="220"/>
      <c r="G270" s="220"/>
      <c r="H270" s="220"/>
      <c r="I270" s="221"/>
      <c r="J270" s="208"/>
      <c r="K270" s="208"/>
      <c r="L270" s="219">
        <v>24776</v>
      </c>
      <c r="M270" s="225" t="s">
        <v>240</v>
      </c>
    </row>
    <row r="271" spans="1:13" ht="21" x14ac:dyDescent="0.25">
      <c r="A271" s="167"/>
      <c r="B271" s="212"/>
      <c r="C271" s="280"/>
      <c r="D271" s="267"/>
      <c r="E271" s="89"/>
      <c r="F271" s="220"/>
      <c r="G271" s="220"/>
      <c r="H271" s="220"/>
      <c r="I271" s="221"/>
      <c r="J271" s="208"/>
      <c r="K271" s="208"/>
      <c r="L271" s="235">
        <v>24787</v>
      </c>
      <c r="M271" s="225" t="s">
        <v>508</v>
      </c>
    </row>
    <row r="272" spans="1:13" ht="21" x14ac:dyDescent="0.25">
      <c r="A272" s="167"/>
      <c r="B272" s="212"/>
      <c r="C272" s="280"/>
      <c r="D272" s="267"/>
      <c r="E272" s="89"/>
      <c r="F272" s="998"/>
      <c r="G272" s="998"/>
      <c r="H272" s="998"/>
      <c r="I272" s="221"/>
      <c r="J272" s="208"/>
      <c r="K272" s="208"/>
      <c r="L272" s="989">
        <v>24801</v>
      </c>
      <c r="M272" s="1009" t="s">
        <v>509</v>
      </c>
    </row>
    <row r="273" spans="1:13" ht="21" x14ac:dyDescent="0.25">
      <c r="A273" s="1005"/>
      <c r="B273" s="1006"/>
      <c r="C273" s="959"/>
      <c r="D273" s="1096"/>
      <c r="E273" s="962"/>
      <c r="F273" s="1003"/>
      <c r="G273" s="1003"/>
      <c r="H273" s="1003"/>
      <c r="I273" s="1004"/>
      <c r="J273" s="696"/>
      <c r="K273" s="696"/>
      <c r="L273" s="1001">
        <v>24928</v>
      </c>
      <c r="M273" s="1000" t="s">
        <v>510</v>
      </c>
    </row>
    <row r="274" spans="1:13" ht="21" x14ac:dyDescent="0.25">
      <c r="A274" s="167"/>
      <c r="B274" s="279"/>
      <c r="C274" s="280"/>
      <c r="D274" s="1008"/>
      <c r="E274" s="89"/>
      <c r="F274" s="998"/>
      <c r="G274" s="998"/>
      <c r="H274" s="998"/>
      <c r="I274" s="221"/>
      <c r="J274" s="208"/>
      <c r="K274" s="208"/>
      <c r="L274" s="1102">
        <v>24929</v>
      </c>
      <c r="M274" s="1009" t="s">
        <v>298</v>
      </c>
    </row>
    <row r="275" spans="1:13" ht="21" x14ac:dyDescent="0.25">
      <c r="A275" s="1080"/>
      <c r="B275" s="1103"/>
      <c r="C275" s="1104"/>
      <c r="D275" s="1085"/>
      <c r="E275" s="1084"/>
      <c r="F275" s="1086"/>
      <c r="G275" s="1086"/>
      <c r="H275" s="1086"/>
      <c r="I275" s="1087"/>
      <c r="J275" s="1088"/>
      <c r="K275" s="1088"/>
      <c r="L275" s="1085"/>
      <c r="M275" s="1089"/>
    </row>
    <row r="276" spans="1:13" ht="21" x14ac:dyDescent="0.25">
      <c r="A276" s="1005"/>
      <c r="B276" s="1100" t="s">
        <v>511</v>
      </c>
      <c r="C276" s="959">
        <v>444972</v>
      </c>
      <c r="D276" s="1101" t="s">
        <v>492</v>
      </c>
      <c r="E276" s="962"/>
      <c r="F276" s="1003"/>
      <c r="G276" s="1003">
        <v>444972</v>
      </c>
      <c r="H276" s="1003">
        <v>0</v>
      </c>
      <c r="I276" s="1004">
        <f>F276+G276+H276</f>
        <v>444972</v>
      </c>
      <c r="J276" s="696">
        <f>E276+I276</f>
        <v>444972</v>
      </c>
      <c r="K276" s="696"/>
      <c r="L276" s="1001">
        <v>24770</v>
      </c>
      <c r="M276" s="1000" t="s">
        <v>413</v>
      </c>
    </row>
    <row r="277" spans="1:13" ht="21" x14ac:dyDescent="0.25">
      <c r="A277" s="167"/>
      <c r="B277" s="212" t="s">
        <v>512</v>
      </c>
      <c r="C277" s="280"/>
      <c r="D277" s="267"/>
      <c r="E277" s="89"/>
      <c r="F277" s="220"/>
      <c r="G277" s="220"/>
      <c r="H277" s="220"/>
      <c r="I277" s="221"/>
      <c r="J277" s="208"/>
      <c r="K277" s="208"/>
      <c r="L277" s="219">
        <v>243919</v>
      </c>
      <c r="M277" s="225" t="s">
        <v>415</v>
      </c>
    </row>
    <row r="278" spans="1:13" ht="21" x14ac:dyDescent="0.25">
      <c r="A278" s="167"/>
      <c r="B278" s="212" t="s">
        <v>513</v>
      </c>
      <c r="C278" s="280"/>
      <c r="D278" s="267"/>
      <c r="E278" s="89"/>
      <c r="F278" s="220"/>
      <c r="G278" s="220"/>
      <c r="H278" s="220"/>
      <c r="I278" s="221"/>
      <c r="J278" s="208"/>
      <c r="K278" s="208"/>
      <c r="L278" s="219">
        <v>243920</v>
      </c>
      <c r="M278" s="225" t="s">
        <v>417</v>
      </c>
    </row>
    <row r="279" spans="1:13" ht="21" x14ac:dyDescent="0.25">
      <c r="A279" s="167"/>
      <c r="B279" s="212" t="s">
        <v>514</v>
      </c>
      <c r="C279" s="280"/>
      <c r="D279" s="267"/>
      <c r="E279" s="89"/>
      <c r="F279" s="998"/>
      <c r="G279" s="998"/>
      <c r="H279" s="998"/>
      <c r="I279" s="221"/>
      <c r="J279" s="208"/>
      <c r="K279" s="208"/>
      <c r="L279" s="1008">
        <v>24775</v>
      </c>
      <c r="M279" s="1009" t="s">
        <v>419</v>
      </c>
    </row>
    <row r="280" spans="1:13" ht="21" x14ac:dyDescent="0.25">
      <c r="A280" s="167"/>
      <c r="B280" s="279"/>
      <c r="C280" s="280"/>
      <c r="D280" s="267"/>
      <c r="E280" s="89"/>
      <c r="F280" s="998"/>
      <c r="G280" s="998"/>
      <c r="H280" s="998"/>
      <c r="I280" s="221"/>
      <c r="J280" s="208"/>
      <c r="K280" s="208"/>
      <c r="L280" s="1008">
        <v>24776</v>
      </c>
      <c r="M280" s="1009" t="s">
        <v>420</v>
      </c>
    </row>
    <row r="281" spans="1:13" ht="21" x14ac:dyDescent="0.25">
      <c r="A281" s="167"/>
      <c r="B281" s="279"/>
      <c r="C281" s="280"/>
      <c r="D281" s="1105"/>
      <c r="E281" s="89"/>
      <c r="F281" s="998"/>
      <c r="G281" s="998"/>
      <c r="H281" s="998"/>
      <c r="I281" s="221"/>
      <c r="J281" s="208"/>
      <c r="K281" s="208"/>
      <c r="L281" s="989">
        <v>24805</v>
      </c>
      <c r="M281" s="1009" t="s">
        <v>330</v>
      </c>
    </row>
    <row r="282" spans="1:13" ht="21" x14ac:dyDescent="0.25">
      <c r="A282" s="246"/>
      <c r="B282" s="282"/>
      <c r="C282" s="281"/>
      <c r="D282" s="266"/>
      <c r="E282" s="253"/>
      <c r="F282" s="255"/>
      <c r="G282" s="255"/>
      <c r="H282" s="255"/>
      <c r="I282" s="256"/>
      <c r="J282" s="227"/>
      <c r="K282" s="227"/>
      <c r="L282" s="262">
        <v>24810</v>
      </c>
      <c r="M282" s="258" t="s">
        <v>244</v>
      </c>
    </row>
    <row r="283" spans="1:13" ht="21" x14ac:dyDescent="0.25">
      <c r="A283" s="167"/>
      <c r="B283" s="279"/>
      <c r="C283" s="280"/>
      <c r="D283" s="264"/>
      <c r="E283" s="89"/>
      <c r="F283" s="220"/>
      <c r="G283" s="220"/>
      <c r="H283" s="220"/>
      <c r="I283" s="221"/>
      <c r="J283" s="208"/>
      <c r="K283" s="208"/>
      <c r="L283" s="235">
        <v>24811</v>
      </c>
      <c r="M283" s="225" t="s">
        <v>245</v>
      </c>
    </row>
    <row r="284" spans="1:13" ht="21" x14ac:dyDescent="0.25">
      <c r="A284" s="167"/>
      <c r="B284" s="279"/>
      <c r="C284" s="280"/>
      <c r="D284" s="264"/>
      <c r="E284" s="89"/>
      <c r="F284" s="220"/>
      <c r="G284" s="220"/>
      <c r="H284" s="220"/>
      <c r="I284" s="221"/>
      <c r="J284" s="208"/>
      <c r="K284" s="208"/>
      <c r="L284" s="219">
        <v>24829</v>
      </c>
      <c r="M284" s="284" t="s">
        <v>246</v>
      </c>
    </row>
    <row r="285" spans="1:13" ht="21" x14ac:dyDescent="0.25">
      <c r="A285" s="167"/>
      <c r="B285" s="279"/>
      <c r="C285" s="280"/>
      <c r="D285" s="264"/>
      <c r="E285" s="89"/>
      <c r="F285" s="220"/>
      <c r="G285" s="220"/>
      <c r="H285" s="220"/>
      <c r="I285" s="221"/>
      <c r="J285" s="208"/>
      <c r="K285" s="208"/>
      <c r="L285" s="257">
        <v>24928</v>
      </c>
      <c r="M285" s="258" t="s">
        <v>510</v>
      </c>
    </row>
    <row r="286" spans="1:13" ht="21" x14ac:dyDescent="0.25">
      <c r="A286" s="167"/>
      <c r="B286" s="279"/>
      <c r="C286" s="280"/>
      <c r="D286" s="219"/>
      <c r="E286" s="89"/>
      <c r="F286" s="220"/>
      <c r="G286" s="220"/>
      <c r="H286" s="220"/>
      <c r="I286" s="221"/>
      <c r="J286" s="208"/>
      <c r="K286" s="208"/>
      <c r="L286" s="261">
        <v>24929</v>
      </c>
      <c r="M286" s="225" t="s">
        <v>298</v>
      </c>
    </row>
    <row r="287" spans="1:13" ht="21" x14ac:dyDescent="0.25">
      <c r="A287" s="167"/>
      <c r="B287" s="279"/>
      <c r="C287" s="280"/>
      <c r="D287" s="219"/>
      <c r="E287" s="89"/>
      <c r="F287" s="220"/>
      <c r="G287" s="220"/>
      <c r="H287" s="220"/>
      <c r="I287" s="221"/>
      <c r="J287" s="208"/>
      <c r="K287" s="208"/>
      <c r="L287" s="219"/>
      <c r="M287" s="225"/>
    </row>
    <row r="288" spans="1:13" ht="21" x14ac:dyDescent="0.25">
      <c r="A288" s="167"/>
      <c r="B288" s="279" t="s">
        <v>515</v>
      </c>
      <c r="C288" s="280">
        <v>477500</v>
      </c>
      <c r="D288" s="250" t="s">
        <v>492</v>
      </c>
      <c r="E288" s="89"/>
      <c r="F288" s="220"/>
      <c r="G288" s="220">
        <v>477420</v>
      </c>
      <c r="H288" s="220">
        <v>0</v>
      </c>
      <c r="I288" s="221">
        <f>F288+G288+H288</f>
        <v>477420</v>
      </c>
      <c r="J288" s="208">
        <f>E288+I288</f>
        <v>477420</v>
      </c>
      <c r="K288" s="208"/>
      <c r="L288" s="219">
        <v>24767</v>
      </c>
      <c r="M288" s="225" t="s">
        <v>413</v>
      </c>
    </row>
    <row r="289" spans="1:13" ht="21" x14ac:dyDescent="0.25">
      <c r="A289" s="167"/>
      <c r="B289" s="212" t="s">
        <v>516</v>
      </c>
      <c r="C289" s="280"/>
      <c r="D289" s="267"/>
      <c r="E289" s="89"/>
      <c r="F289" s="220"/>
      <c r="G289" s="220"/>
      <c r="H289" s="220"/>
      <c r="I289" s="221"/>
      <c r="J289" s="208"/>
      <c r="K289" s="208"/>
      <c r="L289" s="219">
        <v>243915</v>
      </c>
      <c r="M289" s="225" t="s">
        <v>415</v>
      </c>
    </row>
    <row r="290" spans="1:13" ht="21" x14ac:dyDescent="0.25">
      <c r="A290" s="167"/>
      <c r="B290" s="212" t="s">
        <v>517</v>
      </c>
      <c r="C290" s="280"/>
      <c r="D290" s="267"/>
      <c r="E290" s="89"/>
      <c r="F290" s="220"/>
      <c r="G290" s="220"/>
      <c r="H290" s="220"/>
      <c r="I290" s="221"/>
      <c r="J290" s="208"/>
      <c r="K290" s="208"/>
      <c r="L290" s="219">
        <v>243916</v>
      </c>
      <c r="M290" s="225" t="s">
        <v>417</v>
      </c>
    </row>
    <row r="291" spans="1:13" ht="21" x14ac:dyDescent="0.25">
      <c r="A291" s="167"/>
      <c r="B291" s="279" t="s">
        <v>518</v>
      </c>
      <c r="C291" s="280"/>
      <c r="D291" s="267"/>
      <c r="E291" s="89"/>
      <c r="F291" s="220"/>
      <c r="G291" s="220"/>
      <c r="H291" s="220"/>
      <c r="I291" s="221"/>
      <c r="J291" s="208"/>
      <c r="K291" s="208"/>
      <c r="L291" s="219">
        <v>24773</v>
      </c>
      <c r="M291" s="225" t="s">
        <v>419</v>
      </c>
    </row>
    <row r="292" spans="1:13" ht="21" x14ac:dyDescent="0.25">
      <c r="A292" s="167"/>
      <c r="B292" s="279"/>
      <c r="C292" s="280"/>
      <c r="D292" s="264"/>
      <c r="E292" s="89"/>
      <c r="F292" s="220"/>
      <c r="G292" s="220"/>
      <c r="H292" s="220"/>
      <c r="I292" s="221"/>
      <c r="J292" s="208"/>
      <c r="K292" s="208"/>
      <c r="L292" s="219">
        <v>24774</v>
      </c>
      <c r="M292" s="225" t="s">
        <v>420</v>
      </c>
    </row>
    <row r="293" spans="1:13" ht="21" x14ac:dyDescent="0.25">
      <c r="A293" s="167"/>
      <c r="B293" s="279"/>
      <c r="C293" s="280"/>
      <c r="D293" s="264"/>
      <c r="E293" s="89"/>
      <c r="F293" s="220"/>
      <c r="G293" s="220"/>
      <c r="H293" s="220"/>
      <c r="I293" s="221"/>
      <c r="J293" s="208"/>
      <c r="K293" s="208"/>
      <c r="L293" s="235">
        <v>24791</v>
      </c>
      <c r="M293" s="225" t="s">
        <v>508</v>
      </c>
    </row>
    <row r="294" spans="1:13" ht="21" x14ac:dyDescent="0.25">
      <c r="A294" s="167"/>
      <c r="B294" s="279"/>
      <c r="C294" s="280"/>
      <c r="D294" s="219"/>
      <c r="E294" s="89"/>
      <c r="F294" s="220"/>
      <c r="G294" s="220"/>
      <c r="H294" s="220"/>
      <c r="I294" s="221"/>
      <c r="J294" s="208"/>
      <c r="K294" s="208"/>
      <c r="L294" s="235">
        <v>24804</v>
      </c>
      <c r="M294" s="225" t="s">
        <v>245</v>
      </c>
    </row>
    <row r="295" spans="1:13" ht="21" x14ac:dyDescent="0.25">
      <c r="A295" s="167"/>
      <c r="B295" s="279"/>
      <c r="C295" s="280"/>
      <c r="D295" s="219"/>
      <c r="E295" s="89"/>
      <c r="F295" s="220"/>
      <c r="G295" s="220"/>
      <c r="H295" s="220"/>
      <c r="I295" s="221"/>
      <c r="J295" s="208"/>
      <c r="K295" s="208"/>
      <c r="L295" s="235">
        <v>24808</v>
      </c>
      <c r="M295" s="225" t="s">
        <v>426</v>
      </c>
    </row>
    <row r="296" spans="1:13" ht="21" x14ac:dyDescent="0.25">
      <c r="A296" s="167"/>
      <c r="B296" s="279"/>
      <c r="C296" s="280"/>
      <c r="D296" s="219"/>
      <c r="E296" s="89"/>
      <c r="F296" s="220"/>
      <c r="G296" s="220"/>
      <c r="H296" s="220"/>
      <c r="I296" s="221"/>
      <c r="J296" s="208"/>
      <c r="K296" s="208"/>
      <c r="L296" s="219">
        <v>24928</v>
      </c>
      <c r="M296" s="225" t="s">
        <v>519</v>
      </c>
    </row>
    <row r="297" spans="1:13" ht="21" x14ac:dyDescent="0.25">
      <c r="A297" s="167"/>
      <c r="B297" s="169"/>
      <c r="C297" s="280"/>
      <c r="D297" s="219"/>
      <c r="E297" s="89"/>
      <c r="F297" s="220"/>
      <c r="G297" s="220"/>
      <c r="H297" s="220"/>
      <c r="I297" s="221"/>
      <c r="J297" s="208"/>
      <c r="K297" s="208"/>
      <c r="L297" s="261">
        <v>24929</v>
      </c>
      <c r="M297" s="225" t="s">
        <v>298</v>
      </c>
    </row>
    <row r="298" spans="1:13" ht="21" x14ac:dyDescent="0.25">
      <c r="A298" s="167"/>
      <c r="B298" s="212"/>
      <c r="C298" s="280"/>
      <c r="D298" s="267"/>
      <c r="E298" s="89"/>
      <c r="F298" s="220"/>
      <c r="G298" s="220"/>
      <c r="H298" s="220"/>
      <c r="I298" s="221"/>
      <c r="J298" s="208"/>
      <c r="K298" s="208"/>
      <c r="L298" s="219"/>
      <c r="M298" s="284"/>
    </row>
    <row r="299" spans="1:13" ht="21" x14ac:dyDescent="0.25">
      <c r="A299" s="167"/>
      <c r="B299" s="282" t="s">
        <v>520</v>
      </c>
      <c r="C299" s="281">
        <v>319102</v>
      </c>
      <c r="D299" s="285" t="s">
        <v>492</v>
      </c>
      <c r="E299" s="253"/>
      <c r="F299" s="255">
        <v>0</v>
      </c>
      <c r="G299" s="255">
        <v>319102</v>
      </c>
      <c r="H299" s="255">
        <v>0</v>
      </c>
      <c r="I299" s="256">
        <f>F299+G299+H299</f>
        <v>319102</v>
      </c>
      <c r="J299" s="227">
        <v>319102</v>
      </c>
      <c r="K299" s="227"/>
      <c r="L299" s="219">
        <v>24822</v>
      </c>
      <c r="M299" s="225" t="s">
        <v>413</v>
      </c>
    </row>
    <row r="300" spans="1:13" ht="21" x14ac:dyDescent="0.25">
      <c r="A300" s="167"/>
      <c r="B300" s="212" t="s">
        <v>521</v>
      </c>
      <c r="C300" s="89"/>
      <c r="D300" s="267"/>
      <c r="E300" s="89"/>
      <c r="F300" s="220"/>
      <c r="G300" s="220"/>
      <c r="H300" s="220"/>
      <c r="I300" s="221"/>
      <c r="J300" s="208"/>
      <c r="K300" s="208"/>
      <c r="L300" s="219">
        <v>243969</v>
      </c>
      <c r="M300" s="225" t="s">
        <v>415</v>
      </c>
    </row>
    <row r="301" spans="1:13" ht="21" x14ac:dyDescent="0.25">
      <c r="A301" s="167"/>
      <c r="B301" s="212" t="s">
        <v>522</v>
      </c>
      <c r="C301" s="89"/>
      <c r="D301" s="264"/>
      <c r="E301" s="89"/>
      <c r="F301" s="220"/>
      <c r="G301" s="220"/>
      <c r="H301" s="220"/>
      <c r="I301" s="221"/>
      <c r="J301" s="208"/>
      <c r="K301" s="208"/>
      <c r="L301" s="219">
        <v>243970</v>
      </c>
      <c r="M301" s="225" t="s">
        <v>417</v>
      </c>
    </row>
    <row r="302" spans="1:13" ht="21" x14ac:dyDescent="0.25">
      <c r="A302" s="167"/>
      <c r="B302" s="279" t="s">
        <v>523</v>
      </c>
      <c r="C302" s="89"/>
      <c r="D302" s="264"/>
      <c r="E302" s="89"/>
      <c r="F302" s="220"/>
      <c r="G302" s="220"/>
      <c r="H302" s="220"/>
      <c r="I302" s="221"/>
      <c r="J302" s="208"/>
      <c r="K302" s="208"/>
      <c r="L302" s="219">
        <v>24825</v>
      </c>
      <c r="M302" s="225" t="s">
        <v>419</v>
      </c>
    </row>
    <row r="303" spans="1:13" ht="21" x14ac:dyDescent="0.25">
      <c r="A303" s="167"/>
      <c r="B303" s="212"/>
      <c r="C303" s="89"/>
      <c r="D303" s="264"/>
      <c r="E303" s="89"/>
      <c r="F303" s="220"/>
      <c r="G303" s="220"/>
      <c r="H303" s="220"/>
      <c r="I303" s="221"/>
      <c r="J303" s="208"/>
      <c r="K303" s="208"/>
      <c r="L303" s="219">
        <v>24826</v>
      </c>
      <c r="M303" s="225" t="s">
        <v>420</v>
      </c>
    </row>
    <row r="304" spans="1:13" ht="21" x14ac:dyDescent="0.25">
      <c r="A304" s="167"/>
      <c r="B304" s="212"/>
      <c r="C304" s="89"/>
      <c r="D304" s="264"/>
      <c r="E304" s="89"/>
      <c r="F304" s="220"/>
      <c r="G304" s="220"/>
      <c r="H304" s="220"/>
      <c r="I304" s="221"/>
      <c r="J304" s="208"/>
      <c r="K304" s="208"/>
      <c r="L304" s="235">
        <v>24858</v>
      </c>
      <c r="M304" s="225" t="s">
        <v>508</v>
      </c>
    </row>
    <row r="305" spans="1:13" ht="21" x14ac:dyDescent="0.25">
      <c r="A305" s="167"/>
      <c r="B305" s="212"/>
      <c r="C305" s="89"/>
      <c r="D305" s="264"/>
      <c r="E305" s="89"/>
      <c r="F305" s="220"/>
      <c r="G305" s="220"/>
      <c r="H305" s="220"/>
      <c r="I305" s="221"/>
      <c r="J305" s="208"/>
      <c r="K305" s="208"/>
      <c r="L305" s="235">
        <v>24868</v>
      </c>
      <c r="M305" s="225" t="s">
        <v>245</v>
      </c>
    </row>
    <row r="306" spans="1:13" ht="21" x14ac:dyDescent="0.25">
      <c r="A306" s="167"/>
      <c r="B306" s="212"/>
      <c r="C306" s="89"/>
      <c r="D306" s="264"/>
      <c r="E306" s="89"/>
      <c r="F306" s="220"/>
      <c r="G306" s="220"/>
      <c r="H306" s="220"/>
      <c r="I306" s="221"/>
      <c r="J306" s="208"/>
      <c r="K306" s="208"/>
      <c r="L306" s="138" t="s">
        <v>524</v>
      </c>
      <c r="M306" s="225" t="s">
        <v>246</v>
      </c>
    </row>
    <row r="307" spans="1:13" ht="21" x14ac:dyDescent="0.25">
      <c r="A307" s="167"/>
      <c r="B307" s="212"/>
      <c r="C307" s="89"/>
      <c r="D307" s="264"/>
      <c r="E307" s="89"/>
      <c r="F307" s="220"/>
      <c r="G307" s="220"/>
      <c r="H307" s="220"/>
      <c r="I307" s="221"/>
      <c r="J307" s="208"/>
      <c r="K307" s="208"/>
      <c r="L307" s="138" t="s">
        <v>1604</v>
      </c>
      <c r="M307" s="225" t="s">
        <v>266</v>
      </c>
    </row>
    <row r="308" spans="1:13" ht="21" x14ac:dyDescent="0.25">
      <c r="A308" s="167"/>
      <c r="B308" s="279"/>
      <c r="C308" s="280"/>
      <c r="D308" s="219"/>
      <c r="E308" s="89"/>
      <c r="F308" s="220"/>
      <c r="G308" s="220"/>
      <c r="H308" s="220"/>
      <c r="I308" s="221"/>
      <c r="J308" s="208"/>
      <c r="K308" s="208"/>
      <c r="L308" s="261">
        <v>24929</v>
      </c>
      <c r="M308" s="225" t="s">
        <v>298</v>
      </c>
    </row>
    <row r="309" spans="1:13" ht="21" x14ac:dyDescent="0.25">
      <c r="A309" s="167"/>
      <c r="B309" s="279"/>
      <c r="C309" s="280"/>
      <c r="D309" s="219"/>
      <c r="E309" s="89"/>
      <c r="F309" s="220"/>
      <c r="G309" s="220"/>
      <c r="H309" s="220"/>
      <c r="I309" s="221"/>
      <c r="J309" s="208"/>
      <c r="K309" s="208"/>
      <c r="L309" s="261"/>
      <c r="M309" s="225"/>
    </row>
    <row r="310" spans="1:13" ht="21" x14ac:dyDescent="0.25">
      <c r="A310" s="167"/>
      <c r="B310" s="279" t="s">
        <v>525</v>
      </c>
      <c r="C310" s="280">
        <v>494600</v>
      </c>
      <c r="D310" s="250" t="s">
        <v>492</v>
      </c>
      <c r="E310" s="89"/>
      <c r="F310" s="220">
        <v>0</v>
      </c>
      <c r="G310" s="220">
        <v>494600</v>
      </c>
      <c r="H310" s="220">
        <v>0</v>
      </c>
      <c r="I310" s="221">
        <f>F310+G310+H310</f>
        <v>494600</v>
      </c>
      <c r="J310" s="208">
        <f>E310+I310</f>
        <v>494600</v>
      </c>
      <c r="K310" s="208"/>
      <c r="L310" s="219">
        <v>24818</v>
      </c>
      <c r="M310" s="225" t="s">
        <v>413</v>
      </c>
    </row>
    <row r="311" spans="1:13" ht="21" x14ac:dyDescent="0.25">
      <c r="A311" s="167"/>
      <c r="B311" s="212" t="s">
        <v>526</v>
      </c>
      <c r="C311" s="89"/>
      <c r="D311" s="267"/>
      <c r="E311" s="89"/>
      <c r="F311" s="220"/>
      <c r="G311" s="220"/>
      <c r="H311" s="220"/>
      <c r="I311" s="221"/>
      <c r="J311" s="208"/>
      <c r="K311" s="208"/>
      <c r="L311" s="219">
        <v>243965</v>
      </c>
      <c r="M311" s="225" t="s">
        <v>415</v>
      </c>
    </row>
    <row r="312" spans="1:13" ht="21" x14ac:dyDescent="0.25">
      <c r="A312" s="167"/>
      <c r="B312" s="212" t="s">
        <v>527</v>
      </c>
      <c r="C312" s="89"/>
      <c r="D312" s="267"/>
      <c r="E312" s="89"/>
      <c r="F312" s="220"/>
      <c r="G312" s="220"/>
      <c r="H312" s="220"/>
      <c r="I312" s="221"/>
      <c r="J312" s="208"/>
      <c r="K312" s="208"/>
      <c r="L312" s="219">
        <v>243968</v>
      </c>
      <c r="M312" s="225" t="s">
        <v>417</v>
      </c>
    </row>
    <row r="313" spans="1:13" ht="21" x14ac:dyDescent="0.25">
      <c r="A313" s="167"/>
      <c r="B313" s="279" t="s">
        <v>528</v>
      </c>
      <c r="C313" s="89"/>
      <c r="D313" s="267"/>
      <c r="E313" s="89"/>
      <c r="F313" s="220"/>
      <c r="G313" s="220"/>
      <c r="H313" s="220"/>
      <c r="I313" s="221"/>
      <c r="J313" s="208"/>
      <c r="K313" s="208"/>
      <c r="L313" s="219">
        <v>24823</v>
      </c>
      <c r="M313" s="225" t="s">
        <v>419</v>
      </c>
    </row>
    <row r="314" spans="1:13" ht="21" x14ac:dyDescent="0.25">
      <c r="A314" s="167"/>
      <c r="B314" s="212"/>
      <c r="C314" s="89"/>
      <c r="D314" s="267"/>
      <c r="E314" s="89"/>
      <c r="F314" s="220"/>
      <c r="G314" s="220"/>
      <c r="H314" s="220"/>
      <c r="I314" s="221"/>
      <c r="J314" s="208"/>
      <c r="K314" s="208"/>
      <c r="L314" s="219">
        <v>24824</v>
      </c>
      <c r="M314" s="225" t="s">
        <v>420</v>
      </c>
    </row>
    <row r="315" spans="1:13" ht="21" x14ac:dyDescent="0.25">
      <c r="A315" s="167"/>
      <c r="B315" s="212"/>
      <c r="C315" s="89"/>
      <c r="D315" s="267"/>
      <c r="E315" s="89"/>
      <c r="F315" s="220"/>
      <c r="G315" s="220"/>
      <c r="H315" s="220"/>
      <c r="I315" s="221"/>
      <c r="J315" s="208"/>
      <c r="K315" s="208"/>
      <c r="L315" s="235">
        <v>24861</v>
      </c>
      <c r="M315" s="225" t="s">
        <v>508</v>
      </c>
    </row>
    <row r="316" spans="1:13" ht="21" x14ac:dyDescent="0.25">
      <c r="A316" s="167"/>
      <c r="B316" s="212"/>
      <c r="C316" s="89"/>
      <c r="D316" s="267"/>
      <c r="E316" s="89"/>
      <c r="F316" s="220"/>
      <c r="G316" s="220"/>
      <c r="H316" s="220"/>
      <c r="I316" s="221"/>
      <c r="J316" s="208"/>
      <c r="K316" s="208"/>
      <c r="L316" s="235">
        <v>24895</v>
      </c>
      <c r="M316" s="225" t="s">
        <v>245</v>
      </c>
    </row>
    <row r="317" spans="1:13" ht="21" x14ac:dyDescent="0.25">
      <c r="A317" s="167"/>
      <c r="B317" s="286"/>
      <c r="C317" s="238"/>
      <c r="D317" s="287"/>
      <c r="E317" s="238"/>
      <c r="F317" s="239"/>
      <c r="G317" s="239"/>
      <c r="H317" s="239"/>
      <c r="I317" s="240"/>
      <c r="J317" s="241"/>
      <c r="K317" s="241"/>
      <c r="L317" s="138" t="s">
        <v>862</v>
      </c>
      <c r="M317" s="284" t="s">
        <v>426</v>
      </c>
    </row>
    <row r="318" spans="1:13" ht="21" x14ac:dyDescent="0.25">
      <c r="A318" s="167"/>
      <c r="B318" s="212"/>
      <c r="C318" s="89"/>
      <c r="D318" s="267"/>
      <c r="E318" s="89"/>
      <c r="F318" s="998"/>
      <c r="G318" s="998"/>
      <c r="H318" s="998"/>
      <c r="I318" s="221"/>
      <c r="J318" s="208"/>
      <c r="K318" s="208"/>
      <c r="L318" s="1043" t="s">
        <v>1604</v>
      </c>
      <c r="M318" s="1009" t="s">
        <v>266</v>
      </c>
    </row>
    <row r="319" spans="1:13" ht="21" x14ac:dyDescent="0.25">
      <c r="A319" s="1005"/>
      <c r="B319" s="1006"/>
      <c r="C319" s="962"/>
      <c r="D319" s="1007"/>
      <c r="E319" s="962"/>
      <c r="F319" s="1003"/>
      <c r="G319" s="1003"/>
      <c r="H319" s="1003"/>
      <c r="I319" s="1004"/>
      <c r="J319" s="696"/>
      <c r="K319" s="696"/>
      <c r="L319" s="1102">
        <v>24929</v>
      </c>
      <c r="M319" s="1009" t="s">
        <v>298</v>
      </c>
    </row>
    <row r="320" spans="1:13" ht="21" x14ac:dyDescent="0.25">
      <c r="A320" s="1106"/>
      <c r="B320" s="1107"/>
      <c r="C320" s="1108"/>
      <c r="D320" s="1109"/>
      <c r="E320" s="1108"/>
      <c r="F320" s="1110"/>
      <c r="G320" s="1110"/>
      <c r="H320" s="1110"/>
      <c r="I320" s="1111"/>
      <c r="J320" s="1112"/>
      <c r="K320" s="1112"/>
      <c r="L320" s="1113"/>
      <c r="M320" s="1094"/>
    </row>
    <row r="321" spans="1:13" ht="21" x14ac:dyDescent="0.25">
      <c r="A321" s="246"/>
      <c r="B321" s="282" t="s">
        <v>530</v>
      </c>
      <c r="C321" s="281">
        <v>498510</v>
      </c>
      <c r="D321" s="289" t="s">
        <v>531</v>
      </c>
      <c r="E321" s="253"/>
      <c r="F321" s="255">
        <v>0</v>
      </c>
      <c r="G321" s="255">
        <v>498510</v>
      </c>
      <c r="H321" s="255">
        <v>0</v>
      </c>
      <c r="I321" s="256">
        <f>F321+G321+H321</f>
        <v>498510</v>
      </c>
      <c r="J321" s="227">
        <f>E321+I321</f>
        <v>498510</v>
      </c>
      <c r="K321" s="227"/>
      <c r="L321" s="257">
        <v>24850</v>
      </c>
      <c r="M321" s="258" t="s">
        <v>413</v>
      </c>
    </row>
    <row r="322" spans="1:13" ht="21" x14ac:dyDescent="0.25">
      <c r="A322" s="167"/>
      <c r="B322" s="212" t="s">
        <v>532</v>
      </c>
      <c r="C322" s="89"/>
      <c r="D322" s="267"/>
      <c r="E322" s="89"/>
      <c r="F322" s="220"/>
      <c r="G322" s="220"/>
      <c r="H322" s="220"/>
      <c r="I322" s="221"/>
      <c r="J322" s="208"/>
      <c r="K322" s="208"/>
      <c r="L322" s="219">
        <v>24851</v>
      </c>
      <c r="M322" s="225" t="s">
        <v>415</v>
      </c>
    </row>
    <row r="323" spans="1:13" ht="21" x14ac:dyDescent="0.25">
      <c r="A323" s="167"/>
      <c r="B323" s="212" t="s">
        <v>533</v>
      </c>
      <c r="C323" s="89"/>
      <c r="D323" s="267"/>
      <c r="E323" s="89"/>
      <c r="F323" s="220"/>
      <c r="G323" s="220"/>
      <c r="H323" s="220"/>
      <c r="I323" s="221"/>
      <c r="J323" s="208"/>
      <c r="K323" s="208"/>
      <c r="L323" s="219">
        <v>24852</v>
      </c>
      <c r="M323" s="225" t="s">
        <v>417</v>
      </c>
    </row>
    <row r="324" spans="1:13" ht="21" x14ac:dyDescent="0.25">
      <c r="A324" s="167"/>
      <c r="B324" s="279" t="s">
        <v>534</v>
      </c>
      <c r="C324" s="89"/>
      <c r="D324" s="267"/>
      <c r="E324" s="89"/>
      <c r="F324" s="220"/>
      <c r="G324" s="220"/>
      <c r="H324" s="220"/>
      <c r="I324" s="221"/>
      <c r="J324" s="208"/>
      <c r="K324" s="208"/>
      <c r="L324" s="219">
        <v>24853</v>
      </c>
      <c r="M324" s="225" t="s">
        <v>419</v>
      </c>
    </row>
    <row r="325" spans="1:13" ht="21" x14ac:dyDescent="0.25">
      <c r="A325" s="167"/>
      <c r="B325" s="212"/>
      <c r="C325" s="89"/>
      <c r="D325" s="267"/>
      <c r="E325" s="89"/>
      <c r="F325" s="220"/>
      <c r="G325" s="220"/>
      <c r="H325" s="220"/>
      <c r="I325" s="221"/>
      <c r="J325" s="208"/>
      <c r="K325" s="208"/>
      <c r="L325" s="219">
        <v>24854</v>
      </c>
      <c r="M325" s="225" t="s">
        <v>420</v>
      </c>
    </row>
    <row r="326" spans="1:13" ht="21" x14ac:dyDescent="0.25">
      <c r="A326" s="167"/>
      <c r="B326" s="212"/>
      <c r="C326" s="89"/>
      <c r="D326" s="267"/>
      <c r="E326" s="89"/>
      <c r="F326" s="998"/>
      <c r="G326" s="998"/>
      <c r="H326" s="998"/>
      <c r="I326" s="221"/>
      <c r="J326" s="208"/>
      <c r="K326" s="208"/>
      <c r="L326" s="1008">
        <v>24893</v>
      </c>
      <c r="M326" s="1009" t="s">
        <v>508</v>
      </c>
    </row>
    <row r="327" spans="1:13" ht="21" x14ac:dyDescent="0.25">
      <c r="A327" s="167"/>
      <c r="B327" s="212"/>
      <c r="C327" s="89"/>
      <c r="D327" s="267"/>
      <c r="E327" s="89"/>
      <c r="F327" s="998"/>
      <c r="G327" s="998"/>
      <c r="H327" s="998"/>
      <c r="I327" s="221"/>
      <c r="J327" s="208"/>
      <c r="K327" s="208"/>
      <c r="L327" s="1008">
        <v>24894</v>
      </c>
      <c r="M327" s="1009" t="s">
        <v>245</v>
      </c>
    </row>
    <row r="328" spans="1:13" ht="21" x14ac:dyDescent="0.25">
      <c r="A328" s="246"/>
      <c r="B328" s="252"/>
      <c r="C328" s="253"/>
      <c r="D328" s="278"/>
      <c r="E328" s="253"/>
      <c r="F328" s="255"/>
      <c r="G328" s="255"/>
      <c r="H328" s="255"/>
      <c r="I328" s="256"/>
      <c r="J328" s="227"/>
      <c r="K328" s="227"/>
      <c r="L328" s="142" t="s">
        <v>1588</v>
      </c>
      <c r="M328" s="288" t="s">
        <v>535</v>
      </c>
    </row>
    <row r="329" spans="1:13" ht="21" x14ac:dyDescent="0.25">
      <c r="A329" s="167"/>
      <c r="B329" s="212"/>
      <c r="C329" s="89"/>
      <c r="D329" s="267"/>
      <c r="E329" s="89"/>
      <c r="F329" s="220"/>
      <c r="G329" s="220"/>
      <c r="H329" s="220"/>
      <c r="I329" s="221"/>
      <c r="J329" s="208"/>
      <c r="K329" s="208"/>
      <c r="L329" s="138" t="s">
        <v>529</v>
      </c>
      <c r="M329" s="284" t="s">
        <v>298</v>
      </c>
    </row>
    <row r="330" spans="1:13" ht="21" x14ac:dyDescent="0.25">
      <c r="A330" s="167"/>
      <c r="B330" s="212"/>
      <c r="C330" s="89"/>
      <c r="D330" s="264"/>
      <c r="E330" s="89"/>
      <c r="F330" s="220"/>
      <c r="G330" s="220"/>
      <c r="H330" s="220"/>
      <c r="I330" s="221"/>
      <c r="J330" s="208"/>
      <c r="K330" s="208"/>
      <c r="L330" s="142"/>
      <c r="M330" s="288"/>
    </row>
    <row r="331" spans="1:13" ht="21" x14ac:dyDescent="0.25">
      <c r="A331" s="167"/>
      <c r="B331" s="279" t="s">
        <v>536</v>
      </c>
      <c r="C331" s="280">
        <v>499211</v>
      </c>
      <c r="D331" s="290" t="s">
        <v>531</v>
      </c>
      <c r="E331" s="89"/>
      <c r="F331" s="220">
        <v>0</v>
      </c>
      <c r="G331" s="220">
        <v>499211</v>
      </c>
      <c r="H331" s="220">
        <v>0</v>
      </c>
      <c r="I331" s="221">
        <f>F331+G331+H331</f>
        <v>499211</v>
      </c>
      <c r="J331" s="208">
        <f>E331+I331</f>
        <v>499211</v>
      </c>
      <c r="K331" s="208"/>
      <c r="L331" s="257">
        <v>24873</v>
      </c>
      <c r="M331" s="258" t="s">
        <v>413</v>
      </c>
    </row>
    <row r="332" spans="1:13" ht="21" x14ac:dyDescent="0.25">
      <c r="A332" s="167"/>
      <c r="B332" s="212" t="s">
        <v>537</v>
      </c>
      <c r="C332" s="89"/>
      <c r="D332" s="267"/>
      <c r="E332" s="89"/>
      <c r="F332" s="220"/>
      <c r="G332" s="220"/>
      <c r="H332" s="220"/>
      <c r="I332" s="221"/>
      <c r="J332" s="208"/>
      <c r="K332" s="208"/>
      <c r="L332" s="219">
        <v>24874</v>
      </c>
      <c r="M332" s="225" t="s">
        <v>415</v>
      </c>
    </row>
    <row r="333" spans="1:13" ht="21" x14ac:dyDescent="0.25">
      <c r="A333" s="167"/>
      <c r="B333" s="212" t="s">
        <v>538</v>
      </c>
      <c r="C333" s="89"/>
      <c r="D333" s="267"/>
      <c r="E333" s="89"/>
      <c r="F333" s="220"/>
      <c r="G333" s="220"/>
      <c r="H333" s="220"/>
      <c r="I333" s="221"/>
      <c r="J333" s="208"/>
      <c r="K333" s="208"/>
      <c r="L333" s="219">
        <v>24875</v>
      </c>
      <c r="M333" s="225" t="s">
        <v>417</v>
      </c>
    </row>
    <row r="334" spans="1:13" ht="21" x14ac:dyDescent="0.25">
      <c r="A334" s="167"/>
      <c r="B334" s="212"/>
      <c r="C334" s="89"/>
      <c r="D334" s="267"/>
      <c r="E334" s="89"/>
      <c r="F334" s="220"/>
      <c r="G334" s="220"/>
      <c r="H334" s="220"/>
      <c r="I334" s="221"/>
      <c r="J334" s="208"/>
      <c r="K334" s="208"/>
      <c r="L334" s="219">
        <v>24878</v>
      </c>
      <c r="M334" s="225" t="s">
        <v>419</v>
      </c>
    </row>
    <row r="335" spans="1:13" ht="21" x14ac:dyDescent="0.25">
      <c r="A335" s="167"/>
      <c r="B335" s="212"/>
      <c r="C335" s="89"/>
      <c r="D335" s="267"/>
      <c r="E335" s="89"/>
      <c r="F335" s="220"/>
      <c r="G335" s="220"/>
      <c r="H335" s="220"/>
      <c r="I335" s="221"/>
      <c r="J335" s="208"/>
      <c r="K335" s="208"/>
      <c r="L335" s="219">
        <v>24881</v>
      </c>
      <c r="M335" s="225" t="s">
        <v>420</v>
      </c>
    </row>
    <row r="336" spans="1:13" ht="21" x14ac:dyDescent="0.25">
      <c r="A336" s="167"/>
      <c r="B336" s="212"/>
      <c r="C336" s="89"/>
      <c r="D336" s="267"/>
      <c r="E336" s="89"/>
      <c r="F336" s="220"/>
      <c r="G336" s="220"/>
      <c r="H336" s="220"/>
      <c r="I336" s="221"/>
      <c r="J336" s="208"/>
      <c r="K336" s="208"/>
      <c r="L336" s="219">
        <v>24896</v>
      </c>
      <c r="M336" s="225" t="s">
        <v>240</v>
      </c>
    </row>
    <row r="337" spans="1:13" ht="21" x14ac:dyDescent="0.25">
      <c r="A337" s="167"/>
      <c r="B337" s="212"/>
      <c r="C337" s="89"/>
      <c r="D337" s="267"/>
      <c r="E337" s="89"/>
      <c r="F337" s="220"/>
      <c r="G337" s="220"/>
      <c r="H337" s="220"/>
      <c r="I337" s="221"/>
      <c r="J337" s="208"/>
      <c r="K337" s="208"/>
      <c r="L337" s="219">
        <v>24900</v>
      </c>
      <c r="M337" s="225" t="s">
        <v>244</v>
      </c>
    </row>
    <row r="338" spans="1:13" ht="21" x14ac:dyDescent="0.25">
      <c r="A338" s="167"/>
      <c r="B338" s="212"/>
      <c r="C338" s="89"/>
      <c r="D338" s="267"/>
      <c r="E338" s="89"/>
      <c r="F338" s="220"/>
      <c r="G338" s="220"/>
      <c r="H338" s="220"/>
      <c r="I338" s="221"/>
      <c r="J338" s="208"/>
      <c r="K338" s="208"/>
      <c r="L338" s="219">
        <v>24901</v>
      </c>
      <c r="M338" s="225" t="s">
        <v>245</v>
      </c>
    </row>
    <row r="339" spans="1:13" ht="21" x14ac:dyDescent="0.25">
      <c r="A339" s="167"/>
      <c r="B339" s="212"/>
      <c r="C339" s="89"/>
      <c r="D339" s="267"/>
      <c r="E339" s="89"/>
      <c r="F339" s="998"/>
      <c r="G339" s="998"/>
      <c r="H339" s="998"/>
      <c r="I339" s="221"/>
      <c r="J339" s="208"/>
      <c r="K339" s="208"/>
      <c r="L339" s="138" t="s">
        <v>529</v>
      </c>
      <c r="M339" s="1009" t="s">
        <v>426</v>
      </c>
    </row>
    <row r="340" spans="1:13" ht="21" x14ac:dyDescent="0.25">
      <c r="A340" s="167"/>
      <c r="B340" s="212"/>
      <c r="C340" s="89"/>
      <c r="D340" s="267"/>
      <c r="E340" s="89"/>
      <c r="F340" s="998"/>
      <c r="G340" s="998"/>
      <c r="H340" s="998"/>
      <c r="I340" s="221"/>
      <c r="J340" s="208"/>
      <c r="K340" s="208"/>
      <c r="L340" s="138" t="s">
        <v>529</v>
      </c>
      <c r="M340" s="1009" t="s">
        <v>5</v>
      </c>
    </row>
    <row r="341" spans="1:13" ht="21" x14ac:dyDescent="0.25">
      <c r="A341" s="167"/>
      <c r="B341" s="212"/>
      <c r="C341" s="89"/>
      <c r="D341" s="267"/>
      <c r="E341" s="89"/>
      <c r="F341" s="220"/>
      <c r="G341" s="220"/>
      <c r="H341" s="220"/>
      <c r="I341" s="221"/>
      <c r="J341" s="208"/>
      <c r="K341" s="208"/>
      <c r="L341" s="219"/>
      <c r="M341" s="284"/>
    </row>
    <row r="342" spans="1:13" ht="21" x14ac:dyDescent="0.25">
      <c r="A342" s="167"/>
      <c r="B342" s="279" t="s">
        <v>539</v>
      </c>
      <c r="C342" s="280">
        <v>128100</v>
      </c>
      <c r="D342" s="138" t="s">
        <v>529</v>
      </c>
      <c r="E342" s="89"/>
      <c r="F342" s="220">
        <v>0</v>
      </c>
      <c r="G342" s="220">
        <v>128100</v>
      </c>
      <c r="H342" s="220">
        <v>0</v>
      </c>
      <c r="I342" s="221">
        <f>F342+G342+H342</f>
        <v>128100</v>
      </c>
      <c r="J342" s="208">
        <f>E342+I342</f>
        <v>128100</v>
      </c>
      <c r="K342" s="208"/>
      <c r="L342" s="219">
        <v>24928</v>
      </c>
      <c r="M342" s="225" t="s">
        <v>540</v>
      </c>
    </row>
    <row r="343" spans="1:13" ht="21" x14ac:dyDescent="0.25">
      <c r="A343" s="167"/>
      <c r="B343" s="212" t="s">
        <v>541</v>
      </c>
      <c r="C343" s="89"/>
      <c r="D343" s="267"/>
      <c r="E343" s="89"/>
      <c r="F343" s="220"/>
      <c r="G343" s="220"/>
      <c r="H343" s="220"/>
      <c r="I343" s="221"/>
      <c r="J343" s="208"/>
      <c r="K343" s="208"/>
      <c r="L343" s="219"/>
      <c r="M343" s="284"/>
    </row>
    <row r="344" spans="1:13" ht="21" x14ac:dyDescent="0.25">
      <c r="A344" s="167"/>
      <c r="B344" s="212"/>
      <c r="C344" s="89"/>
      <c r="D344" s="264"/>
      <c r="E344" s="89"/>
      <c r="F344" s="220"/>
      <c r="G344" s="220"/>
      <c r="H344" s="220"/>
      <c r="I344" s="221"/>
      <c r="J344" s="208"/>
      <c r="K344" s="208"/>
      <c r="L344" s="219"/>
      <c r="M344" s="284"/>
    </row>
    <row r="345" spans="1:13" ht="21" x14ac:dyDescent="0.25">
      <c r="A345" s="167"/>
      <c r="B345" s="279" t="s">
        <v>542</v>
      </c>
      <c r="C345" s="280"/>
      <c r="D345" s="290" t="s">
        <v>267</v>
      </c>
      <c r="E345" s="89"/>
      <c r="F345" s="220">
        <v>0</v>
      </c>
      <c r="G345" s="220">
        <v>500000</v>
      </c>
      <c r="H345" s="220">
        <v>0</v>
      </c>
      <c r="I345" s="221">
        <f>F345+G345+H345</f>
        <v>500000</v>
      </c>
      <c r="J345" s="208">
        <f>E345+I345</f>
        <v>500000</v>
      </c>
      <c r="K345" s="208"/>
      <c r="L345" s="219">
        <v>24928</v>
      </c>
      <c r="M345" s="225" t="s">
        <v>543</v>
      </c>
    </row>
    <row r="346" spans="1:13" ht="21" x14ac:dyDescent="0.25">
      <c r="A346" s="167"/>
      <c r="B346" s="212" t="s">
        <v>544</v>
      </c>
      <c r="C346" s="89"/>
      <c r="D346" s="267"/>
      <c r="E346" s="89"/>
      <c r="F346" s="220"/>
      <c r="G346" s="220"/>
      <c r="H346" s="220"/>
      <c r="I346" s="221"/>
      <c r="J346" s="208"/>
      <c r="K346" s="208"/>
      <c r="L346" s="219"/>
      <c r="M346" s="284"/>
    </row>
    <row r="347" spans="1:13" ht="21" x14ac:dyDescent="0.25">
      <c r="A347" s="167"/>
      <c r="B347" s="212"/>
      <c r="C347" s="89"/>
      <c r="D347" s="267"/>
      <c r="E347" s="89"/>
      <c r="F347" s="220"/>
      <c r="G347" s="220"/>
      <c r="H347" s="220"/>
      <c r="I347" s="221"/>
      <c r="J347" s="208"/>
      <c r="K347" s="208"/>
      <c r="L347" s="219"/>
      <c r="M347" s="284"/>
    </row>
    <row r="348" spans="1:13" ht="21" x14ac:dyDescent="0.25">
      <c r="A348" s="167"/>
      <c r="B348" s="212"/>
      <c r="C348" s="89"/>
      <c r="D348" s="267"/>
      <c r="E348" s="89"/>
      <c r="F348" s="220"/>
      <c r="G348" s="220"/>
      <c r="H348" s="220"/>
      <c r="I348" s="221"/>
      <c r="J348" s="208"/>
      <c r="K348" s="208"/>
      <c r="L348" s="219"/>
      <c r="M348" s="284"/>
    </row>
    <row r="349" spans="1:13" ht="21" x14ac:dyDescent="0.25">
      <c r="A349" s="167"/>
      <c r="B349" s="279" t="s">
        <v>545</v>
      </c>
      <c r="C349" s="280"/>
      <c r="D349" s="290" t="s">
        <v>546</v>
      </c>
      <c r="E349" s="89"/>
      <c r="F349" s="220">
        <v>0</v>
      </c>
      <c r="G349" s="220"/>
      <c r="H349" s="220">
        <v>500000</v>
      </c>
      <c r="I349" s="221">
        <f>F349+G349+H349</f>
        <v>500000</v>
      </c>
      <c r="J349" s="208">
        <f>E349+I349</f>
        <v>500000</v>
      </c>
      <c r="K349" s="208"/>
      <c r="L349" s="219">
        <v>24928</v>
      </c>
      <c r="M349" s="225" t="s">
        <v>543</v>
      </c>
    </row>
    <row r="350" spans="1:13" ht="21" x14ac:dyDescent="0.25">
      <c r="A350" s="167"/>
      <c r="B350" s="212" t="s">
        <v>547</v>
      </c>
      <c r="C350" s="89"/>
      <c r="D350" s="267"/>
      <c r="E350" s="89"/>
      <c r="F350" s="220"/>
      <c r="G350" s="220"/>
      <c r="H350" s="220"/>
      <c r="I350" s="221"/>
      <c r="J350" s="208"/>
      <c r="K350" s="208"/>
      <c r="L350" s="219"/>
      <c r="M350" s="284"/>
    </row>
    <row r="351" spans="1:13" ht="21" x14ac:dyDescent="0.25">
      <c r="A351" s="167"/>
      <c r="B351" s="212"/>
      <c r="C351" s="89"/>
      <c r="D351" s="267"/>
      <c r="E351" s="89"/>
      <c r="F351" s="220"/>
      <c r="G351" s="220"/>
      <c r="H351" s="220"/>
      <c r="I351" s="221"/>
      <c r="J351" s="208"/>
      <c r="K351" s="208"/>
      <c r="L351" s="219"/>
      <c r="M351" s="284"/>
    </row>
    <row r="352" spans="1:13" ht="21" x14ac:dyDescent="0.25">
      <c r="A352" s="167"/>
      <c r="B352" s="212"/>
      <c r="C352" s="89"/>
      <c r="D352" s="267"/>
      <c r="E352" s="89"/>
      <c r="F352" s="220"/>
      <c r="G352" s="220"/>
      <c r="H352" s="220"/>
      <c r="I352" s="221"/>
      <c r="J352" s="208"/>
      <c r="K352" s="208"/>
      <c r="L352" s="219"/>
      <c r="M352" s="284"/>
    </row>
    <row r="353" spans="1:13" ht="21" x14ac:dyDescent="0.25">
      <c r="A353" s="167"/>
      <c r="B353" s="279" t="s">
        <v>548</v>
      </c>
      <c r="C353" s="280"/>
      <c r="D353" s="290" t="s">
        <v>546</v>
      </c>
      <c r="E353" s="89"/>
      <c r="F353" s="220">
        <v>0</v>
      </c>
      <c r="G353" s="220"/>
      <c r="H353" s="220">
        <v>500000</v>
      </c>
      <c r="I353" s="221">
        <f>F353+G353+H353</f>
        <v>500000</v>
      </c>
      <c r="J353" s="208">
        <f>E353+I353</f>
        <v>500000</v>
      </c>
      <c r="K353" s="208"/>
      <c r="L353" s="219">
        <v>24928</v>
      </c>
      <c r="M353" s="225" t="s">
        <v>543</v>
      </c>
    </row>
    <row r="354" spans="1:13" ht="21" x14ac:dyDescent="0.25">
      <c r="A354" s="167"/>
      <c r="B354" s="212" t="s">
        <v>544</v>
      </c>
      <c r="C354" s="89"/>
      <c r="D354" s="267"/>
      <c r="E354" s="89"/>
      <c r="F354" s="220"/>
      <c r="G354" s="220"/>
      <c r="H354" s="220"/>
      <c r="I354" s="221"/>
      <c r="J354" s="208"/>
      <c r="K354" s="208"/>
      <c r="L354" s="219"/>
      <c r="M354" s="284"/>
    </row>
    <row r="355" spans="1:13" ht="21" x14ac:dyDescent="0.25">
      <c r="A355" s="167"/>
      <c r="B355" s="212"/>
      <c r="C355" s="89"/>
      <c r="D355" s="267"/>
      <c r="E355" s="89"/>
      <c r="F355" s="220"/>
      <c r="G355" s="220"/>
      <c r="H355" s="220"/>
      <c r="I355" s="221"/>
      <c r="J355" s="208"/>
      <c r="K355" s="208"/>
      <c r="L355" s="219"/>
      <c r="M355" s="284"/>
    </row>
    <row r="356" spans="1:13" ht="21" x14ac:dyDescent="0.25">
      <c r="A356" s="167"/>
      <c r="B356" s="212"/>
      <c r="C356" s="89"/>
      <c r="D356" s="267"/>
      <c r="E356" s="89"/>
      <c r="F356" s="220"/>
      <c r="G356" s="220"/>
      <c r="H356" s="220"/>
      <c r="I356" s="221"/>
      <c r="J356" s="208"/>
      <c r="K356" s="208"/>
      <c r="L356" s="219"/>
      <c r="M356" s="284"/>
    </row>
    <row r="357" spans="1:13" ht="21" x14ac:dyDescent="0.25">
      <c r="A357" s="167"/>
      <c r="B357" s="279" t="s">
        <v>549</v>
      </c>
      <c r="C357" s="280"/>
      <c r="D357" s="290" t="s">
        <v>546</v>
      </c>
      <c r="E357" s="89"/>
      <c r="F357" s="220">
        <v>0</v>
      </c>
      <c r="G357" s="220"/>
      <c r="H357" s="220">
        <v>500000</v>
      </c>
      <c r="I357" s="221">
        <f>F357+G357+H357</f>
        <v>500000</v>
      </c>
      <c r="J357" s="208">
        <f>E357+I357</f>
        <v>500000</v>
      </c>
      <c r="K357" s="208"/>
      <c r="L357" s="219">
        <v>24928</v>
      </c>
      <c r="M357" s="225" t="s">
        <v>543</v>
      </c>
    </row>
    <row r="358" spans="1:13" ht="21" x14ac:dyDescent="0.25">
      <c r="A358" s="167"/>
      <c r="B358" s="212" t="s">
        <v>550</v>
      </c>
      <c r="C358" s="89"/>
      <c r="D358" s="267"/>
      <c r="E358" s="89"/>
      <c r="F358" s="220"/>
      <c r="G358" s="220"/>
      <c r="H358" s="220"/>
      <c r="I358" s="221"/>
      <c r="J358" s="208"/>
      <c r="K358" s="208"/>
      <c r="L358" s="219"/>
      <c r="M358" s="284"/>
    </row>
    <row r="359" spans="1:13" ht="21" x14ac:dyDescent="0.25">
      <c r="A359" s="167"/>
      <c r="B359" s="212"/>
      <c r="C359" s="89"/>
      <c r="D359" s="267"/>
      <c r="E359" s="89"/>
      <c r="F359" s="220"/>
      <c r="G359" s="220"/>
      <c r="H359" s="220"/>
      <c r="I359" s="221"/>
      <c r="J359" s="208"/>
      <c r="K359" s="208"/>
      <c r="L359" s="219"/>
      <c r="M359" s="284"/>
    </row>
    <row r="360" spans="1:13" ht="21" x14ac:dyDescent="0.25">
      <c r="A360" s="167"/>
      <c r="B360" s="279" t="s">
        <v>551</v>
      </c>
      <c r="C360" s="280"/>
      <c r="D360" s="290" t="s">
        <v>546</v>
      </c>
      <c r="E360" s="89"/>
      <c r="F360" s="220">
        <v>0</v>
      </c>
      <c r="G360" s="220"/>
      <c r="H360" s="220">
        <v>500000</v>
      </c>
      <c r="I360" s="221">
        <f>F360+G360+H360</f>
        <v>500000</v>
      </c>
      <c r="J360" s="208">
        <f>E360+I360</f>
        <v>500000</v>
      </c>
      <c r="K360" s="208"/>
      <c r="L360" s="219">
        <v>24928</v>
      </c>
      <c r="M360" s="225" t="s">
        <v>543</v>
      </c>
    </row>
    <row r="361" spans="1:13" ht="21" x14ac:dyDescent="0.25">
      <c r="A361" s="167"/>
      <c r="B361" s="212" t="s">
        <v>552</v>
      </c>
      <c r="C361" s="89"/>
      <c r="D361" s="267"/>
      <c r="E361" s="89"/>
      <c r="F361" s="220"/>
      <c r="G361" s="220"/>
      <c r="H361" s="220"/>
      <c r="I361" s="221"/>
      <c r="J361" s="208"/>
      <c r="K361" s="214"/>
      <c r="L361" s="150"/>
      <c r="M361" s="216"/>
    </row>
    <row r="362" spans="1:13" ht="21" x14ac:dyDescent="0.25">
      <c r="A362" s="291"/>
      <c r="B362" s="292"/>
      <c r="C362" s="293"/>
      <c r="D362" s="294"/>
      <c r="E362" s="293"/>
      <c r="F362" s="295"/>
      <c r="G362" s="295"/>
      <c r="H362" s="295"/>
      <c r="I362" s="296"/>
      <c r="J362" s="296"/>
      <c r="K362" s="243"/>
      <c r="L362" s="161"/>
      <c r="M362" s="244"/>
    </row>
    <row r="363" spans="1:13" ht="21" x14ac:dyDescent="0.25">
      <c r="A363" s="297"/>
      <c r="B363" s="298" t="s">
        <v>39</v>
      </c>
      <c r="C363" s="299">
        <f>SUM(C35:C362)</f>
        <v>18990793</v>
      </c>
      <c r="D363" s="299"/>
      <c r="E363" s="299">
        <f t="shared" ref="E363:J363" si="7">SUM(E35:E362)</f>
        <v>2575044.0699999998</v>
      </c>
      <c r="F363" s="299">
        <f t="shared" si="7"/>
        <v>0</v>
      </c>
      <c r="G363" s="299">
        <f t="shared" si="7"/>
        <v>5977898.4399999995</v>
      </c>
      <c r="H363" s="299">
        <f t="shared" si="7"/>
        <v>2440400</v>
      </c>
      <c r="I363" s="299">
        <f t="shared" si="7"/>
        <v>8418298.4399999995</v>
      </c>
      <c r="J363" s="299">
        <f t="shared" si="7"/>
        <v>10993342.51</v>
      </c>
      <c r="K363" s="300"/>
      <c r="L363" s="301"/>
      <c r="M363" s="301"/>
    </row>
    <row r="365" spans="1:13" x14ac:dyDescent="0.25"/>
    <row r="366" spans="1:13" x14ac:dyDescent="0.25"/>
    <row r="367" spans="1:13" x14ac:dyDescent="0.25"/>
    <row r="368" spans="1:13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</sheetData>
  <mergeCells count="14">
    <mergeCell ref="M6:M9"/>
    <mergeCell ref="A1:N1"/>
    <mergeCell ref="A2:N2"/>
    <mergeCell ref="A3:N3"/>
    <mergeCell ref="A4:N4"/>
    <mergeCell ref="A5:N5"/>
    <mergeCell ref="A6:A9"/>
    <mergeCell ref="B6:B9"/>
    <mergeCell ref="N6:N9"/>
    <mergeCell ref="C6:C8"/>
    <mergeCell ref="D6:D9"/>
    <mergeCell ref="E6:E8"/>
    <mergeCell ref="F6:I6"/>
    <mergeCell ref="L6:L9"/>
  </mergeCells>
  <conditionalFormatting sqref="L223">
    <cfRule type="containsBlanks" dxfId="0" priority="1">
      <formula>LEN(TRIM(L223))=0</formula>
    </cfRule>
  </conditionalFormatting>
  <printOptions horizontalCentered="1"/>
  <pageMargins left="0.15748031496062992" right="3.937007874015748E-2" top="0.39370078740157483" bottom="0.51181102362204722" header="0" footer="0"/>
  <pageSetup paperSize="5" scale="49" firstPageNumber="8" fitToHeight="0" orientation="landscape" useFirstPageNumber="1" r:id="rId1"/>
  <headerFooter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6DDE8"/>
  </sheetPr>
  <dimension ref="A1:N1009"/>
  <sheetViews>
    <sheetView zoomScale="60" zoomScaleNormal="60" workbookViewId="0">
      <pane ySplit="9" topLeftCell="A10" activePane="bottomLeft" state="frozen"/>
      <selection activeCell="F11" sqref="F11:H11"/>
      <selection pane="bottomLeft" activeCell="V19" sqref="V19"/>
    </sheetView>
  </sheetViews>
  <sheetFormatPr defaultColWidth="14.42578125" defaultRowHeight="15" customHeight="1" x14ac:dyDescent="0.25"/>
  <cols>
    <col min="1" max="1" width="4.85546875" style="19" customWidth="1"/>
    <col min="2" max="2" width="53.85546875" style="19" customWidth="1"/>
    <col min="3" max="3" width="19.28515625" style="19" customWidth="1"/>
    <col min="4" max="4" width="11.28515625" style="19" customWidth="1"/>
    <col min="5" max="5" width="14.7109375" style="19" customWidth="1"/>
    <col min="6" max="6" width="10.42578125" style="19" customWidth="1"/>
    <col min="7" max="7" width="15.42578125" style="19" customWidth="1"/>
    <col min="8" max="8" width="17.28515625" style="19" customWidth="1"/>
    <col min="9" max="9" width="18.7109375" style="19" customWidth="1"/>
    <col min="10" max="10" width="15.140625" style="19" hidden="1" customWidth="1"/>
    <col min="11" max="11" width="16.140625" style="19" customWidth="1"/>
    <col min="12" max="12" width="18.5703125" style="19" customWidth="1"/>
    <col min="13" max="13" width="65.7109375" style="19" customWidth="1"/>
    <col min="14" max="14" width="13" style="19" hidden="1" customWidth="1"/>
    <col min="15" max="15" width="10" style="19" customWidth="1"/>
    <col min="16" max="16" width="9.85546875" style="19" customWidth="1"/>
    <col min="17" max="27" width="6.85546875" style="19" customWidth="1"/>
    <col min="28" max="16384" width="14.42578125" style="19"/>
  </cols>
  <sheetData>
    <row r="1" spans="1:14" ht="21.75" customHeight="1" x14ac:dyDescent="0.25">
      <c r="A1" s="1359" t="s">
        <v>553</v>
      </c>
      <c r="B1" s="1343"/>
      <c r="C1" s="1343"/>
      <c r="D1" s="1343"/>
      <c r="E1" s="1343"/>
      <c r="F1" s="1343"/>
      <c r="G1" s="1343"/>
      <c r="H1" s="1343"/>
      <c r="I1" s="1343"/>
      <c r="J1" s="1343"/>
      <c r="K1" s="1343"/>
      <c r="L1" s="1343"/>
      <c r="M1" s="1343"/>
      <c r="N1" s="1343"/>
    </row>
    <row r="2" spans="1:14" ht="21.75" customHeight="1" x14ac:dyDescent="0.25">
      <c r="A2" s="1359" t="s">
        <v>334</v>
      </c>
      <c r="B2" s="1343"/>
      <c r="C2" s="1343"/>
      <c r="D2" s="1343"/>
      <c r="E2" s="1343"/>
      <c r="F2" s="1343"/>
      <c r="G2" s="1343"/>
      <c r="H2" s="1343"/>
      <c r="I2" s="1343"/>
      <c r="J2" s="1343"/>
      <c r="K2" s="1343"/>
      <c r="L2" s="1343"/>
      <c r="M2" s="1343"/>
      <c r="N2" s="1343"/>
    </row>
    <row r="3" spans="1:14" ht="21.75" customHeight="1" x14ac:dyDescent="0.25">
      <c r="A3" s="1360" t="s">
        <v>1669</v>
      </c>
      <c r="B3" s="1343"/>
      <c r="C3" s="1343"/>
      <c r="D3" s="1343"/>
      <c r="E3" s="1343"/>
      <c r="F3" s="1343"/>
      <c r="G3" s="1343"/>
      <c r="H3" s="1343"/>
      <c r="I3" s="1343"/>
      <c r="J3" s="1343"/>
      <c r="K3" s="1343"/>
      <c r="L3" s="1343"/>
      <c r="M3" s="1343"/>
      <c r="N3" s="302"/>
    </row>
    <row r="4" spans="1:14" ht="21.75" customHeight="1" x14ac:dyDescent="0.25">
      <c r="A4" s="1359" t="s">
        <v>23</v>
      </c>
      <c r="B4" s="1343"/>
      <c r="C4" s="1343"/>
      <c r="D4" s="1343"/>
      <c r="E4" s="1343"/>
      <c r="F4" s="1343"/>
      <c r="G4" s="1343"/>
      <c r="H4" s="1343"/>
      <c r="I4" s="1343"/>
      <c r="J4" s="1343"/>
      <c r="K4" s="1343"/>
      <c r="L4" s="1343"/>
      <c r="M4" s="1343"/>
      <c r="N4" s="1343"/>
    </row>
    <row r="5" spans="1:14" ht="21.75" customHeight="1" x14ac:dyDescent="0.25">
      <c r="A5" s="1361" t="s">
        <v>24</v>
      </c>
      <c r="B5" s="1345"/>
      <c r="C5" s="1345"/>
      <c r="D5" s="1345"/>
      <c r="E5" s="1345"/>
      <c r="F5" s="1345"/>
      <c r="G5" s="1345"/>
      <c r="H5" s="1345"/>
      <c r="I5" s="1345"/>
      <c r="J5" s="1345"/>
      <c r="K5" s="1345"/>
      <c r="L5" s="1345"/>
      <c r="M5" s="1345"/>
      <c r="N5" s="1345"/>
    </row>
    <row r="6" spans="1:14" ht="21.75" customHeight="1" x14ac:dyDescent="0.25">
      <c r="A6" s="1357" t="s">
        <v>25</v>
      </c>
      <c r="B6" s="1358" t="s">
        <v>26</v>
      </c>
      <c r="C6" s="1364" t="s">
        <v>335</v>
      </c>
      <c r="D6" s="303" t="s">
        <v>554</v>
      </c>
      <c r="E6" s="1364" t="s">
        <v>555</v>
      </c>
      <c r="F6" s="1365" t="s">
        <v>31</v>
      </c>
      <c r="G6" s="1340"/>
      <c r="H6" s="1340"/>
      <c r="I6" s="1341"/>
      <c r="J6" s="304" t="s">
        <v>556</v>
      </c>
      <c r="K6" s="305" t="s">
        <v>557</v>
      </c>
      <c r="L6" s="1366" t="s">
        <v>33</v>
      </c>
      <c r="M6" s="1367" t="s">
        <v>338</v>
      </c>
      <c r="N6" s="1357" t="s">
        <v>339</v>
      </c>
    </row>
    <row r="7" spans="1:14" ht="21.75" customHeight="1" x14ac:dyDescent="0.25">
      <c r="A7" s="1337"/>
      <c r="B7" s="1337"/>
      <c r="C7" s="1337"/>
      <c r="D7" s="306" t="s">
        <v>558</v>
      </c>
      <c r="E7" s="1337"/>
      <c r="F7" s="307" t="s">
        <v>36</v>
      </c>
      <c r="G7" s="308" t="s">
        <v>340</v>
      </c>
      <c r="H7" s="308" t="s">
        <v>38</v>
      </c>
      <c r="I7" s="309" t="s">
        <v>39</v>
      </c>
      <c r="J7" s="309" t="s">
        <v>559</v>
      </c>
      <c r="K7" s="310" t="s">
        <v>560</v>
      </c>
      <c r="L7" s="1349"/>
      <c r="M7" s="1352"/>
      <c r="N7" s="1337"/>
    </row>
    <row r="8" spans="1:14" ht="21.75" customHeight="1" x14ac:dyDescent="0.25">
      <c r="A8" s="1337"/>
      <c r="B8" s="1337"/>
      <c r="C8" s="1337"/>
      <c r="D8" s="311"/>
      <c r="E8" s="1337"/>
      <c r="F8" s="306" t="s">
        <v>42</v>
      </c>
      <c r="G8" s="312" t="s">
        <v>43</v>
      </c>
      <c r="H8" s="312" t="s">
        <v>44</v>
      </c>
      <c r="I8" s="309" t="s">
        <v>342</v>
      </c>
      <c r="J8" s="309"/>
      <c r="K8" s="310"/>
      <c r="L8" s="1349"/>
      <c r="M8" s="1352"/>
      <c r="N8" s="1337"/>
    </row>
    <row r="9" spans="1:14" ht="21.75" customHeight="1" x14ac:dyDescent="0.25">
      <c r="A9" s="1347"/>
      <c r="B9" s="1347"/>
      <c r="C9" s="313" t="s">
        <v>48</v>
      </c>
      <c r="D9" s="313" t="s">
        <v>49</v>
      </c>
      <c r="E9" s="1347"/>
      <c r="F9" s="314" t="s">
        <v>50</v>
      </c>
      <c r="G9" s="314" t="s">
        <v>345</v>
      </c>
      <c r="H9" s="314" t="s">
        <v>52</v>
      </c>
      <c r="I9" s="315" t="s">
        <v>346</v>
      </c>
      <c r="J9" s="316" t="s">
        <v>561</v>
      </c>
      <c r="K9" s="317"/>
      <c r="L9" s="1350"/>
      <c r="M9" s="1353"/>
      <c r="N9" s="1347"/>
    </row>
    <row r="10" spans="1:14" ht="21.75" customHeight="1" x14ac:dyDescent="0.35">
      <c r="A10" s="318"/>
      <c r="B10" s="319" t="s">
        <v>113</v>
      </c>
      <c r="C10" s="320"/>
      <c r="D10" s="320"/>
      <c r="E10" s="320"/>
      <c r="F10" s="321"/>
      <c r="G10" s="321"/>
      <c r="H10" s="321"/>
      <c r="I10" s="322"/>
      <c r="J10" s="323"/>
      <c r="K10" s="324"/>
      <c r="L10" s="324"/>
      <c r="M10" s="325"/>
      <c r="N10" s="326"/>
    </row>
    <row r="11" spans="1:14" ht="21.75" customHeight="1" x14ac:dyDescent="0.35">
      <c r="A11" s="327"/>
      <c r="B11" s="328" t="s">
        <v>562</v>
      </c>
      <c r="C11" s="329"/>
      <c r="D11" s="329"/>
      <c r="E11" s="329"/>
      <c r="F11" s="330"/>
      <c r="G11" s="330"/>
      <c r="H11" s="330"/>
      <c r="I11" s="331"/>
      <c r="J11" s="332"/>
      <c r="K11" s="333"/>
      <c r="L11" s="333"/>
      <c r="M11" s="133"/>
      <c r="N11" s="334"/>
    </row>
    <row r="12" spans="1:14" ht="21.75" customHeight="1" x14ac:dyDescent="0.35">
      <c r="A12" s="44"/>
      <c r="B12" s="67" t="s">
        <v>90</v>
      </c>
      <c r="C12" s="335"/>
      <c r="D12" s="336"/>
      <c r="E12" s="337"/>
      <c r="F12" s="336"/>
      <c r="G12" s="338"/>
      <c r="H12" s="338"/>
      <c r="I12" s="339"/>
      <c r="J12" s="340"/>
      <c r="K12" s="341"/>
      <c r="L12" s="341"/>
      <c r="M12" s="342"/>
      <c r="N12" s="343"/>
    </row>
    <row r="13" spans="1:14" ht="21.75" customHeight="1" x14ac:dyDescent="0.35">
      <c r="A13" s="44"/>
      <c r="B13" s="67" t="s">
        <v>563</v>
      </c>
      <c r="C13" s="335"/>
      <c r="D13" s="336"/>
      <c r="E13" s="337"/>
      <c r="F13" s="336"/>
      <c r="G13" s="338"/>
      <c r="H13" s="338"/>
      <c r="I13" s="339"/>
      <c r="J13" s="340"/>
      <c r="K13" s="344"/>
      <c r="L13" s="344"/>
      <c r="M13" s="133"/>
      <c r="N13" s="343"/>
    </row>
    <row r="14" spans="1:14" ht="21.75" customHeight="1" x14ac:dyDescent="0.35">
      <c r="A14" s="44">
        <v>1</v>
      </c>
      <c r="B14" s="345" t="s">
        <v>564</v>
      </c>
      <c r="C14" s="335">
        <v>460000</v>
      </c>
      <c r="D14" s="336"/>
      <c r="E14" s="337"/>
      <c r="F14" s="336"/>
      <c r="G14" s="338"/>
      <c r="H14" s="338"/>
      <c r="I14" s="339">
        <f>+F14+G14+H14</f>
        <v>0</v>
      </c>
      <c r="J14" s="340"/>
      <c r="K14" s="341"/>
      <c r="L14" s="341" t="s">
        <v>565</v>
      </c>
      <c r="M14" s="346" t="s">
        <v>566</v>
      </c>
      <c r="N14" s="343"/>
    </row>
    <row r="15" spans="1:14" ht="21.75" customHeight="1" x14ac:dyDescent="0.35">
      <c r="A15" s="44"/>
      <c r="B15" s="345" t="s">
        <v>567</v>
      </c>
      <c r="C15" s="335"/>
      <c r="D15" s="336"/>
      <c r="E15" s="337"/>
      <c r="F15" s="336"/>
      <c r="G15" s="338"/>
      <c r="H15" s="338"/>
      <c r="I15" s="339"/>
      <c r="J15" s="340"/>
      <c r="K15" s="341"/>
      <c r="L15" s="341"/>
      <c r="M15" s="342" t="s">
        <v>568</v>
      </c>
      <c r="N15" s="343"/>
    </row>
    <row r="16" spans="1:14" ht="21.75" customHeight="1" x14ac:dyDescent="0.35">
      <c r="A16" s="44"/>
      <c r="B16" s="345" t="s">
        <v>569</v>
      </c>
      <c r="C16" s="335"/>
      <c r="D16" s="336"/>
      <c r="E16" s="337"/>
      <c r="F16" s="336"/>
      <c r="G16" s="338"/>
      <c r="H16" s="338"/>
      <c r="I16" s="339"/>
      <c r="J16" s="340"/>
      <c r="K16" s="341"/>
      <c r="L16" s="341" t="s">
        <v>201</v>
      </c>
      <c r="M16" s="342" t="s">
        <v>570</v>
      </c>
      <c r="N16" s="343"/>
    </row>
    <row r="17" spans="1:14" ht="21.75" customHeight="1" x14ac:dyDescent="0.35">
      <c r="A17" s="44"/>
      <c r="B17" s="347"/>
      <c r="C17" s="335"/>
      <c r="D17" s="336"/>
      <c r="E17" s="337"/>
      <c r="F17" s="336"/>
      <c r="G17" s="338"/>
      <c r="H17" s="338"/>
      <c r="I17" s="339"/>
      <c r="J17" s="340"/>
      <c r="K17" s="341"/>
      <c r="L17" s="341" t="s">
        <v>571</v>
      </c>
      <c r="M17" s="348" t="s">
        <v>572</v>
      </c>
      <c r="N17" s="343"/>
    </row>
    <row r="18" spans="1:14" ht="21.75" customHeight="1" x14ac:dyDescent="0.35">
      <c r="A18" s="44"/>
      <c r="B18" s="347"/>
      <c r="C18" s="335"/>
      <c r="D18" s="336"/>
      <c r="E18" s="337"/>
      <c r="F18" s="336"/>
      <c r="G18" s="338"/>
      <c r="H18" s="338"/>
      <c r="I18" s="339"/>
      <c r="J18" s="340"/>
      <c r="K18" s="341"/>
      <c r="L18" s="341" t="s">
        <v>573</v>
      </c>
      <c r="M18" s="348" t="s">
        <v>574</v>
      </c>
      <c r="N18" s="343"/>
    </row>
    <row r="19" spans="1:14" ht="21.75" customHeight="1" x14ac:dyDescent="0.35">
      <c r="A19" s="44"/>
      <c r="B19" s="347"/>
      <c r="C19" s="335"/>
      <c r="D19" s="336"/>
      <c r="E19" s="337"/>
      <c r="F19" s="336"/>
      <c r="G19" s="338"/>
      <c r="H19" s="338"/>
      <c r="I19" s="339"/>
      <c r="J19" s="340"/>
      <c r="K19" s="341"/>
      <c r="L19" s="341"/>
      <c r="M19" s="348" t="s">
        <v>575</v>
      </c>
      <c r="N19" s="343"/>
    </row>
    <row r="20" spans="1:14" ht="21.75" customHeight="1" x14ac:dyDescent="0.35">
      <c r="A20" s="44"/>
      <c r="B20" s="347"/>
      <c r="C20" s="335"/>
      <c r="D20" s="336"/>
      <c r="E20" s="337"/>
      <c r="F20" s="336"/>
      <c r="G20" s="338"/>
      <c r="H20" s="338"/>
      <c r="I20" s="339"/>
      <c r="J20" s="340"/>
      <c r="K20" s="341"/>
      <c r="L20" s="341"/>
      <c r="M20" s="348" t="s">
        <v>576</v>
      </c>
      <c r="N20" s="343"/>
    </row>
    <row r="21" spans="1:14" ht="21.75" customHeight="1" x14ac:dyDescent="0.35">
      <c r="A21" s="44"/>
      <c r="B21" s="349"/>
      <c r="C21" s="335"/>
      <c r="D21" s="336"/>
      <c r="E21" s="337"/>
      <c r="F21" s="336"/>
      <c r="G21" s="338"/>
      <c r="H21" s="338"/>
      <c r="I21" s="339"/>
      <c r="J21" s="340"/>
      <c r="K21" s="341"/>
      <c r="L21" s="341"/>
      <c r="M21" s="348" t="s">
        <v>577</v>
      </c>
      <c r="N21" s="343"/>
    </row>
    <row r="22" spans="1:14" ht="21.75" customHeight="1" x14ac:dyDescent="0.35">
      <c r="A22" s="350"/>
      <c r="B22" s="345"/>
      <c r="C22" s="351"/>
      <c r="D22" s="352"/>
      <c r="E22" s="353"/>
      <c r="F22" s="352"/>
      <c r="G22" s="354"/>
      <c r="H22" s="354"/>
      <c r="I22" s="355"/>
      <c r="J22" s="356"/>
      <c r="K22" s="357"/>
      <c r="L22" s="341" t="s">
        <v>265</v>
      </c>
      <c r="M22" s="348" t="s">
        <v>578</v>
      </c>
      <c r="N22" s="343"/>
    </row>
    <row r="23" spans="1:14" ht="21.75" customHeight="1" x14ac:dyDescent="0.35">
      <c r="A23" s="350"/>
      <c r="B23" s="345"/>
      <c r="C23" s="351"/>
      <c r="D23" s="352"/>
      <c r="E23" s="353"/>
      <c r="F23" s="352"/>
      <c r="G23" s="354"/>
      <c r="H23" s="354"/>
      <c r="I23" s="355"/>
      <c r="J23" s="356"/>
      <c r="K23" s="357"/>
      <c r="L23" s="358" t="s">
        <v>579</v>
      </c>
      <c r="M23" s="359" t="s">
        <v>580</v>
      </c>
      <c r="N23" s="343"/>
    </row>
    <row r="24" spans="1:14" ht="21.75" customHeight="1" x14ac:dyDescent="0.35">
      <c r="A24" s="360"/>
      <c r="B24" s="361"/>
      <c r="C24" s="362"/>
      <c r="D24" s="363"/>
      <c r="E24" s="364"/>
      <c r="F24" s="363"/>
      <c r="G24" s="365"/>
      <c r="H24" s="365"/>
      <c r="I24" s="366"/>
      <c r="J24" s="367"/>
      <c r="K24" s="368"/>
      <c r="L24" s="368"/>
      <c r="M24" s="369" t="s">
        <v>581</v>
      </c>
      <c r="N24" s="343"/>
    </row>
    <row r="25" spans="1:14" ht="21.75" customHeight="1" x14ac:dyDescent="0.3">
      <c r="A25" s="370"/>
      <c r="B25" s="371"/>
      <c r="C25" s="372"/>
      <c r="D25" s="372"/>
      <c r="E25" s="373"/>
      <c r="F25" s="372"/>
      <c r="G25" s="374"/>
      <c r="H25" s="374"/>
      <c r="I25" s="375"/>
      <c r="J25" s="376"/>
      <c r="K25" s="377"/>
      <c r="L25" s="377"/>
      <c r="M25" s="378"/>
      <c r="N25" s="343"/>
    </row>
    <row r="26" spans="1:14" ht="21.75" customHeight="1" x14ac:dyDescent="0.3">
      <c r="A26" s="379"/>
      <c r="B26" s="380" t="s">
        <v>582</v>
      </c>
      <c r="C26" s="381">
        <f t="shared" ref="C26:I26" si="0">SUM(C12:C21)</f>
        <v>460000</v>
      </c>
      <c r="D26" s="381">
        <f t="shared" si="0"/>
        <v>0</v>
      </c>
      <c r="E26" s="382">
        <f t="shared" si="0"/>
        <v>0</v>
      </c>
      <c r="F26" s="381">
        <f t="shared" si="0"/>
        <v>0</v>
      </c>
      <c r="G26" s="383">
        <f t="shared" si="0"/>
        <v>0</v>
      </c>
      <c r="H26" s="383">
        <f t="shared" si="0"/>
        <v>0</v>
      </c>
      <c r="I26" s="383">
        <f t="shared" si="0"/>
        <v>0</v>
      </c>
      <c r="J26" s="384"/>
      <c r="K26" s="385"/>
      <c r="L26" s="385"/>
      <c r="M26" s="386"/>
      <c r="N26" s="343"/>
    </row>
    <row r="27" spans="1:14" ht="21.75" customHeight="1" x14ac:dyDescent="0.3">
      <c r="A27" s="387"/>
      <c r="B27" s="388" t="s">
        <v>583</v>
      </c>
      <c r="C27" s="389"/>
      <c r="D27" s="389"/>
      <c r="E27" s="390"/>
      <c r="F27" s="389"/>
      <c r="G27" s="391"/>
      <c r="H27" s="391"/>
      <c r="I27" s="392"/>
      <c r="J27" s="393"/>
      <c r="K27" s="394"/>
      <c r="L27" s="394"/>
      <c r="M27" s="395"/>
      <c r="N27" s="343"/>
    </row>
    <row r="28" spans="1:14" ht="21.75" customHeight="1" x14ac:dyDescent="0.35">
      <c r="A28" s="396">
        <v>1</v>
      </c>
      <c r="B28" s="114" t="s">
        <v>584</v>
      </c>
      <c r="C28" s="397">
        <v>4296000</v>
      </c>
      <c r="D28" s="389"/>
      <c r="E28" s="398" t="s">
        <v>531</v>
      </c>
      <c r="F28" s="389"/>
      <c r="G28" s="391">
        <v>4296000</v>
      </c>
      <c r="H28" s="391"/>
      <c r="I28" s="392">
        <f>+F28+G28+H28</f>
        <v>4296000</v>
      </c>
      <c r="J28" s="393"/>
      <c r="K28" s="142" t="s">
        <v>585</v>
      </c>
      <c r="L28" s="399">
        <v>45551</v>
      </c>
      <c r="M28" s="400" t="s">
        <v>586</v>
      </c>
      <c r="N28" s="343"/>
    </row>
    <row r="29" spans="1:14" ht="21.75" customHeight="1" x14ac:dyDescent="0.35">
      <c r="A29" s="401"/>
      <c r="B29" s="115" t="s">
        <v>587</v>
      </c>
      <c r="C29" s="335"/>
      <c r="D29" s="336"/>
      <c r="E29" s="337"/>
      <c r="F29" s="336"/>
      <c r="G29" s="338"/>
      <c r="H29" s="338"/>
      <c r="I29" s="339"/>
      <c r="J29" s="340"/>
      <c r="K29" s="341"/>
      <c r="L29" s="341" t="s">
        <v>235</v>
      </c>
      <c r="M29" s="346" t="s">
        <v>588</v>
      </c>
      <c r="N29" s="343"/>
    </row>
    <row r="30" spans="1:14" ht="21.75" customHeight="1" x14ac:dyDescent="0.35">
      <c r="A30" s="401"/>
      <c r="B30" s="115" t="s">
        <v>589</v>
      </c>
      <c r="C30" s="335"/>
      <c r="D30" s="336"/>
      <c r="E30" s="337"/>
      <c r="F30" s="336"/>
      <c r="G30" s="338"/>
      <c r="H30" s="338"/>
      <c r="I30" s="339"/>
      <c r="J30" s="340"/>
      <c r="K30" s="357"/>
      <c r="L30" s="357"/>
      <c r="M30" s="342" t="s">
        <v>590</v>
      </c>
      <c r="N30" s="343"/>
    </row>
    <row r="31" spans="1:14" ht="21.75" customHeight="1" x14ac:dyDescent="0.35">
      <c r="A31" s="401"/>
      <c r="B31" s="115"/>
      <c r="C31" s="335"/>
      <c r="D31" s="336"/>
      <c r="E31" s="344"/>
      <c r="F31" s="336"/>
      <c r="G31" s="338"/>
      <c r="H31" s="338"/>
      <c r="I31" s="339"/>
      <c r="J31" s="340"/>
      <c r="K31" s="341"/>
      <c r="L31" s="341" t="s">
        <v>591</v>
      </c>
      <c r="M31" s="342" t="s">
        <v>592</v>
      </c>
      <c r="N31" s="343"/>
    </row>
    <row r="32" spans="1:14" ht="21.75" customHeight="1" x14ac:dyDescent="0.35">
      <c r="A32" s="401"/>
      <c r="B32" s="115"/>
      <c r="C32" s="335"/>
      <c r="D32" s="336"/>
      <c r="E32" s="337"/>
      <c r="F32" s="336"/>
      <c r="G32" s="338"/>
      <c r="H32" s="338"/>
      <c r="I32" s="339"/>
      <c r="J32" s="340"/>
      <c r="K32" s="341"/>
      <c r="L32" s="341" t="s">
        <v>593</v>
      </c>
      <c r="M32" s="402" t="s">
        <v>594</v>
      </c>
      <c r="N32" s="343"/>
    </row>
    <row r="33" spans="1:14" ht="21.75" customHeight="1" x14ac:dyDescent="0.35">
      <c r="A33" s="401"/>
      <c r="B33" s="115"/>
      <c r="C33" s="335"/>
      <c r="D33" s="336"/>
      <c r="E33" s="337"/>
      <c r="F33" s="336"/>
      <c r="G33" s="338"/>
      <c r="H33" s="338"/>
      <c r="I33" s="339"/>
      <c r="J33" s="340"/>
      <c r="K33" s="341"/>
      <c r="L33" s="341" t="s">
        <v>256</v>
      </c>
      <c r="M33" s="402" t="s">
        <v>595</v>
      </c>
      <c r="N33" s="343"/>
    </row>
    <row r="34" spans="1:14" ht="21.75" customHeight="1" x14ac:dyDescent="0.35">
      <c r="A34" s="401"/>
      <c r="B34" s="115"/>
      <c r="C34" s="335"/>
      <c r="D34" s="336"/>
      <c r="E34" s="337"/>
      <c r="F34" s="336"/>
      <c r="G34" s="338"/>
      <c r="H34" s="338"/>
      <c r="I34" s="339"/>
      <c r="J34" s="340"/>
      <c r="K34" s="341"/>
      <c r="L34" s="341"/>
      <c r="M34" s="402" t="s">
        <v>596</v>
      </c>
      <c r="N34" s="343"/>
    </row>
    <row r="35" spans="1:14" ht="21.75" customHeight="1" x14ac:dyDescent="0.35">
      <c r="A35" s="401"/>
      <c r="B35" s="115"/>
      <c r="C35" s="335"/>
      <c r="D35" s="336"/>
      <c r="E35" s="337"/>
      <c r="F35" s="336"/>
      <c r="G35" s="338"/>
      <c r="H35" s="338"/>
      <c r="I35" s="339"/>
      <c r="J35" s="340"/>
      <c r="K35" s="341"/>
      <c r="L35" s="341" t="s">
        <v>274</v>
      </c>
      <c r="M35" s="342" t="s">
        <v>597</v>
      </c>
      <c r="N35" s="343"/>
    </row>
    <row r="36" spans="1:14" ht="21.75" customHeight="1" x14ac:dyDescent="0.35">
      <c r="A36" s="401"/>
      <c r="B36" s="115"/>
      <c r="C36" s="335"/>
      <c r="D36" s="336"/>
      <c r="E36" s="337"/>
      <c r="F36" s="336"/>
      <c r="G36" s="338"/>
      <c r="H36" s="338"/>
      <c r="I36" s="339"/>
      <c r="J36" s="340"/>
      <c r="K36" s="341"/>
      <c r="L36" s="341"/>
      <c r="M36" s="342" t="s">
        <v>598</v>
      </c>
      <c r="N36" s="343"/>
    </row>
    <row r="37" spans="1:14" ht="21.75" customHeight="1" x14ac:dyDescent="0.35">
      <c r="A37" s="401"/>
      <c r="B37" s="1045"/>
      <c r="C37" s="335"/>
      <c r="D37" s="336"/>
      <c r="E37" s="950"/>
      <c r="F37" s="336"/>
      <c r="G37" s="951"/>
      <c r="H37" s="951"/>
      <c r="I37" s="339"/>
      <c r="J37" s="340"/>
      <c r="K37" s="1120"/>
      <c r="L37" s="1120" t="s">
        <v>599</v>
      </c>
      <c r="M37" s="1135" t="s">
        <v>600</v>
      </c>
      <c r="N37" s="403" t="s">
        <v>601</v>
      </c>
    </row>
    <row r="38" spans="1:14" ht="21.75" customHeight="1" x14ac:dyDescent="0.35">
      <c r="A38" s="401"/>
      <c r="B38" s="1045"/>
      <c r="C38" s="335"/>
      <c r="D38" s="336"/>
      <c r="E38" s="950"/>
      <c r="F38" s="336"/>
      <c r="G38" s="951"/>
      <c r="H38" s="951"/>
      <c r="I38" s="339"/>
      <c r="J38" s="340"/>
      <c r="K38" s="1120"/>
      <c r="L38" s="1120" t="s">
        <v>602</v>
      </c>
      <c r="M38" s="968" t="s">
        <v>603</v>
      </c>
      <c r="N38" s="404"/>
    </row>
    <row r="39" spans="1:14" ht="21.75" customHeight="1" x14ac:dyDescent="0.35">
      <c r="A39" s="401"/>
      <c r="B39" s="1045"/>
      <c r="C39" s="335"/>
      <c r="D39" s="336"/>
      <c r="E39" s="950"/>
      <c r="F39" s="336"/>
      <c r="G39" s="951"/>
      <c r="H39" s="951"/>
      <c r="I39" s="339"/>
      <c r="J39" s="340"/>
      <c r="K39" s="1120"/>
      <c r="L39" s="1120" t="s">
        <v>604</v>
      </c>
      <c r="M39" s="968" t="s">
        <v>605</v>
      </c>
      <c r="N39" s="404"/>
    </row>
    <row r="40" spans="1:14" ht="21.75" customHeight="1" x14ac:dyDescent="0.35">
      <c r="A40" s="401"/>
      <c r="B40" s="1045"/>
      <c r="C40" s="335"/>
      <c r="D40" s="336"/>
      <c r="E40" s="950"/>
      <c r="F40" s="336"/>
      <c r="G40" s="951"/>
      <c r="H40" s="951"/>
      <c r="I40" s="339"/>
      <c r="J40" s="340"/>
      <c r="K40" s="1121"/>
      <c r="L40" s="1121">
        <v>24794</v>
      </c>
      <c r="M40" s="968" t="s">
        <v>606</v>
      </c>
      <c r="N40" s="404"/>
    </row>
    <row r="41" spans="1:14" ht="21.75" customHeight="1" x14ac:dyDescent="0.35">
      <c r="A41" s="1136"/>
      <c r="B41" s="1064"/>
      <c r="C41" s="1137"/>
      <c r="D41" s="1138"/>
      <c r="E41" s="1139"/>
      <c r="F41" s="1138"/>
      <c r="G41" s="1140"/>
      <c r="H41" s="1140"/>
      <c r="I41" s="1141"/>
      <c r="J41" s="1142"/>
      <c r="K41" s="1143"/>
      <c r="L41" s="1143">
        <v>24795</v>
      </c>
      <c r="M41" s="1144" t="s">
        <v>607</v>
      </c>
      <c r="N41" s="1133"/>
    </row>
    <row r="42" spans="1:14" ht="21.75" customHeight="1" x14ac:dyDescent="0.35">
      <c r="A42" s="969"/>
      <c r="B42" s="1071"/>
      <c r="C42" s="971"/>
      <c r="D42" s="1114"/>
      <c r="E42" s="1115"/>
      <c r="F42" s="1114"/>
      <c r="G42" s="1116"/>
      <c r="H42" s="1116"/>
      <c r="I42" s="1117"/>
      <c r="J42" s="393"/>
      <c r="K42" s="1118"/>
      <c r="L42" s="1118">
        <v>45617</v>
      </c>
      <c r="M42" s="953" t="s">
        <v>608</v>
      </c>
      <c r="N42" s="945"/>
    </row>
    <row r="43" spans="1:14" ht="21.75" customHeight="1" x14ac:dyDescent="0.35">
      <c r="A43" s="401"/>
      <c r="B43" s="1045"/>
      <c r="C43" s="335"/>
      <c r="D43" s="336"/>
      <c r="E43" s="950"/>
      <c r="F43" s="336"/>
      <c r="G43" s="951"/>
      <c r="H43" s="951"/>
      <c r="I43" s="339"/>
      <c r="J43" s="340"/>
      <c r="K43" s="1121"/>
      <c r="L43" s="1121">
        <v>45625</v>
      </c>
      <c r="M43" s="953" t="s">
        <v>600</v>
      </c>
      <c r="N43" s="945"/>
    </row>
    <row r="44" spans="1:14" ht="21.75" customHeight="1" x14ac:dyDescent="0.35">
      <c r="A44" s="401"/>
      <c r="B44" s="1045"/>
      <c r="C44" s="335"/>
      <c r="D44" s="336"/>
      <c r="E44" s="950"/>
      <c r="F44" s="336"/>
      <c r="G44" s="951"/>
      <c r="H44" s="951"/>
      <c r="I44" s="339"/>
      <c r="J44" s="340"/>
      <c r="K44" s="1121"/>
      <c r="L44" s="1121">
        <v>45628</v>
      </c>
      <c r="M44" s="953" t="s">
        <v>609</v>
      </c>
      <c r="N44" s="945"/>
    </row>
    <row r="45" spans="1:14" ht="21.75" customHeight="1" x14ac:dyDescent="0.35">
      <c r="A45" s="401"/>
      <c r="B45" s="1045"/>
      <c r="C45" s="335"/>
      <c r="D45" s="336"/>
      <c r="E45" s="950"/>
      <c r="F45" s="336"/>
      <c r="G45" s="951"/>
      <c r="H45" s="951"/>
      <c r="I45" s="339"/>
      <c r="J45" s="340"/>
      <c r="K45" s="1121"/>
      <c r="L45" s="1121">
        <v>45688</v>
      </c>
      <c r="M45" s="1145" t="s">
        <v>610</v>
      </c>
      <c r="N45" s="945"/>
    </row>
    <row r="46" spans="1:14" ht="21.75" customHeight="1" x14ac:dyDescent="0.35">
      <c r="A46" s="401"/>
      <c r="B46" s="1045"/>
      <c r="C46" s="335"/>
      <c r="D46" s="336"/>
      <c r="E46" s="950"/>
      <c r="F46" s="336"/>
      <c r="G46" s="951"/>
      <c r="H46" s="951"/>
      <c r="I46" s="339"/>
      <c r="J46" s="340"/>
      <c r="K46" s="1121"/>
      <c r="L46" s="1121">
        <v>45716</v>
      </c>
      <c r="M46" s="1134" t="s">
        <v>611</v>
      </c>
      <c r="N46" s="1122"/>
    </row>
    <row r="47" spans="1:14" ht="21.75" customHeight="1" x14ac:dyDescent="0.35">
      <c r="A47" s="401"/>
      <c r="B47" s="1045"/>
      <c r="C47" s="335"/>
      <c r="D47" s="336"/>
      <c r="E47" s="950"/>
      <c r="F47" s="336"/>
      <c r="G47" s="951"/>
      <c r="H47" s="951"/>
      <c r="I47" s="339"/>
      <c r="J47" s="340"/>
      <c r="K47" s="1121"/>
      <c r="L47" s="1121">
        <v>45726</v>
      </c>
      <c r="M47" s="968" t="s">
        <v>443</v>
      </c>
      <c r="N47" s="1132"/>
    </row>
    <row r="48" spans="1:14" ht="21.75" customHeight="1" x14ac:dyDescent="0.35">
      <c r="A48" s="401"/>
      <c r="B48" s="1045"/>
      <c r="C48" s="335"/>
      <c r="D48" s="336"/>
      <c r="E48" s="950"/>
      <c r="F48" s="336"/>
      <c r="G48" s="951"/>
      <c r="H48" s="951"/>
      <c r="I48" s="339"/>
      <c r="J48" s="340"/>
      <c r="K48" s="1121"/>
      <c r="L48" s="1121">
        <v>45726</v>
      </c>
      <c r="M48" s="953" t="s">
        <v>1596</v>
      </c>
      <c r="N48" s="1082"/>
    </row>
    <row r="49" spans="1:14" ht="21.75" customHeight="1" x14ac:dyDescent="0.35">
      <c r="A49" s="969"/>
      <c r="B49" s="1071"/>
      <c r="C49" s="971"/>
      <c r="D49" s="1114"/>
      <c r="E49" s="1115"/>
      <c r="F49" s="1114"/>
      <c r="G49" s="1116"/>
      <c r="H49" s="1116"/>
      <c r="I49" s="1117"/>
      <c r="J49" s="393"/>
      <c r="K49" s="1118"/>
      <c r="L49" s="1118">
        <v>45747</v>
      </c>
      <c r="M49" s="953" t="s">
        <v>1597</v>
      </c>
      <c r="N49" s="1119"/>
    </row>
    <row r="50" spans="1:14" ht="21.75" customHeight="1" x14ac:dyDescent="0.35">
      <c r="A50" s="401"/>
      <c r="B50" s="115"/>
      <c r="C50" s="335"/>
      <c r="D50" s="336"/>
      <c r="E50" s="337"/>
      <c r="F50" s="336"/>
      <c r="G50" s="338"/>
      <c r="H50" s="338"/>
      <c r="I50" s="339"/>
      <c r="J50" s="340"/>
      <c r="K50" s="405"/>
      <c r="L50" s="261"/>
      <c r="M50" s="400"/>
      <c r="N50" s="407"/>
    </row>
    <row r="51" spans="1:14" ht="21.75" customHeight="1" x14ac:dyDescent="0.35">
      <c r="A51" s="401"/>
      <c r="B51" s="115"/>
      <c r="C51" s="335"/>
      <c r="D51" s="336"/>
      <c r="E51" s="337"/>
      <c r="F51" s="336"/>
      <c r="G51" s="338"/>
      <c r="H51" s="338"/>
      <c r="I51" s="339"/>
      <c r="J51" s="340"/>
      <c r="K51" s="405"/>
      <c r="L51" s="261"/>
      <c r="M51" s="400"/>
      <c r="N51" s="343"/>
    </row>
    <row r="52" spans="1:14" ht="21.75" customHeight="1" x14ac:dyDescent="0.35">
      <c r="A52" s="401">
        <v>2</v>
      </c>
      <c r="B52" s="115" t="s">
        <v>613</v>
      </c>
      <c r="C52" s="335">
        <v>10993000</v>
      </c>
      <c r="D52" s="336"/>
      <c r="E52" s="409" t="s">
        <v>267</v>
      </c>
      <c r="F52" s="336"/>
      <c r="G52" s="338"/>
      <c r="H52" s="338">
        <v>10993000</v>
      </c>
      <c r="I52" s="339">
        <f>+F52+G52+H52</f>
        <v>10993000</v>
      </c>
      <c r="J52" s="340"/>
      <c r="K52" s="1321">
        <v>68019523136</v>
      </c>
      <c r="L52" s="405">
        <v>24763</v>
      </c>
      <c r="M52" s="346" t="s">
        <v>614</v>
      </c>
      <c r="N52" s="404"/>
    </row>
    <row r="53" spans="1:14" ht="21.75" customHeight="1" x14ac:dyDescent="0.35">
      <c r="A53" s="401"/>
      <c r="B53" s="115" t="s">
        <v>615</v>
      </c>
      <c r="C53" s="335"/>
      <c r="D53" s="336"/>
      <c r="E53" s="337"/>
      <c r="F53" s="336"/>
      <c r="G53" s="338"/>
      <c r="H53" s="338"/>
      <c r="I53" s="339"/>
      <c r="J53" s="340"/>
      <c r="K53" s="341"/>
      <c r="L53" s="341" t="s">
        <v>616</v>
      </c>
      <c r="M53" s="410" t="s">
        <v>617</v>
      </c>
      <c r="N53" s="404"/>
    </row>
    <row r="54" spans="1:14" ht="21.75" customHeight="1" x14ac:dyDescent="0.35">
      <c r="A54" s="401"/>
      <c r="B54" s="115" t="s">
        <v>618</v>
      </c>
      <c r="C54" s="335"/>
      <c r="D54" s="336"/>
      <c r="E54" s="337"/>
      <c r="F54" s="336"/>
      <c r="G54" s="338"/>
      <c r="H54" s="338"/>
      <c r="I54" s="339"/>
      <c r="J54" s="340"/>
      <c r="K54" s="341"/>
      <c r="L54" s="341"/>
      <c r="M54" s="410" t="s">
        <v>619</v>
      </c>
      <c r="N54" s="404"/>
    </row>
    <row r="55" spans="1:14" ht="21.75" customHeight="1" x14ac:dyDescent="0.35">
      <c r="A55" s="401"/>
      <c r="B55" s="115"/>
      <c r="C55" s="335"/>
      <c r="D55" s="336"/>
      <c r="E55" s="337"/>
      <c r="F55" s="336"/>
      <c r="G55" s="338"/>
      <c r="H55" s="338"/>
      <c r="I55" s="339"/>
      <c r="J55" s="340"/>
      <c r="K55" s="341"/>
      <c r="L55" s="341" t="s">
        <v>620</v>
      </c>
      <c r="M55" s="410" t="s">
        <v>196</v>
      </c>
      <c r="N55" s="404"/>
    </row>
    <row r="56" spans="1:14" ht="21.75" customHeight="1" x14ac:dyDescent="0.35">
      <c r="A56" s="401"/>
      <c r="B56" s="115"/>
      <c r="C56" s="335"/>
      <c r="D56" s="336"/>
      <c r="E56" s="337"/>
      <c r="F56" s="336"/>
      <c r="G56" s="338"/>
      <c r="H56" s="338"/>
      <c r="I56" s="339"/>
      <c r="J56" s="340"/>
      <c r="K56" s="405"/>
      <c r="L56" s="251">
        <v>24886</v>
      </c>
      <c r="M56" s="403" t="s">
        <v>621</v>
      </c>
      <c r="N56" s="404"/>
    </row>
    <row r="57" spans="1:14" ht="21.75" customHeight="1" x14ac:dyDescent="0.35">
      <c r="A57" s="401"/>
      <c r="B57" s="115"/>
      <c r="C57" s="335"/>
      <c r="D57" s="336"/>
      <c r="E57" s="337"/>
      <c r="F57" s="336"/>
      <c r="G57" s="338"/>
      <c r="H57" s="338"/>
      <c r="I57" s="339"/>
      <c r="J57" s="340"/>
      <c r="K57" s="228"/>
      <c r="L57" s="251">
        <v>24895</v>
      </c>
      <c r="M57" s="411" t="s">
        <v>622</v>
      </c>
      <c r="N57" s="411"/>
    </row>
    <row r="58" spans="1:14" ht="21.75" customHeight="1" x14ac:dyDescent="0.35">
      <c r="A58" s="401"/>
      <c r="B58" s="115"/>
      <c r="C58" s="335"/>
      <c r="D58" s="336"/>
      <c r="E58" s="337"/>
      <c r="F58" s="336"/>
      <c r="G58" s="338"/>
      <c r="H58" s="338"/>
      <c r="I58" s="339"/>
      <c r="J58" s="340"/>
      <c r="K58" s="228"/>
      <c r="L58" s="251">
        <v>24914</v>
      </c>
      <c r="M58" s="968" t="s">
        <v>259</v>
      </c>
      <c r="N58" s="406"/>
    </row>
    <row r="59" spans="1:14" ht="21.75" customHeight="1" x14ac:dyDescent="0.35">
      <c r="A59" s="401"/>
      <c r="B59" s="115"/>
      <c r="C59" s="335"/>
      <c r="D59" s="336"/>
      <c r="E59" s="337"/>
      <c r="F59" s="336"/>
      <c r="G59" s="338"/>
      <c r="H59" s="338"/>
      <c r="I59" s="339"/>
      <c r="J59" s="340"/>
      <c r="K59" s="405"/>
      <c r="L59" s="261" t="s">
        <v>1598</v>
      </c>
      <c r="M59" s="346" t="s">
        <v>623</v>
      </c>
      <c r="N59" s="408"/>
    </row>
    <row r="60" spans="1:14" ht="21.75" customHeight="1" x14ac:dyDescent="0.35">
      <c r="A60" s="401"/>
      <c r="B60" s="1045"/>
      <c r="C60" s="335"/>
      <c r="D60" s="336"/>
      <c r="E60" s="950"/>
      <c r="F60" s="336"/>
      <c r="G60" s="951"/>
      <c r="H60" s="951"/>
      <c r="I60" s="339"/>
      <c r="J60" s="340"/>
      <c r="K60" s="1121"/>
      <c r="L60" s="952">
        <v>24923</v>
      </c>
      <c r="M60" s="1145" t="s">
        <v>238</v>
      </c>
      <c r="N60" s="408"/>
    </row>
    <row r="61" spans="1:14" ht="21.75" customHeight="1" x14ac:dyDescent="0.35">
      <c r="A61" s="396"/>
      <c r="B61" s="114"/>
      <c r="C61" s="397"/>
      <c r="D61" s="389"/>
      <c r="E61" s="390"/>
      <c r="F61" s="389"/>
      <c r="G61" s="391"/>
      <c r="H61" s="391"/>
      <c r="I61" s="392"/>
      <c r="J61" s="393"/>
      <c r="K61" s="399"/>
      <c r="L61" s="955">
        <v>24928</v>
      </c>
      <c r="M61" s="400" t="s">
        <v>878</v>
      </c>
      <c r="N61" s="408"/>
    </row>
    <row r="62" spans="1:14" ht="21.75" customHeight="1" x14ac:dyDescent="0.35">
      <c r="A62" s="401"/>
      <c r="B62" s="115"/>
      <c r="C62" s="335"/>
      <c r="D62" s="336"/>
      <c r="E62" s="337"/>
      <c r="F62" s="336"/>
      <c r="G62" s="338"/>
      <c r="H62" s="338"/>
      <c r="I62" s="339"/>
      <c r="J62" s="340"/>
      <c r="K62" s="405"/>
      <c r="L62" s="261">
        <v>24929</v>
      </c>
      <c r="M62" s="400" t="s">
        <v>244</v>
      </c>
      <c r="N62" s="408"/>
    </row>
    <row r="63" spans="1:14" ht="21.75" customHeight="1" x14ac:dyDescent="0.35">
      <c r="A63" s="401"/>
      <c r="B63" s="115"/>
      <c r="C63" s="335"/>
      <c r="D63" s="336"/>
      <c r="E63" s="337"/>
      <c r="F63" s="336"/>
      <c r="G63" s="338"/>
      <c r="H63" s="338"/>
      <c r="I63" s="339"/>
      <c r="J63" s="340"/>
      <c r="K63" s="405"/>
      <c r="L63" s="261">
        <v>25051</v>
      </c>
      <c r="M63" s="400" t="s">
        <v>246</v>
      </c>
      <c r="N63" s="408"/>
    </row>
    <row r="64" spans="1:14" ht="21.75" customHeight="1" x14ac:dyDescent="0.35">
      <c r="A64" s="401"/>
      <c r="B64" s="115"/>
      <c r="C64" s="335"/>
      <c r="D64" s="336"/>
      <c r="E64" s="337"/>
      <c r="F64" s="336"/>
      <c r="G64" s="338"/>
      <c r="H64" s="338"/>
      <c r="I64" s="339"/>
      <c r="J64" s="340"/>
      <c r="K64" s="405"/>
      <c r="L64" s="261">
        <v>25082</v>
      </c>
      <c r="M64" s="400" t="s">
        <v>298</v>
      </c>
      <c r="N64" s="408"/>
    </row>
    <row r="65" spans="1:14" ht="21.75" customHeight="1" x14ac:dyDescent="0.35">
      <c r="A65" s="401"/>
      <c r="B65" s="115"/>
      <c r="C65" s="335"/>
      <c r="D65" s="336"/>
      <c r="E65" s="337"/>
      <c r="F65" s="336"/>
      <c r="G65" s="338"/>
      <c r="H65" s="338"/>
      <c r="I65" s="339"/>
      <c r="J65" s="340"/>
      <c r="K65" s="405"/>
      <c r="L65" s="405"/>
      <c r="M65" s="400"/>
      <c r="N65" s="408"/>
    </row>
    <row r="66" spans="1:14" ht="21.75" customHeight="1" x14ac:dyDescent="0.35">
      <c r="A66" s="401">
        <v>3</v>
      </c>
      <c r="B66" s="115" t="s">
        <v>624</v>
      </c>
      <c r="C66" s="335">
        <v>5171000</v>
      </c>
      <c r="D66" s="336"/>
      <c r="E66" s="409" t="s">
        <v>267</v>
      </c>
      <c r="F66" s="336"/>
      <c r="G66" s="338"/>
      <c r="H66" s="338">
        <v>5171000</v>
      </c>
      <c r="I66" s="339">
        <f>+F66+G66+H66</f>
        <v>5171000</v>
      </c>
      <c r="J66" s="340"/>
      <c r="K66" s="1321">
        <v>67099698332</v>
      </c>
      <c r="L66" s="405">
        <v>45610</v>
      </c>
      <c r="M66" s="400" t="s">
        <v>614</v>
      </c>
      <c r="N66" s="343"/>
    </row>
    <row r="67" spans="1:14" ht="21.75" customHeight="1" x14ac:dyDescent="0.35">
      <c r="A67" s="401"/>
      <c r="B67" s="345" t="s">
        <v>625</v>
      </c>
      <c r="C67" s="335"/>
      <c r="D67" s="336"/>
      <c r="E67" s="337"/>
      <c r="F67" s="336"/>
      <c r="G67" s="338"/>
      <c r="H67" s="338"/>
      <c r="I67" s="339"/>
      <c r="J67" s="340"/>
      <c r="K67" s="341"/>
      <c r="L67" s="341" t="s">
        <v>201</v>
      </c>
      <c r="M67" s="346" t="s">
        <v>617</v>
      </c>
      <c r="N67" s="343"/>
    </row>
    <row r="68" spans="1:14" ht="21.75" customHeight="1" x14ac:dyDescent="0.35">
      <c r="A68" s="401"/>
      <c r="B68" s="115" t="s">
        <v>626</v>
      </c>
      <c r="C68" s="335"/>
      <c r="D68" s="336"/>
      <c r="E68" s="337"/>
      <c r="F68" s="336"/>
      <c r="G68" s="338"/>
      <c r="H68" s="338"/>
      <c r="I68" s="339"/>
      <c r="J68" s="340"/>
      <c r="K68" s="341"/>
      <c r="L68" s="341"/>
      <c r="M68" s="342" t="s">
        <v>627</v>
      </c>
      <c r="N68" s="343"/>
    </row>
    <row r="69" spans="1:14" ht="21.75" customHeight="1" x14ac:dyDescent="0.35">
      <c r="A69" s="401"/>
      <c r="B69" s="115"/>
      <c r="C69" s="335"/>
      <c r="D69" s="336"/>
      <c r="E69" s="337"/>
      <c r="F69" s="336"/>
      <c r="G69" s="338"/>
      <c r="H69" s="338"/>
      <c r="I69" s="339"/>
      <c r="J69" s="340"/>
      <c r="K69" s="414"/>
      <c r="L69" s="414" t="s">
        <v>628</v>
      </c>
      <c r="M69" s="342" t="s">
        <v>629</v>
      </c>
      <c r="N69" s="343"/>
    </row>
    <row r="70" spans="1:14" ht="21.75" customHeight="1" x14ac:dyDescent="0.35">
      <c r="A70" s="401"/>
      <c r="B70" s="51"/>
      <c r="C70" s="335"/>
      <c r="D70" s="336"/>
      <c r="E70" s="337"/>
      <c r="F70" s="336"/>
      <c r="G70" s="338"/>
      <c r="H70" s="338"/>
      <c r="I70" s="339"/>
      <c r="J70" s="340"/>
      <c r="K70" s="414"/>
      <c r="L70" s="414" t="s">
        <v>630</v>
      </c>
      <c r="M70" s="403" t="s">
        <v>454</v>
      </c>
      <c r="N70" s="343"/>
    </row>
    <row r="71" spans="1:14" ht="21.75" customHeight="1" x14ac:dyDescent="0.35">
      <c r="A71" s="401"/>
      <c r="B71" s="51"/>
      <c r="C71" s="335"/>
      <c r="D71" s="336"/>
      <c r="E71" s="337"/>
      <c r="F71" s="336"/>
      <c r="G71" s="338"/>
      <c r="H71" s="338"/>
      <c r="I71" s="339"/>
      <c r="J71" s="340"/>
      <c r="K71" s="414"/>
      <c r="L71" s="259">
        <v>24879</v>
      </c>
      <c r="M71" s="403" t="s">
        <v>621</v>
      </c>
      <c r="N71" s="404"/>
    </row>
    <row r="72" spans="1:14" ht="21.75" customHeight="1" x14ac:dyDescent="0.35">
      <c r="A72" s="401"/>
      <c r="B72" s="51"/>
      <c r="C72" s="335"/>
      <c r="D72" s="336"/>
      <c r="E72" s="337"/>
      <c r="F72" s="336"/>
      <c r="G72" s="338"/>
      <c r="H72" s="338"/>
      <c r="I72" s="339"/>
      <c r="J72" s="340"/>
      <c r="K72" s="414"/>
      <c r="L72" s="259">
        <v>24885</v>
      </c>
      <c r="M72" s="411" t="s">
        <v>631</v>
      </c>
      <c r="N72" s="411"/>
    </row>
    <row r="73" spans="1:14" ht="21.75" customHeight="1" x14ac:dyDescent="0.35">
      <c r="A73" s="401"/>
      <c r="B73" s="51"/>
      <c r="C73" s="335"/>
      <c r="D73" s="336"/>
      <c r="E73" s="337"/>
      <c r="F73" s="336"/>
      <c r="G73" s="338"/>
      <c r="H73" s="338"/>
      <c r="I73" s="339"/>
      <c r="J73" s="340"/>
      <c r="K73" s="414"/>
      <c r="L73" s="251">
        <v>24901</v>
      </c>
      <c r="M73" s="1362" t="s">
        <v>259</v>
      </c>
      <c r="N73" s="1363"/>
    </row>
    <row r="74" spans="1:14" ht="21.75" customHeight="1" x14ac:dyDescent="0.35">
      <c r="A74" s="401"/>
      <c r="B74" s="51"/>
      <c r="C74" s="335"/>
      <c r="D74" s="336"/>
      <c r="E74" s="337"/>
      <c r="F74" s="336"/>
      <c r="G74" s="338"/>
      <c r="H74" s="338"/>
      <c r="I74" s="339"/>
      <c r="J74" s="340"/>
      <c r="K74" s="414"/>
      <c r="L74" s="261" t="s">
        <v>1593</v>
      </c>
      <c r="M74" s="400" t="s">
        <v>623</v>
      </c>
      <c r="N74" s="407"/>
    </row>
    <row r="75" spans="1:14" ht="21.75" customHeight="1" x14ac:dyDescent="0.35">
      <c r="A75" s="401"/>
      <c r="B75" s="51"/>
      <c r="C75" s="335"/>
      <c r="D75" s="336"/>
      <c r="E75" s="337"/>
      <c r="F75" s="336"/>
      <c r="G75" s="338"/>
      <c r="H75" s="338"/>
      <c r="I75" s="339"/>
      <c r="J75" s="340"/>
      <c r="K75" s="414"/>
      <c r="L75" s="251">
        <v>24907</v>
      </c>
      <c r="M75" s="400" t="s">
        <v>238</v>
      </c>
      <c r="N75" s="407"/>
    </row>
    <row r="76" spans="1:14" ht="21.75" customHeight="1" x14ac:dyDescent="0.35">
      <c r="A76" s="401"/>
      <c r="B76" s="51"/>
      <c r="C76" s="335"/>
      <c r="D76" s="336"/>
      <c r="E76" s="337"/>
      <c r="F76" s="336"/>
      <c r="G76" s="338"/>
      <c r="H76" s="338"/>
      <c r="I76" s="339"/>
      <c r="J76" s="340"/>
      <c r="K76" s="414"/>
      <c r="L76" s="251">
        <v>24921</v>
      </c>
      <c r="M76" s="400" t="s">
        <v>612</v>
      </c>
      <c r="N76" s="407"/>
    </row>
    <row r="77" spans="1:14" ht="21.75" customHeight="1" x14ac:dyDescent="0.35">
      <c r="A77" s="401"/>
      <c r="B77" s="949"/>
      <c r="C77" s="335"/>
      <c r="D77" s="336"/>
      <c r="E77" s="950"/>
      <c r="F77" s="336"/>
      <c r="G77" s="951"/>
      <c r="H77" s="951"/>
      <c r="I77" s="339"/>
      <c r="J77" s="340"/>
      <c r="K77" s="946"/>
      <c r="L77" s="952">
        <v>24924</v>
      </c>
      <c r="M77" s="953" t="s">
        <v>1594</v>
      </c>
      <c r="N77" s="954"/>
    </row>
    <row r="78" spans="1:14" ht="21.75" customHeight="1" x14ac:dyDescent="0.35">
      <c r="A78" s="401"/>
      <c r="B78" s="51"/>
      <c r="C78" s="335"/>
      <c r="D78" s="336"/>
      <c r="E78" s="337"/>
      <c r="F78" s="336"/>
      <c r="G78" s="338"/>
      <c r="H78" s="338"/>
      <c r="I78" s="339"/>
      <c r="J78" s="340"/>
      <c r="K78" s="414"/>
      <c r="L78" s="952">
        <v>24928</v>
      </c>
      <c r="M78" s="400" t="s">
        <v>1595</v>
      </c>
      <c r="N78" s="407"/>
    </row>
    <row r="79" spans="1:14" ht="21.75" customHeight="1" x14ac:dyDescent="0.35">
      <c r="A79" s="401"/>
      <c r="B79" s="949"/>
      <c r="C79" s="335"/>
      <c r="D79" s="336"/>
      <c r="E79" s="950"/>
      <c r="F79" s="336"/>
      <c r="G79" s="951"/>
      <c r="H79" s="951"/>
      <c r="I79" s="339"/>
      <c r="J79" s="340"/>
      <c r="K79" s="946"/>
      <c r="L79" s="261">
        <v>24929</v>
      </c>
      <c r="M79" s="953" t="s">
        <v>244</v>
      </c>
      <c r="N79" s="954"/>
    </row>
    <row r="80" spans="1:14" ht="21.75" customHeight="1" x14ac:dyDescent="0.35">
      <c r="A80" s="401"/>
      <c r="B80" s="51"/>
      <c r="C80" s="335"/>
      <c r="D80" s="336"/>
      <c r="E80" s="337"/>
      <c r="F80" s="336"/>
      <c r="G80" s="338"/>
      <c r="H80" s="338"/>
      <c r="I80" s="339"/>
      <c r="J80" s="340"/>
      <c r="K80" s="414"/>
      <c r="L80" s="261">
        <v>25082</v>
      </c>
      <c r="M80" s="400" t="s">
        <v>246</v>
      </c>
      <c r="N80" s="407"/>
    </row>
    <row r="81" spans="1:14" ht="21.75" customHeight="1" x14ac:dyDescent="0.35">
      <c r="A81" s="401"/>
      <c r="B81" s="949"/>
      <c r="C81" s="335"/>
      <c r="D81" s="336"/>
      <c r="E81" s="950"/>
      <c r="F81" s="336"/>
      <c r="G81" s="951"/>
      <c r="H81" s="951"/>
      <c r="I81" s="339"/>
      <c r="J81" s="340"/>
      <c r="K81" s="946"/>
      <c r="L81" s="1102">
        <v>25082</v>
      </c>
      <c r="M81" s="1145" t="s">
        <v>298</v>
      </c>
      <c r="N81" s="408"/>
    </row>
    <row r="82" spans="1:14" ht="21.75" customHeight="1" x14ac:dyDescent="0.35">
      <c r="A82" s="1123"/>
      <c r="B82" s="1149"/>
      <c r="C82" s="1125"/>
      <c r="D82" s="1126"/>
      <c r="E82" s="1127"/>
      <c r="F82" s="1126"/>
      <c r="G82" s="1128"/>
      <c r="H82" s="1128"/>
      <c r="I82" s="1129"/>
      <c r="J82" s="1130"/>
      <c r="K82" s="1150"/>
      <c r="L82" s="1090"/>
      <c r="M82" s="1131"/>
      <c r="N82" s="408"/>
    </row>
    <row r="83" spans="1:14" ht="21.75" customHeight="1" x14ac:dyDescent="0.35">
      <c r="A83" s="969">
        <v>4</v>
      </c>
      <c r="B83" s="1071" t="s">
        <v>167</v>
      </c>
      <c r="C83" s="971">
        <v>25529000</v>
      </c>
      <c r="D83" s="1114"/>
      <c r="E83" s="1115"/>
      <c r="F83" s="1114"/>
      <c r="G83" s="1116"/>
      <c r="H83" s="1116"/>
      <c r="I83" s="1117"/>
      <c r="J83" s="578"/>
      <c r="K83" s="1146" t="s">
        <v>632</v>
      </c>
      <c r="L83" s="1147" t="s">
        <v>201</v>
      </c>
      <c r="M83" s="1148" t="s">
        <v>202</v>
      </c>
      <c r="N83" s="408"/>
    </row>
    <row r="84" spans="1:14" ht="21.75" customHeight="1" x14ac:dyDescent="0.35">
      <c r="A84" s="401"/>
      <c r="B84" s="115" t="s">
        <v>633</v>
      </c>
      <c r="C84" s="335"/>
      <c r="D84" s="336"/>
      <c r="E84" s="337"/>
      <c r="F84" s="336"/>
      <c r="G84" s="338"/>
      <c r="H84" s="338"/>
      <c r="I84" s="339"/>
      <c r="J84" s="415"/>
      <c r="K84" s="417"/>
      <c r="L84" s="132" t="s">
        <v>203</v>
      </c>
      <c r="M84" s="49" t="s">
        <v>634</v>
      </c>
      <c r="N84" s="408"/>
    </row>
    <row r="85" spans="1:14" ht="21.75" customHeight="1" x14ac:dyDescent="0.35">
      <c r="A85" s="401"/>
      <c r="B85" s="115" t="s">
        <v>173</v>
      </c>
      <c r="C85" s="335"/>
      <c r="D85" s="336"/>
      <c r="E85" s="337"/>
      <c r="F85" s="336"/>
      <c r="G85" s="338"/>
      <c r="H85" s="338"/>
      <c r="I85" s="339"/>
      <c r="J85" s="340"/>
      <c r="K85" s="418"/>
      <c r="L85" s="95">
        <v>24851</v>
      </c>
      <c r="M85" s="419" t="s">
        <v>635</v>
      </c>
      <c r="N85" s="343"/>
    </row>
    <row r="86" spans="1:14" ht="21.75" customHeight="1" x14ac:dyDescent="0.35">
      <c r="A86" s="401"/>
      <c r="B86" s="51" t="s">
        <v>176</v>
      </c>
      <c r="C86" s="335"/>
      <c r="D86" s="336"/>
      <c r="E86" s="337"/>
      <c r="F86" s="336"/>
      <c r="G86" s="338"/>
      <c r="H86" s="338"/>
      <c r="I86" s="339"/>
      <c r="J86" s="340"/>
      <c r="K86" s="414"/>
      <c r="L86" s="414"/>
      <c r="M86" s="419" t="s">
        <v>636</v>
      </c>
      <c r="N86" s="343"/>
    </row>
    <row r="87" spans="1:14" ht="21.75" customHeight="1" x14ac:dyDescent="0.35">
      <c r="A87" s="401"/>
      <c r="B87" s="51" t="s">
        <v>179</v>
      </c>
      <c r="C87" s="335"/>
      <c r="D87" s="336"/>
      <c r="E87" s="337"/>
      <c r="F87" s="336"/>
      <c r="G87" s="338"/>
      <c r="H87" s="338"/>
      <c r="I87" s="339"/>
      <c r="J87" s="340"/>
      <c r="K87" s="414"/>
      <c r="L87" s="414" t="s">
        <v>637</v>
      </c>
      <c r="M87" s="419" t="s">
        <v>638</v>
      </c>
      <c r="N87" s="343"/>
    </row>
    <row r="88" spans="1:14" ht="21.75" customHeight="1" x14ac:dyDescent="0.35">
      <c r="A88" s="401"/>
      <c r="B88" s="115" t="s">
        <v>182</v>
      </c>
      <c r="C88" s="335"/>
      <c r="D88" s="336"/>
      <c r="E88" s="337"/>
      <c r="F88" s="336"/>
      <c r="G88" s="338"/>
      <c r="H88" s="338"/>
      <c r="I88" s="339"/>
      <c r="J88" s="340"/>
      <c r="K88" s="344"/>
      <c r="L88" s="946" t="s">
        <v>1590</v>
      </c>
      <c r="M88" s="948" t="s">
        <v>1591</v>
      </c>
      <c r="N88" s="343"/>
    </row>
    <row r="89" spans="1:14" ht="21.75" customHeight="1" x14ac:dyDescent="0.35">
      <c r="A89" s="937"/>
      <c r="B89" s="938" t="s">
        <v>185</v>
      </c>
      <c r="C89" s="939"/>
      <c r="D89" s="940"/>
      <c r="E89" s="941"/>
      <c r="F89" s="940"/>
      <c r="G89" s="942"/>
      <c r="H89" s="942"/>
      <c r="I89" s="355"/>
      <c r="J89" s="356"/>
      <c r="K89" s="943"/>
      <c r="L89" s="943"/>
      <c r="M89" s="948" t="s">
        <v>1592</v>
      </c>
      <c r="N89" s="945"/>
    </row>
    <row r="90" spans="1:14" ht="21.75" customHeight="1" x14ac:dyDescent="0.35">
      <c r="A90" s="937"/>
      <c r="B90" s="938"/>
      <c r="C90" s="939"/>
      <c r="D90" s="940"/>
      <c r="E90" s="941"/>
      <c r="F90" s="940"/>
      <c r="G90" s="942"/>
      <c r="H90" s="942"/>
      <c r="I90" s="355"/>
      <c r="J90" s="356"/>
      <c r="K90" s="943"/>
      <c r="L90" s="943"/>
      <c r="M90" s="948"/>
      <c r="N90" s="945"/>
    </row>
    <row r="91" spans="1:14" ht="21.75" customHeight="1" x14ac:dyDescent="0.35">
      <c r="A91" s="412"/>
      <c r="B91" s="420"/>
      <c r="C91" s="421"/>
      <c r="D91" s="363"/>
      <c r="E91" s="364"/>
      <c r="F91" s="363"/>
      <c r="G91" s="365"/>
      <c r="H91" s="365"/>
      <c r="I91" s="366"/>
      <c r="J91" s="367"/>
      <c r="K91" s="422"/>
      <c r="L91" s="422"/>
      <c r="M91" s="423"/>
      <c r="N91" s="343"/>
    </row>
    <row r="92" spans="1:14" ht="21.75" customHeight="1" x14ac:dyDescent="0.25">
      <c r="A92" s="424"/>
      <c r="B92" s="425" t="s">
        <v>639</v>
      </c>
      <c r="C92" s="426">
        <f t="shared" ref="C92:J92" si="1">SUM(C28:C91)</f>
        <v>45989000</v>
      </c>
      <c r="D92" s="426">
        <f t="shared" si="1"/>
        <v>0</v>
      </c>
      <c r="E92" s="426">
        <f t="shared" si="1"/>
        <v>0</v>
      </c>
      <c r="F92" s="426">
        <f t="shared" si="1"/>
        <v>0</v>
      </c>
      <c r="G92" s="426">
        <f t="shared" si="1"/>
        <v>4296000</v>
      </c>
      <c r="H92" s="426">
        <f t="shared" si="1"/>
        <v>16164000</v>
      </c>
      <c r="I92" s="426">
        <f t="shared" si="1"/>
        <v>20460000</v>
      </c>
      <c r="J92" s="426">
        <f t="shared" si="1"/>
        <v>0</v>
      </c>
      <c r="K92" s="427"/>
      <c r="L92" s="427"/>
      <c r="M92" s="428"/>
      <c r="N92" s="343"/>
    </row>
    <row r="93" spans="1:14" ht="21.75" customHeight="1" x14ac:dyDescent="0.35">
      <c r="A93" s="429"/>
      <c r="B93" s="430" t="s">
        <v>39</v>
      </c>
      <c r="C93" s="431">
        <f t="shared" ref="C93:J93" si="2">+C26+C92</f>
        <v>46449000</v>
      </c>
      <c r="D93" s="431">
        <f t="shared" si="2"/>
        <v>0</v>
      </c>
      <c r="E93" s="431">
        <f t="shared" si="2"/>
        <v>0</v>
      </c>
      <c r="F93" s="431">
        <f t="shared" si="2"/>
        <v>0</v>
      </c>
      <c r="G93" s="431">
        <f t="shared" si="2"/>
        <v>4296000</v>
      </c>
      <c r="H93" s="431">
        <f t="shared" si="2"/>
        <v>16164000</v>
      </c>
      <c r="I93" s="431">
        <f t="shared" si="2"/>
        <v>20460000</v>
      </c>
      <c r="J93" s="431">
        <f t="shared" si="2"/>
        <v>0</v>
      </c>
      <c r="K93" s="432"/>
      <c r="L93" s="432"/>
      <c r="M93" s="433"/>
      <c r="N93" s="434"/>
    </row>
    <row r="95" spans="1:14" x14ac:dyDescent="0.25"/>
    <row r="96" spans="1:14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</sheetData>
  <mergeCells count="14">
    <mergeCell ref="M73:N73"/>
    <mergeCell ref="C6:C8"/>
    <mergeCell ref="E6:E9"/>
    <mergeCell ref="F6:I6"/>
    <mergeCell ref="L6:L9"/>
    <mergeCell ref="M6:M9"/>
    <mergeCell ref="A6:A9"/>
    <mergeCell ref="B6:B9"/>
    <mergeCell ref="A1:N1"/>
    <mergeCell ref="A2:N2"/>
    <mergeCell ref="A3:M3"/>
    <mergeCell ref="A4:N4"/>
    <mergeCell ref="A5:N5"/>
    <mergeCell ref="N6:N9"/>
  </mergeCells>
  <printOptions horizontalCentered="1"/>
  <pageMargins left="0.15748031496062992" right="0.23622047244094491" top="0.39370078740157483" bottom="0.27559055118110237" header="0" footer="0"/>
  <pageSetup paperSize="5" scale="65" firstPageNumber="16" orientation="landscape" useFirstPageNumber="1" r:id="rId1"/>
  <headerFooter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6DDE8"/>
    <pageSetUpPr fitToPage="1"/>
  </sheetPr>
  <dimension ref="A1:Q1003"/>
  <sheetViews>
    <sheetView zoomScale="60" zoomScaleNormal="60" workbookViewId="0">
      <pane ySplit="9" topLeftCell="A10" activePane="bottomLeft" state="frozen"/>
      <selection activeCell="F11" sqref="F11:H11"/>
      <selection pane="bottomLeft" activeCell="T17" sqref="T17"/>
    </sheetView>
  </sheetViews>
  <sheetFormatPr defaultColWidth="14.42578125" defaultRowHeight="15" customHeight="1" x14ac:dyDescent="0.25"/>
  <cols>
    <col min="1" max="1" width="5.42578125" style="19" customWidth="1"/>
    <col min="2" max="2" width="54.28515625" style="19" customWidth="1"/>
    <col min="3" max="3" width="17.140625" style="19" customWidth="1"/>
    <col min="4" max="4" width="18" style="19" customWidth="1"/>
    <col min="5" max="5" width="14.28515625" style="19" customWidth="1"/>
    <col min="6" max="6" width="16.85546875" style="19" customWidth="1"/>
    <col min="7" max="7" width="18.42578125" style="19" customWidth="1"/>
    <col min="8" max="8" width="14.42578125" style="19"/>
    <col min="9" max="9" width="17.7109375" style="19" customWidth="1"/>
    <col min="10" max="10" width="16" style="19" customWidth="1"/>
    <col min="11" max="11" width="16.7109375" style="19" customWidth="1"/>
    <col min="12" max="12" width="19.28515625" style="19" customWidth="1"/>
    <col min="13" max="13" width="17.7109375" style="19" customWidth="1"/>
    <col min="14" max="14" width="16.42578125" style="19" customWidth="1"/>
    <col min="15" max="15" width="14.85546875" style="19" customWidth="1"/>
    <col min="16" max="16" width="58.85546875" style="19" customWidth="1"/>
    <col min="17" max="17" width="7.5703125" style="19" hidden="1" customWidth="1"/>
    <col min="18" max="27" width="6.85546875" style="19" customWidth="1"/>
    <col min="28" max="16384" width="14.42578125" style="19"/>
  </cols>
  <sheetData>
    <row r="1" spans="1:17" ht="21.75" customHeight="1" x14ac:dyDescent="0.25">
      <c r="A1" s="1342" t="s">
        <v>553</v>
      </c>
      <c r="B1" s="1343"/>
      <c r="C1" s="1343"/>
      <c r="D1" s="1343"/>
      <c r="E1" s="1343"/>
      <c r="F1" s="1343"/>
      <c r="G1" s="1343"/>
      <c r="H1" s="1343"/>
      <c r="I1" s="1343"/>
      <c r="J1" s="1343"/>
      <c r="K1" s="1343"/>
      <c r="L1" s="1343"/>
      <c r="M1" s="1343"/>
      <c r="N1" s="1343"/>
      <c r="O1" s="1343"/>
      <c r="P1" s="1343"/>
      <c r="Q1" s="1343"/>
    </row>
    <row r="2" spans="1:17" ht="21.75" customHeight="1" x14ac:dyDescent="0.25">
      <c r="A2" s="1342" t="s">
        <v>334</v>
      </c>
      <c r="B2" s="1343"/>
      <c r="C2" s="1343"/>
      <c r="D2" s="1343"/>
      <c r="E2" s="1343"/>
      <c r="F2" s="1343"/>
      <c r="G2" s="1343"/>
      <c r="H2" s="1343"/>
      <c r="I2" s="1343"/>
      <c r="J2" s="1343"/>
      <c r="K2" s="1343"/>
      <c r="L2" s="1343"/>
      <c r="M2" s="1343"/>
      <c r="N2" s="1343"/>
      <c r="O2" s="1343"/>
      <c r="P2" s="1343"/>
      <c r="Q2" s="1343"/>
    </row>
    <row r="3" spans="1:17" ht="21.75" customHeight="1" x14ac:dyDescent="0.25">
      <c r="A3" s="1342" t="s">
        <v>1670</v>
      </c>
      <c r="B3" s="1343"/>
      <c r="C3" s="1343"/>
      <c r="D3" s="1343"/>
      <c r="E3" s="1343"/>
      <c r="F3" s="1343"/>
      <c r="G3" s="1343"/>
      <c r="H3" s="1343"/>
      <c r="I3" s="1343"/>
      <c r="J3" s="1343"/>
      <c r="K3" s="1343"/>
      <c r="L3" s="1343"/>
      <c r="M3" s="1343"/>
      <c r="N3" s="1343"/>
      <c r="O3" s="1343"/>
      <c r="P3" s="1343"/>
      <c r="Q3" s="1343"/>
    </row>
    <row r="4" spans="1:17" ht="21.75" customHeight="1" x14ac:dyDescent="0.25">
      <c r="A4" s="1342" t="s">
        <v>0</v>
      </c>
      <c r="B4" s="1343"/>
      <c r="C4" s="1343"/>
      <c r="D4" s="1343"/>
      <c r="E4" s="1343"/>
      <c r="F4" s="1343"/>
      <c r="G4" s="1343"/>
      <c r="H4" s="1343"/>
      <c r="I4" s="1343"/>
      <c r="J4" s="1343"/>
      <c r="K4" s="1343"/>
      <c r="L4" s="1343"/>
      <c r="M4" s="1343"/>
      <c r="N4" s="1343"/>
      <c r="O4" s="1343"/>
      <c r="P4" s="1343"/>
      <c r="Q4" s="1343"/>
    </row>
    <row r="5" spans="1:17" ht="21.75" customHeight="1" x14ac:dyDescent="0.25">
      <c r="A5" s="1369" t="s">
        <v>24</v>
      </c>
      <c r="B5" s="1343"/>
      <c r="C5" s="1343"/>
      <c r="D5" s="1343"/>
      <c r="E5" s="1343"/>
      <c r="F5" s="1343"/>
      <c r="G5" s="1343"/>
      <c r="H5" s="1343"/>
      <c r="I5" s="1343"/>
      <c r="J5" s="1343"/>
      <c r="K5" s="1343"/>
      <c r="L5" s="1343"/>
      <c r="M5" s="1343"/>
      <c r="N5" s="1343"/>
      <c r="O5" s="1343"/>
      <c r="P5" s="1343"/>
      <c r="Q5" s="1343"/>
    </row>
    <row r="6" spans="1:17" ht="21.75" customHeight="1" x14ac:dyDescent="0.25">
      <c r="A6" s="1346" t="s">
        <v>25</v>
      </c>
      <c r="B6" s="1346" t="s">
        <v>26</v>
      </c>
      <c r="C6" s="1336" t="s">
        <v>335</v>
      </c>
      <c r="D6" s="1338" t="s">
        <v>640</v>
      </c>
      <c r="E6" s="1336" t="s">
        <v>555</v>
      </c>
      <c r="F6" s="435" t="s">
        <v>16</v>
      </c>
      <c r="G6" s="1338" t="s">
        <v>30</v>
      </c>
      <c r="H6" s="1339" t="s">
        <v>31</v>
      </c>
      <c r="I6" s="1340"/>
      <c r="J6" s="1340"/>
      <c r="K6" s="1341"/>
      <c r="L6" s="436" t="s">
        <v>32</v>
      </c>
      <c r="M6" s="436" t="s">
        <v>337</v>
      </c>
      <c r="N6" s="305" t="s">
        <v>557</v>
      </c>
      <c r="O6" s="1356" t="s">
        <v>33</v>
      </c>
      <c r="P6" s="1368" t="s">
        <v>338</v>
      </c>
      <c r="Q6" s="1346" t="s">
        <v>339</v>
      </c>
    </row>
    <row r="7" spans="1:17" ht="21.75" customHeight="1" x14ac:dyDescent="0.25">
      <c r="A7" s="1337"/>
      <c r="B7" s="1337"/>
      <c r="C7" s="1337"/>
      <c r="D7" s="1337"/>
      <c r="E7" s="1337"/>
      <c r="F7" s="437" t="s">
        <v>29</v>
      </c>
      <c r="G7" s="1337"/>
      <c r="H7" s="31" t="s">
        <v>36</v>
      </c>
      <c r="I7" s="32" t="s">
        <v>340</v>
      </c>
      <c r="J7" s="32" t="s">
        <v>38</v>
      </c>
      <c r="K7" s="438" t="s">
        <v>39</v>
      </c>
      <c r="L7" s="438" t="s">
        <v>641</v>
      </c>
      <c r="M7" s="438" t="s">
        <v>642</v>
      </c>
      <c r="N7" s="310" t="s">
        <v>560</v>
      </c>
      <c r="O7" s="1349"/>
      <c r="P7" s="1352"/>
      <c r="Q7" s="1337"/>
    </row>
    <row r="8" spans="1:17" ht="21.75" customHeight="1" x14ac:dyDescent="0.25">
      <c r="A8" s="1337"/>
      <c r="B8" s="1337"/>
      <c r="C8" s="1337"/>
      <c r="D8" s="1337"/>
      <c r="E8" s="1337"/>
      <c r="F8" s="437" t="s">
        <v>35</v>
      </c>
      <c r="G8" s="1337"/>
      <c r="H8" s="31" t="s">
        <v>42</v>
      </c>
      <c r="I8" s="32" t="s">
        <v>43</v>
      </c>
      <c r="J8" s="32" t="s">
        <v>44</v>
      </c>
      <c r="K8" s="438" t="s">
        <v>643</v>
      </c>
      <c r="L8" s="439" t="s">
        <v>343</v>
      </c>
      <c r="M8" s="438"/>
      <c r="N8" s="310"/>
      <c r="O8" s="1349"/>
      <c r="P8" s="1352"/>
      <c r="Q8" s="1337"/>
    </row>
    <row r="9" spans="1:17" ht="21.75" customHeight="1" x14ac:dyDescent="0.25">
      <c r="A9" s="1347"/>
      <c r="B9" s="1347"/>
      <c r="C9" s="33" t="s">
        <v>48</v>
      </c>
      <c r="D9" s="193" t="s">
        <v>49</v>
      </c>
      <c r="E9" s="1347"/>
      <c r="F9" s="440" t="s">
        <v>644</v>
      </c>
      <c r="G9" s="33" t="s">
        <v>345</v>
      </c>
      <c r="H9" s="34" t="s">
        <v>52</v>
      </c>
      <c r="I9" s="34" t="s">
        <v>53</v>
      </c>
      <c r="J9" s="34" t="s">
        <v>54</v>
      </c>
      <c r="K9" s="441" t="s">
        <v>56</v>
      </c>
      <c r="L9" s="441" t="s">
        <v>645</v>
      </c>
      <c r="M9" s="442" t="s">
        <v>646</v>
      </c>
      <c r="N9" s="317"/>
      <c r="O9" s="1350"/>
      <c r="P9" s="1353"/>
      <c r="Q9" s="1347"/>
    </row>
    <row r="10" spans="1:17" ht="24.75" customHeight="1" x14ac:dyDescent="0.35">
      <c r="A10" s="443"/>
      <c r="B10" s="444" t="s">
        <v>113</v>
      </c>
      <c r="C10" s="445"/>
      <c r="D10" s="445"/>
      <c r="E10" s="445"/>
      <c r="F10" s="445"/>
      <c r="G10" s="445"/>
      <c r="H10" s="446"/>
      <c r="I10" s="446"/>
      <c r="J10" s="446"/>
      <c r="K10" s="446"/>
      <c r="L10" s="446"/>
      <c r="M10" s="447"/>
      <c r="N10" s="448"/>
      <c r="O10" s="448"/>
      <c r="P10" s="449"/>
      <c r="Q10" s="450"/>
    </row>
    <row r="11" spans="1:17" ht="24.75" customHeight="1" x14ac:dyDescent="0.35">
      <c r="A11" s="44"/>
      <c r="B11" s="451" t="s">
        <v>647</v>
      </c>
      <c r="C11" s="55"/>
      <c r="D11" s="55"/>
      <c r="E11" s="55"/>
      <c r="F11" s="452"/>
      <c r="G11" s="55"/>
      <c r="H11" s="453"/>
      <c r="I11" s="453"/>
      <c r="J11" s="453"/>
      <c r="K11" s="454"/>
      <c r="L11" s="454"/>
      <c r="M11" s="452"/>
      <c r="N11" s="455"/>
      <c r="O11" s="455"/>
      <c r="P11" s="456"/>
      <c r="Q11" s="456"/>
    </row>
    <row r="12" spans="1:17" ht="24.75" customHeight="1" x14ac:dyDescent="0.35">
      <c r="A12" s="457"/>
      <c r="B12" s="458" t="s">
        <v>648</v>
      </c>
      <c r="C12" s="329"/>
      <c r="D12" s="329"/>
      <c r="E12" s="459"/>
      <c r="F12" s="452"/>
      <c r="G12" s="55"/>
      <c r="H12" s="453"/>
      <c r="I12" s="453"/>
      <c r="J12" s="453"/>
      <c r="K12" s="454"/>
      <c r="L12" s="454"/>
      <c r="M12" s="452"/>
      <c r="N12" s="460"/>
      <c r="O12" s="460"/>
      <c r="P12" s="49"/>
      <c r="Q12" s="171"/>
    </row>
    <row r="13" spans="1:17" ht="24.75" customHeight="1" x14ac:dyDescent="0.35">
      <c r="A13" s="461"/>
      <c r="B13" s="462" t="s">
        <v>69</v>
      </c>
      <c r="C13" s="463"/>
      <c r="D13" s="329"/>
      <c r="E13" s="459"/>
      <c r="F13" s="452"/>
      <c r="G13" s="55"/>
      <c r="H13" s="453"/>
      <c r="I13" s="453"/>
      <c r="J13" s="453"/>
      <c r="K13" s="454"/>
      <c r="L13" s="454"/>
      <c r="M13" s="452"/>
      <c r="N13" s="460"/>
      <c r="O13" s="460"/>
      <c r="P13" s="464"/>
      <c r="Q13" s="171"/>
    </row>
    <row r="14" spans="1:17" ht="21" x14ac:dyDescent="0.35">
      <c r="A14" s="401">
        <v>1</v>
      </c>
      <c r="B14" s="115" t="s">
        <v>649</v>
      </c>
      <c r="C14" s="335">
        <v>408100</v>
      </c>
      <c r="D14" s="329">
        <v>408100</v>
      </c>
      <c r="E14" s="459" t="s">
        <v>650</v>
      </c>
      <c r="F14" s="452">
        <f>C14-D14</f>
        <v>0</v>
      </c>
      <c r="G14" s="55">
        <v>408100</v>
      </c>
      <c r="H14" s="453"/>
      <c r="I14" s="453"/>
      <c r="J14" s="453"/>
      <c r="K14" s="454">
        <f>H14+I14+J14</f>
        <v>0</v>
      </c>
      <c r="L14" s="454">
        <f>G14+K14</f>
        <v>408100</v>
      </c>
      <c r="M14" s="452"/>
      <c r="N14" s="341" t="s">
        <v>651</v>
      </c>
      <c r="O14" s="341" t="s">
        <v>652</v>
      </c>
      <c r="P14" s="346" t="s">
        <v>653</v>
      </c>
      <c r="Q14" s="171"/>
    </row>
    <row r="15" spans="1:17" ht="21" x14ac:dyDescent="0.35">
      <c r="A15" s="401"/>
      <c r="B15" s="115" t="s">
        <v>654</v>
      </c>
      <c r="C15" s="465"/>
      <c r="D15" s="329"/>
      <c r="E15" s="459"/>
      <c r="F15" s="452"/>
      <c r="G15" s="55"/>
      <c r="H15" s="453"/>
      <c r="I15" s="453"/>
      <c r="J15" s="453"/>
      <c r="K15" s="454"/>
      <c r="L15" s="454"/>
      <c r="M15" s="452"/>
      <c r="N15" s="341"/>
      <c r="O15" s="341" t="s">
        <v>314</v>
      </c>
      <c r="P15" s="346" t="s">
        <v>655</v>
      </c>
      <c r="Q15" s="171"/>
    </row>
    <row r="16" spans="1:17" ht="21" x14ac:dyDescent="0.35">
      <c r="A16" s="401"/>
      <c r="B16" s="114" t="s">
        <v>656</v>
      </c>
      <c r="C16" s="465"/>
      <c r="D16" s="329"/>
      <c r="E16" s="459"/>
      <c r="F16" s="452"/>
      <c r="G16" s="55"/>
      <c r="H16" s="453"/>
      <c r="I16" s="453"/>
      <c r="J16" s="453"/>
      <c r="K16" s="454"/>
      <c r="L16" s="454"/>
      <c r="M16" s="452"/>
      <c r="N16" s="466"/>
      <c r="O16" s="466" t="s">
        <v>657</v>
      </c>
      <c r="P16" s="400" t="s">
        <v>291</v>
      </c>
      <c r="Q16" s="171"/>
    </row>
    <row r="17" spans="1:17" ht="21" x14ac:dyDescent="0.35">
      <c r="A17" s="401"/>
      <c r="B17" s="114" t="s">
        <v>658</v>
      </c>
      <c r="C17" s="465"/>
      <c r="D17" s="329"/>
      <c r="E17" s="459"/>
      <c r="F17" s="452"/>
      <c r="G17" s="55"/>
      <c r="H17" s="453"/>
      <c r="I17" s="453"/>
      <c r="J17" s="453"/>
      <c r="K17" s="454"/>
      <c r="L17" s="454"/>
      <c r="M17" s="452"/>
      <c r="N17" s="414"/>
      <c r="O17" s="414" t="s">
        <v>350</v>
      </c>
      <c r="P17" s="133" t="s">
        <v>659</v>
      </c>
      <c r="Q17" s="171"/>
    </row>
    <row r="18" spans="1:17" ht="21" x14ac:dyDescent="0.35">
      <c r="A18" s="44"/>
      <c r="B18" s="67"/>
      <c r="C18" s="467"/>
      <c r="D18" s="329"/>
      <c r="E18" s="459"/>
      <c r="F18" s="452"/>
      <c r="G18" s="55"/>
      <c r="H18" s="453"/>
      <c r="I18" s="453"/>
      <c r="J18" s="453"/>
      <c r="K18" s="454"/>
      <c r="L18" s="454"/>
      <c r="M18" s="452"/>
      <c r="N18" s="414"/>
      <c r="O18" s="414" t="s">
        <v>660</v>
      </c>
      <c r="P18" s="342" t="s">
        <v>661</v>
      </c>
      <c r="Q18" s="171"/>
    </row>
    <row r="19" spans="1:17" ht="21" x14ac:dyDescent="0.35">
      <c r="A19" s="44"/>
      <c r="B19" s="67"/>
      <c r="C19" s="467"/>
      <c r="D19" s="329"/>
      <c r="E19" s="459"/>
      <c r="F19" s="452"/>
      <c r="G19" s="55"/>
      <c r="H19" s="453"/>
      <c r="I19" s="453"/>
      <c r="J19" s="453"/>
      <c r="K19" s="454"/>
      <c r="L19" s="454"/>
      <c r="M19" s="452"/>
      <c r="N19" s="414"/>
      <c r="O19" s="414" t="s">
        <v>662</v>
      </c>
      <c r="P19" s="342" t="s">
        <v>421</v>
      </c>
      <c r="Q19" s="171"/>
    </row>
    <row r="20" spans="1:17" ht="21" x14ac:dyDescent="0.35">
      <c r="A20" s="44"/>
      <c r="B20" s="67"/>
      <c r="C20" s="467"/>
      <c r="D20" s="329"/>
      <c r="E20" s="459"/>
      <c r="F20" s="452"/>
      <c r="G20" s="55"/>
      <c r="H20" s="453"/>
      <c r="I20" s="453"/>
      <c r="J20" s="453"/>
      <c r="K20" s="454"/>
      <c r="L20" s="454"/>
      <c r="M20" s="452"/>
      <c r="N20" s="414"/>
      <c r="O20" s="414" t="s">
        <v>663</v>
      </c>
      <c r="P20" s="342" t="s">
        <v>664</v>
      </c>
      <c r="Q20" s="171"/>
    </row>
    <row r="21" spans="1:17" ht="21" x14ac:dyDescent="0.35">
      <c r="A21" s="44"/>
      <c r="B21" s="67"/>
      <c r="C21" s="467"/>
      <c r="D21" s="329"/>
      <c r="E21" s="459"/>
      <c r="F21" s="452"/>
      <c r="G21" s="55"/>
      <c r="H21" s="453"/>
      <c r="I21" s="453"/>
      <c r="J21" s="453"/>
      <c r="K21" s="454"/>
      <c r="L21" s="454"/>
      <c r="M21" s="452"/>
      <c r="N21" s="414"/>
      <c r="O21" s="414" t="s">
        <v>663</v>
      </c>
      <c r="P21" s="342" t="s">
        <v>665</v>
      </c>
      <c r="Q21" s="171"/>
    </row>
    <row r="22" spans="1:17" ht="21" x14ac:dyDescent="0.35">
      <c r="A22" s="44"/>
      <c r="B22" s="67"/>
      <c r="C22" s="467"/>
      <c r="D22" s="329"/>
      <c r="E22" s="459"/>
      <c r="F22" s="452"/>
      <c r="G22" s="55"/>
      <c r="H22" s="453"/>
      <c r="I22" s="453"/>
      <c r="J22" s="453"/>
      <c r="K22" s="454"/>
      <c r="L22" s="454"/>
      <c r="M22" s="452"/>
      <c r="N22" s="414"/>
      <c r="O22" s="414" t="s">
        <v>666</v>
      </c>
      <c r="P22" s="133" t="s">
        <v>667</v>
      </c>
      <c r="Q22" s="171"/>
    </row>
    <row r="23" spans="1:17" ht="21" x14ac:dyDescent="0.35">
      <c r="A23" s="44"/>
      <c r="B23" s="67"/>
      <c r="C23" s="467"/>
      <c r="D23" s="329"/>
      <c r="E23" s="459"/>
      <c r="F23" s="452"/>
      <c r="G23" s="55"/>
      <c r="H23" s="453"/>
      <c r="I23" s="453"/>
      <c r="J23" s="453"/>
      <c r="K23" s="454"/>
      <c r="L23" s="454"/>
      <c r="M23" s="452"/>
      <c r="N23" s="414"/>
      <c r="O23" s="414" t="s">
        <v>650</v>
      </c>
      <c r="P23" s="133" t="s">
        <v>668</v>
      </c>
      <c r="Q23" s="171"/>
    </row>
    <row r="24" spans="1:17" ht="21" x14ac:dyDescent="0.35">
      <c r="A24" s="44"/>
      <c r="B24" s="67"/>
      <c r="C24" s="467"/>
      <c r="D24" s="329"/>
      <c r="E24" s="459"/>
      <c r="F24" s="452"/>
      <c r="G24" s="55"/>
      <c r="H24" s="453"/>
      <c r="I24" s="453"/>
      <c r="J24" s="453"/>
      <c r="K24" s="454"/>
      <c r="L24" s="454"/>
      <c r="M24" s="452"/>
      <c r="N24" s="468"/>
      <c r="O24" s="468">
        <v>24780</v>
      </c>
      <c r="P24" s="133" t="s">
        <v>669</v>
      </c>
      <c r="Q24" s="171"/>
    </row>
    <row r="25" spans="1:17" ht="22.5" x14ac:dyDescent="0.35">
      <c r="A25" s="44"/>
      <c r="B25" s="67"/>
      <c r="C25" s="467"/>
      <c r="D25" s="329"/>
      <c r="E25" s="459"/>
      <c r="F25" s="452"/>
      <c r="G25" s="55"/>
      <c r="H25" s="453"/>
      <c r="I25" s="453"/>
      <c r="J25" s="453"/>
      <c r="K25" s="454"/>
      <c r="L25" s="454"/>
      <c r="M25" s="452"/>
      <c r="N25" s="469"/>
      <c r="O25" s="470">
        <v>24796</v>
      </c>
      <c r="P25" s="471" t="s">
        <v>427</v>
      </c>
      <c r="Q25" s="171"/>
    </row>
    <row r="26" spans="1:17" ht="21" x14ac:dyDescent="0.35">
      <c r="A26" s="401"/>
      <c r="B26" s="472" t="s">
        <v>354</v>
      </c>
      <c r="C26" s="473"/>
      <c r="D26" s="329"/>
      <c r="E26" s="459"/>
      <c r="F26" s="452"/>
      <c r="G26" s="55"/>
      <c r="H26" s="453"/>
      <c r="I26" s="453"/>
      <c r="J26" s="453"/>
      <c r="K26" s="454"/>
      <c r="L26" s="454"/>
      <c r="M26" s="452"/>
      <c r="N26" s="460"/>
      <c r="O26" s="460"/>
      <c r="P26" s="464"/>
      <c r="Q26" s="171"/>
    </row>
    <row r="27" spans="1:17" ht="21" x14ac:dyDescent="0.35">
      <c r="A27" s="401">
        <v>2</v>
      </c>
      <c r="B27" s="114" t="s">
        <v>670</v>
      </c>
      <c r="C27" s="335">
        <v>8900</v>
      </c>
      <c r="D27" s="329">
        <v>8900</v>
      </c>
      <c r="E27" s="459" t="s">
        <v>671</v>
      </c>
      <c r="F27" s="452">
        <f>C27-D27</f>
        <v>0</v>
      </c>
      <c r="G27" s="55">
        <v>8900</v>
      </c>
      <c r="H27" s="453"/>
      <c r="I27" s="453"/>
      <c r="J27" s="453"/>
      <c r="K27" s="454">
        <f>H27+I27+J27</f>
        <v>0</v>
      </c>
      <c r="L27" s="454">
        <f>K27+G27</f>
        <v>8900</v>
      </c>
      <c r="M27" s="452"/>
      <c r="N27" s="474" t="s">
        <v>672</v>
      </c>
      <c r="O27" s="341" t="s">
        <v>652</v>
      </c>
      <c r="P27" s="346" t="s">
        <v>653</v>
      </c>
      <c r="Q27" s="171"/>
    </row>
    <row r="28" spans="1:17" ht="21" x14ac:dyDescent="0.35">
      <c r="A28" s="401"/>
      <c r="B28" s="114" t="s">
        <v>673</v>
      </c>
      <c r="C28" s="473"/>
      <c r="D28" s="329"/>
      <c r="E28" s="459"/>
      <c r="F28" s="452"/>
      <c r="G28" s="55"/>
      <c r="H28" s="453"/>
      <c r="I28" s="453"/>
      <c r="J28" s="453"/>
      <c r="K28" s="454"/>
      <c r="L28" s="454"/>
      <c r="M28" s="452"/>
      <c r="N28" s="341"/>
      <c r="O28" s="341" t="s">
        <v>311</v>
      </c>
      <c r="P28" s="346" t="s">
        <v>674</v>
      </c>
      <c r="Q28" s="171"/>
    </row>
    <row r="29" spans="1:17" ht="22.5" x14ac:dyDescent="0.35">
      <c r="A29" s="327"/>
      <c r="B29" s="475"/>
      <c r="C29" s="336"/>
      <c r="D29" s="329"/>
      <c r="E29" s="459"/>
      <c r="F29" s="452"/>
      <c r="G29" s="55"/>
      <c r="H29" s="453"/>
      <c r="I29" s="453"/>
      <c r="J29" s="453"/>
      <c r="K29" s="454"/>
      <c r="L29" s="454"/>
      <c r="M29" s="452"/>
      <c r="N29" s="468"/>
      <c r="O29" s="468">
        <v>24742</v>
      </c>
      <c r="P29" s="400" t="s">
        <v>291</v>
      </c>
      <c r="Q29" s="171"/>
    </row>
    <row r="30" spans="1:17" ht="22.5" x14ac:dyDescent="0.35">
      <c r="A30" s="327"/>
      <c r="B30" s="475"/>
      <c r="C30" s="336"/>
      <c r="D30" s="329"/>
      <c r="E30" s="459"/>
      <c r="F30" s="452"/>
      <c r="G30" s="55"/>
      <c r="H30" s="453"/>
      <c r="I30" s="453"/>
      <c r="J30" s="453"/>
      <c r="K30" s="454"/>
      <c r="L30" s="454"/>
      <c r="M30" s="452"/>
      <c r="N30" s="414"/>
      <c r="O30" s="414" t="s">
        <v>350</v>
      </c>
      <c r="P30" s="133" t="s">
        <v>659</v>
      </c>
      <c r="Q30" s="171"/>
    </row>
    <row r="31" spans="1:17" ht="22.5" x14ac:dyDescent="0.35">
      <c r="A31" s="327"/>
      <c r="B31" s="475"/>
      <c r="C31" s="336"/>
      <c r="D31" s="329"/>
      <c r="E31" s="459"/>
      <c r="F31" s="452"/>
      <c r="G31" s="55"/>
      <c r="H31" s="453"/>
      <c r="I31" s="453"/>
      <c r="J31" s="453"/>
      <c r="K31" s="454"/>
      <c r="L31" s="454"/>
      <c r="M31" s="452"/>
      <c r="N31" s="414"/>
      <c r="O31" s="414" t="s">
        <v>660</v>
      </c>
      <c r="P31" s="342" t="s">
        <v>661</v>
      </c>
      <c r="Q31" s="171"/>
    </row>
    <row r="32" spans="1:17" ht="21" x14ac:dyDescent="0.35">
      <c r="A32" s="44"/>
      <c r="B32" s="67"/>
      <c r="C32" s="467"/>
      <c r="D32" s="329"/>
      <c r="E32" s="459"/>
      <c r="F32" s="452"/>
      <c r="G32" s="55"/>
      <c r="H32" s="453"/>
      <c r="I32" s="453"/>
      <c r="J32" s="453"/>
      <c r="K32" s="454"/>
      <c r="L32" s="454"/>
      <c r="M32" s="452"/>
      <c r="N32" s="414"/>
      <c r="O32" s="414" t="s">
        <v>675</v>
      </c>
      <c r="P32" s="342" t="s">
        <v>665</v>
      </c>
      <c r="Q32" s="171"/>
    </row>
    <row r="33" spans="1:17" ht="21" x14ac:dyDescent="0.35">
      <c r="A33" s="44"/>
      <c r="B33" s="67"/>
      <c r="C33" s="467"/>
      <c r="D33" s="329"/>
      <c r="E33" s="459"/>
      <c r="F33" s="452"/>
      <c r="G33" s="55"/>
      <c r="H33" s="453"/>
      <c r="I33" s="453"/>
      <c r="J33" s="453"/>
      <c r="K33" s="454"/>
      <c r="L33" s="454"/>
      <c r="M33" s="452"/>
      <c r="N33" s="414"/>
      <c r="O33" s="414" t="s">
        <v>675</v>
      </c>
      <c r="P33" s="342" t="s">
        <v>676</v>
      </c>
      <c r="Q33" s="171"/>
    </row>
    <row r="34" spans="1:17" ht="21" x14ac:dyDescent="0.35">
      <c r="A34" s="44"/>
      <c r="B34" s="67"/>
      <c r="C34" s="467"/>
      <c r="D34" s="329"/>
      <c r="E34" s="459"/>
      <c r="F34" s="452"/>
      <c r="G34" s="55"/>
      <c r="H34" s="453"/>
      <c r="I34" s="453"/>
      <c r="J34" s="453"/>
      <c r="K34" s="454"/>
      <c r="L34" s="454"/>
      <c r="M34" s="452"/>
      <c r="N34" s="414"/>
      <c r="O34" s="414" t="s">
        <v>666</v>
      </c>
      <c r="P34" s="133" t="s">
        <v>667</v>
      </c>
      <c r="Q34" s="171"/>
    </row>
    <row r="35" spans="1:17" ht="21" x14ac:dyDescent="0.35">
      <c r="A35" s="44"/>
      <c r="B35" s="67"/>
      <c r="C35" s="467"/>
      <c r="D35" s="329"/>
      <c r="E35" s="459"/>
      <c r="F35" s="452"/>
      <c r="G35" s="55"/>
      <c r="H35" s="453"/>
      <c r="I35" s="453"/>
      <c r="J35" s="453"/>
      <c r="K35" s="454"/>
      <c r="L35" s="454"/>
      <c r="M35" s="452"/>
      <c r="N35" s="414"/>
      <c r="O35" s="414" t="s">
        <v>671</v>
      </c>
      <c r="P35" s="133" t="s">
        <v>497</v>
      </c>
      <c r="Q35" s="171"/>
    </row>
    <row r="36" spans="1:17" ht="21" x14ac:dyDescent="0.35">
      <c r="A36" s="44"/>
      <c r="B36" s="67"/>
      <c r="C36" s="467"/>
      <c r="D36" s="329"/>
      <c r="E36" s="459"/>
      <c r="F36" s="452"/>
      <c r="G36" s="55"/>
      <c r="H36" s="453"/>
      <c r="I36" s="453"/>
      <c r="J36" s="453"/>
      <c r="K36" s="454"/>
      <c r="L36" s="454"/>
      <c r="M36" s="452"/>
      <c r="N36" s="344"/>
      <c r="O36" s="468">
        <v>24784</v>
      </c>
      <c r="P36" s="133" t="s">
        <v>677</v>
      </c>
      <c r="Q36" s="171"/>
    </row>
    <row r="37" spans="1:17" ht="21" x14ac:dyDescent="0.35">
      <c r="A37" s="44"/>
      <c r="B37" s="67"/>
      <c r="C37" s="335"/>
      <c r="D37" s="329"/>
      <c r="E37" s="459"/>
      <c r="F37" s="452"/>
      <c r="G37" s="55"/>
      <c r="H37" s="453"/>
      <c r="I37" s="453"/>
      <c r="J37" s="453"/>
      <c r="K37" s="454"/>
      <c r="L37" s="454"/>
      <c r="M37" s="452"/>
      <c r="N37" s="460"/>
      <c r="O37" s="57">
        <v>24804</v>
      </c>
      <c r="P37" s="49" t="s">
        <v>678</v>
      </c>
      <c r="Q37" s="171"/>
    </row>
    <row r="38" spans="1:17" ht="21" x14ac:dyDescent="0.35">
      <c r="A38" s="44"/>
      <c r="B38" s="67"/>
      <c r="C38" s="335"/>
      <c r="D38" s="329"/>
      <c r="E38" s="459"/>
      <c r="F38" s="452"/>
      <c r="G38" s="55"/>
      <c r="H38" s="453"/>
      <c r="I38" s="453"/>
      <c r="J38" s="453"/>
      <c r="K38" s="454"/>
      <c r="L38" s="454"/>
      <c r="M38" s="452"/>
      <c r="N38" s="460"/>
      <c r="O38" s="57">
        <v>24833</v>
      </c>
      <c r="P38" s="49" t="s">
        <v>427</v>
      </c>
      <c r="Q38" s="171"/>
    </row>
    <row r="39" spans="1:17" ht="21" x14ac:dyDescent="0.35">
      <c r="A39" s="44"/>
      <c r="B39" s="67" t="s">
        <v>73</v>
      </c>
      <c r="C39" s="335"/>
      <c r="D39" s="329"/>
      <c r="E39" s="459"/>
      <c r="F39" s="452"/>
      <c r="G39" s="55"/>
      <c r="H39" s="453"/>
      <c r="I39" s="453"/>
      <c r="J39" s="453"/>
      <c r="K39" s="454"/>
      <c r="L39" s="454"/>
      <c r="M39" s="452"/>
      <c r="N39" s="460"/>
      <c r="O39" s="57"/>
      <c r="P39" s="464"/>
      <c r="Q39" s="171"/>
    </row>
    <row r="40" spans="1:17" ht="21" x14ac:dyDescent="0.35">
      <c r="A40" s="44">
        <v>3</v>
      </c>
      <c r="B40" s="476" t="s">
        <v>679</v>
      </c>
      <c r="C40" s="335">
        <v>19000</v>
      </c>
      <c r="D40" s="329">
        <v>19000</v>
      </c>
      <c r="E40" s="459" t="s">
        <v>671</v>
      </c>
      <c r="F40" s="452">
        <f>C40-D40</f>
        <v>0</v>
      </c>
      <c r="G40" s="55">
        <v>19000</v>
      </c>
      <c r="H40" s="453"/>
      <c r="I40" s="453"/>
      <c r="J40" s="453"/>
      <c r="K40" s="454">
        <f>H40+I40+J40</f>
        <v>0</v>
      </c>
      <c r="L40" s="454">
        <f>G40+K40</f>
        <v>19000</v>
      </c>
      <c r="M40" s="452"/>
      <c r="N40" s="474" t="s">
        <v>680</v>
      </c>
      <c r="O40" s="341" t="s">
        <v>652</v>
      </c>
      <c r="P40" s="346" t="s">
        <v>653</v>
      </c>
      <c r="Q40" s="171"/>
    </row>
    <row r="41" spans="1:17" ht="21" x14ac:dyDescent="0.35">
      <c r="A41" s="44"/>
      <c r="B41" s="67"/>
      <c r="C41" s="467"/>
      <c r="D41" s="329"/>
      <c r="E41" s="459"/>
      <c r="F41" s="452"/>
      <c r="G41" s="55"/>
      <c r="H41" s="453"/>
      <c r="I41" s="453"/>
      <c r="J41" s="453"/>
      <c r="K41" s="454"/>
      <c r="L41" s="454"/>
      <c r="M41" s="452"/>
      <c r="N41" s="341"/>
      <c r="O41" s="341" t="s">
        <v>311</v>
      </c>
      <c r="P41" s="346" t="s">
        <v>674</v>
      </c>
      <c r="Q41" s="171"/>
    </row>
    <row r="42" spans="1:17" ht="21" x14ac:dyDescent="0.35">
      <c r="A42" s="44"/>
      <c r="B42" s="67"/>
      <c r="C42" s="467"/>
      <c r="D42" s="329"/>
      <c r="E42" s="459"/>
      <c r="F42" s="452"/>
      <c r="G42" s="55"/>
      <c r="H42" s="453"/>
      <c r="I42" s="453"/>
      <c r="J42" s="453"/>
      <c r="K42" s="454"/>
      <c r="L42" s="454"/>
      <c r="M42" s="452"/>
      <c r="N42" s="468"/>
      <c r="O42" s="468">
        <v>24742</v>
      </c>
      <c r="P42" s="400" t="s">
        <v>291</v>
      </c>
      <c r="Q42" s="171"/>
    </row>
    <row r="43" spans="1:17" ht="21" x14ac:dyDescent="0.35">
      <c r="A43" s="44"/>
      <c r="B43" s="67"/>
      <c r="C43" s="467"/>
      <c r="D43" s="329"/>
      <c r="E43" s="459"/>
      <c r="F43" s="452"/>
      <c r="G43" s="55"/>
      <c r="H43" s="453"/>
      <c r="I43" s="453"/>
      <c r="J43" s="453"/>
      <c r="K43" s="454"/>
      <c r="L43" s="454"/>
      <c r="M43" s="452"/>
      <c r="N43" s="414"/>
      <c r="O43" s="414" t="s">
        <v>350</v>
      </c>
      <c r="P43" s="133" t="s">
        <v>659</v>
      </c>
      <c r="Q43" s="171"/>
    </row>
    <row r="44" spans="1:17" ht="21" x14ac:dyDescent="0.35">
      <c r="A44" s="44"/>
      <c r="B44" s="67"/>
      <c r="C44" s="467"/>
      <c r="D44" s="329"/>
      <c r="E44" s="459"/>
      <c r="F44" s="452"/>
      <c r="G44" s="55"/>
      <c r="H44" s="453"/>
      <c r="I44" s="453"/>
      <c r="J44" s="453"/>
      <c r="K44" s="454"/>
      <c r="L44" s="454"/>
      <c r="M44" s="452"/>
      <c r="N44" s="414"/>
      <c r="O44" s="414" t="s">
        <v>660</v>
      </c>
      <c r="P44" s="342" t="s">
        <v>661</v>
      </c>
      <c r="Q44" s="171"/>
    </row>
    <row r="45" spans="1:17" ht="21" x14ac:dyDescent="0.35">
      <c r="A45" s="44"/>
      <c r="B45" s="67"/>
      <c r="C45" s="467"/>
      <c r="D45" s="329"/>
      <c r="E45" s="459"/>
      <c r="F45" s="452"/>
      <c r="G45" s="55"/>
      <c r="H45" s="453"/>
      <c r="I45" s="453"/>
      <c r="J45" s="453"/>
      <c r="K45" s="454"/>
      <c r="L45" s="454"/>
      <c r="M45" s="452"/>
      <c r="N45" s="414"/>
      <c r="O45" s="414" t="s">
        <v>675</v>
      </c>
      <c r="P45" s="342" t="s">
        <v>665</v>
      </c>
      <c r="Q45" s="171"/>
    </row>
    <row r="46" spans="1:17" ht="21" x14ac:dyDescent="0.35">
      <c r="A46" s="44"/>
      <c r="B46" s="67"/>
      <c r="C46" s="467"/>
      <c r="D46" s="329"/>
      <c r="E46" s="459"/>
      <c r="F46" s="452"/>
      <c r="G46" s="55"/>
      <c r="H46" s="453"/>
      <c r="I46" s="453"/>
      <c r="J46" s="453"/>
      <c r="K46" s="454"/>
      <c r="L46" s="454"/>
      <c r="M46" s="452"/>
      <c r="N46" s="414"/>
      <c r="O46" s="414" t="s">
        <v>675</v>
      </c>
      <c r="P46" s="342" t="s">
        <v>676</v>
      </c>
      <c r="Q46" s="171"/>
    </row>
    <row r="47" spans="1:17" ht="21" x14ac:dyDescent="0.35">
      <c r="A47" s="1151"/>
      <c r="B47" s="1152"/>
      <c r="C47" s="1153"/>
      <c r="D47" s="1154"/>
      <c r="E47" s="1155"/>
      <c r="F47" s="479"/>
      <c r="G47" s="1028"/>
      <c r="H47" s="1156"/>
      <c r="I47" s="1156"/>
      <c r="J47" s="1156"/>
      <c r="K47" s="480"/>
      <c r="L47" s="480"/>
      <c r="M47" s="479"/>
      <c r="N47" s="1157"/>
      <c r="O47" s="1157" t="s">
        <v>666</v>
      </c>
      <c r="P47" s="944" t="s">
        <v>667</v>
      </c>
      <c r="Q47" s="171"/>
    </row>
    <row r="48" spans="1:17" ht="21" x14ac:dyDescent="0.35">
      <c r="A48" s="44"/>
      <c r="B48" s="949"/>
      <c r="C48" s="467"/>
      <c r="D48" s="329"/>
      <c r="E48" s="459"/>
      <c r="F48" s="452"/>
      <c r="G48" s="55"/>
      <c r="H48" s="1158"/>
      <c r="I48" s="1158"/>
      <c r="J48" s="1158"/>
      <c r="K48" s="454"/>
      <c r="L48" s="454"/>
      <c r="M48" s="452"/>
      <c r="N48" s="946"/>
      <c r="O48" s="946" t="s">
        <v>671</v>
      </c>
      <c r="P48" s="1159" t="s">
        <v>497</v>
      </c>
      <c r="Q48" s="171"/>
    </row>
    <row r="49" spans="1:17" ht="21" x14ac:dyDescent="0.35">
      <c r="A49" s="126"/>
      <c r="B49" s="482"/>
      <c r="C49" s="397"/>
      <c r="D49" s="483"/>
      <c r="E49" s="484"/>
      <c r="F49" s="447"/>
      <c r="G49" s="68"/>
      <c r="H49" s="485"/>
      <c r="I49" s="485"/>
      <c r="J49" s="485"/>
      <c r="K49" s="446"/>
      <c r="L49" s="446"/>
      <c r="M49" s="447"/>
      <c r="N49" s="394"/>
      <c r="O49" s="486">
        <v>24787</v>
      </c>
      <c r="P49" s="487" t="s">
        <v>677</v>
      </c>
      <c r="Q49" s="171"/>
    </row>
    <row r="50" spans="1:17" ht="21" x14ac:dyDescent="0.35">
      <c r="A50" s="44"/>
      <c r="B50" s="51"/>
      <c r="C50" s="467"/>
      <c r="D50" s="329"/>
      <c r="E50" s="459"/>
      <c r="F50" s="452"/>
      <c r="G50" s="55"/>
      <c r="H50" s="453"/>
      <c r="I50" s="453"/>
      <c r="J50" s="453"/>
      <c r="K50" s="454"/>
      <c r="L50" s="454"/>
      <c r="M50" s="452"/>
      <c r="N50" s="460"/>
      <c r="O50" s="57">
        <v>24804</v>
      </c>
      <c r="P50" s="49" t="s">
        <v>678</v>
      </c>
      <c r="Q50" s="171"/>
    </row>
    <row r="51" spans="1:17" ht="21" x14ac:dyDescent="0.35">
      <c r="A51" s="126"/>
      <c r="B51" s="67"/>
      <c r="C51" s="467"/>
      <c r="D51" s="329"/>
      <c r="E51" s="459"/>
      <c r="F51" s="452"/>
      <c r="G51" s="55"/>
      <c r="H51" s="453"/>
      <c r="I51" s="453"/>
      <c r="J51" s="453"/>
      <c r="K51" s="454"/>
      <c r="L51" s="454"/>
      <c r="M51" s="452"/>
      <c r="N51" s="460"/>
      <c r="O51" s="57">
        <v>24833</v>
      </c>
      <c r="P51" s="49" t="s">
        <v>427</v>
      </c>
      <c r="Q51" s="171"/>
    </row>
    <row r="52" spans="1:17" ht="21" x14ac:dyDescent="0.35">
      <c r="A52" s="44">
        <v>4</v>
      </c>
      <c r="B52" s="345" t="s">
        <v>681</v>
      </c>
      <c r="C52" s="335">
        <v>13800</v>
      </c>
      <c r="D52" s="329">
        <v>13800</v>
      </c>
      <c r="E52" s="1165" t="s">
        <v>671</v>
      </c>
      <c r="F52" s="452">
        <f>C52-D52</f>
        <v>0</v>
      </c>
      <c r="G52" s="55">
        <v>13800</v>
      </c>
      <c r="H52" s="1158"/>
      <c r="I52" s="1158"/>
      <c r="J52" s="1158"/>
      <c r="K52" s="454">
        <f>H52+I52+J52</f>
        <v>0</v>
      </c>
      <c r="L52" s="454">
        <f>G52+K52</f>
        <v>13800</v>
      </c>
      <c r="M52" s="452"/>
      <c r="N52" s="1166" t="s">
        <v>680</v>
      </c>
      <c r="O52" s="1120" t="s">
        <v>652</v>
      </c>
      <c r="P52" s="1145" t="s">
        <v>653</v>
      </c>
      <c r="Q52" s="171"/>
    </row>
    <row r="53" spans="1:17" ht="21" x14ac:dyDescent="0.35">
      <c r="A53" s="1167"/>
      <c r="B53" s="1168"/>
      <c r="C53" s="1125"/>
      <c r="D53" s="1169"/>
      <c r="E53" s="1170"/>
      <c r="F53" s="1171"/>
      <c r="G53" s="1018"/>
      <c r="H53" s="1172"/>
      <c r="I53" s="1172"/>
      <c r="J53" s="1172"/>
      <c r="K53" s="1173"/>
      <c r="L53" s="1173"/>
      <c r="M53" s="1171"/>
      <c r="N53" s="1174"/>
      <c r="O53" s="1174" t="s">
        <v>311</v>
      </c>
      <c r="P53" s="1175" t="s">
        <v>674</v>
      </c>
      <c r="Q53" s="171"/>
    </row>
    <row r="54" spans="1:17" ht="21" x14ac:dyDescent="0.35">
      <c r="A54" s="1160"/>
      <c r="B54" s="1161"/>
      <c r="C54" s="975"/>
      <c r="D54" s="987"/>
      <c r="E54" s="973"/>
      <c r="F54" s="447"/>
      <c r="G54" s="974"/>
      <c r="H54" s="1162"/>
      <c r="I54" s="1162"/>
      <c r="J54" s="1162"/>
      <c r="K54" s="1163"/>
      <c r="L54" s="1163"/>
      <c r="M54" s="447"/>
      <c r="N54" s="1164"/>
      <c r="O54" s="1164">
        <v>24742</v>
      </c>
      <c r="P54" s="953" t="s">
        <v>291</v>
      </c>
      <c r="Q54" s="171"/>
    </row>
    <row r="55" spans="1:17" ht="21" x14ac:dyDescent="0.35">
      <c r="A55" s="44"/>
      <c r="B55" s="67"/>
      <c r="C55" s="467"/>
      <c r="D55" s="329"/>
      <c r="E55" s="459"/>
      <c r="F55" s="452"/>
      <c r="G55" s="55"/>
      <c r="H55" s="453"/>
      <c r="I55" s="453"/>
      <c r="J55" s="453"/>
      <c r="K55" s="454"/>
      <c r="L55" s="454"/>
      <c r="M55" s="452"/>
      <c r="N55" s="414"/>
      <c r="O55" s="414" t="s">
        <v>350</v>
      </c>
      <c r="P55" s="133" t="s">
        <v>659</v>
      </c>
      <c r="Q55" s="171"/>
    </row>
    <row r="56" spans="1:17" ht="21" x14ac:dyDescent="0.35">
      <c r="A56" s="44"/>
      <c r="B56" s="67"/>
      <c r="C56" s="467"/>
      <c r="D56" s="329"/>
      <c r="E56" s="459"/>
      <c r="F56" s="452"/>
      <c r="G56" s="55"/>
      <c r="H56" s="453"/>
      <c r="I56" s="453"/>
      <c r="J56" s="453"/>
      <c r="K56" s="454"/>
      <c r="L56" s="454"/>
      <c r="M56" s="452"/>
      <c r="N56" s="414"/>
      <c r="O56" s="414" t="s">
        <v>660</v>
      </c>
      <c r="P56" s="342" t="s">
        <v>661</v>
      </c>
      <c r="Q56" s="171"/>
    </row>
    <row r="57" spans="1:17" ht="21" x14ac:dyDescent="0.35">
      <c r="A57" s="44"/>
      <c r="B57" s="67"/>
      <c r="C57" s="467"/>
      <c r="D57" s="329"/>
      <c r="E57" s="459"/>
      <c r="F57" s="452"/>
      <c r="G57" s="55"/>
      <c r="H57" s="453"/>
      <c r="I57" s="453"/>
      <c r="J57" s="453"/>
      <c r="K57" s="454"/>
      <c r="L57" s="454"/>
      <c r="M57" s="452"/>
      <c r="N57" s="414"/>
      <c r="O57" s="414" t="s">
        <v>675</v>
      </c>
      <c r="P57" s="342" t="s">
        <v>665</v>
      </c>
      <c r="Q57" s="171"/>
    </row>
    <row r="58" spans="1:17" ht="21" x14ac:dyDescent="0.35">
      <c r="A58" s="44"/>
      <c r="B58" s="67"/>
      <c r="C58" s="467"/>
      <c r="D58" s="329"/>
      <c r="E58" s="459"/>
      <c r="F58" s="452"/>
      <c r="G58" s="55"/>
      <c r="H58" s="453"/>
      <c r="I58" s="453"/>
      <c r="J58" s="453"/>
      <c r="K58" s="454"/>
      <c r="L58" s="454"/>
      <c r="M58" s="452"/>
      <c r="N58" s="414"/>
      <c r="O58" s="414" t="s">
        <v>675</v>
      </c>
      <c r="P58" s="342" t="s">
        <v>676</v>
      </c>
      <c r="Q58" s="171"/>
    </row>
    <row r="59" spans="1:17" ht="21" x14ac:dyDescent="0.35">
      <c r="A59" s="44"/>
      <c r="B59" s="67"/>
      <c r="C59" s="467"/>
      <c r="D59" s="329"/>
      <c r="E59" s="459"/>
      <c r="F59" s="452"/>
      <c r="G59" s="55"/>
      <c r="H59" s="453"/>
      <c r="I59" s="453"/>
      <c r="J59" s="453"/>
      <c r="K59" s="454"/>
      <c r="L59" s="454"/>
      <c r="M59" s="452"/>
      <c r="N59" s="414"/>
      <c r="O59" s="414" t="s">
        <v>666</v>
      </c>
      <c r="P59" s="133" t="s">
        <v>667</v>
      </c>
      <c r="Q59" s="171"/>
    </row>
    <row r="60" spans="1:17" ht="21" x14ac:dyDescent="0.35">
      <c r="A60" s="44"/>
      <c r="B60" s="67"/>
      <c r="C60" s="467"/>
      <c r="D60" s="329"/>
      <c r="E60" s="459"/>
      <c r="F60" s="452"/>
      <c r="G60" s="55"/>
      <c r="H60" s="453"/>
      <c r="I60" s="453"/>
      <c r="J60" s="453"/>
      <c r="K60" s="454"/>
      <c r="L60" s="454"/>
      <c r="M60" s="452"/>
      <c r="N60" s="414"/>
      <c r="O60" s="414" t="s">
        <v>671</v>
      </c>
      <c r="P60" s="133" t="s">
        <v>497</v>
      </c>
      <c r="Q60" s="171"/>
    </row>
    <row r="61" spans="1:17" ht="21" x14ac:dyDescent="0.35">
      <c r="A61" s="44"/>
      <c r="B61" s="67"/>
      <c r="C61" s="467"/>
      <c r="D61" s="329"/>
      <c r="E61" s="459"/>
      <c r="F61" s="452"/>
      <c r="G61" s="55"/>
      <c r="H61" s="453"/>
      <c r="I61" s="453"/>
      <c r="J61" s="453"/>
      <c r="K61" s="454"/>
      <c r="L61" s="454"/>
      <c r="M61" s="452"/>
      <c r="N61" s="344"/>
      <c r="O61" s="468">
        <v>24787</v>
      </c>
      <c r="P61" s="133" t="s">
        <v>677</v>
      </c>
      <c r="Q61" s="171"/>
    </row>
    <row r="62" spans="1:17" ht="21" x14ac:dyDescent="0.35">
      <c r="A62" s="126"/>
      <c r="B62" s="347"/>
      <c r="C62" s="335"/>
      <c r="D62" s="329"/>
      <c r="E62" s="459"/>
      <c r="F62" s="452"/>
      <c r="G62" s="55"/>
      <c r="H62" s="453"/>
      <c r="I62" s="453"/>
      <c r="J62" s="453"/>
      <c r="K62" s="454"/>
      <c r="L62" s="454"/>
      <c r="M62" s="452"/>
      <c r="N62" s="341"/>
      <c r="O62" s="57">
        <v>24804</v>
      </c>
      <c r="P62" s="49" t="s">
        <v>678</v>
      </c>
      <c r="Q62" s="171"/>
    </row>
    <row r="63" spans="1:17" ht="21" x14ac:dyDescent="0.35">
      <c r="A63" s="126"/>
      <c r="B63" s="347"/>
      <c r="C63" s="335"/>
      <c r="D63" s="329"/>
      <c r="E63" s="459"/>
      <c r="F63" s="452"/>
      <c r="G63" s="55"/>
      <c r="H63" s="453"/>
      <c r="I63" s="453"/>
      <c r="J63" s="453"/>
      <c r="K63" s="454"/>
      <c r="L63" s="454"/>
      <c r="M63" s="452"/>
      <c r="N63" s="341"/>
      <c r="O63" s="57">
        <v>24833</v>
      </c>
      <c r="P63" s="49" t="s">
        <v>427</v>
      </c>
    </row>
    <row r="64" spans="1:17" ht="21" x14ac:dyDescent="0.35">
      <c r="A64" s="126">
        <v>5</v>
      </c>
      <c r="B64" s="345" t="s">
        <v>682</v>
      </c>
      <c r="C64" s="335">
        <v>34800</v>
      </c>
      <c r="D64" s="329">
        <v>34800</v>
      </c>
      <c r="E64" s="488" t="s">
        <v>671</v>
      </c>
      <c r="F64" s="452">
        <f>C64-D64</f>
        <v>0</v>
      </c>
      <c r="G64" s="55">
        <v>34800</v>
      </c>
      <c r="H64" s="453"/>
      <c r="I64" s="453"/>
      <c r="J64" s="453"/>
      <c r="K64" s="454">
        <f>H64+I64+J64</f>
        <v>0</v>
      </c>
      <c r="L64" s="454">
        <f>G64+K64</f>
        <v>34800</v>
      </c>
      <c r="M64" s="452"/>
      <c r="N64" s="474" t="s">
        <v>680</v>
      </c>
      <c r="O64" s="341" t="s">
        <v>652</v>
      </c>
      <c r="P64" s="346" t="s">
        <v>653</v>
      </c>
    </row>
    <row r="65" spans="1:16" ht="21" x14ac:dyDescent="0.35">
      <c r="A65" s="126"/>
      <c r="B65" s="67"/>
      <c r="C65" s="467"/>
      <c r="D65" s="329"/>
      <c r="E65" s="459"/>
      <c r="F65" s="452"/>
      <c r="G65" s="55"/>
      <c r="H65" s="453"/>
      <c r="I65" s="453"/>
      <c r="J65" s="453"/>
      <c r="K65" s="454"/>
      <c r="L65" s="454"/>
      <c r="M65" s="452"/>
      <c r="N65" s="341"/>
      <c r="O65" s="341" t="s">
        <v>311</v>
      </c>
      <c r="P65" s="346" t="s">
        <v>674</v>
      </c>
    </row>
    <row r="66" spans="1:16" ht="21" x14ac:dyDescent="0.35">
      <c r="A66" s="126"/>
      <c r="B66" s="67"/>
      <c r="C66" s="467"/>
      <c r="D66" s="329"/>
      <c r="E66" s="459"/>
      <c r="F66" s="452"/>
      <c r="G66" s="55"/>
      <c r="H66" s="453"/>
      <c r="I66" s="453"/>
      <c r="J66" s="453"/>
      <c r="K66" s="454"/>
      <c r="L66" s="454"/>
      <c r="M66" s="452"/>
      <c r="N66" s="468"/>
      <c r="O66" s="468">
        <v>24742</v>
      </c>
      <c r="P66" s="400" t="s">
        <v>291</v>
      </c>
    </row>
    <row r="67" spans="1:16" ht="21" x14ac:dyDescent="0.35">
      <c r="A67" s="126"/>
      <c r="B67" s="67"/>
      <c r="C67" s="467"/>
      <c r="D67" s="329"/>
      <c r="E67" s="459"/>
      <c r="F67" s="452"/>
      <c r="G67" s="55"/>
      <c r="H67" s="453"/>
      <c r="I67" s="453"/>
      <c r="J67" s="453"/>
      <c r="K67" s="454"/>
      <c r="L67" s="454"/>
      <c r="M67" s="452"/>
      <c r="N67" s="414"/>
      <c r="O67" s="414" t="s">
        <v>350</v>
      </c>
      <c r="P67" s="133" t="s">
        <v>659</v>
      </c>
    </row>
    <row r="68" spans="1:16" ht="21" x14ac:dyDescent="0.35">
      <c r="A68" s="126"/>
      <c r="B68" s="67"/>
      <c r="C68" s="467"/>
      <c r="D68" s="329"/>
      <c r="E68" s="459"/>
      <c r="F68" s="452"/>
      <c r="G68" s="55"/>
      <c r="H68" s="453"/>
      <c r="I68" s="453"/>
      <c r="J68" s="453"/>
      <c r="K68" s="454"/>
      <c r="L68" s="454"/>
      <c r="M68" s="452"/>
      <c r="N68" s="414"/>
      <c r="O68" s="414" t="s">
        <v>660</v>
      </c>
      <c r="P68" s="342" t="s">
        <v>661</v>
      </c>
    </row>
    <row r="69" spans="1:16" ht="21" x14ac:dyDescent="0.35">
      <c r="A69" s="126"/>
      <c r="B69" s="67"/>
      <c r="C69" s="467"/>
      <c r="D69" s="329"/>
      <c r="E69" s="459"/>
      <c r="F69" s="452"/>
      <c r="G69" s="55"/>
      <c r="H69" s="453"/>
      <c r="I69" s="453"/>
      <c r="J69" s="453"/>
      <c r="K69" s="454"/>
      <c r="L69" s="454"/>
      <c r="M69" s="452"/>
      <c r="N69" s="414"/>
      <c r="O69" s="414" t="s">
        <v>675</v>
      </c>
      <c r="P69" s="342" t="s">
        <v>665</v>
      </c>
    </row>
    <row r="70" spans="1:16" ht="21" x14ac:dyDescent="0.35">
      <c r="A70" s="44"/>
      <c r="B70" s="67"/>
      <c r="C70" s="467"/>
      <c r="D70" s="329"/>
      <c r="E70" s="459"/>
      <c r="F70" s="452"/>
      <c r="G70" s="55"/>
      <c r="H70" s="453"/>
      <c r="I70" s="453"/>
      <c r="J70" s="453"/>
      <c r="K70" s="454"/>
      <c r="L70" s="454"/>
      <c r="M70" s="452"/>
      <c r="N70" s="414"/>
      <c r="O70" s="414" t="s">
        <v>675</v>
      </c>
      <c r="P70" s="342" t="s">
        <v>676</v>
      </c>
    </row>
    <row r="71" spans="1:16" ht="21" x14ac:dyDescent="0.35">
      <c r="A71" s="44"/>
      <c r="B71" s="67"/>
      <c r="C71" s="467"/>
      <c r="D71" s="329"/>
      <c r="E71" s="459"/>
      <c r="F71" s="452"/>
      <c r="G71" s="55"/>
      <c r="H71" s="453"/>
      <c r="I71" s="453"/>
      <c r="J71" s="453"/>
      <c r="K71" s="454"/>
      <c r="L71" s="454"/>
      <c r="M71" s="452"/>
      <c r="N71" s="414"/>
      <c r="O71" s="414" t="s">
        <v>666</v>
      </c>
      <c r="P71" s="133" t="s">
        <v>667</v>
      </c>
    </row>
    <row r="72" spans="1:16" ht="21" x14ac:dyDescent="0.35">
      <c r="A72" s="44"/>
      <c r="B72" s="67"/>
      <c r="C72" s="467"/>
      <c r="D72" s="329"/>
      <c r="E72" s="459"/>
      <c r="F72" s="452"/>
      <c r="G72" s="55"/>
      <c r="H72" s="453"/>
      <c r="I72" s="453"/>
      <c r="J72" s="453"/>
      <c r="K72" s="454"/>
      <c r="L72" s="454"/>
      <c r="M72" s="452"/>
      <c r="N72" s="414"/>
      <c r="O72" s="414" t="s">
        <v>671</v>
      </c>
      <c r="P72" s="133" t="s">
        <v>497</v>
      </c>
    </row>
    <row r="73" spans="1:16" ht="21" x14ac:dyDescent="0.35">
      <c r="A73" s="44"/>
      <c r="B73" s="67"/>
      <c r="C73" s="467"/>
      <c r="D73" s="329"/>
      <c r="E73" s="459"/>
      <c r="F73" s="452"/>
      <c r="G73" s="55"/>
      <c r="H73" s="453"/>
      <c r="I73" s="453"/>
      <c r="J73" s="453"/>
      <c r="K73" s="454"/>
      <c r="L73" s="454"/>
      <c r="M73" s="452"/>
      <c r="N73" s="344"/>
      <c r="O73" s="468">
        <v>24787</v>
      </c>
      <c r="P73" s="133" t="s">
        <v>677</v>
      </c>
    </row>
    <row r="74" spans="1:16" ht="21" x14ac:dyDescent="0.35">
      <c r="A74" s="44"/>
      <c r="B74" s="67"/>
      <c r="C74" s="467"/>
      <c r="D74" s="329"/>
      <c r="E74" s="459"/>
      <c r="F74" s="452"/>
      <c r="G74" s="55"/>
      <c r="H74" s="453"/>
      <c r="I74" s="453"/>
      <c r="J74" s="453"/>
      <c r="K74" s="454"/>
      <c r="L74" s="454"/>
      <c r="M74" s="452"/>
      <c r="N74" s="460"/>
      <c r="O74" s="57">
        <v>24804</v>
      </c>
      <c r="P74" s="49" t="s">
        <v>678</v>
      </c>
    </row>
    <row r="75" spans="1:16" ht="21" x14ac:dyDescent="0.35">
      <c r="A75" s="126"/>
      <c r="B75" s="347"/>
      <c r="C75" s="335"/>
      <c r="D75" s="329"/>
      <c r="E75" s="459"/>
      <c r="F75" s="452"/>
      <c r="G75" s="55"/>
      <c r="H75" s="453"/>
      <c r="I75" s="453"/>
      <c r="J75" s="453"/>
      <c r="K75" s="454"/>
      <c r="L75" s="454"/>
      <c r="M75" s="452"/>
      <c r="N75" s="341"/>
      <c r="O75" s="57">
        <v>24833</v>
      </c>
      <c r="P75" s="49" t="s">
        <v>427</v>
      </c>
    </row>
    <row r="76" spans="1:16" ht="21" x14ac:dyDescent="0.35">
      <c r="A76" s="126">
        <v>6</v>
      </c>
      <c r="B76" s="345" t="s">
        <v>683</v>
      </c>
      <c r="C76" s="335">
        <v>29000</v>
      </c>
      <c r="D76" s="329">
        <v>29000</v>
      </c>
      <c r="E76" s="459" t="s">
        <v>684</v>
      </c>
      <c r="F76" s="452">
        <f>C76-D76</f>
        <v>0</v>
      </c>
      <c r="G76" s="55">
        <v>29000</v>
      </c>
      <c r="H76" s="453"/>
      <c r="I76" s="453"/>
      <c r="J76" s="453"/>
      <c r="K76" s="454">
        <f>H76+I76+J76</f>
        <v>0</v>
      </c>
      <c r="L76" s="454">
        <f>G76+K76</f>
        <v>29000</v>
      </c>
      <c r="M76" s="452"/>
      <c r="N76" s="474" t="s">
        <v>685</v>
      </c>
      <c r="O76" s="341" t="s">
        <v>652</v>
      </c>
      <c r="P76" s="346" t="s">
        <v>653</v>
      </c>
    </row>
    <row r="77" spans="1:16" ht="21" x14ac:dyDescent="0.35">
      <c r="A77" s="126"/>
      <c r="B77" s="345" t="s">
        <v>686</v>
      </c>
      <c r="C77" s="335"/>
      <c r="D77" s="329"/>
      <c r="E77" s="459"/>
      <c r="F77" s="452"/>
      <c r="G77" s="55"/>
      <c r="H77" s="453"/>
      <c r="I77" s="453"/>
      <c r="J77" s="453"/>
      <c r="K77" s="454"/>
      <c r="L77" s="454"/>
      <c r="M77" s="452"/>
      <c r="N77" s="341"/>
      <c r="O77" s="341" t="s">
        <v>311</v>
      </c>
      <c r="P77" s="346" t="s">
        <v>674</v>
      </c>
    </row>
    <row r="78" spans="1:16" ht="21" x14ac:dyDescent="0.35">
      <c r="A78" s="44"/>
      <c r="B78" s="67"/>
      <c r="C78" s="467"/>
      <c r="D78" s="329"/>
      <c r="E78" s="459"/>
      <c r="F78" s="452"/>
      <c r="G78" s="55"/>
      <c r="H78" s="453"/>
      <c r="I78" s="453"/>
      <c r="J78" s="453"/>
      <c r="K78" s="454"/>
      <c r="L78" s="454"/>
      <c r="M78" s="452"/>
      <c r="N78" s="468"/>
      <c r="O78" s="468">
        <v>24742</v>
      </c>
      <c r="P78" s="400" t="s">
        <v>291</v>
      </c>
    </row>
    <row r="79" spans="1:16" ht="21" x14ac:dyDescent="0.35">
      <c r="A79" s="44"/>
      <c r="B79" s="67"/>
      <c r="C79" s="467"/>
      <c r="D79" s="329"/>
      <c r="E79" s="459"/>
      <c r="F79" s="452"/>
      <c r="G79" s="55"/>
      <c r="H79" s="453"/>
      <c r="I79" s="453"/>
      <c r="J79" s="453"/>
      <c r="K79" s="454"/>
      <c r="L79" s="454"/>
      <c r="M79" s="452"/>
      <c r="N79" s="414"/>
      <c r="O79" s="414" t="s">
        <v>350</v>
      </c>
      <c r="P79" s="133" t="s">
        <v>659</v>
      </c>
    </row>
    <row r="80" spans="1:16" ht="21" x14ac:dyDescent="0.35">
      <c r="A80" s="44"/>
      <c r="B80" s="67"/>
      <c r="C80" s="467"/>
      <c r="D80" s="329"/>
      <c r="E80" s="459"/>
      <c r="F80" s="452"/>
      <c r="G80" s="55"/>
      <c r="H80" s="453"/>
      <c r="I80" s="453"/>
      <c r="J80" s="453"/>
      <c r="K80" s="454"/>
      <c r="L80" s="454"/>
      <c r="M80" s="452"/>
      <c r="N80" s="414"/>
      <c r="O80" s="414" t="s">
        <v>660</v>
      </c>
      <c r="P80" s="342" t="s">
        <v>661</v>
      </c>
    </row>
    <row r="81" spans="1:16" ht="21" x14ac:dyDescent="0.35">
      <c r="A81" s="44"/>
      <c r="B81" s="67"/>
      <c r="C81" s="467"/>
      <c r="D81" s="329"/>
      <c r="E81" s="459"/>
      <c r="F81" s="452"/>
      <c r="G81" s="55"/>
      <c r="H81" s="453"/>
      <c r="I81" s="453"/>
      <c r="J81" s="453"/>
      <c r="K81" s="454"/>
      <c r="L81" s="454"/>
      <c r="M81" s="452"/>
      <c r="N81" s="414"/>
      <c r="O81" s="414" t="s">
        <v>675</v>
      </c>
      <c r="P81" s="342" t="s">
        <v>665</v>
      </c>
    </row>
    <row r="82" spans="1:16" ht="21" x14ac:dyDescent="0.35">
      <c r="A82" s="44"/>
      <c r="B82" s="67"/>
      <c r="C82" s="467"/>
      <c r="D82" s="329"/>
      <c r="E82" s="459"/>
      <c r="F82" s="452"/>
      <c r="G82" s="55"/>
      <c r="H82" s="453"/>
      <c r="I82" s="453"/>
      <c r="J82" s="453"/>
      <c r="K82" s="454"/>
      <c r="L82" s="454"/>
      <c r="M82" s="452"/>
      <c r="N82" s="414"/>
      <c r="O82" s="414" t="s">
        <v>675</v>
      </c>
      <c r="P82" s="342" t="s">
        <v>676</v>
      </c>
    </row>
    <row r="83" spans="1:16" ht="21" x14ac:dyDescent="0.35">
      <c r="A83" s="44"/>
      <c r="B83" s="67"/>
      <c r="C83" s="467"/>
      <c r="D83" s="329"/>
      <c r="E83" s="459"/>
      <c r="F83" s="452"/>
      <c r="G83" s="55"/>
      <c r="H83" s="453"/>
      <c r="I83" s="453"/>
      <c r="J83" s="453"/>
      <c r="K83" s="454"/>
      <c r="L83" s="454"/>
      <c r="M83" s="452"/>
      <c r="N83" s="341"/>
      <c r="O83" s="341" t="s">
        <v>243</v>
      </c>
      <c r="P83" s="489" t="s">
        <v>687</v>
      </c>
    </row>
    <row r="84" spans="1:16" ht="21" x14ac:dyDescent="0.35">
      <c r="A84" s="44"/>
      <c r="B84" s="51"/>
      <c r="C84" s="467"/>
      <c r="D84" s="329"/>
      <c r="E84" s="459"/>
      <c r="F84" s="452"/>
      <c r="G84" s="55"/>
      <c r="H84" s="453"/>
      <c r="I84" s="453"/>
      <c r="J84" s="453"/>
      <c r="K84" s="454"/>
      <c r="L84" s="454"/>
      <c r="M84" s="452"/>
      <c r="N84" s="414"/>
      <c r="O84" s="414" t="s">
        <v>684</v>
      </c>
      <c r="P84" s="133" t="s">
        <v>497</v>
      </c>
    </row>
    <row r="85" spans="1:16" ht="21" x14ac:dyDescent="0.35">
      <c r="A85" s="44"/>
      <c r="B85" s="51"/>
      <c r="C85" s="467"/>
      <c r="D85" s="329"/>
      <c r="E85" s="459"/>
      <c r="F85" s="452"/>
      <c r="G85" s="55"/>
      <c r="H85" s="453"/>
      <c r="I85" s="453"/>
      <c r="J85" s="453"/>
      <c r="K85" s="454"/>
      <c r="L85" s="454"/>
      <c r="M85" s="452"/>
      <c r="N85" s="344"/>
      <c r="O85" s="468">
        <v>24797</v>
      </c>
      <c r="P85" s="133" t="s">
        <v>677</v>
      </c>
    </row>
    <row r="86" spans="1:16" ht="21" x14ac:dyDescent="0.35">
      <c r="A86" s="44"/>
      <c r="B86" s="949"/>
      <c r="C86" s="335"/>
      <c r="D86" s="329"/>
      <c r="E86" s="459"/>
      <c r="F86" s="452"/>
      <c r="G86" s="55"/>
      <c r="H86" s="1158"/>
      <c r="I86" s="1158"/>
      <c r="J86" s="1158"/>
      <c r="K86" s="454"/>
      <c r="L86" s="454"/>
      <c r="M86" s="452"/>
      <c r="N86" s="1176"/>
      <c r="O86" s="1014">
        <v>24804</v>
      </c>
      <c r="P86" s="936" t="s">
        <v>678</v>
      </c>
    </row>
    <row r="87" spans="1:16" ht="21" x14ac:dyDescent="0.35">
      <c r="A87" s="44"/>
      <c r="B87" s="949"/>
      <c r="C87" s="335"/>
      <c r="D87" s="329"/>
      <c r="E87" s="459"/>
      <c r="F87" s="452"/>
      <c r="G87" s="55"/>
      <c r="H87" s="1158"/>
      <c r="I87" s="1158"/>
      <c r="J87" s="1158"/>
      <c r="K87" s="454"/>
      <c r="L87" s="454"/>
      <c r="M87" s="452"/>
      <c r="N87" s="1176"/>
      <c r="O87" s="1014">
        <v>24833</v>
      </c>
      <c r="P87" s="936" t="s">
        <v>427</v>
      </c>
    </row>
    <row r="88" spans="1:16" ht="21" x14ac:dyDescent="0.35">
      <c r="A88" s="126"/>
      <c r="B88" s="67" t="s">
        <v>357</v>
      </c>
      <c r="C88" s="397"/>
      <c r="D88" s="483"/>
      <c r="E88" s="484"/>
      <c r="F88" s="447"/>
      <c r="G88" s="68"/>
      <c r="H88" s="485"/>
      <c r="I88" s="485"/>
      <c r="J88" s="485"/>
      <c r="K88" s="446"/>
      <c r="L88" s="446"/>
      <c r="M88" s="447"/>
      <c r="N88" s="490"/>
      <c r="O88" s="490"/>
      <c r="P88" s="491"/>
    </row>
    <row r="89" spans="1:16" ht="21" x14ac:dyDescent="0.35">
      <c r="A89" s="44">
        <v>7</v>
      </c>
      <c r="B89" s="114" t="s">
        <v>688</v>
      </c>
      <c r="C89" s="335">
        <v>11000</v>
      </c>
      <c r="D89" s="329">
        <v>11000</v>
      </c>
      <c r="E89" s="459" t="s">
        <v>689</v>
      </c>
      <c r="F89" s="452">
        <v>0</v>
      </c>
      <c r="G89" s="55">
        <v>11000</v>
      </c>
      <c r="H89" s="453">
        <v>0</v>
      </c>
      <c r="I89" s="453">
        <v>0</v>
      </c>
      <c r="J89" s="453">
        <v>0</v>
      </c>
      <c r="K89" s="454">
        <f>H89+I89+J89</f>
        <v>0</v>
      </c>
      <c r="L89" s="454">
        <f>G89+K89</f>
        <v>11000</v>
      </c>
      <c r="M89" s="452">
        <v>0</v>
      </c>
      <c r="N89" s="341" t="s">
        <v>690</v>
      </c>
      <c r="O89" s="341" t="s">
        <v>652</v>
      </c>
      <c r="P89" s="493" t="s">
        <v>289</v>
      </c>
    </row>
    <row r="90" spans="1:16" ht="21" x14ac:dyDescent="0.35">
      <c r="A90" s="44"/>
      <c r="B90" s="114" t="s">
        <v>691</v>
      </c>
      <c r="C90" s="335"/>
      <c r="D90" s="329"/>
      <c r="E90" s="459"/>
      <c r="F90" s="452"/>
      <c r="G90" s="55"/>
      <c r="H90" s="453"/>
      <c r="I90" s="453"/>
      <c r="J90" s="453"/>
      <c r="K90" s="454"/>
      <c r="L90" s="454"/>
      <c r="M90" s="452"/>
      <c r="N90" s="341"/>
      <c r="O90" s="341" t="s">
        <v>314</v>
      </c>
      <c r="P90" s="346" t="s">
        <v>674</v>
      </c>
    </row>
    <row r="91" spans="1:16" ht="21" x14ac:dyDescent="0.35">
      <c r="A91" s="44"/>
      <c r="B91" s="114"/>
      <c r="C91" s="335"/>
      <c r="D91" s="329"/>
      <c r="E91" s="459"/>
      <c r="F91" s="452"/>
      <c r="G91" s="55"/>
      <c r="H91" s="453"/>
      <c r="I91" s="453"/>
      <c r="J91" s="453"/>
      <c r="K91" s="454"/>
      <c r="L91" s="454"/>
      <c r="M91" s="452"/>
      <c r="N91" s="341"/>
      <c r="O91" s="341" t="s">
        <v>692</v>
      </c>
      <c r="P91" s="342" t="s">
        <v>659</v>
      </c>
    </row>
    <row r="92" spans="1:16" ht="21" x14ac:dyDescent="0.35">
      <c r="A92" s="44"/>
      <c r="B92" s="114"/>
      <c r="C92" s="335"/>
      <c r="D92" s="329"/>
      <c r="E92" s="459"/>
      <c r="F92" s="452"/>
      <c r="G92" s="55"/>
      <c r="H92" s="453"/>
      <c r="I92" s="453"/>
      <c r="J92" s="453"/>
      <c r="K92" s="454"/>
      <c r="L92" s="454"/>
      <c r="M92" s="452"/>
      <c r="N92" s="341"/>
      <c r="O92" s="341" t="s">
        <v>350</v>
      </c>
      <c r="P92" s="342" t="s">
        <v>661</v>
      </c>
    </row>
    <row r="93" spans="1:16" ht="21" x14ac:dyDescent="0.35">
      <c r="A93" s="44"/>
      <c r="B93" s="115"/>
      <c r="C93" s="335"/>
      <c r="D93" s="329"/>
      <c r="E93" s="459"/>
      <c r="F93" s="452"/>
      <c r="G93" s="55"/>
      <c r="H93" s="453"/>
      <c r="I93" s="453"/>
      <c r="J93" s="453"/>
      <c r="K93" s="454"/>
      <c r="L93" s="454"/>
      <c r="M93" s="452"/>
      <c r="N93" s="341"/>
      <c r="O93" s="341" t="s">
        <v>660</v>
      </c>
      <c r="P93" s="342" t="s">
        <v>421</v>
      </c>
    </row>
    <row r="94" spans="1:16" ht="21" x14ac:dyDescent="0.35">
      <c r="A94" s="44"/>
      <c r="B94" s="115"/>
      <c r="C94" s="335"/>
      <c r="D94" s="329"/>
      <c r="E94" s="459"/>
      <c r="F94" s="452"/>
      <c r="G94" s="55"/>
      <c r="H94" s="453"/>
      <c r="I94" s="453"/>
      <c r="J94" s="453"/>
      <c r="K94" s="454"/>
      <c r="L94" s="454"/>
      <c r="M94" s="452"/>
      <c r="N94" s="341"/>
      <c r="O94" s="341" t="s">
        <v>675</v>
      </c>
      <c r="P94" s="342" t="s">
        <v>664</v>
      </c>
    </row>
    <row r="95" spans="1:16" ht="21" x14ac:dyDescent="0.35">
      <c r="A95" s="44"/>
      <c r="B95" s="115"/>
      <c r="C95" s="335"/>
      <c r="D95" s="329"/>
      <c r="E95" s="459"/>
      <c r="F95" s="452"/>
      <c r="G95" s="55"/>
      <c r="H95" s="453"/>
      <c r="I95" s="453"/>
      <c r="J95" s="453"/>
      <c r="K95" s="454"/>
      <c r="L95" s="454"/>
      <c r="M95" s="452"/>
      <c r="N95" s="414"/>
      <c r="O95" s="414" t="s">
        <v>666</v>
      </c>
      <c r="P95" s="133" t="s">
        <v>667</v>
      </c>
    </row>
    <row r="96" spans="1:16" ht="21" x14ac:dyDescent="0.35">
      <c r="A96" s="44"/>
      <c r="B96" s="115"/>
      <c r="C96" s="335"/>
      <c r="D96" s="329"/>
      <c r="E96" s="459"/>
      <c r="F96" s="452"/>
      <c r="G96" s="55"/>
      <c r="H96" s="453"/>
      <c r="I96" s="453"/>
      <c r="J96" s="453"/>
      <c r="K96" s="454"/>
      <c r="L96" s="454"/>
      <c r="M96" s="452"/>
      <c r="N96" s="414"/>
      <c r="O96" s="414" t="s">
        <v>693</v>
      </c>
      <c r="P96" s="133" t="s">
        <v>497</v>
      </c>
    </row>
    <row r="97" spans="1:16" ht="21" x14ac:dyDescent="0.35">
      <c r="A97" s="44"/>
      <c r="B97" s="1045"/>
      <c r="C97" s="335"/>
      <c r="D97" s="329"/>
      <c r="E97" s="459"/>
      <c r="F97" s="452"/>
      <c r="G97" s="55"/>
      <c r="H97" s="1158"/>
      <c r="I97" s="1158"/>
      <c r="J97" s="1158"/>
      <c r="K97" s="454"/>
      <c r="L97" s="454"/>
      <c r="M97" s="452"/>
      <c r="N97" s="947"/>
      <c r="O97" s="1180">
        <v>24787</v>
      </c>
      <c r="P97" s="1159" t="s">
        <v>677</v>
      </c>
    </row>
    <row r="98" spans="1:16" ht="21" x14ac:dyDescent="0.35">
      <c r="A98" s="1167"/>
      <c r="B98" s="1064"/>
      <c r="C98" s="1137"/>
      <c r="D98" s="1169"/>
      <c r="E98" s="1170"/>
      <c r="F98" s="1171"/>
      <c r="G98" s="1018"/>
      <c r="H98" s="1172"/>
      <c r="I98" s="1172"/>
      <c r="J98" s="1172"/>
      <c r="K98" s="1173"/>
      <c r="L98" s="1173"/>
      <c r="M98" s="1171"/>
      <c r="N98" s="1174"/>
      <c r="O98" s="1035">
        <v>24804</v>
      </c>
      <c r="P98" s="1021" t="s">
        <v>432</v>
      </c>
    </row>
    <row r="99" spans="1:16" ht="21" x14ac:dyDescent="0.35">
      <c r="A99" s="1160"/>
      <c r="B99" s="1071"/>
      <c r="C99" s="971"/>
      <c r="D99" s="987"/>
      <c r="E99" s="973"/>
      <c r="F99" s="447"/>
      <c r="G99" s="974"/>
      <c r="H99" s="1162"/>
      <c r="I99" s="1162"/>
      <c r="J99" s="1162"/>
      <c r="K99" s="1163"/>
      <c r="L99" s="1163"/>
      <c r="M99" s="447"/>
      <c r="N99" s="1177"/>
      <c r="O99" s="1178">
        <v>24817</v>
      </c>
      <c r="P99" s="1179" t="s">
        <v>427</v>
      </c>
    </row>
    <row r="100" spans="1:16" ht="21" x14ac:dyDescent="0.35">
      <c r="A100" s="126">
        <v>8</v>
      </c>
      <c r="B100" s="114" t="s">
        <v>694</v>
      </c>
      <c r="C100" s="397">
        <v>24100</v>
      </c>
      <c r="D100" s="329">
        <v>24100</v>
      </c>
      <c r="E100" s="459" t="s">
        <v>689</v>
      </c>
      <c r="F100" s="452">
        <v>0</v>
      </c>
      <c r="G100" s="55">
        <v>24100</v>
      </c>
      <c r="H100" s="453">
        <v>0</v>
      </c>
      <c r="I100" s="453">
        <v>0</v>
      </c>
      <c r="J100" s="453">
        <v>0</v>
      </c>
      <c r="K100" s="454">
        <f>H100+I100+J100</f>
        <v>0</v>
      </c>
      <c r="L100" s="454">
        <f>G100+K100</f>
        <v>24100</v>
      </c>
      <c r="M100" s="452">
        <v>0</v>
      </c>
      <c r="N100" s="341" t="s">
        <v>690</v>
      </c>
      <c r="O100" s="341" t="s">
        <v>652</v>
      </c>
      <c r="P100" s="493" t="s">
        <v>289</v>
      </c>
    </row>
    <row r="101" spans="1:16" ht="21" x14ac:dyDescent="0.35">
      <c r="A101" s="126"/>
      <c r="B101" s="114" t="s">
        <v>695</v>
      </c>
      <c r="C101" s="397"/>
      <c r="D101" s="329"/>
      <c r="E101" s="459"/>
      <c r="F101" s="452"/>
      <c r="G101" s="55"/>
      <c r="H101" s="453"/>
      <c r="I101" s="453"/>
      <c r="J101" s="453"/>
      <c r="K101" s="454"/>
      <c r="L101" s="454"/>
      <c r="M101" s="452"/>
      <c r="N101" s="341"/>
      <c r="O101" s="341" t="s">
        <v>314</v>
      </c>
      <c r="P101" s="346" t="s">
        <v>674</v>
      </c>
    </row>
    <row r="102" spans="1:16" ht="21" x14ac:dyDescent="0.35">
      <c r="A102" s="126"/>
      <c r="B102" s="114" t="s">
        <v>696</v>
      </c>
      <c r="C102" s="397"/>
      <c r="D102" s="329"/>
      <c r="E102" s="459"/>
      <c r="F102" s="452"/>
      <c r="G102" s="55"/>
      <c r="H102" s="453"/>
      <c r="I102" s="453"/>
      <c r="J102" s="453"/>
      <c r="K102" s="454"/>
      <c r="L102" s="454"/>
      <c r="M102" s="452"/>
      <c r="N102" s="341"/>
      <c r="O102" s="341" t="s">
        <v>692</v>
      </c>
      <c r="P102" s="342" t="s">
        <v>659</v>
      </c>
    </row>
    <row r="103" spans="1:16" ht="21" x14ac:dyDescent="0.35">
      <c r="A103" s="126"/>
      <c r="B103" s="114"/>
      <c r="C103" s="397"/>
      <c r="D103" s="329"/>
      <c r="E103" s="459"/>
      <c r="F103" s="452"/>
      <c r="G103" s="55"/>
      <c r="H103" s="453"/>
      <c r="I103" s="453"/>
      <c r="J103" s="453"/>
      <c r="K103" s="454"/>
      <c r="L103" s="454"/>
      <c r="M103" s="452"/>
      <c r="N103" s="341"/>
      <c r="O103" s="341" t="s">
        <v>350</v>
      </c>
      <c r="P103" s="342" t="s">
        <v>661</v>
      </c>
    </row>
    <row r="104" spans="1:16" ht="21" x14ac:dyDescent="0.35">
      <c r="A104" s="126"/>
      <c r="B104" s="114"/>
      <c r="C104" s="397"/>
      <c r="D104" s="329"/>
      <c r="E104" s="459"/>
      <c r="F104" s="452"/>
      <c r="G104" s="55"/>
      <c r="H104" s="453"/>
      <c r="I104" s="453"/>
      <c r="J104" s="453"/>
      <c r="K104" s="454"/>
      <c r="L104" s="454"/>
      <c r="M104" s="452"/>
      <c r="N104" s="341"/>
      <c r="O104" s="341" t="s">
        <v>663</v>
      </c>
      <c r="P104" s="342" t="s">
        <v>421</v>
      </c>
    </row>
    <row r="105" spans="1:16" ht="21" x14ac:dyDescent="0.35">
      <c r="A105" s="126"/>
      <c r="B105" s="114"/>
      <c r="C105" s="397"/>
      <c r="D105" s="329"/>
      <c r="E105" s="459"/>
      <c r="F105" s="452"/>
      <c r="G105" s="55"/>
      <c r="H105" s="453"/>
      <c r="I105" s="453"/>
      <c r="J105" s="453"/>
      <c r="K105" s="454"/>
      <c r="L105" s="454"/>
      <c r="M105" s="452"/>
      <c r="N105" s="341"/>
      <c r="O105" s="341" t="s">
        <v>675</v>
      </c>
      <c r="P105" s="342" t="s">
        <v>664</v>
      </c>
    </row>
    <row r="106" spans="1:16" ht="21" x14ac:dyDescent="0.35">
      <c r="A106" s="126"/>
      <c r="B106" s="114"/>
      <c r="C106" s="397"/>
      <c r="D106" s="329"/>
      <c r="E106" s="459"/>
      <c r="F106" s="452"/>
      <c r="G106" s="55"/>
      <c r="H106" s="453"/>
      <c r="I106" s="453"/>
      <c r="J106" s="453"/>
      <c r="K106" s="454"/>
      <c r="L106" s="454"/>
      <c r="M106" s="452"/>
      <c r="N106" s="414"/>
      <c r="O106" s="414" t="s">
        <v>666</v>
      </c>
      <c r="P106" s="133" t="s">
        <v>667</v>
      </c>
    </row>
    <row r="107" spans="1:16" ht="21" x14ac:dyDescent="0.35">
      <c r="A107" s="44"/>
      <c r="B107" s="114"/>
      <c r="C107" s="335"/>
      <c r="D107" s="329"/>
      <c r="E107" s="459"/>
      <c r="F107" s="452"/>
      <c r="G107" s="55"/>
      <c r="H107" s="453"/>
      <c r="I107" s="453"/>
      <c r="J107" s="453"/>
      <c r="K107" s="454"/>
      <c r="L107" s="454"/>
      <c r="M107" s="452"/>
      <c r="N107" s="414"/>
      <c r="O107" s="414" t="s">
        <v>693</v>
      </c>
      <c r="P107" s="133" t="s">
        <v>497</v>
      </c>
    </row>
    <row r="108" spans="1:16" ht="21" x14ac:dyDescent="0.35">
      <c r="A108" s="44"/>
      <c r="B108" s="114"/>
      <c r="C108" s="335"/>
      <c r="D108" s="329"/>
      <c r="E108" s="459"/>
      <c r="F108" s="452"/>
      <c r="G108" s="55"/>
      <c r="H108" s="453"/>
      <c r="I108" s="453"/>
      <c r="J108" s="453"/>
      <c r="K108" s="454"/>
      <c r="L108" s="454"/>
      <c r="M108" s="452"/>
      <c r="N108" s="344"/>
      <c r="O108" s="468">
        <v>24787</v>
      </c>
      <c r="P108" s="133" t="s">
        <v>677</v>
      </c>
    </row>
    <row r="109" spans="1:16" ht="21" x14ac:dyDescent="0.35">
      <c r="A109" s="44"/>
      <c r="B109" s="114"/>
      <c r="C109" s="335"/>
      <c r="D109" s="329"/>
      <c r="E109" s="459"/>
      <c r="F109" s="452"/>
      <c r="G109" s="55"/>
      <c r="H109" s="453"/>
      <c r="I109" s="453"/>
      <c r="J109" s="453"/>
      <c r="K109" s="454"/>
      <c r="L109" s="454"/>
      <c r="M109" s="452"/>
      <c r="N109" s="341"/>
      <c r="O109" s="57">
        <v>24804</v>
      </c>
      <c r="P109" s="49" t="s">
        <v>432</v>
      </c>
    </row>
    <row r="110" spans="1:16" ht="21" x14ac:dyDescent="0.35">
      <c r="A110" s="44"/>
      <c r="B110" s="114"/>
      <c r="C110" s="335"/>
      <c r="D110" s="329"/>
      <c r="E110" s="459"/>
      <c r="F110" s="452"/>
      <c r="G110" s="55"/>
      <c r="H110" s="453"/>
      <c r="I110" s="453"/>
      <c r="J110" s="453"/>
      <c r="K110" s="454"/>
      <c r="L110" s="454"/>
      <c r="M110" s="452"/>
      <c r="N110" s="341"/>
      <c r="O110" s="57">
        <v>24817</v>
      </c>
      <c r="P110" s="471" t="s">
        <v>427</v>
      </c>
    </row>
    <row r="111" spans="1:16" ht="21" x14ac:dyDescent="0.35">
      <c r="A111" s="44">
        <v>9</v>
      </c>
      <c r="B111" s="115" t="s">
        <v>697</v>
      </c>
      <c r="C111" s="335">
        <v>25100</v>
      </c>
      <c r="D111" s="329">
        <v>25100</v>
      </c>
      <c r="E111" s="459" t="s">
        <v>689</v>
      </c>
      <c r="F111" s="452">
        <v>0</v>
      </c>
      <c r="G111" s="55">
        <v>25100</v>
      </c>
      <c r="H111" s="453">
        <v>0</v>
      </c>
      <c r="I111" s="453">
        <v>0</v>
      </c>
      <c r="J111" s="453">
        <v>0</v>
      </c>
      <c r="K111" s="454">
        <f>H111+I111+J111</f>
        <v>0</v>
      </c>
      <c r="L111" s="454">
        <f>G111+K111</f>
        <v>25100</v>
      </c>
      <c r="M111" s="452">
        <v>0</v>
      </c>
      <c r="N111" s="341" t="s">
        <v>690</v>
      </c>
      <c r="O111" s="341" t="s">
        <v>652</v>
      </c>
      <c r="P111" s="492" t="s">
        <v>289</v>
      </c>
    </row>
    <row r="112" spans="1:16" ht="21" x14ac:dyDescent="0.35">
      <c r="A112" s="44"/>
      <c r="B112" s="115" t="s">
        <v>654</v>
      </c>
      <c r="C112" s="335"/>
      <c r="D112" s="329"/>
      <c r="E112" s="459"/>
      <c r="F112" s="452"/>
      <c r="G112" s="55"/>
      <c r="H112" s="453"/>
      <c r="I112" s="453"/>
      <c r="J112" s="453"/>
      <c r="K112" s="454"/>
      <c r="L112" s="454"/>
      <c r="M112" s="452"/>
      <c r="N112" s="341"/>
      <c r="O112" s="341" t="s">
        <v>314</v>
      </c>
      <c r="P112" s="346" t="s">
        <v>674</v>
      </c>
    </row>
    <row r="113" spans="1:16" ht="21" x14ac:dyDescent="0.35">
      <c r="A113" s="44"/>
      <c r="B113" s="114" t="s">
        <v>656</v>
      </c>
      <c r="C113" s="335"/>
      <c r="D113" s="329"/>
      <c r="E113" s="459"/>
      <c r="F113" s="452"/>
      <c r="G113" s="55"/>
      <c r="H113" s="453"/>
      <c r="I113" s="453"/>
      <c r="J113" s="453"/>
      <c r="K113" s="454"/>
      <c r="L113" s="454"/>
      <c r="M113" s="452"/>
      <c r="N113" s="341"/>
      <c r="O113" s="341" t="s">
        <v>692</v>
      </c>
      <c r="P113" s="342" t="s">
        <v>659</v>
      </c>
    </row>
    <row r="114" spans="1:16" ht="21" x14ac:dyDescent="0.35">
      <c r="A114" s="44"/>
      <c r="B114" s="114" t="s">
        <v>698</v>
      </c>
      <c r="C114" s="335"/>
      <c r="D114" s="329"/>
      <c r="E114" s="459"/>
      <c r="F114" s="452"/>
      <c r="G114" s="55"/>
      <c r="H114" s="453"/>
      <c r="I114" s="453"/>
      <c r="J114" s="453"/>
      <c r="K114" s="454"/>
      <c r="L114" s="454"/>
      <c r="M114" s="452"/>
      <c r="N114" s="341"/>
      <c r="O114" s="341" t="s">
        <v>350</v>
      </c>
      <c r="P114" s="342" t="s">
        <v>661</v>
      </c>
    </row>
    <row r="115" spans="1:16" ht="21" x14ac:dyDescent="0.35">
      <c r="A115" s="44"/>
      <c r="B115" s="114"/>
      <c r="C115" s="335"/>
      <c r="D115" s="329"/>
      <c r="E115" s="459"/>
      <c r="F115" s="452"/>
      <c r="G115" s="55"/>
      <c r="H115" s="453"/>
      <c r="I115" s="453"/>
      <c r="J115" s="453"/>
      <c r="K115" s="454"/>
      <c r="L115" s="454"/>
      <c r="M115" s="452"/>
      <c r="N115" s="341"/>
      <c r="O115" s="341" t="s">
        <v>663</v>
      </c>
      <c r="P115" s="342" t="s">
        <v>421</v>
      </c>
    </row>
    <row r="116" spans="1:16" ht="21" x14ac:dyDescent="0.35">
      <c r="A116" s="44"/>
      <c r="B116" s="67"/>
      <c r="C116" s="467"/>
      <c r="D116" s="329"/>
      <c r="E116" s="459"/>
      <c r="F116" s="452"/>
      <c r="G116" s="55"/>
      <c r="H116" s="453"/>
      <c r="I116" s="453"/>
      <c r="J116" s="453"/>
      <c r="K116" s="454"/>
      <c r="L116" s="454"/>
      <c r="M116" s="452"/>
      <c r="N116" s="341"/>
      <c r="O116" s="341" t="s">
        <v>675</v>
      </c>
      <c r="P116" s="342" t="s">
        <v>664</v>
      </c>
    </row>
    <row r="117" spans="1:16" ht="21" x14ac:dyDescent="0.35">
      <c r="A117" s="44"/>
      <c r="B117" s="67"/>
      <c r="C117" s="467"/>
      <c r="D117" s="329"/>
      <c r="E117" s="459"/>
      <c r="F117" s="452"/>
      <c r="G117" s="55"/>
      <c r="H117" s="453"/>
      <c r="I117" s="453"/>
      <c r="J117" s="453"/>
      <c r="K117" s="454"/>
      <c r="L117" s="454"/>
      <c r="M117" s="452"/>
      <c r="N117" s="414"/>
      <c r="O117" s="414" t="s">
        <v>666</v>
      </c>
      <c r="P117" s="133" t="s">
        <v>667</v>
      </c>
    </row>
    <row r="118" spans="1:16" ht="21" x14ac:dyDescent="0.35">
      <c r="A118" s="44"/>
      <c r="B118" s="67"/>
      <c r="C118" s="467"/>
      <c r="D118" s="329"/>
      <c r="E118" s="459"/>
      <c r="F118" s="452"/>
      <c r="G118" s="55"/>
      <c r="H118" s="453"/>
      <c r="I118" s="453"/>
      <c r="J118" s="453"/>
      <c r="K118" s="454"/>
      <c r="L118" s="454"/>
      <c r="M118" s="452"/>
      <c r="N118" s="414"/>
      <c r="O118" s="414" t="s">
        <v>693</v>
      </c>
      <c r="P118" s="133" t="s">
        <v>497</v>
      </c>
    </row>
    <row r="119" spans="1:16" ht="21" x14ac:dyDescent="0.35">
      <c r="A119" s="44"/>
      <c r="B119" s="67"/>
      <c r="C119" s="467"/>
      <c r="D119" s="329"/>
      <c r="E119" s="459"/>
      <c r="F119" s="452"/>
      <c r="G119" s="55"/>
      <c r="H119" s="453"/>
      <c r="I119" s="453"/>
      <c r="J119" s="453"/>
      <c r="K119" s="454"/>
      <c r="L119" s="454"/>
      <c r="M119" s="452"/>
      <c r="N119" s="344"/>
      <c r="O119" s="468">
        <v>24787</v>
      </c>
      <c r="P119" s="133" t="s">
        <v>677</v>
      </c>
    </row>
    <row r="120" spans="1:16" ht="21" x14ac:dyDescent="0.35">
      <c r="A120" s="44"/>
      <c r="B120" s="67"/>
      <c r="C120" s="467"/>
      <c r="D120" s="329"/>
      <c r="E120" s="459"/>
      <c r="F120" s="452"/>
      <c r="G120" s="55"/>
      <c r="H120" s="453"/>
      <c r="I120" s="453"/>
      <c r="J120" s="453"/>
      <c r="K120" s="454"/>
      <c r="L120" s="454"/>
      <c r="M120" s="452"/>
      <c r="N120" s="460"/>
      <c r="O120" s="57">
        <v>24804</v>
      </c>
      <c r="P120" s="49" t="s">
        <v>432</v>
      </c>
    </row>
    <row r="121" spans="1:16" ht="21" x14ac:dyDescent="0.35">
      <c r="A121" s="44"/>
      <c r="B121" s="67"/>
      <c r="C121" s="467"/>
      <c r="D121" s="329"/>
      <c r="E121" s="459"/>
      <c r="F121" s="452"/>
      <c r="G121" s="55"/>
      <c r="H121" s="453"/>
      <c r="I121" s="453"/>
      <c r="J121" s="453"/>
      <c r="K121" s="454"/>
      <c r="L121" s="454"/>
      <c r="M121" s="452"/>
      <c r="N121" s="460"/>
      <c r="O121" s="57">
        <v>24817</v>
      </c>
      <c r="P121" s="471" t="s">
        <v>427</v>
      </c>
    </row>
    <row r="122" spans="1:16" ht="21" x14ac:dyDescent="0.35">
      <c r="A122" s="126"/>
      <c r="B122" s="67" t="s">
        <v>359</v>
      </c>
      <c r="C122" s="494"/>
      <c r="D122" s="483"/>
      <c r="E122" s="484"/>
      <c r="F122" s="447"/>
      <c r="G122" s="68"/>
      <c r="H122" s="485"/>
      <c r="I122" s="485"/>
      <c r="J122" s="485"/>
      <c r="K122" s="446"/>
      <c r="L122" s="446"/>
      <c r="M122" s="447"/>
      <c r="N122" s="490"/>
      <c r="O122" s="490"/>
      <c r="P122" s="491"/>
    </row>
    <row r="123" spans="1:16" ht="21" x14ac:dyDescent="0.35">
      <c r="A123" s="44">
        <v>10</v>
      </c>
      <c r="B123" s="114" t="s">
        <v>699</v>
      </c>
      <c r="C123" s="495">
        <v>8000</v>
      </c>
      <c r="D123" s="496">
        <v>8000</v>
      </c>
      <c r="E123" s="497">
        <v>24774</v>
      </c>
      <c r="F123" s="498">
        <f>C123-D123</f>
        <v>0</v>
      </c>
      <c r="G123" s="499">
        <v>8000</v>
      </c>
      <c r="H123" s="495"/>
      <c r="I123" s="500"/>
      <c r="J123" s="500"/>
      <c r="K123" s="501">
        <f>H123+I123+J123</f>
        <v>0</v>
      </c>
      <c r="L123" s="502">
        <f>G123+K123</f>
        <v>8000</v>
      </c>
      <c r="M123" s="340"/>
      <c r="N123" s="341" t="s">
        <v>700</v>
      </c>
      <c r="O123" s="341" t="s">
        <v>701</v>
      </c>
      <c r="P123" s="493" t="s">
        <v>702</v>
      </c>
    </row>
    <row r="124" spans="1:16" ht="21" x14ac:dyDescent="0.35">
      <c r="A124" s="44"/>
      <c r="B124" s="114" t="s">
        <v>703</v>
      </c>
      <c r="C124" s="467"/>
      <c r="D124" s="329"/>
      <c r="E124" s="459"/>
      <c r="F124" s="452"/>
      <c r="G124" s="55"/>
      <c r="H124" s="467"/>
      <c r="I124" s="330"/>
      <c r="J124" s="330"/>
      <c r="K124" s="331"/>
      <c r="L124" s="454"/>
      <c r="M124" s="332"/>
      <c r="N124" s="341"/>
      <c r="O124" s="341" t="s">
        <v>701</v>
      </c>
      <c r="P124" s="342" t="s">
        <v>704</v>
      </c>
    </row>
    <row r="125" spans="1:16" ht="21" x14ac:dyDescent="0.35">
      <c r="A125" s="503"/>
      <c r="B125" s="504"/>
      <c r="C125" s="495"/>
      <c r="D125" s="496"/>
      <c r="E125" s="497"/>
      <c r="F125" s="498"/>
      <c r="G125" s="499"/>
      <c r="H125" s="495"/>
      <c r="I125" s="500"/>
      <c r="J125" s="500"/>
      <c r="K125" s="501"/>
      <c r="L125" s="502"/>
      <c r="M125" s="340"/>
      <c r="N125" s="341"/>
      <c r="O125" s="341" t="s">
        <v>705</v>
      </c>
      <c r="P125" s="342" t="s">
        <v>706</v>
      </c>
    </row>
    <row r="126" spans="1:16" ht="21" x14ac:dyDescent="0.35">
      <c r="A126" s="514"/>
      <c r="B126" s="1181"/>
      <c r="C126" s="467"/>
      <c r="D126" s="329"/>
      <c r="E126" s="459"/>
      <c r="F126" s="452"/>
      <c r="G126" s="55"/>
      <c r="H126" s="467"/>
      <c r="I126" s="1182"/>
      <c r="J126" s="1182"/>
      <c r="K126" s="331"/>
      <c r="L126" s="454"/>
      <c r="M126" s="332"/>
      <c r="N126" s="1120"/>
      <c r="O126" s="1120" t="s">
        <v>707</v>
      </c>
      <c r="P126" s="1135" t="s">
        <v>708</v>
      </c>
    </row>
    <row r="127" spans="1:16" ht="21" x14ac:dyDescent="0.35">
      <c r="A127" s="505"/>
      <c r="B127" s="506"/>
      <c r="C127" s="494"/>
      <c r="D127" s="483"/>
      <c r="E127" s="484"/>
      <c r="F127" s="507"/>
      <c r="G127" s="508"/>
      <c r="H127" s="509"/>
      <c r="I127" s="510"/>
      <c r="J127" s="510"/>
      <c r="K127" s="511"/>
      <c r="L127" s="512"/>
      <c r="M127" s="513"/>
      <c r="N127" s="466"/>
      <c r="O127" s="466" t="s">
        <v>233</v>
      </c>
      <c r="P127" s="402" t="s">
        <v>659</v>
      </c>
    </row>
    <row r="128" spans="1:16" ht="21" x14ac:dyDescent="0.35">
      <c r="A128" s="514"/>
      <c r="B128" s="515"/>
      <c r="C128" s="467"/>
      <c r="D128" s="329"/>
      <c r="E128" s="459"/>
      <c r="F128" s="452"/>
      <c r="G128" s="55"/>
      <c r="H128" s="467"/>
      <c r="I128" s="330"/>
      <c r="J128" s="330"/>
      <c r="K128" s="331"/>
      <c r="L128" s="516"/>
      <c r="M128" s="332"/>
      <c r="N128" s="341"/>
      <c r="O128" s="341" t="s">
        <v>591</v>
      </c>
      <c r="P128" s="342" t="s">
        <v>443</v>
      </c>
    </row>
    <row r="129" spans="1:16" ht="21" x14ac:dyDescent="0.35">
      <c r="A129" s="517"/>
      <c r="B129" s="515"/>
      <c r="C129" s="280"/>
      <c r="D129" s="329"/>
      <c r="E129" s="459"/>
      <c r="F129" s="498"/>
      <c r="G129" s="499"/>
      <c r="H129" s="495"/>
      <c r="I129" s="500"/>
      <c r="J129" s="500"/>
      <c r="K129" s="501"/>
      <c r="L129" s="502"/>
      <c r="M129" s="332"/>
      <c r="N129" s="341"/>
      <c r="O129" s="341" t="s">
        <v>492</v>
      </c>
      <c r="P129" s="342" t="s">
        <v>709</v>
      </c>
    </row>
    <row r="130" spans="1:16" ht="21" x14ac:dyDescent="0.35">
      <c r="A130" s="517"/>
      <c r="B130" s="515"/>
      <c r="C130" s="280"/>
      <c r="D130" s="329"/>
      <c r="E130" s="459"/>
      <c r="F130" s="452"/>
      <c r="G130" s="55"/>
      <c r="H130" s="467"/>
      <c r="I130" s="330"/>
      <c r="J130" s="330"/>
      <c r="K130" s="331"/>
      <c r="L130" s="516"/>
      <c r="M130" s="332"/>
      <c r="N130" s="518"/>
      <c r="O130" s="518">
        <v>243919</v>
      </c>
      <c r="P130" s="342" t="s">
        <v>710</v>
      </c>
    </row>
    <row r="131" spans="1:16" ht="21" x14ac:dyDescent="0.35">
      <c r="A131" s="517"/>
      <c r="B131" s="515"/>
      <c r="C131" s="280"/>
      <c r="D131" s="329"/>
      <c r="E131" s="459"/>
      <c r="F131" s="452"/>
      <c r="G131" s="55"/>
      <c r="H131" s="467"/>
      <c r="I131" s="330"/>
      <c r="J131" s="330"/>
      <c r="K131" s="331"/>
      <c r="L131" s="516"/>
      <c r="M131" s="332"/>
      <c r="N131" s="518"/>
      <c r="O131" s="518">
        <v>243920</v>
      </c>
      <c r="P131" s="342" t="s">
        <v>711</v>
      </c>
    </row>
    <row r="132" spans="1:16" ht="21" x14ac:dyDescent="0.35">
      <c r="A132" s="517"/>
      <c r="B132" s="515"/>
      <c r="C132" s="280"/>
      <c r="D132" s="329"/>
      <c r="E132" s="459"/>
      <c r="F132" s="452"/>
      <c r="G132" s="55"/>
      <c r="H132" s="467"/>
      <c r="I132" s="330"/>
      <c r="J132" s="330"/>
      <c r="K132" s="331"/>
      <c r="L132" s="516"/>
      <c r="M132" s="332"/>
      <c r="N132" s="518"/>
      <c r="O132" s="518">
        <v>24781</v>
      </c>
      <c r="P132" s="133" t="s">
        <v>669</v>
      </c>
    </row>
    <row r="133" spans="1:16" ht="21" x14ac:dyDescent="0.35">
      <c r="A133" s="519"/>
      <c r="B133" s="520"/>
      <c r="C133" s="281"/>
      <c r="D133" s="521"/>
      <c r="E133" s="484"/>
      <c r="F133" s="507"/>
      <c r="G133" s="68"/>
      <c r="H133" s="494"/>
      <c r="I133" s="522"/>
      <c r="J133" s="522"/>
      <c r="K133" s="523"/>
      <c r="L133" s="524"/>
      <c r="M133" s="513"/>
      <c r="N133" s="466"/>
      <c r="O133" s="466" t="s">
        <v>602</v>
      </c>
      <c r="P133" s="471" t="s">
        <v>427</v>
      </c>
    </row>
    <row r="134" spans="1:16" ht="21" x14ac:dyDescent="0.35">
      <c r="A134" s="276"/>
      <c r="B134" s="525" t="s">
        <v>120</v>
      </c>
      <c r="C134" s="397"/>
      <c r="D134" s="281"/>
      <c r="E134" s="526"/>
      <c r="F134" s="527"/>
      <c r="G134" s="253"/>
      <c r="H134" s="528"/>
      <c r="I134" s="529"/>
      <c r="J134" s="529"/>
      <c r="K134" s="530"/>
      <c r="L134" s="531"/>
      <c r="M134" s="532"/>
      <c r="N134" s="533"/>
      <c r="O134" s="399"/>
      <c r="P134" s="402"/>
    </row>
    <row r="135" spans="1:16" ht="21" x14ac:dyDescent="0.35">
      <c r="A135" s="203">
        <v>11</v>
      </c>
      <c r="B135" s="534" t="s">
        <v>712</v>
      </c>
      <c r="C135" s="335">
        <v>3520000</v>
      </c>
      <c r="D135" s="280">
        <v>3498000</v>
      </c>
      <c r="E135" s="526" t="s">
        <v>713</v>
      </c>
      <c r="F135" s="527">
        <f>C135-D135</f>
        <v>22000</v>
      </c>
      <c r="G135" s="253">
        <v>3498000</v>
      </c>
      <c r="H135" s="528">
        <v>0</v>
      </c>
      <c r="I135" s="529">
        <v>0</v>
      </c>
      <c r="J135" s="529">
        <v>0</v>
      </c>
      <c r="K135" s="530">
        <v>0</v>
      </c>
      <c r="L135" s="530">
        <v>3498000</v>
      </c>
      <c r="M135" s="532"/>
      <c r="N135" s="533" t="s">
        <v>714</v>
      </c>
      <c r="O135" s="399">
        <v>45551</v>
      </c>
      <c r="P135" s="342" t="s">
        <v>586</v>
      </c>
    </row>
    <row r="136" spans="1:16" ht="21" x14ac:dyDescent="0.3">
      <c r="A136" s="203"/>
      <c r="B136" s="535" t="s">
        <v>715</v>
      </c>
      <c r="C136" s="280"/>
      <c r="D136" s="536"/>
      <c r="E136" s="417"/>
      <c r="F136" s="537"/>
      <c r="G136" s="89"/>
      <c r="H136" s="538"/>
      <c r="I136" s="539"/>
      <c r="J136" s="539"/>
      <c r="K136" s="540"/>
      <c r="L136" s="541"/>
      <c r="M136" s="542"/>
      <c r="N136" s="543"/>
      <c r="O136" s="341" t="s">
        <v>652</v>
      </c>
      <c r="P136" s="544" t="s">
        <v>716</v>
      </c>
    </row>
    <row r="137" spans="1:16" ht="21" x14ac:dyDescent="0.3">
      <c r="A137" s="519"/>
      <c r="B137" s="520" t="s">
        <v>717</v>
      </c>
      <c r="C137" s="281"/>
      <c r="D137" s="545"/>
      <c r="E137" s="526"/>
      <c r="F137" s="527"/>
      <c r="G137" s="253"/>
      <c r="H137" s="528"/>
      <c r="I137" s="529"/>
      <c r="J137" s="529"/>
      <c r="K137" s="530"/>
      <c r="L137" s="546"/>
      <c r="M137" s="532"/>
      <c r="N137" s="533"/>
      <c r="O137" s="341"/>
      <c r="P137" s="130" t="s">
        <v>718</v>
      </c>
    </row>
    <row r="138" spans="1:16" ht="21" x14ac:dyDescent="0.35">
      <c r="A138" s="519"/>
      <c r="B138" s="520"/>
      <c r="C138" s="281"/>
      <c r="D138" s="545"/>
      <c r="E138" s="526"/>
      <c r="F138" s="527"/>
      <c r="G138" s="253"/>
      <c r="H138" s="528"/>
      <c r="I138" s="529"/>
      <c r="J138" s="529"/>
      <c r="K138" s="530"/>
      <c r="L138" s="546"/>
      <c r="M138" s="532"/>
      <c r="N138" s="533"/>
      <c r="O138" s="341" t="s">
        <v>719</v>
      </c>
      <c r="P138" s="342" t="s">
        <v>720</v>
      </c>
    </row>
    <row r="139" spans="1:16" ht="21" x14ac:dyDescent="0.35">
      <c r="A139" s="519"/>
      <c r="B139" s="520"/>
      <c r="C139" s="281"/>
      <c r="D139" s="545"/>
      <c r="E139" s="526"/>
      <c r="F139" s="527"/>
      <c r="G139" s="253"/>
      <c r="H139" s="528"/>
      <c r="I139" s="529"/>
      <c r="J139" s="529"/>
      <c r="K139" s="530"/>
      <c r="L139" s="546"/>
      <c r="M139" s="532"/>
      <c r="N139" s="533"/>
      <c r="O139" s="341"/>
      <c r="P139" s="342" t="s">
        <v>721</v>
      </c>
    </row>
    <row r="140" spans="1:16" ht="21" x14ac:dyDescent="0.3">
      <c r="A140" s="517"/>
      <c r="B140" s="86"/>
      <c r="C140" s="280"/>
      <c r="D140" s="536"/>
      <c r="E140" s="417"/>
      <c r="F140" s="537"/>
      <c r="G140" s="89"/>
      <c r="H140" s="538"/>
      <c r="I140" s="539"/>
      <c r="J140" s="539"/>
      <c r="K140" s="540"/>
      <c r="L140" s="541"/>
      <c r="M140" s="542"/>
      <c r="N140" s="543"/>
      <c r="O140" s="341" t="s">
        <v>250</v>
      </c>
      <c r="P140" s="130" t="s">
        <v>722</v>
      </c>
    </row>
    <row r="141" spans="1:16" ht="21" x14ac:dyDescent="0.35">
      <c r="A141" s="517"/>
      <c r="B141" s="86"/>
      <c r="C141" s="280"/>
      <c r="D141" s="536"/>
      <c r="E141" s="417"/>
      <c r="F141" s="537"/>
      <c r="G141" s="89"/>
      <c r="H141" s="538"/>
      <c r="I141" s="1183"/>
      <c r="J141" s="1183"/>
      <c r="K141" s="540"/>
      <c r="L141" s="541"/>
      <c r="M141" s="542"/>
      <c r="N141" s="1184"/>
      <c r="O141" s="1120" t="s">
        <v>723</v>
      </c>
      <c r="P141" s="1135" t="s">
        <v>417</v>
      </c>
    </row>
    <row r="142" spans="1:16" ht="21" x14ac:dyDescent="0.35">
      <c r="A142" s="957"/>
      <c r="B142" s="1047"/>
      <c r="C142" s="959"/>
      <c r="D142" s="960"/>
      <c r="E142" s="961"/>
      <c r="F142" s="527"/>
      <c r="G142" s="962"/>
      <c r="H142" s="963"/>
      <c r="I142" s="964"/>
      <c r="J142" s="964"/>
      <c r="K142" s="965"/>
      <c r="L142" s="546"/>
      <c r="M142" s="532"/>
      <c r="N142" s="966"/>
      <c r="O142" s="1185">
        <v>243920</v>
      </c>
      <c r="P142" s="978" t="s">
        <v>724</v>
      </c>
    </row>
    <row r="143" spans="1:16" ht="21" x14ac:dyDescent="0.35">
      <c r="A143" s="1186"/>
      <c r="B143" s="1187"/>
      <c r="C143" s="1188"/>
      <c r="D143" s="1189"/>
      <c r="E143" s="1190"/>
      <c r="F143" s="1191"/>
      <c r="G143" s="1108"/>
      <c r="H143" s="1192"/>
      <c r="I143" s="1193"/>
      <c r="J143" s="1193"/>
      <c r="K143" s="1194"/>
      <c r="L143" s="1195"/>
      <c r="M143" s="1196"/>
      <c r="N143" s="1197"/>
      <c r="O143" s="1174"/>
      <c r="P143" s="1198" t="s">
        <v>725</v>
      </c>
    </row>
    <row r="144" spans="1:16" ht="21" x14ac:dyDescent="0.35">
      <c r="A144" s="957"/>
      <c r="B144" s="1047"/>
      <c r="C144" s="959"/>
      <c r="D144" s="960"/>
      <c r="E144" s="961"/>
      <c r="F144" s="527"/>
      <c r="G144" s="962"/>
      <c r="H144" s="963"/>
      <c r="I144" s="964"/>
      <c r="J144" s="964"/>
      <c r="K144" s="965"/>
      <c r="L144" s="546"/>
      <c r="M144" s="532"/>
      <c r="N144" s="966"/>
      <c r="O144" s="1177" t="s">
        <v>726</v>
      </c>
      <c r="P144" s="978" t="s">
        <v>727</v>
      </c>
    </row>
    <row r="145" spans="1:16" ht="21" x14ac:dyDescent="0.35">
      <c r="A145" s="519"/>
      <c r="B145" s="520"/>
      <c r="C145" s="281"/>
      <c r="D145" s="545"/>
      <c r="E145" s="526"/>
      <c r="F145" s="527"/>
      <c r="G145" s="253"/>
      <c r="H145" s="528"/>
      <c r="I145" s="529"/>
      <c r="J145" s="529"/>
      <c r="K145" s="530"/>
      <c r="L145" s="546"/>
      <c r="M145" s="532"/>
      <c r="N145" s="533"/>
      <c r="O145" s="399">
        <v>45604</v>
      </c>
      <c r="P145" s="342" t="s">
        <v>728</v>
      </c>
    </row>
    <row r="146" spans="1:16" ht="21" x14ac:dyDescent="0.35">
      <c r="A146" s="519"/>
      <c r="B146" s="520"/>
      <c r="C146" s="281"/>
      <c r="D146" s="545"/>
      <c r="E146" s="526"/>
      <c r="F146" s="527"/>
      <c r="G146" s="253"/>
      <c r="H146" s="528"/>
      <c r="I146" s="529"/>
      <c r="J146" s="529"/>
      <c r="K146" s="530"/>
      <c r="L146" s="546"/>
      <c r="M146" s="532"/>
      <c r="N146" s="533"/>
      <c r="O146" s="399"/>
      <c r="P146" s="342" t="s">
        <v>729</v>
      </c>
    </row>
    <row r="147" spans="1:16" ht="21" x14ac:dyDescent="0.35">
      <c r="A147" s="519"/>
      <c r="B147" s="520"/>
      <c r="C147" s="281"/>
      <c r="D147" s="545"/>
      <c r="E147" s="526"/>
      <c r="F147" s="527"/>
      <c r="G147" s="253"/>
      <c r="H147" s="528"/>
      <c r="I147" s="529"/>
      <c r="J147" s="529"/>
      <c r="K147" s="530"/>
      <c r="L147" s="546"/>
      <c r="M147" s="532"/>
      <c r="N147" s="533"/>
      <c r="O147" s="466" t="s">
        <v>730</v>
      </c>
      <c r="P147" s="402" t="s">
        <v>731</v>
      </c>
    </row>
    <row r="148" spans="1:16" ht="21" x14ac:dyDescent="0.35">
      <c r="A148" s="519"/>
      <c r="B148" s="520"/>
      <c r="C148" s="281"/>
      <c r="D148" s="545"/>
      <c r="E148" s="526"/>
      <c r="F148" s="527"/>
      <c r="G148" s="253"/>
      <c r="H148" s="528"/>
      <c r="I148" s="529"/>
      <c r="J148" s="529"/>
      <c r="K148" s="530"/>
      <c r="L148" s="546"/>
      <c r="M148" s="532"/>
      <c r="N148" s="533"/>
      <c r="O148" s="341" t="s">
        <v>732</v>
      </c>
      <c r="P148" s="402" t="s">
        <v>733</v>
      </c>
    </row>
    <row r="149" spans="1:16" ht="21" x14ac:dyDescent="0.25">
      <c r="A149" s="519"/>
      <c r="B149" s="520"/>
      <c r="C149" s="281"/>
      <c r="D149" s="545"/>
      <c r="E149" s="526"/>
      <c r="F149" s="527"/>
      <c r="G149" s="253"/>
      <c r="H149" s="528"/>
      <c r="I149" s="529"/>
      <c r="J149" s="529"/>
      <c r="K149" s="530"/>
      <c r="L149" s="546"/>
      <c r="M149" s="532"/>
      <c r="N149" s="533"/>
      <c r="O149" s="341" t="s">
        <v>734</v>
      </c>
      <c r="P149" s="471" t="s">
        <v>445</v>
      </c>
    </row>
    <row r="150" spans="1:16" ht="21" x14ac:dyDescent="0.25">
      <c r="A150" s="519"/>
      <c r="B150" s="520"/>
      <c r="C150" s="281"/>
      <c r="D150" s="545"/>
      <c r="E150" s="526"/>
      <c r="F150" s="527"/>
      <c r="G150" s="253"/>
      <c r="H150" s="528"/>
      <c r="I150" s="529"/>
      <c r="J150" s="529"/>
      <c r="K150" s="530"/>
      <c r="L150" s="546"/>
      <c r="M150" s="532"/>
      <c r="N150" s="533"/>
      <c r="O150" s="341" t="s">
        <v>734</v>
      </c>
      <c r="P150" s="471" t="s">
        <v>735</v>
      </c>
    </row>
    <row r="151" spans="1:16" ht="21" x14ac:dyDescent="0.25">
      <c r="A151" s="519"/>
      <c r="B151" s="520"/>
      <c r="C151" s="281"/>
      <c r="D151" s="545"/>
      <c r="E151" s="526"/>
      <c r="F151" s="527"/>
      <c r="G151" s="253"/>
      <c r="H151" s="528"/>
      <c r="I151" s="529"/>
      <c r="J151" s="529"/>
      <c r="K151" s="530"/>
      <c r="L151" s="546"/>
      <c r="M151" s="532"/>
      <c r="N151" s="533"/>
      <c r="O151" s="341"/>
      <c r="P151" s="471" t="s">
        <v>736</v>
      </c>
    </row>
    <row r="152" spans="1:16" ht="21" x14ac:dyDescent="0.35">
      <c r="A152" s="126"/>
      <c r="B152" s="67"/>
      <c r="C152" s="397"/>
      <c r="D152" s="545"/>
      <c r="E152" s="526"/>
      <c r="F152" s="527"/>
      <c r="G152" s="253"/>
      <c r="H152" s="528"/>
      <c r="I152" s="529"/>
      <c r="J152" s="529"/>
      <c r="K152" s="530"/>
      <c r="L152" s="546"/>
      <c r="M152" s="532"/>
      <c r="N152" s="533"/>
      <c r="O152" s="251">
        <v>24867</v>
      </c>
      <c r="P152" s="342" t="s">
        <v>737</v>
      </c>
    </row>
    <row r="153" spans="1:16" ht="21" x14ac:dyDescent="0.35">
      <c r="A153" s="126"/>
      <c r="B153" s="67"/>
      <c r="C153" s="397"/>
      <c r="D153" s="545"/>
      <c r="E153" s="526"/>
      <c r="F153" s="527"/>
      <c r="G153" s="253"/>
      <c r="H153" s="528"/>
      <c r="I153" s="529"/>
      <c r="J153" s="529"/>
      <c r="K153" s="530"/>
      <c r="L153" s="546"/>
      <c r="M153" s="532"/>
      <c r="N153" s="533"/>
      <c r="O153" s="251">
        <v>24895</v>
      </c>
      <c r="P153" s="342" t="s">
        <v>738</v>
      </c>
    </row>
    <row r="154" spans="1:16" ht="21" x14ac:dyDescent="0.35">
      <c r="A154" s="126"/>
      <c r="B154" s="67"/>
      <c r="C154" s="397"/>
      <c r="D154" s="545"/>
      <c r="E154" s="526"/>
      <c r="F154" s="527"/>
      <c r="G154" s="253"/>
      <c r="H154" s="528"/>
      <c r="I154" s="529"/>
      <c r="J154" s="529"/>
      <c r="K154" s="530"/>
      <c r="L154" s="546"/>
      <c r="M154" s="532"/>
      <c r="N154" s="533"/>
      <c r="O154" s="138" t="s">
        <v>1599</v>
      </c>
      <c r="P154" s="471" t="s">
        <v>427</v>
      </c>
    </row>
    <row r="155" spans="1:16" ht="21" x14ac:dyDescent="0.35">
      <c r="A155" s="126"/>
      <c r="B155" s="67"/>
      <c r="C155" s="397"/>
      <c r="D155" s="545"/>
      <c r="E155" s="526"/>
      <c r="F155" s="527"/>
      <c r="G155" s="253"/>
      <c r="H155" s="528"/>
      <c r="I155" s="529"/>
      <c r="J155" s="529"/>
      <c r="K155" s="530"/>
      <c r="L155" s="546"/>
      <c r="M155" s="532"/>
      <c r="N155" s="533"/>
      <c r="O155" s="228"/>
      <c r="P155" s="342"/>
    </row>
    <row r="156" spans="1:16" ht="22.5" x14ac:dyDescent="0.35">
      <c r="A156" s="44">
        <v>12</v>
      </c>
      <c r="B156" s="114" t="s">
        <v>739</v>
      </c>
      <c r="C156" s="335">
        <v>1800000</v>
      </c>
      <c r="D156" s="336">
        <v>1783000</v>
      </c>
      <c r="E156" s="526" t="s">
        <v>740</v>
      </c>
      <c r="F156" s="527">
        <f>C156-D156</f>
        <v>17000</v>
      </c>
      <c r="G156" s="253"/>
      <c r="H156" s="528"/>
      <c r="I156" s="529">
        <v>1783000</v>
      </c>
      <c r="J156" s="529"/>
      <c r="K156" s="530">
        <v>1783000</v>
      </c>
      <c r="L156" s="546">
        <f>+G156+K156</f>
        <v>1783000</v>
      </c>
      <c r="M156" s="532"/>
      <c r="N156" s="142" t="s">
        <v>741</v>
      </c>
      <c r="O156" s="405">
        <v>45551</v>
      </c>
      <c r="P156" s="342" t="s">
        <v>586</v>
      </c>
    </row>
    <row r="157" spans="1:16" ht="21" x14ac:dyDescent="0.35">
      <c r="A157" s="44"/>
      <c r="B157" s="114" t="s">
        <v>742</v>
      </c>
      <c r="C157" s="281"/>
      <c r="D157" s="545"/>
      <c r="E157" s="526"/>
      <c r="F157" s="527"/>
      <c r="G157" s="253"/>
      <c r="H157" s="528"/>
      <c r="I157" s="529"/>
      <c r="J157" s="529"/>
      <c r="K157" s="530"/>
      <c r="L157" s="546"/>
      <c r="M157" s="532"/>
      <c r="N157" s="341"/>
      <c r="O157" s="341" t="s">
        <v>652</v>
      </c>
      <c r="P157" s="544" t="s">
        <v>716</v>
      </c>
    </row>
    <row r="158" spans="1:16" ht="21" x14ac:dyDescent="0.35">
      <c r="A158" s="44"/>
      <c r="B158" s="114" t="s">
        <v>743</v>
      </c>
      <c r="C158" s="281"/>
      <c r="D158" s="545"/>
      <c r="E158" s="526"/>
      <c r="F158" s="527"/>
      <c r="G158" s="253"/>
      <c r="H158" s="528"/>
      <c r="I158" s="529"/>
      <c r="J158" s="529"/>
      <c r="K158" s="530"/>
      <c r="L158" s="546"/>
      <c r="M158" s="532"/>
      <c r="N158" s="341"/>
      <c r="O158" s="341"/>
      <c r="P158" s="342" t="s">
        <v>718</v>
      </c>
    </row>
    <row r="159" spans="1:16" ht="21" x14ac:dyDescent="0.35">
      <c r="A159" s="44"/>
      <c r="B159" s="114" t="s">
        <v>744</v>
      </c>
      <c r="C159" s="281"/>
      <c r="D159" s="545"/>
      <c r="E159" s="526"/>
      <c r="F159" s="527"/>
      <c r="G159" s="253"/>
      <c r="H159" s="528"/>
      <c r="I159" s="529"/>
      <c r="J159" s="529"/>
      <c r="K159" s="530"/>
      <c r="L159" s="546"/>
      <c r="M159" s="532"/>
      <c r="N159" s="341"/>
      <c r="O159" s="341" t="s">
        <v>719</v>
      </c>
      <c r="P159" s="544" t="s">
        <v>745</v>
      </c>
    </row>
    <row r="160" spans="1:16" ht="21" x14ac:dyDescent="0.35">
      <c r="A160" s="44"/>
      <c r="B160" s="115" t="s">
        <v>715</v>
      </c>
      <c r="C160" s="280"/>
      <c r="D160" s="536"/>
      <c r="E160" s="417"/>
      <c r="F160" s="537"/>
      <c r="G160" s="89"/>
      <c r="H160" s="538"/>
      <c r="I160" s="539"/>
      <c r="J160" s="539"/>
      <c r="K160" s="540"/>
      <c r="L160" s="541"/>
      <c r="M160" s="542"/>
      <c r="N160" s="341"/>
      <c r="O160" s="341" t="s">
        <v>250</v>
      </c>
      <c r="P160" s="342" t="s">
        <v>722</v>
      </c>
    </row>
    <row r="161" spans="1:16" ht="21" x14ac:dyDescent="0.35">
      <c r="A161" s="44"/>
      <c r="B161" s="115" t="s">
        <v>717</v>
      </c>
      <c r="C161" s="280"/>
      <c r="D161" s="536"/>
      <c r="E161" s="417"/>
      <c r="F161" s="537"/>
      <c r="G161" s="89"/>
      <c r="H161" s="538"/>
      <c r="I161" s="539"/>
      <c r="J161" s="539"/>
      <c r="K161" s="540"/>
      <c r="L161" s="541"/>
      <c r="M161" s="542"/>
      <c r="N161" s="341"/>
      <c r="O161" s="341" t="s">
        <v>723</v>
      </c>
      <c r="P161" s="342" t="s">
        <v>417</v>
      </c>
    </row>
    <row r="162" spans="1:16" ht="21" x14ac:dyDescent="0.35">
      <c r="A162" s="517"/>
      <c r="B162" s="73"/>
      <c r="C162" s="280"/>
      <c r="D162" s="536"/>
      <c r="E162" s="417"/>
      <c r="F162" s="537"/>
      <c r="G162" s="89"/>
      <c r="H162" s="538"/>
      <c r="I162" s="539"/>
      <c r="J162" s="539"/>
      <c r="K162" s="540"/>
      <c r="L162" s="541"/>
      <c r="M162" s="542"/>
      <c r="N162" s="518"/>
      <c r="O162" s="518">
        <v>243920</v>
      </c>
      <c r="P162" s="342" t="s">
        <v>724</v>
      </c>
    </row>
    <row r="163" spans="1:16" ht="21" x14ac:dyDescent="0.35">
      <c r="A163" s="517"/>
      <c r="B163" s="1022"/>
      <c r="C163" s="280"/>
      <c r="D163" s="536"/>
      <c r="E163" s="417"/>
      <c r="F163" s="537"/>
      <c r="G163" s="89"/>
      <c r="H163" s="538"/>
      <c r="I163" s="1183"/>
      <c r="J163" s="1183"/>
      <c r="K163" s="540"/>
      <c r="L163" s="541"/>
      <c r="M163" s="542"/>
      <c r="N163" s="1120"/>
      <c r="O163" s="1120"/>
      <c r="P163" s="1135" t="s">
        <v>725</v>
      </c>
    </row>
    <row r="164" spans="1:16" ht="21" x14ac:dyDescent="0.35">
      <c r="A164" s="957"/>
      <c r="B164" s="958"/>
      <c r="C164" s="959"/>
      <c r="D164" s="960"/>
      <c r="E164" s="961"/>
      <c r="F164" s="527"/>
      <c r="G164" s="962"/>
      <c r="H164" s="963"/>
      <c r="I164" s="964"/>
      <c r="J164" s="964"/>
      <c r="K164" s="965"/>
      <c r="L164" s="546"/>
      <c r="M164" s="532"/>
      <c r="N164" s="1120"/>
      <c r="O164" s="1120" t="s">
        <v>726</v>
      </c>
      <c r="P164" s="1135" t="s">
        <v>727</v>
      </c>
    </row>
    <row r="165" spans="1:16" ht="21" x14ac:dyDescent="0.35">
      <c r="A165" s="519"/>
      <c r="B165" s="77"/>
      <c r="C165" s="281"/>
      <c r="D165" s="545"/>
      <c r="E165" s="526"/>
      <c r="F165" s="527"/>
      <c r="G165" s="253"/>
      <c r="H165" s="528"/>
      <c r="I165" s="529"/>
      <c r="J165" s="529"/>
      <c r="K165" s="530"/>
      <c r="L165" s="546"/>
      <c r="M165" s="532"/>
      <c r="N165" s="399"/>
      <c r="O165" s="399">
        <v>45604</v>
      </c>
      <c r="P165" s="402" t="s">
        <v>746</v>
      </c>
    </row>
    <row r="166" spans="1:16" ht="21" x14ac:dyDescent="0.35">
      <c r="A166" s="519"/>
      <c r="B166" s="77"/>
      <c r="C166" s="281"/>
      <c r="D166" s="545"/>
      <c r="E166" s="526"/>
      <c r="F166" s="527"/>
      <c r="G166" s="253"/>
      <c r="H166" s="528"/>
      <c r="I166" s="529"/>
      <c r="J166" s="529"/>
      <c r="K166" s="530"/>
      <c r="L166" s="546"/>
      <c r="M166" s="532"/>
      <c r="N166" s="399"/>
      <c r="O166" s="399"/>
      <c r="P166" s="342" t="s">
        <v>747</v>
      </c>
    </row>
    <row r="167" spans="1:16" ht="21" x14ac:dyDescent="0.35">
      <c r="A167" s="519"/>
      <c r="B167" s="77"/>
      <c r="C167" s="281"/>
      <c r="D167" s="545"/>
      <c r="E167" s="526"/>
      <c r="F167" s="527"/>
      <c r="G167" s="253"/>
      <c r="H167" s="528"/>
      <c r="I167" s="529"/>
      <c r="J167" s="529"/>
      <c r="K167" s="530"/>
      <c r="L167" s="546"/>
      <c r="M167" s="532"/>
      <c r="N167" s="399"/>
      <c r="O167" s="399">
        <v>45610</v>
      </c>
      <c r="P167" s="342" t="s">
        <v>748</v>
      </c>
    </row>
    <row r="168" spans="1:16" ht="21" x14ac:dyDescent="0.35">
      <c r="A168" s="519"/>
      <c r="B168" s="77"/>
      <c r="C168" s="281"/>
      <c r="D168" s="545"/>
      <c r="E168" s="526"/>
      <c r="F168" s="527"/>
      <c r="G168" s="253"/>
      <c r="H168" s="528"/>
      <c r="I168" s="529"/>
      <c r="J168" s="529"/>
      <c r="K168" s="530"/>
      <c r="L168" s="546"/>
      <c r="M168" s="532"/>
      <c r="N168" s="399"/>
      <c r="O168" s="399">
        <v>45614</v>
      </c>
      <c r="P168" s="342" t="s">
        <v>330</v>
      </c>
    </row>
    <row r="169" spans="1:16" ht="21" x14ac:dyDescent="0.35">
      <c r="A169" s="519"/>
      <c r="B169" s="77"/>
      <c r="C169" s="281"/>
      <c r="D169" s="545"/>
      <c r="E169" s="526"/>
      <c r="F169" s="527"/>
      <c r="G169" s="253"/>
      <c r="H169" s="528"/>
      <c r="I169" s="529"/>
      <c r="J169" s="529"/>
      <c r="K169" s="530"/>
      <c r="L169" s="546"/>
      <c r="M169" s="532"/>
      <c r="N169" s="466"/>
      <c r="O169" s="466" t="s">
        <v>749</v>
      </c>
      <c r="P169" s="342" t="s">
        <v>750</v>
      </c>
    </row>
    <row r="170" spans="1:16" ht="21" x14ac:dyDescent="0.25">
      <c r="A170" s="519"/>
      <c r="B170" s="77"/>
      <c r="C170" s="281"/>
      <c r="D170" s="545"/>
      <c r="E170" s="526"/>
      <c r="F170" s="527"/>
      <c r="G170" s="253"/>
      <c r="H170" s="528"/>
      <c r="I170" s="529"/>
      <c r="J170" s="529"/>
      <c r="K170" s="530"/>
      <c r="L170" s="546"/>
      <c r="M170" s="532"/>
      <c r="N170" s="533"/>
      <c r="O170" s="358" t="s">
        <v>740</v>
      </c>
      <c r="P170" s="548" t="s">
        <v>751</v>
      </c>
    </row>
    <row r="171" spans="1:16" ht="21" x14ac:dyDescent="0.25">
      <c r="A171" s="519"/>
      <c r="B171" s="520"/>
      <c r="C171" s="281"/>
      <c r="D171" s="545"/>
      <c r="E171" s="526"/>
      <c r="F171" s="527"/>
      <c r="G171" s="253"/>
      <c r="H171" s="528"/>
      <c r="I171" s="529"/>
      <c r="J171" s="529"/>
      <c r="K171" s="530"/>
      <c r="L171" s="546"/>
      <c r="M171" s="532"/>
      <c r="N171" s="533"/>
      <c r="O171" s="405">
        <v>45688</v>
      </c>
      <c r="P171" s="403" t="s">
        <v>245</v>
      </c>
    </row>
    <row r="172" spans="1:16" ht="21" x14ac:dyDescent="0.25">
      <c r="A172" s="519"/>
      <c r="B172" s="77"/>
      <c r="C172" s="281"/>
      <c r="D172" s="545"/>
      <c r="E172" s="526"/>
      <c r="F172" s="527"/>
      <c r="G172" s="253"/>
      <c r="H172" s="528"/>
      <c r="I172" s="529"/>
      <c r="J172" s="529"/>
      <c r="K172" s="530"/>
      <c r="L172" s="546"/>
      <c r="M172" s="532"/>
      <c r="N172" s="533"/>
      <c r="O172" s="399">
        <v>45716</v>
      </c>
      <c r="P172" s="403" t="s">
        <v>752</v>
      </c>
    </row>
    <row r="173" spans="1:16" ht="21" x14ac:dyDescent="0.25">
      <c r="A173" s="519"/>
      <c r="B173" s="77"/>
      <c r="C173" s="281"/>
      <c r="D173" s="545"/>
      <c r="E173" s="526"/>
      <c r="F173" s="527"/>
      <c r="G173" s="253"/>
      <c r="H173" s="528"/>
      <c r="I173" s="529"/>
      <c r="J173" s="529"/>
      <c r="K173" s="530"/>
      <c r="L173" s="546"/>
      <c r="M173" s="532"/>
      <c r="N173" s="533"/>
      <c r="O173" s="142" t="s">
        <v>1600</v>
      </c>
      <c r="P173" s="403" t="s">
        <v>753</v>
      </c>
    </row>
    <row r="174" spans="1:16" ht="21" x14ac:dyDescent="0.25">
      <c r="A174" s="957"/>
      <c r="B174" s="958"/>
      <c r="C174" s="959"/>
      <c r="D174" s="960"/>
      <c r="E174" s="961"/>
      <c r="F174" s="527"/>
      <c r="G174" s="962"/>
      <c r="H174" s="963"/>
      <c r="I174" s="964"/>
      <c r="J174" s="964"/>
      <c r="K174" s="965"/>
      <c r="L174" s="546"/>
      <c r="M174" s="532"/>
      <c r="N174" s="966"/>
      <c r="O174" s="967" t="s">
        <v>1604</v>
      </c>
      <c r="P174" s="968" t="s">
        <v>510</v>
      </c>
    </row>
    <row r="175" spans="1:16" ht="21" x14ac:dyDescent="0.25">
      <c r="A175" s="519"/>
      <c r="B175" s="77"/>
      <c r="C175" s="281"/>
      <c r="D175" s="545"/>
      <c r="E175" s="526"/>
      <c r="F175" s="527"/>
      <c r="G175" s="253"/>
      <c r="H175" s="528"/>
      <c r="I175" s="529"/>
      <c r="J175" s="529"/>
      <c r="K175" s="530"/>
      <c r="L175" s="546"/>
      <c r="M175" s="532"/>
      <c r="N175" s="533"/>
      <c r="O175" s="142" t="s">
        <v>529</v>
      </c>
      <c r="P175" s="403" t="s">
        <v>298</v>
      </c>
    </row>
    <row r="176" spans="1:16" ht="21" x14ac:dyDescent="0.35">
      <c r="A176" s="126"/>
      <c r="B176" s="67" t="s">
        <v>362</v>
      </c>
      <c r="C176" s="397"/>
      <c r="D176" s="521"/>
      <c r="E176" s="484"/>
      <c r="F176" s="507"/>
      <c r="G176" s="68"/>
      <c r="H176" s="494"/>
      <c r="I176" s="522"/>
      <c r="J176" s="522"/>
      <c r="K176" s="523"/>
      <c r="L176" s="524"/>
      <c r="M176" s="513"/>
      <c r="N176" s="399"/>
      <c r="O176" s="399"/>
      <c r="P176" s="342"/>
    </row>
    <row r="177" spans="1:16" ht="21" x14ac:dyDescent="0.35">
      <c r="A177" s="44">
        <v>13</v>
      </c>
      <c r="B177" s="114" t="s">
        <v>688</v>
      </c>
      <c r="C177" s="335">
        <v>11000</v>
      </c>
      <c r="D177" s="521">
        <v>11000</v>
      </c>
      <c r="E177" s="484" t="s">
        <v>274</v>
      </c>
      <c r="F177" s="507">
        <f>C177-D177</f>
        <v>0</v>
      </c>
      <c r="G177" s="68">
        <v>11000</v>
      </c>
      <c r="H177" s="494">
        <v>0</v>
      </c>
      <c r="I177" s="522">
        <v>0</v>
      </c>
      <c r="J177" s="522">
        <v>0</v>
      </c>
      <c r="K177" s="523">
        <f>H177+I177+J177</f>
        <v>0</v>
      </c>
      <c r="L177" s="524">
        <f>G177+K177</f>
        <v>11000</v>
      </c>
      <c r="M177" s="513"/>
      <c r="N177" s="466" t="s">
        <v>754</v>
      </c>
      <c r="O177" s="341" t="s">
        <v>755</v>
      </c>
      <c r="P177" s="346" t="s">
        <v>227</v>
      </c>
    </row>
    <row r="178" spans="1:16" ht="21" x14ac:dyDescent="0.35">
      <c r="A178" s="44"/>
      <c r="B178" s="114" t="s">
        <v>691</v>
      </c>
      <c r="C178" s="335"/>
      <c r="D178" s="521"/>
      <c r="E178" s="484"/>
      <c r="F178" s="507"/>
      <c r="G178" s="68"/>
      <c r="H178" s="494"/>
      <c r="I178" s="522"/>
      <c r="J178" s="522"/>
      <c r="K178" s="523"/>
      <c r="L178" s="524"/>
      <c r="M178" s="513"/>
      <c r="N178" s="466"/>
      <c r="O178" s="341" t="s">
        <v>756</v>
      </c>
      <c r="P178" s="342" t="s">
        <v>757</v>
      </c>
    </row>
    <row r="179" spans="1:16" ht="21" x14ac:dyDescent="0.35">
      <c r="A179" s="44"/>
      <c r="B179" s="114"/>
      <c r="C179" s="335"/>
      <c r="D179" s="521"/>
      <c r="E179" s="484"/>
      <c r="F179" s="507"/>
      <c r="G179" s="68"/>
      <c r="H179" s="494"/>
      <c r="I179" s="522"/>
      <c r="J179" s="522"/>
      <c r="K179" s="523"/>
      <c r="L179" s="524"/>
      <c r="M179" s="513"/>
      <c r="N179" s="466"/>
      <c r="O179" s="341" t="s">
        <v>311</v>
      </c>
      <c r="P179" s="342" t="s">
        <v>421</v>
      </c>
    </row>
    <row r="180" spans="1:16" ht="21" x14ac:dyDescent="0.35">
      <c r="A180" s="44"/>
      <c r="B180" s="114"/>
      <c r="C180" s="335"/>
      <c r="D180" s="521"/>
      <c r="E180" s="484"/>
      <c r="F180" s="507"/>
      <c r="G180" s="68"/>
      <c r="H180" s="494"/>
      <c r="I180" s="522"/>
      <c r="J180" s="522"/>
      <c r="K180" s="523"/>
      <c r="L180" s="524"/>
      <c r="M180" s="513"/>
      <c r="N180" s="466"/>
      <c r="O180" s="341" t="s">
        <v>314</v>
      </c>
      <c r="P180" s="342" t="s">
        <v>665</v>
      </c>
    </row>
    <row r="181" spans="1:16" ht="21" x14ac:dyDescent="0.35">
      <c r="A181" s="44"/>
      <c r="B181" s="114"/>
      <c r="C181" s="335"/>
      <c r="D181" s="521"/>
      <c r="E181" s="484"/>
      <c r="F181" s="507"/>
      <c r="G181" s="68"/>
      <c r="H181" s="494"/>
      <c r="I181" s="522"/>
      <c r="J181" s="522"/>
      <c r="K181" s="523"/>
      <c r="L181" s="524"/>
      <c r="M181" s="513"/>
      <c r="N181" s="418"/>
      <c r="O181" s="414" t="s">
        <v>666</v>
      </c>
      <c r="P181" s="133" t="s">
        <v>667</v>
      </c>
    </row>
    <row r="182" spans="1:16" ht="21" x14ac:dyDescent="0.35">
      <c r="A182" s="44"/>
      <c r="B182" s="114"/>
      <c r="C182" s="335"/>
      <c r="D182" s="521"/>
      <c r="E182" s="484"/>
      <c r="F182" s="507"/>
      <c r="G182" s="68"/>
      <c r="H182" s="494"/>
      <c r="I182" s="522"/>
      <c r="J182" s="522"/>
      <c r="K182" s="523"/>
      <c r="L182" s="524"/>
      <c r="M182" s="513"/>
      <c r="N182" s="418"/>
      <c r="O182" s="414" t="s">
        <v>671</v>
      </c>
      <c r="P182" s="133" t="s">
        <v>497</v>
      </c>
    </row>
    <row r="183" spans="1:16" ht="21" x14ac:dyDescent="0.35">
      <c r="A183" s="44"/>
      <c r="B183" s="114"/>
      <c r="C183" s="335"/>
      <c r="D183" s="521"/>
      <c r="E183" s="484"/>
      <c r="F183" s="507"/>
      <c r="G183" s="68"/>
      <c r="H183" s="494"/>
      <c r="I183" s="522"/>
      <c r="J183" s="522"/>
      <c r="K183" s="523"/>
      <c r="L183" s="524"/>
      <c r="M183" s="513"/>
      <c r="N183" s="394"/>
      <c r="O183" s="468">
        <v>24784</v>
      </c>
      <c r="P183" s="133" t="s">
        <v>498</v>
      </c>
    </row>
    <row r="184" spans="1:16" ht="21" x14ac:dyDescent="0.35">
      <c r="A184" s="44"/>
      <c r="B184" s="114"/>
      <c r="C184" s="335"/>
      <c r="D184" s="521"/>
      <c r="E184" s="484"/>
      <c r="F184" s="507"/>
      <c r="G184" s="68"/>
      <c r="H184" s="494"/>
      <c r="I184" s="522"/>
      <c r="J184" s="522"/>
      <c r="K184" s="523"/>
      <c r="L184" s="524"/>
      <c r="M184" s="513"/>
      <c r="N184" s="466"/>
      <c r="O184" s="341" t="s">
        <v>262</v>
      </c>
      <c r="P184" s="342" t="s">
        <v>678</v>
      </c>
    </row>
    <row r="185" spans="1:16" ht="21" x14ac:dyDescent="0.35">
      <c r="A185" s="44"/>
      <c r="B185" s="114"/>
      <c r="C185" s="335"/>
      <c r="D185" s="521"/>
      <c r="E185" s="484"/>
      <c r="F185" s="507"/>
      <c r="G185" s="68"/>
      <c r="H185" s="494"/>
      <c r="I185" s="522"/>
      <c r="J185" s="522"/>
      <c r="K185" s="523"/>
      <c r="L185" s="524"/>
      <c r="M185" s="513"/>
      <c r="N185" s="466"/>
      <c r="O185" s="57">
        <v>24817</v>
      </c>
      <c r="P185" s="549" t="s">
        <v>427</v>
      </c>
    </row>
    <row r="186" spans="1:16" ht="21" x14ac:dyDescent="0.35">
      <c r="A186" s="44">
        <v>14</v>
      </c>
      <c r="B186" s="1045" t="s">
        <v>758</v>
      </c>
      <c r="C186" s="335">
        <v>463310</v>
      </c>
      <c r="D186" s="550">
        <v>463310</v>
      </c>
      <c r="E186" s="459" t="s">
        <v>684</v>
      </c>
      <c r="F186" s="498">
        <f>C186-D186</f>
        <v>0</v>
      </c>
      <c r="G186" s="55">
        <v>463310</v>
      </c>
      <c r="H186" s="467">
        <v>0</v>
      </c>
      <c r="I186" s="1182">
        <v>0</v>
      </c>
      <c r="J186" s="1182">
        <v>0</v>
      </c>
      <c r="K186" s="331">
        <f>H186+I186+J186</f>
        <v>0</v>
      </c>
      <c r="L186" s="516">
        <f>G186+K186</f>
        <v>463310</v>
      </c>
      <c r="M186" s="332"/>
      <c r="N186" s="1120" t="s">
        <v>759</v>
      </c>
      <c r="O186" s="1120" t="s">
        <v>755</v>
      </c>
      <c r="P186" s="1145" t="s">
        <v>227</v>
      </c>
    </row>
    <row r="187" spans="1:16" ht="21" x14ac:dyDescent="0.35">
      <c r="A187" s="1151"/>
      <c r="B187" s="938"/>
      <c r="C187" s="939"/>
      <c r="D187" s="550"/>
      <c r="E187" s="459"/>
      <c r="F187" s="498"/>
      <c r="G187" s="55"/>
      <c r="H187" s="467"/>
      <c r="I187" s="1182"/>
      <c r="J187" s="1182"/>
      <c r="K187" s="331"/>
      <c r="L187" s="516"/>
      <c r="M187" s="332"/>
      <c r="N187" s="417"/>
      <c r="O187" s="1120" t="s">
        <v>756</v>
      </c>
      <c r="P187" s="1135" t="s">
        <v>757</v>
      </c>
    </row>
    <row r="188" spans="1:16" ht="21" x14ac:dyDescent="0.35">
      <c r="A188" s="1200"/>
      <c r="B188" s="1124"/>
      <c r="C188" s="1125"/>
      <c r="D188" s="1201"/>
      <c r="E188" s="1202"/>
      <c r="F188" s="1203"/>
      <c r="G188" s="1204"/>
      <c r="H188" s="1205"/>
      <c r="I188" s="1206"/>
      <c r="J188" s="1206"/>
      <c r="K188" s="1207"/>
      <c r="L188" s="1208"/>
      <c r="M188" s="1209"/>
      <c r="N188" s="1210"/>
      <c r="O188" s="1174" t="s">
        <v>311</v>
      </c>
      <c r="P188" s="1198" t="s">
        <v>421</v>
      </c>
    </row>
    <row r="189" spans="1:16" ht="21" x14ac:dyDescent="0.35">
      <c r="A189" s="1160"/>
      <c r="B189" s="1071"/>
      <c r="C189" s="971"/>
      <c r="D189" s="1199"/>
      <c r="E189" s="973"/>
      <c r="F189" s="507"/>
      <c r="G189" s="974"/>
      <c r="H189" s="975"/>
      <c r="I189" s="976"/>
      <c r="J189" s="976"/>
      <c r="K189" s="977"/>
      <c r="L189" s="524"/>
      <c r="M189" s="513"/>
      <c r="N189" s="1177"/>
      <c r="O189" s="1177" t="s">
        <v>314</v>
      </c>
      <c r="P189" s="978" t="s">
        <v>665</v>
      </c>
    </row>
    <row r="190" spans="1:16" ht="21" x14ac:dyDescent="0.35">
      <c r="A190" s="126"/>
      <c r="B190" s="114"/>
      <c r="C190" s="397"/>
      <c r="D190" s="521"/>
      <c r="E190" s="484"/>
      <c r="F190" s="507"/>
      <c r="G190" s="68"/>
      <c r="H190" s="494"/>
      <c r="I190" s="522"/>
      <c r="J190" s="522"/>
      <c r="K190" s="523"/>
      <c r="L190" s="524"/>
      <c r="M190" s="513"/>
      <c r="N190" s="466"/>
      <c r="O190" s="341" t="s">
        <v>243</v>
      </c>
      <c r="P190" s="342" t="s">
        <v>687</v>
      </c>
    </row>
    <row r="191" spans="1:16" ht="21" x14ac:dyDescent="0.35">
      <c r="A191" s="44"/>
      <c r="B191" s="115"/>
      <c r="C191" s="335"/>
      <c r="D191" s="550"/>
      <c r="E191" s="459"/>
      <c r="F191" s="498"/>
      <c r="G191" s="55"/>
      <c r="H191" s="467"/>
      <c r="I191" s="330"/>
      <c r="J191" s="330"/>
      <c r="K191" s="331"/>
      <c r="L191" s="516"/>
      <c r="M191" s="332"/>
      <c r="N191" s="414"/>
      <c r="O191" s="414" t="s">
        <v>684</v>
      </c>
      <c r="P191" s="133" t="s">
        <v>497</v>
      </c>
    </row>
    <row r="192" spans="1:16" ht="21" x14ac:dyDescent="0.35">
      <c r="A192" s="126"/>
      <c r="B192" s="114"/>
      <c r="C192" s="397"/>
      <c r="D192" s="521"/>
      <c r="E192" s="484"/>
      <c r="F192" s="507"/>
      <c r="G192" s="68"/>
      <c r="H192" s="494"/>
      <c r="I192" s="522"/>
      <c r="J192" s="522"/>
      <c r="K192" s="523"/>
      <c r="L192" s="524"/>
      <c r="M192" s="513"/>
      <c r="N192" s="394"/>
      <c r="O192" s="468">
        <v>24801</v>
      </c>
      <c r="P192" s="133" t="s">
        <v>498</v>
      </c>
    </row>
    <row r="193" spans="1:16" ht="21" x14ac:dyDescent="0.35">
      <c r="A193" s="126"/>
      <c r="B193" s="114"/>
      <c r="C193" s="397"/>
      <c r="D193" s="521"/>
      <c r="E193" s="484"/>
      <c r="F193" s="507"/>
      <c r="G193" s="68"/>
      <c r="H193" s="494"/>
      <c r="I193" s="522"/>
      <c r="J193" s="522"/>
      <c r="K193" s="523"/>
      <c r="L193" s="524"/>
      <c r="M193" s="513"/>
      <c r="N193" s="466"/>
      <c r="O193" s="466" t="s">
        <v>262</v>
      </c>
      <c r="P193" s="402" t="s">
        <v>678</v>
      </c>
    </row>
    <row r="194" spans="1:16" ht="21" x14ac:dyDescent="0.35">
      <c r="A194" s="126"/>
      <c r="B194" s="114"/>
      <c r="C194" s="397"/>
      <c r="D194" s="521"/>
      <c r="E194" s="484"/>
      <c r="F194" s="507"/>
      <c r="G194" s="68"/>
      <c r="H194" s="494"/>
      <c r="I194" s="522"/>
      <c r="J194" s="522"/>
      <c r="K194" s="523"/>
      <c r="L194" s="524"/>
      <c r="M194" s="513"/>
      <c r="N194" s="466"/>
      <c r="O194" s="57">
        <v>24817</v>
      </c>
      <c r="P194" s="549" t="s">
        <v>427</v>
      </c>
    </row>
    <row r="195" spans="1:16" ht="21" x14ac:dyDescent="0.35">
      <c r="A195" s="126">
        <v>15</v>
      </c>
      <c r="B195" s="114" t="s">
        <v>760</v>
      </c>
      <c r="C195" s="397">
        <v>6420</v>
      </c>
      <c r="D195" s="521">
        <v>6420</v>
      </c>
      <c r="E195" s="484" t="s">
        <v>684</v>
      </c>
      <c r="F195" s="507">
        <f>C195-D195</f>
        <v>0</v>
      </c>
      <c r="G195" s="68">
        <v>6420</v>
      </c>
      <c r="H195" s="494">
        <v>0</v>
      </c>
      <c r="I195" s="522">
        <v>0</v>
      </c>
      <c r="J195" s="522">
        <v>0</v>
      </c>
      <c r="K195" s="523">
        <f>H195+I195+J195</f>
        <v>0</v>
      </c>
      <c r="L195" s="524">
        <f>G195+K195</f>
        <v>6420</v>
      </c>
      <c r="M195" s="513"/>
      <c r="N195" s="466" t="s">
        <v>759</v>
      </c>
      <c r="O195" s="341" t="s">
        <v>755</v>
      </c>
      <c r="P195" s="346" t="s">
        <v>227</v>
      </c>
    </row>
    <row r="196" spans="1:16" ht="21" x14ac:dyDescent="0.35">
      <c r="A196" s="44"/>
      <c r="B196" s="114"/>
      <c r="C196" s="335"/>
      <c r="D196" s="521"/>
      <c r="E196" s="484"/>
      <c r="F196" s="507"/>
      <c r="G196" s="68"/>
      <c r="H196" s="494"/>
      <c r="I196" s="522"/>
      <c r="J196" s="522"/>
      <c r="K196" s="523"/>
      <c r="L196" s="524"/>
      <c r="M196" s="513"/>
      <c r="N196" s="466"/>
      <c r="O196" s="341" t="s">
        <v>756</v>
      </c>
      <c r="P196" s="342" t="s">
        <v>757</v>
      </c>
    </row>
    <row r="197" spans="1:16" ht="21" x14ac:dyDescent="0.35">
      <c r="A197" s="44"/>
      <c r="B197" s="114"/>
      <c r="C197" s="335"/>
      <c r="D197" s="521"/>
      <c r="E197" s="484"/>
      <c r="F197" s="507"/>
      <c r="G197" s="68"/>
      <c r="H197" s="494"/>
      <c r="I197" s="522"/>
      <c r="J197" s="522"/>
      <c r="K197" s="523"/>
      <c r="L197" s="524"/>
      <c r="M197" s="513"/>
      <c r="N197" s="466"/>
      <c r="O197" s="341" t="s">
        <v>311</v>
      </c>
      <c r="P197" s="342" t="s">
        <v>421</v>
      </c>
    </row>
    <row r="198" spans="1:16" ht="21" x14ac:dyDescent="0.35">
      <c r="A198" s="519"/>
      <c r="B198" s="520"/>
      <c r="C198" s="281"/>
      <c r="D198" s="521"/>
      <c r="E198" s="484"/>
      <c r="F198" s="507"/>
      <c r="G198" s="68"/>
      <c r="H198" s="494"/>
      <c r="I198" s="522"/>
      <c r="J198" s="522"/>
      <c r="K198" s="523"/>
      <c r="L198" s="524"/>
      <c r="M198" s="513"/>
      <c r="N198" s="466"/>
      <c r="O198" s="341" t="s">
        <v>314</v>
      </c>
      <c r="P198" s="342" t="s">
        <v>761</v>
      </c>
    </row>
    <row r="199" spans="1:16" ht="21" x14ac:dyDescent="0.35">
      <c r="A199" s="519"/>
      <c r="B199" s="520"/>
      <c r="C199" s="281"/>
      <c r="D199" s="521"/>
      <c r="E199" s="484"/>
      <c r="F199" s="507"/>
      <c r="G199" s="68"/>
      <c r="H199" s="494"/>
      <c r="I199" s="522"/>
      <c r="J199" s="522"/>
      <c r="K199" s="523"/>
      <c r="L199" s="524"/>
      <c r="M199" s="513"/>
      <c r="N199" s="466"/>
      <c r="O199" s="341" t="s">
        <v>243</v>
      </c>
      <c r="P199" s="342" t="s">
        <v>687</v>
      </c>
    </row>
    <row r="200" spans="1:16" ht="21" x14ac:dyDescent="0.35">
      <c r="A200" s="519"/>
      <c r="B200" s="520"/>
      <c r="C200" s="281"/>
      <c r="D200" s="521"/>
      <c r="E200" s="484"/>
      <c r="F200" s="507"/>
      <c r="G200" s="68"/>
      <c r="H200" s="494"/>
      <c r="I200" s="522"/>
      <c r="J200" s="522"/>
      <c r="K200" s="523"/>
      <c r="L200" s="524"/>
      <c r="M200" s="513"/>
      <c r="N200" s="418"/>
      <c r="O200" s="414" t="s">
        <v>684</v>
      </c>
      <c r="P200" s="133" t="s">
        <v>497</v>
      </c>
    </row>
    <row r="201" spans="1:16" ht="21" x14ac:dyDescent="0.35">
      <c r="A201" s="519"/>
      <c r="B201" s="520"/>
      <c r="C201" s="281"/>
      <c r="D201" s="521"/>
      <c r="E201" s="484"/>
      <c r="F201" s="507"/>
      <c r="G201" s="68"/>
      <c r="H201" s="494"/>
      <c r="I201" s="522"/>
      <c r="J201" s="522"/>
      <c r="K201" s="523"/>
      <c r="L201" s="524"/>
      <c r="M201" s="513"/>
      <c r="N201" s="394"/>
      <c r="O201" s="468">
        <v>24801</v>
      </c>
      <c r="P201" s="133" t="s">
        <v>498</v>
      </c>
    </row>
    <row r="202" spans="1:16" ht="21" x14ac:dyDescent="0.35">
      <c r="A202" s="517"/>
      <c r="B202" s="86"/>
      <c r="C202" s="280"/>
      <c r="D202" s="550"/>
      <c r="E202" s="459"/>
      <c r="F202" s="498"/>
      <c r="G202" s="55"/>
      <c r="H202" s="467"/>
      <c r="I202" s="330"/>
      <c r="J202" s="330"/>
      <c r="K202" s="331"/>
      <c r="L202" s="516"/>
      <c r="M202" s="332"/>
      <c r="N202" s="341"/>
      <c r="O202" s="341" t="s">
        <v>262</v>
      </c>
      <c r="P202" s="342" t="s">
        <v>678</v>
      </c>
    </row>
    <row r="203" spans="1:16" ht="21" x14ac:dyDescent="0.35">
      <c r="A203" s="44"/>
      <c r="B203" s="51"/>
      <c r="C203" s="335"/>
      <c r="D203" s="550"/>
      <c r="E203" s="459"/>
      <c r="F203" s="498"/>
      <c r="G203" s="55"/>
      <c r="H203" s="467"/>
      <c r="I203" s="330"/>
      <c r="J203" s="330"/>
      <c r="K203" s="331"/>
      <c r="L203" s="516"/>
      <c r="M203" s="332"/>
      <c r="N203" s="341"/>
      <c r="O203" s="57">
        <v>24817</v>
      </c>
      <c r="P203" s="549" t="s">
        <v>427</v>
      </c>
    </row>
    <row r="204" spans="1:16" ht="21" x14ac:dyDescent="0.35">
      <c r="A204" s="126"/>
      <c r="B204" s="67" t="s">
        <v>364</v>
      </c>
      <c r="C204" s="397"/>
      <c r="D204" s="545"/>
      <c r="E204" s="526"/>
      <c r="F204" s="527"/>
      <c r="G204" s="253"/>
      <c r="H204" s="528"/>
      <c r="I204" s="529"/>
      <c r="J204" s="529"/>
      <c r="K204" s="530"/>
      <c r="L204" s="546"/>
      <c r="M204" s="532"/>
      <c r="N204" s="533"/>
      <c r="O204" s="260"/>
      <c r="P204" s="402"/>
    </row>
    <row r="205" spans="1:16" ht="21" x14ac:dyDescent="0.35">
      <c r="A205" s="44">
        <v>16</v>
      </c>
      <c r="B205" s="114" t="s">
        <v>762</v>
      </c>
      <c r="C205" s="335">
        <v>1358000</v>
      </c>
      <c r="D205" s="545">
        <v>1358000</v>
      </c>
      <c r="E205" s="526" t="s">
        <v>763</v>
      </c>
      <c r="F205" s="527">
        <f>C205-D205</f>
        <v>0</v>
      </c>
      <c r="G205" s="253">
        <v>1358000</v>
      </c>
      <c r="H205" s="528">
        <v>0</v>
      </c>
      <c r="I205" s="529">
        <v>0</v>
      </c>
      <c r="J205" s="529">
        <v>0</v>
      </c>
      <c r="K205" s="530">
        <f>H205+I205+J205</f>
        <v>0</v>
      </c>
      <c r="L205" s="546">
        <f>G205+K205</f>
        <v>1358000</v>
      </c>
      <c r="M205" s="532"/>
      <c r="N205" s="466" t="s">
        <v>764</v>
      </c>
      <c r="O205" s="341" t="s">
        <v>765</v>
      </c>
      <c r="P205" s="342" t="s">
        <v>586</v>
      </c>
    </row>
    <row r="206" spans="1:16" ht="21" x14ac:dyDescent="0.35">
      <c r="A206" s="44"/>
      <c r="B206" s="114" t="s">
        <v>766</v>
      </c>
      <c r="C206" s="335"/>
      <c r="D206" s="545"/>
      <c r="E206" s="526"/>
      <c r="F206" s="527"/>
      <c r="G206" s="253"/>
      <c r="H206" s="528"/>
      <c r="I206" s="529"/>
      <c r="J206" s="529"/>
      <c r="K206" s="530"/>
      <c r="L206" s="546"/>
      <c r="M206" s="532"/>
      <c r="N206" s="533"/>
      <c r="O206" s="341" t="s">
        <v>652</v>
      </c>
      <c r="P206" s="130" t="s">
        <v>716</v>
      </c>
    </row>
    <row r="207" spans="1:16" ht="21" x14ac:dyDescent="0.35">
      <c r="A207" s="44"/>
      <c r="B207" s="114" t="s">
        <v>767</v>
      </c>
      <c r="C207" s="335"/>
      <c r="D207" s="545"/>
      <c r="E207" s="526"/>
      <c r="F207" s="527"/>
      <c r="G207" s="253"/>
      <c r="H207" s="528"/>
      <c r="I207" s="529"/>
      <c r="J207" s="529"/>
      <c r="K207" s="530"/>
      <c r="L207" s="546"/>
      <c r="M207" s="532"/>
      <c r="N207" s="533"/>
      <c r="O207" s="341"/>
      <c r="P207" s="342" t="s">
        <v>718</v>
      </c>
    </row>
    <row r="208" spans="1:16" ht="21" x14ac:dyDescent="0.35">
      <c r="A208" s="44"/>
      <c r="B208" s="114" t="s">
        <v>768</v>
      </c>
      <c r="C208" s="335"/>
      <c r="D208" s="545"/>
      <c r="E208" s="526"/>
      <c r="F208" s="527"/>
      <c r="G208" s="253"/>
      <c r="H208" s="528"/>
      <c r="I208" s="529"/>
      <c r="J208" s="529"/>
      <c r="K208" s="530"/>
      <c r="L208" s="546"/>
      <c r="M208" s="532"/>
      <c r="N208" s="533"/>
      <c r="O208" s="341" t="s">
        <v>593</v>
      </c>
      <c r="P208" s="342" t="s">
        <v>769</v>
      </c>
    </row>
    <row r="209" spans="1:16" ht="21" x14ac:dyDescent="0.35">
      <c r="A209" s="44"/>
      <c r="B209" s="114" t="s">
        <v>770</v>
      </c>
      <c r="C209" s="335"/>
      <c r="D209" s="545"/>
      <c r="E209" s="526"/>
      <c r="F209" s="527"/>
      <c r="G209" s="253"/>
      <c r="H209" s="528"/>
      <c r="I209" s="529"/>
      <c r="J209" s="529"/>
      <c r="K209" s="530"/>
      <c r="L209" s="546"/>
      <c r="M209" s="532"/>
      <c r="N209" s="533"/>
      <c r="O209" s="341" t="s">
        <v>241</v>
      </c>
      <c r="P209" s="342" t="s">
        <v>722</v>
      </c>
    </row>
    <row r="210" spans="1:16" ht="21" x14ac:dyDescent="0.35">
      <c r="A210" s="44"/>
      <c r="B210" s="114" t="s">
        <v>771</v>
      </c>
      <c r="C210" s="335"/>
      <c r="D210" s="545"/>
      <c r="E210" s="526"/>
      <c r="F210" s="527"/>
      <c r="G210" s="253"/>
      <c r="H210" s="528"/>
      <c r="I210" s="529"/>
      <c r="J210" s="529"/>
      <c r="K210" s="530"/>
      <c r="L210" s="546"/>
      <c r="M210" s="532"/>
      <c r="N210" s="533"/>
      <c r="O210" s="341" t="s">
        <v>666</v>
      </c>
      <c r="P210" s="342" t="s">
        <v>372</v>
      </c>
    </row>
    <row r="211" spans="1:16" ht="21" x14ac:dyDescent="0.35">
      <c r="A211" s="519"/>
      <c r="B211" s="520"/>
      <c r="C211" s="281"/>
      <c r="D211" s="545"/>
      <c r="E211" s="526"/>
      <c r="F211" s="527"/>
      <c r="G211" s="253"/>
      <c r="H211" s="528"/>
      <c r="I211" s="529"/>
      <c r="J211" s="529"/>
      <c r="K211" s="530"/>
      <c r="L211" s="546"/>
      <c r="M211" s="532"/>
      <c r="N211" s="533"/>
      <c r="O211" s="341" t="s">
        <v>772</v>
      </c>
      <c r="P211" s="342" t="s">
        <v>291</v>
      </c>
    </row>
    <row r="212" spans="1:16" ht="21" x14ac:dyDescent="0.35">
      <c r="A212" s="519"/>
      <c r="B212" s="520"/>
      <c r="C212" s="281"/>
      <c r="D212" s="545"/>
      <c r="E212" s="526"/>
      <c r="F212" s="527"/>
      <c r="G212" s="253"/>
      <c r="H212" s="528"/>
      <c r="I212" s="529"/>
      <c r="J212" s="529"/>
      <c r="K212" s="530"/>
      <c r="L212" s="546"/>
      <c r="M212" s="532"/>
      <c r="N212" s="533"/>
      <c r="O212" s="341" t="s">
        <v>773</v>
      </c>
      <c r="P212" s="342" t="s">
        <v>659</v>
      </c>
    </row>
    <row r="213" spans="1:16" ht="21" x14ac:dyDescent="0.35">
      <c r="A213" s="519"/>
      <c r="B213" s="520"/>
      <c r="C213" s="281"/>
      <c r="D213" s="545"/>
      <c r="E213" s="526"/>
      <c r="F213" s="527"/>
      <c r="G213" s="253"/>
      <c r="H213" s="528"/>
      <c r="I213" s="529"/>
      <c r="J213" s="529"/>
      <c r="K213" s="530"/>
      <c r="L213" s="546"/>
      <c r="M213" s="532"/>
      <c r="N213" s="533"/>
      <c r="O213" s="341" t="s">
        <v>243</v>
      </c>
      <c r="P213" s="342" t="s">
        <v>774</v>
      </c>
    </row>
    <row r="214" spans="1:16" ht="21" x14ac:dyDescent="0.35">
      <c r="A214" s="519"/>
      <c r="B214" s="520"/>
      <c r="C214" s="281"/>
      <c r="D214" s="545"/>
      <c r="E214" s="526"/>
      <c r="F214" s="527"/>
      <c r="G214" s="253"/>
      <c r="H214" s="528"/>
      <c r="I214" s="529"/>
      <c r="J214" s="529"/>
      <c r="K214" s="530"/>
      <c r="L214" s="546"/>
      <c r="M214" s="532"/>
      <c r="N214" s="533"/>
      <c r="O214" s="341" t="s">
        <v>775</v>
      </c>
      <c r="P214" s="342" t="s">
        <v>421</v>
      </c>
    </row>
    <row r="215" spans="1:16" ht="21" x14ac:dyDescent="0.35">
      <c r="A215" s="519"/>
      <c r="B215" s="520"/>
      <c r="C215" s="281"/>
      <c r="D215" s="545"/>
      <c r="E215" s="526"/>
      <c r="F215" s="527"/>
      <c r="G215" s="253"/>
      <c r="H215" s="528"/>
      <c r="I215" s="529"/>
      <c r="J215" s="529"/>
      <c r="K215" s="530"/>
      <c r="L215" s="546"/>
      <c r="M215" s="532"/>
      <c r="N215" s="533"/>
      <c r="O215" s="341" t="s">
        <v>776</v>
      </c>
      <c r="P215" s="342" t="s">
        <v>777</v>
      </c>
    </row>
    <row r="216" spans="1:16" ht="21" x14ac:dyDescent="0.35">
      <c r="A216" s="519"/>
      <c r="B216" s="520"/>
      <c r="C216" s="281"/>
      <c r="D216" s="545"/>
      <c r="E216" s="526"/>
      <c r="F216" s="527"/>
      <c r="G216" s="253"/>
      <c r="H216" s="528"/>
      <c r="I216" s="529"/>
      <c r="J216" s="529"/>
      <c r="K216" s="530"/>
      <c r="L216" s="546"/>
      <c r="M216" s="532"/>
      <c r="N216" s="533"/>
      <c r="O216" s="341" t="s">
        <v>778</v>
      </c>
      <c r="P216" s="342" t="s">
        <v>330</v>
      </c>
    </row>
    <row r="217" spans="1:16" ht="21" x14ac:dyDescent="0.35">
      <c r="A217" s="519"/>
      <c r="B217" s="520"/>
      <c r="C217" s="281"/>
      <c r="D217" s="545"/>
      <c r="E217" s="526"/>
      <c r="F217" s="527"/>
      <c r="G217" s="253"/>
      <c r="H217" s="528"/>
      <c r="I217" s="529"/>
      <c r="J217" s="529"/>
      <c r="K217" s="530"/>
      <c r="L217" s="546"/>
      <c r="M217" s="532"/>
      <c r="N217" s="533"/>
      <c r="O217" s="341" t="s">
        <v>763</v>
      </c>
      <c r="P217" s="342" t="s">
        <v>244</v>
      </c>
    </row>
    <row r="218" spans="1:16" ht="21" x14ac:dyDescent="0.35">
      <c r="A218" s="519"/>
      <c r="B218" s="520"/>
      <c r="C218" s="281"/>
      <c r="D218" s="545"/>
      <c r="E218" s="526"/>
      <c r="F218" s="527"/>
      <c r="G218" s="253"/>
      <c r="H218" s="528"/>
      <c r="I218" s="529"/>
      <c r="J218" s="529"/>
      <c r="K218" s="530"/>
      <c r="L218" s="546"/>
      <c r="M218" s="532"/>
      <c r="N218" s="533"/>
      <c r="O218" s="341" t="s">
        <v>264</v>
      </c>
      <c r="P218" s="342" t="s">
        <v>246</v>
      </c>
    </row>
    <row r="219" spans="1:16" ht="21" x14ac:dyDescent="0.35">
      <c r="A219" s="519"/>
      <c r="B219" s="520"/>
      <c r="C219" s="281"/>
      <c r="D219" s="545"/>
      <c r="E219" s="526"/>
      <c r="F219" s="527"/>
      <c r="G219" s="253"/>
      <c r="H219" s="528"/>
      <c r="I219" s="529"/>
      <c r="J219" s="529"/>
      <c r="K219" s="530"/>
      <c r="L219" s="546"/>
      <c r="M219" s="532"/>
      <c r="N219" s="533"/>
      <c r="O219" s="341" t="s">
        <v>296</v>
      </c>
      <c r="P219" s="342" t="s">
        <v>779</v>
      </c>
    </row>
    <row r="220" spans="1:16" ht="21" x14ac:dyDescent="0.35">
      <c r="A220" s="519"/>
      <c r="B220" s="520"/>
      <c r="C220" s="281"/>
      <c r="D220" s="545"/>
      <c r="E220" s="526"/>
      <c r="F220" s="527"/>
      <c r="G220" s="253"/>
      <c r="H220" s="528"/>
      <c r="I220" s="529"/>
      <c r="J220" s="529"/>
      <c r="K220" s="530"/>
      <c r="L220" s="546"/>
      <c r="M220" s="532"/>
      <c r="N220" s="533"/>
      <c r="O220" s="341" t="s">
        <v>265</v>
      </c>
      <c r="P220" s="342" t="s">
        <v>510</v>
      </c>
    </row>
    <row r="221" spans="1:16" ht="21" x14ac:dyDescent="0.35">
      <c r="A221" s="519"/>
      <c r="B221" s="77"/>
      <c r="C221" s="281"/>
      <c r="D221" s="545"/>
      <c r="E221" s="526"/>
      <c r="F221" s="527"/>
      <c r="G221" s="253"/>
      <c r="H221" s="528"/>
      <c r="I221" s="529"/>
      <c r="J221" s="529"/>
      <c r="K221" s="530"/>
      <c r="L221" s="546"/>
      <c r="M221" s="532"/>
      <c r="N221" s="533"/>
      <c r="O221" s="341" t="s">
        <v>1601</v>
      </c>
      <c r="P221" s="342" t="s">
        <v>427</v>
      </c>
    </row>
    <row r="222" spans="1:16" ht="21" x14ac:dyDescent="0.35">
      <c r="A222" s="44"/>
      <c r="B222" s="67" t="s">
        <v>780</v>
      </c>
      <c r="C222" s="335"/>
      <c r="D222" s="521"/>
      <c r="E222" s="484"/>
      <c r="F222" s="507"/>
      <c r="G222" s="68"/>
      <c r="H222" s="494"/>
      <c r="I222" s="522"/>
      <c r="J222" s="522"/>
      <c r="K222" s="523"/>
      <c r="L222" s="524"/>
      <c r="M222" s="513"/>
      <c r="N222" s="533"/>
      <c r="O222" s="543"/>
      <c r="P222" s="549"/>
    </row>
    <row r="223" spans="1:16" ht="21" x14ac:dyDescent="0.35">
      <c r="A223" s="44">
        <v>17</v>
      </c>
      <c r="B223" s="114" t="s">
        <v>781</v>
      </c>
      <c r="C223" s="335">
        <v>245400</v>
      </c>
      <c r="D223" s="521">
        <v>245400</v>
      </c>
      <c r="E223" s="484" t="s">
        <v>274</v>
      </c>
      <c r="F223" s="507"/>
      <c r="G223" s="68">
        <v>245400</v>
      </c>
      <c r="H223" s="494">
        <v>0</v>
      </c>
      <c r="I223" s="522">
        <v>0</v>
      </c>
      <c r="J223" s="522">
        <v>0</v>
      </c>
      <c r="K223" s="523">
        <f>H223+I223+J223</f>
        <v>0</v>
      </c>
      <c r="L223" s="524">
        <f>G223+K223</f>
        <v>245400</v>
      </c>
      <c r="M223" s="513"/>
      <c r="N223" s="466" t="s">
        <v>782</v>
      </c>
      <c r="O223" s="341" t="s">
        <v>652</v>
      </c>
      <c r="P223" s="119" t="s">
        <v>653</v>
      </c>
    </row>
    <row r="224" spans="1:16" ht="21" x14ac:dyDescent="0.35">
      <c r="A224" s="44"/>
      <c r="B224" s="114" t="s">
        <v>783</v>
      </c>
      <c r="C224" s="335"/>
      <c r="D224" s="521"/>
      <c r="E224" s="484"/>
      <c r="F224" s="507"/>
      <c r="G224" s="68"/>
      <c r="H224" s="494"/>
      <c r="I224" s="522"/>
      <c r="J224" s="522"/>
      <c r="K224" s="523"/>
      <c r="L224" s="524"/>
      <c r="M224" s="513"/>
      <c r="N224" s="466"/>
      <c r="O224" s="341" t="s">
        <v>311</v>
      </c>
      <c r="P224" s="342" t="s">
        <v>784</v>
      </c>
    </row>
    <row r="225" spans="1:16" ht="21" x14ac:dyDescent="0.35">
      <c r="A225" s="44"/>
      <c r="B225" s="114" t="s">
        <v>785</v>
      </c>
      <c r="C225" s="335"/>
      <c r="D225" s="521"/>
      <c r="E225" s="484"/>
      <c r="F225" s="507"/>
      <c r="G225" s="68"/>
      <c r="H225" s="494"/>
      <c r="I225" s="522"/>
      <c r="J225" s="522"/>
      <c r="K225" s="523"/>
      <c r="L225" s="524"/>
      <c r="M225" s="513"/>
      <c r="N225" s="466"/>
      <c r="O225" s="341" t="s">
        <v>314</v>
      </c>
      <c r="P225" s="342" t="s">
        <v>786</v>
      </c>
    </row>
    <row r="226" spans="1:16" ht="21" x14ac:dyDescent="0.35">
      <c r="A226" s="44"/>
      <c r="B226" s="114"/>
      <c r="C226" s="335"/>
      <c r="D226" s="521"/>
      <c r="E226" s="484"/>
      <c r="F226" s="507"/>
      <c r="G226" s="68"/>
      <c r="H226" s="494"/>
      <c r="I226" s="522"/>
      <c r="J226" s="522"/>
      <c r="K226" s="523"/>
      <c r="L226" s="524"/>
      <c r="M226" s="513"/>
      <c r="N226" s="466"/>
      <c r="O226" s="341" t="s">
        <v>657</v>
      </c>
      <c r="P226" s="342" t="s">
        <v>659</v>
      </c>
    </row>
    <row r="227" spans="1:16" ht="21" x14ac:dyDescent="0.35">
      <c r="A227" s="44"/>
      <c r="B227" s="114"/>
      <c r="C227" s="335"/>
      <c r="D227" s="521"/>
      <c r="E227" s="484"/>
      <c r="F227" s="507"/>
      <c r="G227" s="68"/>
      <c r="H227" s="494"/>
      <c r="I227" s="522"/>
      <c r="J227" s="522"/>
      <c r="K227" s="523"/>
      <c r="L227" s="524"/>
      <c r="M227" s="513"/>
      <c r="N227" s="466"/>
      <c r="O227" s="341" t="s">
        <v>663</v>
      </c>
      <c r="P227" s="342" t="s">
        <v>421</v>
      </c>
    </row>
    <row r="228" spans="1:16" ht="21" x14ac:dyDescent="0.35">
      <c r="A228" s="44"/>
      <c r="B228" s="114"/>
      <c r="C228" s="335"/>
      <c r="D228" s="521"/>
      <c r="E228" s="484"/>
      <c r="F228" s="507"/>
      <c r="G228" s="68"/>
      <c r="H228" s="494"/>
      <c r="I228" s="522"/>
      <c r="J228" s="522"/>
      <c r="K228" s="523"/>
      <c r="L228" s="524"/>
      <c r="M228" s="513"/>
      <c r="N228" s="466"/>
      <c r="O228" s="341" t="s">
        <v>675</v>
      </c>
      <c r="P228" s="342" t="s">
        <v>787</v>
      </c>
    </row>
    <row r="229" spans="1:16" ht="21" x14ac:dyDescent="0.35">
      <c r="A229" s="44"/>
      <c r="B229" s="114"/>
      <c r="C229" s="335"/>
      <c r="D229" s="521"/>
      <c r="E229" s="484"/>
      <c r="F229" s="507"/>
      <c r="G229" s="68"/>
      <c r="H229" s="494"/>
      <c r="I229" s="522"/>
      <c r="J229" s="522"/>
      <c r="K229" s="523"/>
      <c r="L229" s="524"/>
      <c r="M229" s="513"/>
      <c r="N229" s="418"/>
      <c r="O229" s="414" t="s">
        <v>666</v>
      </c>
      <c r="P229" s="133" t="s">
        <v>667</v>
      </c>
    </row>
    <row r="230" spans="1:16" ht="21" x14ac:dyDescent="0.35">
      <c r="A230" s="44"/>
      <c r="B230" s="114"/>
      <c r="C230" s="335"/>
      <c r="D230" s="521"/>
      <c r="E230" s="484"/>
      <c r="F230" s="507"/>
      <c r="G230" s="68"/>
      <c r="H230" s="494"/>
      <c r="I230" s="522"/>
      <c r="J230" s="522"/>
      <c r="K230" s="523"/>
      <c r="L230" s="524"/>
      <c r="M230" s="513"/>
      <c r="N230" s="418"/>
      <c r="O230" s="414" t="s">
        <v>274</v>
      </c>
      <c r="P230" s="133" t="s">
        <v>497</v>
      </c>
    </row>
    <row r="231" spans="1:16" ht="21" x14ac:dyDescent="0.35">
      <c r="A231" s="44"/>
      <c r="B231" s="1045"/>
      <c r="C231" s="335"/>
      <c r="D231" s="550"/>
      <c r="E231" s="459"/>
      <c r="F231" s="498"/>
      <c r="G231" s="55"/>
      <c r="H231" s="467"/>
      <c r="I231" s="1182"/>
      <c r="J231" s="1182"/>
      <c r="K231" s="331"/>
      <c r="L231" s="516"/>
      <c r="M231" s="332"/>
      <c r="N231" s="947"/>
      <c r="O231" s="1180">
        <v>24781</v>
      </c>
      <c r="P231" s="1159" t="s">
        <v>788</v>
      </c>
    </row>
    <row r="232" spans="1:16" ht="21" x14ac:dyDescent="0.35">
      <c r="A232" s="44"/>
      <c r="B232" s="1071"/>
      <c r="C232" s="335"/>
      <c r="D232" s="1199"/>
      <c r="E232" s="973"/>
      <c r="F232" s="507"/>
      <c r="G232" s="974"/>
      <c r="H232" s="975"/>
      <c r="I232" s="976"/>
      <c r="J232" s="976"/>
      <c r="K232" s="977"/>
      <c r="L232" s="524"/>
      <c r="M232" s="513"/>
      <c r="N232" s="1177"/>
      <c r="O232" s="1120" t="s">
        <v>776</v>
      </c>
      <c r="P232" s="1135" t="s">
        <v>789</v>
      </c>
    </row>
    <row r="233" spans="1:16" ht="21" x14ac:dyDescent="0.35">
      <c r="A233" s="1200"/>
      <c r="B233" s="1064"/>
      <c r="C233" s="1125"/>
      <c r="D233" s="1201"/>
      <c r="E233" s="1202"/>
      <c r="F233" s="1203"/>
      <c r="G233" s="1204"/>
      <c r="H233" s="1205"/>
      <c r="I233" s="1206"/>
      <c r="J233" s="1206"/>
      <c r="K233" s="1207"/>
      <c r="L233" s="1208"/>
      <c r="M233" s="1209"/>
      <c r="N233" s="1210"/>
      <c r="O233" s="1174" t="s">
        <v>778</v>
      </c>
      <c r="P233" s="1198" t="s">
        <v>678</v>
      </c>
    </row>
    <row r="234" spans="1:16" ht="21" x14ac:dyDescent="0.35">
      <c r="A234" s="1160"/>
      <c r="B234" s="1071"/>
      <c r="C234" s="971"/>
      <c r="D234" s="1199"/>
      <c r="E234" s="973"/>
      <c r="F234" s="507"/>
      <c r="G234" s="974"/>
      <c r="H234" s="975"/>
      <c r="I234" s="976"/>
      <c r="J234" s="976"/>
      <c r="K234" s="977"/>
      <c r="L234" s="524"/>
      <c r="M234" s="513"/>
      <c r="N234" s="1177"/>
      <c r="O234" s="1177" t="s">
        <v>263</v>
      </c>
      <c r="P234" s="1179" t="s">
        <v>427</v>
      </c>
    </row>
    <row r="235" spans="1:16" ht="21" x14ac:dyDescent="0.35">
      <c r="A235" s="44">
        <v>18</v>
      </c>
      <c r="B235" s="115" t="s">
        <v>790</v>
      </c>
      <c r="C235" s="335">
        <v>117000</v>
      </c>
      <c r="D235" s="521">
        <v>117000</v>
      </c>
      <c r="E235" s="484" t="s">
        <v>274</v>
      </c>
      <c r="F235" s="507"/>
      <c r="G235" s="68">
        <v>117000</v>
      </c>
      <c r="H235" s="335">
        <v>0</v>
      </c>
      <c r="I235" s="522">
        <v>0</v>
      </c>
      <c r="J235" s="522">
        <v>0</v>
      </c>
      <c r="K235" s="523">
        <f>H235+I235+J235</f>
        <v>0</v>
      </c>
      <c r="L235" s="524">
        <f>G235+K235</f>
        <v>117000</v>
      </c>
      <c r="M235" s="513"/>
      <c r="N235" s="466" t="s">
        <v>791</v>
      </c>
      <c r="O235" s="341" t="s">
        <v>652</v>
      </c>
      <c r="P235" s="119" t="s">
        <v>653</v>
      </c>
    </row>
    <row r="236" spans="1:16" ht="21" x14ac:dyDescent="0.35">
      <c r="A236" s="44"/>
      <c r="B236" s="115" t="s">
        <v>792</v>
      </c>
      <c r="C236" s="335"/>
      <c r="D236" s="550"/>
      <c r="E236" s="459"/>
      <c r="F236" s="498"/>
      <c r="G236" s="55"/>
      <c r="H236" s="467"/>
      <c r="I236" s="330"/>
      <c r="J236" s="330"/>
      <c r="K236" s="331"/>
      <c r="L236" s="516"/>
      <c r="M236" s="332"/>
      <c r="N236" s="341"/>
      <c r="O236" s="341" t="s">
        <v>311</v>
      </c>
      <c r="P236" s="342" t="s">
        <v>784</v>
      </c>
    </row>
    <row r="237" spans="1:16" ht="21" x14ac:dyDescent="0.35">
      <c r="A237" s="517"/>
      <c r="B237" s="86"/>
      <c r="C237" s="280"/>
      <c r="D237" s="550"/>
      <c r="E237" s="459"/>
      <c r="F237" s="498"/>
      <c r="G237" s="55"/>
      <c r="H237" s="467"/>
      <c r="I237" s="330"/>
      <c r="J237" s="330"/>
      <c r="K237" s="331"/>
      <c r="L237" s="516"/>
      <c r="M237" s="332"/>
      <c r="N237" s="341"/>
      <c r="O237" s="341" t="s">
        <v>314</v>
      </c>
      <c r="P237" s="342" t="s">
        <v>786</v>
      </c>
    </row>
    <row r="238" spans="1:16" ht="21" x14ac:dyDescent="0.35">
      <c r="A238" s="517"/>
      <c r="B238" s="86"/>
      <c r="C238" s="280"/>
      <c r="D238" s="550"/>
      <c r="E238" s="459"/>
      <c r="F238" s="498"/>
      <c r="G238" s="55"/>
      <c r="H238" s="467"/>
      <c r="I238" s="330"/>
      <c r="J238" s="330"/>
      <c r="K238" s="331"/>
      <c r="L238" s="516"/>
      <c r="M238" s="332"/>
      <c r="N238" s="341"/>
      <c r="O238" s="341" t="s">
        <v>657</v>
      </c>
      <c r="P238" s="342" t="s">
        <v>659</v>
      </c>
    </row>
    <row r="239" spans="1:16" ht="21" x14ac:dyDescent="0.35">
      <c r="A239" s="519"/>
      <c r="B239" s="520"/>
      <c r="C239" s="281"/>
      <c r="D239" s="521"/>
      <c r="E239" s="484"/>
      <c r="F239" s="507"/>
      <c r="G239" s="68"/>
      <c r="H239" s="494"/>
      <c r="I239" s="522"/>
      <c r="J239" s="522"/>
      <c r="K239" s="523"/>
      <c r="L239" s="524"/>
      <c r="M239" s="513"/>
      <c r="N239" s="466"/>
      <c r="O239" s="466" t="s">
        <v>663</v>
      </c>
      <c r="P239" s="402" t="s">
        <v>421</v>
      </c>
    </row>
    <row r="240" spans="1:16" ht="21" x14ac:dyDescent="0.35">
      <c r="A240" s="517"/>
      <c r="B240" s="86"/>
      <c r="C240" s="280"/>
      <c r="D240" s="550"/>
      <c r="E240" s="459"/>
      <c r="F240" s="498"/>
      <c r="G240" s="55"/>
      <c r="H240" s="467"/>
      <c r="I240" s="1182"/>
      <c r="J240" s="1182"/>
      <c r="K240" s="331"/>
      <c r="L240" s="516"/>
      <c r="M240" s="332"/>
      <c r="N240" s="1120"/>
      <c r="O240" s="1120" t="s">
        <v>675</v>
      </c>
      <c r="P240" s="1135" t="s">
        <v>787</v>
      </c>
    </row>
    <row r="241" spans="1:16" ht="21" x14ac:dyDescent="0.35">
      <c r="A241" s="957"/>
      <c r="B241" s="1047"/>
      <c r="C241" s="959"/>
      <c r="D241" s="1199"/>
      <c r="E241" s="973"/>
      <c r="F241" s="507"/>
      <c r="G241" s="974"/>
      <c r="H241" s="975"/>
      <c r="I241" s="976"/>
      <c r="J241" s="976"/>
      <c r="K241" s="977"/>
      <c r="L241" s="524"/>
      <c r="M241" s="513"/>
      <c r="N241" s="1226"/>
      <c r="O241" s="946" t="s">
        <v>274</v>
      </c>
      <c r="P241" s="1159" t="s">
        <v>497</v>
      </c>
    </row>
    <row r="242" spans="1:16" ht="21" x14ac:dyDescent="0.35">
      <c r="A242" s="957"/>
      <c r="B242" s="1047"/>
      <c r="C242" s="959"/>
      <c r="D242" s="1199"/>
      <c r="E242" s="973"/>
      <c r="F242" s="507"/>
      <c r="G242" s="974"/>
      <c r="H242" s="975"/>
      <c r="I242" s="976"/>
      <c r="J242" s="976"/>
      <c r="K242" s="977"/>
      <c r="L242" s="524"/>
      <c r="M242" s="513"/>
      <c r="N242" s="1227"/>
      <c r="O242" s="1180">
        <v>24784</v>
      </c>
      <c r="P242" s="1159" t="s">
        <v>788</v>
      </c>
    </row>
    <row r="243" spans="1:16" ht="21" x14ac:dyDescent="0.35">
      <c r="A243" s="519"/>
      <c r="B243" s="520"/>
      <c r="C243" s="281"/>
      <c r="D243" s="521"/>
      <c r="E243" s="484"/>
      <c r="F243" s="507"/>
      <c r="G243" s="68"/>
      <c r="H243" s="494"/>
      <c r="I243" s="522"/>
      <c r="J243" s="522"/>
      <c r="K243" s="523"/>
      <c r="L243" s="524"/>
      <c r="M243" s="513"/>
      <c r="N243" s="533"/>
      <c r="O243" s="486">
        <v>24804</v>
      </c>
      <c r="P243" s="471" t="s">
        <v>266</v>
      </c>
    </row>
    <row r="244" spans="1:16" ht="21" x14ac:dyDescent="0.35">
      <c r="A244" s="517"/>
      <c r="B244" s="86"/>
      <c r="C244" s="280"/>
      <c r="D244" s="550"/>
      <c r="E244" s="459"/>
      <c r="F244" s="498"/>
      <c r="G244" s="55"/>
      <c r="H244" s="467"/>
      <c r="I244" s="330"/>
      <c r="J244" s="330"/>
      <c r="K244" s="331"/>
      <c r="L244" s="516"/>
      <c r="M244" s="332"/>
      <c r="N244" s="543"/>
      <c r="O244" s="341" t="s">
        <v>793</v>
      </c>
      <c r="P244" s="471" t="s">
        <v>427</v>
      </c>
    </row>
    <row r="245" spans="1:16" ht="21" x14ac:dyDescent="0.35">
      <c r="A245" s="126">
        <v>19</v>
      </c>
      <c r="B245" s="114" t="s">
        <v>794</v>
      </c>
      <c r="C245" s="397">
        <v>306000</v>
      </c>
      <c r="D245" s="521">
        <v>306000</v>
      </c>
      <c r="E245" s="484" t="s">
        <v>776</v>
      </c>
      <c r="F245" s="507"/>
      <c r="G245" s="68">
        <v>306000</v>
      </c>
      <c r="H245" s="397">
        <v>0</v>
      </c>
      <c r="I245" s="522">
        <v>0</v>
      </c>
      <c r="J245" s="522">
        <v>0</v>
      </c>
      <c r="K245" s="523">
        <f>H245+I245+J245</f>
        <v>0</v>
      </c>
      <c r="L245" s="524">
        <f>G245+K245</f>
        <v>306000</v>
      </c>
      <c r="M245" s="513"/>
      <c r="N245" s="466" t="s">
        <v>795</v>
      </c>
      <c r="O245" s="466" t="s">
        <v>652</v>
      </c>
      <c r="P245" s="122" t="s">
        <v>653</v>
      </c>
    </row>
    <row r="246" spans="1:16" ht="21" x14ac:dyDescent="0.35">
      <c r="A246" s="519"/>
      <c r="B246" s="520"/>
      <c r="C246" s="281"/>
      <c r="D246" s="521"/>
      <c r="E246" s="484"/>
      <c r="F246" s="507"/>
      <c r="G246" s="68"/>
      <c r="H246" s="494"/>
      <c r="I246" s="522"/>
      <c r="J246" s="522"/>
      <c r="K246" s="523"/>
      <c r="L246" s="524"/>
      <c r="M246" s="513"/>
      <c r="N246" s="466"/>
      <c r="O246" s="341" t="s">
        <v>311</v>
      </c>
      <c r="P246" s="342" t="s">
        <v>784</v>
      </c>
    </row>
    <row r="247" spans="1:16" ht="21" x14ac:dyDescent="0.35">
      <c r="A247" s="519"/>
      <c r="B247" s="520"/>
      <c r="C247" s="281"/>
      <c r="D247" s="521"/>
      <c r="E247" s="484"/>
      <c r="F247" s="507"/>
      <c r="G247" s="68"/>
      <c r="H247" s="494"/>
      <c r="I247" s="522"/>
      <c r="J247" s="522"/>
      <c r="K247" s="523"/>
      <c r="L247" s="524"/>
      <c r="M247" s="513"/>
      <c r="N247" s="466"/>
      <c r="O247" s="341" t="s">
        <v>314</v>
      </c>
      <c r="P247" s="342" t="s">
        <v>786</v>
      </c>
    </row>
    <row r="248" spans="1:16" ht="21" x14ac:dyDescent="0.35">
      <c r="A248" s="519"/>
      <c r="B248" s="520"/>
      <c r="C248" s="281"/>
      <c r="D248" s="521"/>
      <c r="E248" s="484"/>
      <c r="F248" s="507"/>
      <c r="G248" s="68"/>
      <c r="H248" s="494"/>
      <c r="I248" s="522"/>
      <c r="J248" s="522"/>
      <c r="K248" s="523"/>
      <c r="L248" s="524"/>
      <c r="M248" s="513"/>
      <c r="N248" s="466"/>
      <c r="O248" s="341" t="s">
        <v>657</v>
      </c>
      <c r="P248" s="342" t="s">
        <v>659</v>
      </c>
    </row>
    <row r="249" spans="1:16" ht="21" x14ac:dyDescent="0.35">
      <c r="A249" s="519"/>
      <c r="B249" s="520"/>
      <c r="C249" s="281"/>
      <c r="D249" s="521"/>
      <c r="E249" s="484"/>
      <c r="F249" s="507"/>
      <c r="G249" s="68"/>
      <c r="H249" s="494"/>
      <c r="I249" s="522"/>
      <c r="J249" s="522"/>
      <c r="K249" s="523"/>
      <c r="L249" s="524"/>
      <c r="M249" s="513"/>
      <c r="N249" s="466"/>
      <c r="O249" s="341" t="s">
        <v>663</v>
      </c>
      <c r="P249" s="342" t="s">
        <v>421</v>
      </c>
    </row>
    <row r="250" spans="1:16" ht="21" x14ac:dyDescent="0.35">
      <c r="A250" s="519"/>
      <c r="B250" s="520"/>
      <c r="C250" s="281"/>
      <c r="D250" s="521"/>
      <c r="E250" s="484"/>
      <c r="F250" s="507"/>
      <c r="G250" s="68"/>
      <c r="H250" s="494"/>
      <c r="I250" s="522"/>
      <c r="J250" s="522"/>
      <c r="K250" s="523"/>
      <c r="L250" s="524"/>
      <c r="M250" s="513"/>
      <c r="N250" s="466"/>
      <c r="O250" s="341" t="s">
        <v>675</v>
      </c>
      <c r="P250" s="342" t="s">
        <v>787</v>
      </c>
    </row>
    <row r="251" spans="1:16" ht="21" x14ac:dyDescent="0.35">
      <c r="A251" s="519"/>
      <c r="B251" s="520"/>
      <c r="C251" s="281"/>
      <c r="D251" s="521"/>
      <c r="E251" s="484"/>
      <c r="F251" s="507"/>
      <c r="G251" s="68"/>
      <c r="H251" s="494"/>
      <c r="I251" s="522"/>
      <c r="J251" s="522"/>
      <c r="K251" s="523"/>
      <c r="L251" s="524"/>
      <c r="M251" s="513"/>
      <c r="N251" s="466"/>
      <c r="O251" s="341" t="s">
        <v>243</v>
      </c>
      <c r="P251" s="489" t="s">
        <v>687</v>
      </c>
    </row>
    <row r="252" spans="1:16" ht="21" x14ac:dyDescent="0.35">
      <c r="A252" s="519"/>
      <c r="B252" s="520"/>
      <c r="C252" s="281"/>
      <c r="D252" s="521"/>
      <c r="E252" s="484"/>
      <c r="F252" s="507"/>
      <c r="G252" s="68"/>
      <c r="H252" s="494"/>
      <c r="I252" s="522"/>
      <c r="J252" s="522"/>
      <c r="K252" s="523"/>
      <c r="L252" s="524"/>
      <c r="M252" s="513"/>
      <c r="N252" s="418"/>
      <c r="O252" s="414" t="s">
        <v>796</v>
      </c>
      <c r="P252" s="133" t="s">
        <v>497</v>
      </c>
    </row>
    <row r="253" spans="1:16" ht="21" x14ac:dyDescent="0.35">
      <c r="A253" s="519"/>
      <c r="B253" s="520"/>
      <c r="C253" s="281"/>
      <c r="D253" s="521"/>
      <c r="E253" s="484"/>
      <c r="F253" s="507"/>
      <c r="G253" s="68"/>
      <c r="H253" s="494"/>
      <c r="I253" s="522"/>
      <c r="J253" s="522"/>
      <c r="K253" s="523"/>
      <c r="L253" s="524"/>
      <c r="M253" s="513"/>
      <c r="N253" s="394"/>
      <c r="O253" s="468">
        <v>24801</v>
      </c>
      <c r="P253" s="133" t="s">
        <v>677</v>
      </c>
    </row>
    <row r="254" spans="1:16" ht="21" x14ac:dyDescent="0.35">
      <c r="A254" s="126"/>
      <c r="B254" s="67"/>
      <c r="C254" s="397"/>
      <c r="D254" s="521"/>
      <c r="E254" s="484"/>
      <c r="F254" s="507"/>
      <c r="G254" s="68"/>
      <c r="H254" s="494"/>
      <c r="I254" s="522"/>
      <c r="J254" s="522"/>
      <c r="K254" s="523"/>
      <c r="L254" s="524"/>
      <c r="M254" s="513"/>
      <c r="N254" s="533"/>
      <c r="O254" s="466" t="s">
        <v>262</v>
      </c>
      <c r="P254" s="471" t="s">
        <v>797</v>
      </c>
    </row>
    <row r="255" spans="1:16" ht="21" x14ac:dyDescent="0.35">
      <c r="A255" s="126"/>
      <c r="B255" s="67"/>
      <c r="C255" s="397"/>
      <c r="D255" s="521"/>
      <c r="E255" s="484"/>
      <c r="F255" s="507"/>
      <c r="G255" s="68"/>
      <c r="H255" s="494"/>
      <c r="I255" s="522"/>
      <c r="J255" s="522"/>
      <c r="K255" s="523"/>
      <c r="L255" s="524"/>
      <c r="M255" s="513"/>
      <c r="N255" s="533"/>
      <c r="O255" s="466" t="s">
        <v>793</v>
      </c>
      <c r="P255" s="471" t="s">
        <v>427</v>
      </c>
    </row>
    <row r="256" spans="1:16" ht="21" x14ac:dyDescent="0.35">
      <c r="A256" s="44">
        <v>20</v>
      </c>
      <c r="B256" s="114" t="s">
        <v>798</v>
      </c>
      <c r="C256" s="397">
        <v>272800</v>
      </c>
      <c r="D256" s="397">
        <v>272800</v>
      </c>
      <c r="E256" s="484" t="s">
        <v>799</v>
      </c>
      <c r="F256" s="507"/>
      <c r="G256" s="68">
        <v>272800</v>
      </c>
      <c r="H256" s="397"/>
      <c r="I256" s="522"/>
      <c r="J256" s="522">
        <v>0</v>
      </c>
      <c r="K256" s="523">
        <f>H256+I256+J256</f>
        <v>0</v>
      </c>
      <c r="L256" s="524">
        <f>G256+K256</f>
        <v>272800</v>
      </c>
      <c r="M256" s="513"/>
      <c r="N256" s="533" t="s">
        <v>800</v>
      </c>
      <c r="O256" s="341" t="s">
        <v>652</v>
      </c>
      <c r="P256" s="119" t="s">
        <v>653</v>
      </c>
    </row>
    <row r="257" spans="1:16" ht="21" x14ac:dyDescent="0.35">
      <c r="A257" s="44"/>
      <c r="B257" s="114" t="s">
        <v>801</v>
      </c>
      <c r="C257" s="397"/>
      <c r="D257" s="521"/>
      <c r="E257" s="484"/>
      <c r="F257" s="507"/>
      <c r="G257" s="68"/>
      <c r="H257" s="494"/>
      <c r="I257" s="522"/>
      <c r="J257" s="522"/>
      <c r="K257" s="523"/>
      <c r="L257" s="524"/>
      <c r="M257" s="513"/>
      <c r="N257" s="533"/>
      <c r="O257" s="341" t="s">
        <v>311</v>
      </c>
      <c r="P257" s="342" t="s">
        <v>784</v>
      </c>
    </row>
    <row r="258" spans="1:16" ht="21" x14ac:dyDescent="0.35">
      <c r="A258" s="44"/>
      <c r="B258" s="114" t="s">
        <v>802</v>
      </c>
      <c r="C258" s="397"/>
      <c r="D258" s="521"/>
      <c r="E258" s="484"/>
      <c r="F258" s="507"/>
      <c r="G258" s="68"/>
      <c r="H258" s="494"/>
      <c r="I258" s="522"/>
      <c r="J258" s="522"/>
      <c r="K258" s="523"/>
      <c r="L258" s="524"/>
      <c r="M258" s="513"/>
      <c r="N258" s="533"/>
      <c r="O258" s="341" t="s">
        <v>314</v>
      </c>
      <c r="P258" s="342" t="s">
        <v>786</v>
      </c>
    </row>
    <row r="259" spans="1:16" ht="21" x14ac:dyDescent="0.35">
      <c r="A259" s="44"/>
      <c r="B259" s="114" t="s">
        <v>803</v>
      </c>
      <c r="C259" s="397"/>
      <c r="D259" s="521"/>
      <c r="E259" s="484"/>
      <c r="F259" s="507"/>
      <c r="G259" s="68"/>
      <c r="H259" s="494"/>
      <c r="I259" s="522"/>
      <c r="J259" s="522"/>
      <c r="K259" s="523"/>
      <c r="L259" s="524"/>
      <c r="M259" s="513"/>
      <c r="N259" s="533"/>
      <c r="O259" s="341" t="s">
        <v>657</v>
      </c>
      <c r="P259" s="342" t="s">
        <v>659</v>
      </c>
    </row>
    <row r="260" spans="1:16" ht="21" x14ac:dyDescent="0.35">
      <c r="A260" s="126"/>
      <c r="B260" s="67"/>
      <c r="C260" s="397"/>
      <c r="D260" s="521"/>
      <c r="E260" s="484"/>
      <c r="F260" s="507"/>
      <c r="G260" s="68"/>
      <c r="H260" s="494"/>
      <c r="I260" s="522"/>
      <c r="J260" s="522"/>
      <c r="K260" s="523"/>
      <c r="L260" s="524"/>
      <c r="M260" s="513"/>
      <c r="N260" s="533"/>
      <c r="O260" s="341" t="s">
        <v>663</v>
      </c>
      <c r="P260" s="342" t="s">
        <v>421</v>
      </c>
    </row>
    <row r="261" spans="1:16" ht="21" x14ac:dyDescent="0.35">
      <c r="A261" s="126"/>
      <c r="B261" s="67"/>
      <c r="C261" s="397"/>
      <c r="D261" s="521"/>
      <c r="E261" s="484"/>
      <c r="F261" s="507"/>
      <c r="G261" s="68"/>
      <c r="H261" s="494"/>
      <c r="I261" s="522"/>
      <c r="J261" s="522"/>
      <c r="K261" s="523"/>
      <c r="L261" s="524"/>
      <c r="M261" s="513"/>
      <c r="N261" s="533"/>
      <c r="O261" s="341" t="s">
        <v>675</v>
      </c>
      <c r="P261" s="342" t="s">
        <v>787</v>
      </c>
    </row>
    <row r="262" spans="1:16" ht="21" x14ac:dyDescent="0.35">
      <c r="A262" s="126"/>
      <c r="B262" s="67"/>
      <c r="C262" s="397"/>
      <c r="D262" s="521"/>
      <c r="E262" s="484"/>
      <c r="F262" s="507"/>
      <c r="G262" s="68"/>
      <c r="H262" s="494"/>
      <c r="I262" s="522"/>
      <c r="J262" s="522"/>
      <c r="K262" s="523"/>
      <c r="L262" s="524"/>
      <c r="M262" s="513"/>
      <c r="N262" s="533"/>
      <c r="O262" s="341" t="s">
        <v>243</v>
      </c>
      <c r="P262" s="489" t="s">
        <v>687</v>
      </c>
    </row>
    <row r="263" spans="1:16" ht="21" x14ac:dyDescent="0.35">
      <c r="A263" s="126"/>
      <c r="B263" s="67"/>
      <c r="C263" s="397"/>
      <c r="D263" s="521"/>
      <c r="E263" s="484"/>
      <c r="F263" s="507"/>
      <c r="G263" s="68"/>
      <c r="H263" s="494"/>
      <c r="I263" s="522"/>
      <c r="J263" s="522"/>
      <c r="K263" s="523"/>
      <c r="L263" s="524"/>
      <c r="M263" s="513"/>
      <c r="N263" s="533"/>
      <c r="O263" s="414" t="s">
        <v>804</v>
      </c>
      <c r="P263" s="133" t="s">
        <v>497</v>
      </c>
    </row>
    <row r="264" spans="1:16" ht="21" x14ac:dyDescent="0.35">
      <c r="A264" s="126"/>
      <c r="B264" s="67"/>
      <c r="C264" s="397"/>
      <c r="D264" s="521"/>
      <c r="E264" s="484"/>
      <c r="F264" s="507"/>
      <c r="G264" s="68"/>
      <c r="H264" s="494"/>
      <c r="I264" s="522"/>
      <c r="J264" s="522"/>
      <c r="K264" s="523"/>
      <c r="L264" s="524"/>
      <c r="M264" s="513"/>
      <c r="N264" s="533"/>
      <c r="O264" s="468">
        <v>24802</v>
      </c>
      <c r="P264" s="133" t="s">
        <v>677</v>
      </c>
    </row>
    <row r="265" spans="1:16" ht="21" x14ac:dyDescent="0.35">
      <c r="A265" s="126"/>
      <c r="B265" s="67"/>
      <c r="C265" s="397"/>
      <c r="D265" s="521"/>
      <c r="E265" s="484"/>
      <c r="F265" s="507"/>
      <c r="G265" s="68"/>
      <c r="H265" s="494"/>
      <c r="I265" s="522"/>
      <c r="J265" s="522"/>
      <c r="K265" s="523"/>
      <c r="L265" s="524"/>
      <c r="M265" s="513"/>
      <c r="N265" s="533"/>
      <c r="O265" s="466" t="s">
        <v>262</v>
      </c>
      <c r="P265" s="471" t="s">
        <v>797</v>
      </c>
    </row>
    <row r="266" spans="1:16" ht="21" x14ac:dyDescent="0.35">
      <c r="A266" s="126"/>
      <c r="B266" s="67"/>
      <c r="C266" s="397"/>
      <c r="D266" s="521"/>
      <c r="E266" s="484"/>
      <c r="F266" s="507"/>
      <c r="G266" s="68"/>
      <c r="H266" s="494"/>
      <c r="I266" s="522"/>
      <c r="J266" s="522"/>
      <c r="K266" s="523"/>
      <c r="L266" s="524"/>
      <c r="M266" s="513"/>
      <c r="N266" s="533"/>
      <c r="O266" s="466" t="s">
        <v>296</v>
      </c>
      <c r="P266" s="471" t="s">
        <v>510</v>
      </c>
    </row>
    <row r="267" spans="1:16" ht="21" x14ac:dyDescent="0.35">
      <c r="A267" s="126"/>
      <c r="B267" s="67"/>
      <c r="C267" s="397"/>
      <c r="D267" s="521"/>
      <c r="E267" s="484"/>
      <c r="F267" s="507"/>
      <c r="G267" s="68"/>
      <c r="H267" s="494"/>
      <c r="I267" s="522"/>
      <c r="J267" s="522"/>
      <c r="K267" s="523"/>
      <c r="L267" s="524"/>
      <c r="M267" s="513"/>
      <c r="N267" s="533"/>
      <c r="O267" s="466" t="s">
        <v>805</v>
      </c>
      <c r="P267" s="471" t="s">
        <v>427</v>
      </c>
    </row>
    <row r="268" spans="1:16" ht="21" x14ac:dyDescent="0.35">
      <c r="A268" s="126"/>
      <c r="B268" s="67"/>
      <c r="C268" s="397"/>
      <c r="D268" s="521"/>
      <c r="E268" s="484"/>
      <c r="F268" s="507"/>
      <c r="G268" s="68"/>
      <c r="H268" s="494"/>
      <c r="I268" s="522"/>
      <c r="J268" s="522"/>
      <c r="K268" s="523"/>
      <c r="L268" s="524"/>
      <c r="M268" s="513"/>
      <c r="N268" s="551"/>
      <c r="O268" s="466"/>
      <c r="P268" s="471"/>
    </row>
    <row r="269" spans="1:16" ht="22.5" x14ac:dyDescent="0.35">
      <c r="A269" s="44">
        <v>21</v>
      </c>
      <c r="B269" s="345" t="s">
        <v>806</v>
      </c>
      <c r="C269" s="335">
        <v>292400</v>
      </c>
      <c r="D269" s="336">
        <v>287081</v>
      </c>
      <c r="E269" s="484" t="s">
        <v>807</v>
      </c>
      <c r="F269" s="507">
        <f>+C269-D269</f>
        <v>5319</v>
      </c>
      <c r="G269" s="68"/>
      <c r="H269" s="494"/>
      <c r="I269" s="522">
        <v>287081</v>
      </c>
      <c r="J269" s="522"/>
      <c r="K269" s="523">
        <f>+H269+I269+J269</f>
        <v>287081</v>
      </c>
      <c r="L269" s="524">
        <f>+G269+K269</f>
        <v>287081</v>
      </c>
      <c r="M269" s="513"/>
      <c r="N269" s="552" t="s">
        <v>808</v>
      </c>
      <c r="O269" s="341" t="s">
        <v>652</v>
      </c>
      <c r="P269" s="346" t="s">
        <v>809</v>
      </c>
    </row>
    <row r="270" spans="1:16" ht="21" x14ac:dyDescent="0.35">
      <c r="A270" s="44"/>
      <c r="B270" s="114" t="s">
        <v>810</v>
      </c>
      <c r="C270" s="335"/>
      <c r="D270" s="521"/>
      <c r="E270" s="484"/>
      <c r="F270" s="507"/>
      <c r="G270" s="68"/>
      <c r="H270" s="494"/>
      <c r="I270" s="522"/>
      <c r="J270" s="522"/>
      <c r="K270" s="523"/>
      <c r="L270" s="524"/>
      <c r="M270" s="513"/>
      <c r="N270" s="533"/>
      <c r="O270" s="341" t="s">
        <v>811</v>
      </c>
      <c r="P270" s="342" t="s">
        <v>812</v>
      </c>
    </row>
    <row r="271" spans="1:16" ht="21" x14ac:dyDescent="0.35">
      <c r="A271" s="126"/>
      <c r="B271" s="67"/>
      <c r="C271" s="397"/>
      <c r="D271" s="521"/>
      <c r="E271" s="484"/>
      <c r="F271" s="507"/>
      <c r="G271" s="68"/>
      <c r="H271" s="494"/>
      <c r="I271" s="522"/>
      <c r="J271" s="522"/>
      <c r="K271" s="523"/>
      <c r="L271" s="524"/>
      <c r="M271" s="513"/>
      <c r="N271" s="533"/>
      <c r="O271" s="341" t="s">
        <v>255</v>
      </c>
      <c r="P271" s="346" t="s">
        <v>769</v>
      </c>
    </row>
    <row r="272" spans="1:16" ht="21" x14ac:dyDescent="0.35">
      <c r="A272" s="126"/>
      <c r="B272" s="67"/>
      <c r="C272" s="397"/>
      <c r="D272" s="521"/>
      <c r="E272" s="484"/>
      <c r="F272" s="507"/>
      <c r="G272" s="68"/>
      <c r="H272" s="494"/>
      <c r="I272" s="522"/>
      <c r="J272" s="522"/>
      <c r="K272" s="523"/>
      <c r="L272" s="524"/>
      <c r="M272" s="513"/>
      <c r="N272" s="533"/>
      <c r="O272" s="341" t="s">
        <v>773</v>
      </c>
      <c r="P272" s="342" t="s">
        <v>370</v>
      </c>
    </row>
    <row r="273" spans="1:16" ht="21" x14ac:dyDescent="0.35">
      <c r="A273" s="126"/>
      <c r="B273" s="67"/>
      <c r="C273" s="397"/>
      <c r="D273" s="521"/>
      <c r="E273" s="484"/>
      <c r="F273" s="507"/>
      <c r="G273" s="68"/>
      <c r="H273" s="494"/>
      <c r="I273" s="522"/>
      <c r="J273" s="522"/>
      <c r="K273" s="523"/>
      <c r="L273" s="524"/>
      <c r="M273" s="513"/>
      <c r="N273" s="533"/>
      <c r="O273" s="466" t="s">
        <v>813</v>
      </c>
      <c r="P273" s="402" t="s">
        <v>372</v>
      </c>
    </row>
    <row r="274" spans="1:16" ht="21" x14ac:dyDescent="0.35">
      <c r="A274" s="126"/>
      <c r="B274" s="67"/>
      <c r="C274" s="397"/>
      <c r="D274" s="521"/>
      <c r="E274" s="484"/>
      <c r="F274" s="507"/>
      <c r="G274" s="68"/>
      <c r="H274" s="494"/>
      <c r="I274" s="522"/>
      <c r="J274" s="522"/>
      <c r="K274" s="523"/>
      <c r="L274" s="524"/>
      <c r="M274" s="513"/>
      <c r="N274" s="533"/>
      <c r="O274" s="341" t="s">
        <v>671</v>
      </c>
      <c r="P274" s="402" t="s">
        <v>291</v>
      </c>
    </row>
    <row r="275" spans="1:16" ht="21" x14ac:dyDescent="0.35">
      <c r="A275" s="126"/>
      <c r="B275" s="67"/>
      <c r="C275" s="397"/>
      <c r="D275" s="521"/>
      <c r="E275" s="484"/>
      <c r="F275" s="507"/>
      <c r="G275" s="68"/>
      <c r="H275" s="494"/>
      <c r="I275" s="522"/>
      <c r="J275" s="522"/>
      <c r="K275" s="523"/>
      <c r="L275" s="524"/>
      <c r="M275" s="513"/>
      <c r="N275" s="533"/>
      <c r="O275" s="466" t="s">
        <v>258</v>
      </c>
      <c r="P275" s="402" t="s">
        <v>814</v>
      </c>
    </row>
    <row r="276" spans="1:16" ht="21" x14ac:dyDescent="0.35">
      <c r="A276" s="44"/>
      <c r="B276" s="949"/>
      <c r="C276" s="335"/>
      <c r="D276" s="550"/>
      <c r="E276" s="459"/>
      <c r="F276" s="498"/>
      <c r="G276" s="55"/>
      <c r="H276" s="467"/>
      <c r="I276" s="1182"/>
      <c r="J276" s="1182"/>
      <c r="K276" s="331"/>
      <c r="L276" s="516"/>
      <c r="M276" s="332"/>
      <c r="N276" s="1184"/>
      <c r="O276" s="1120" t="s">
        <v>799</v>
      </c>
      <c r="P276" s="1135" t="s">
        <v>659</v>
      </c>
    </row>
    <row r="277" spans="1:16" ht="21" x14ac:dyDescent="0.35">
      <c r="A277" s="44"/>
      <c r="B277" s="949"/>
      <c r="C277" s="335"/>
      <c r="D277" s="550"/>
      <c r="E277" s="459"/>
      <c r="F277" s="498"/>
      <c r="G277" s="55"/>
      <c r="H277" s="467"/>
      <c r="I277" s="1182"/>
      <c r="J277" s="1182"/>
      <c r="K277" s="331"/>
      <c r="L277" s="516"/>
      <c r="M277" s="332"/>
      <c r="N277" s="1184"/>
      <c r="O277" s="1120" t="s">
        <v>815</v>
      </c>
      <c r="P277" s="1135" t="s">
        <v>816</v>
      </c>
    </row>
    <row r="278" spans="1:16" ht="21" x14ac:dyDescent="0.35">
      <c r="A278" s="1167"/>
      <c r="B278" s="1211"/>
      <c r="C278" s="1137"/>
      <c r="D278" s="1201"/>
      <c r="E278" s="1202"/>
      <c r="F278" s="1203"/>
      <c r="G278" s="1204"/>
      <c r="H278" s="1205"/>
      <c r="I278" s="1206"/>
      <c r="J278" s="1206"/>
      <c r="K278" s="1207"/>
      <c r="L278" s="1208"/>
      <c r="M278" s="1209"/>
      <c r="N278" s="1197"/>
      <c r="O278" s="1210" t="s">
        <v>817</v>
      </c>
      <c r="P278" s="1212" t="s">
        <v>421</v>
      </c>
    </row>
    <row r="279" spans="1:16" ht="21" x14ac:dyDescent="0.35">
      <c r="A279" s="126"/>
      <c r="B279" s="67"/>
      <c r="C279" s="397"/>
      <c r="D279" s="521"/>
      <c r="E279" s="484"/>
      <c r="F279" s="507"/>
      <c r="G279" s="68"/>
      <c r="H279" s="494"/>
      <c r="I279" s="522"/>
      <c r="J279" s="522"/>
      <c r="K279" s="523"/>
      <c r="L279" s="524"/>
      <c r="M279" s="513"/>
      <c r="N279" s="533"/>
      <c r="O279" s="466" t="s">
        <v>818</v>
      </c>
      <c r="P279" s="402" t="s">
        <v>819</v>
      </c>
    </row>
    <row r="280" spans="1:16" ht="21" x14ac:dyDescent="0.35">
      <c r="A280" s="44"/>
      <c r="B280" s="51"/>
      <c r="C280" s="335"/>
      <c r="D280" s="550"/>
      <c r="E280" s="459"/>
      <c r="F280" s="498"/>
      <c r="G280" s="55"/>
      <c r="H280" s="467"/>
      <c r="I280" s="330"/>
      <c r="J280" s="330"/>
      <c r="K280" s="331"/>
      <c r="L280" s="516"/>
      <c r="M280" s="332"/>
      <c r="N280" s="543"/>
      <c r="O280" s="341" t="s">
        <v>820</v>
      </c>
      <c r="P280" s="342" t="s">
        <v>676</v>
      </c>
    </row>
    <row r="281" spans="1:16" ht="21" x14ac:dyDescent="0.35">
      <c r="A281" s="44"/>
      <c r="B281" s="949"/>
      <c r="C281" s="335"/>
      <c r="D281" s="550"/>
      <c r="E281" s="459"/>
      <c r="F281" s="498"/>
      <c r="G281" s="55"/>
      <c r="H281" s="467"/>
      <c r="I281" s="1182"/>
      <c r="J281" s="1182"/>
      <c r="K281" s="331"/>
      <c r="L281" s="516"/>
      <c r="M281" s="332"/>
      <c r="N281" s="1184"/>
      <c r="O281" s="1213" t="s">
        <v>821</v>
      </c>
      <c r="P281" s="1135" t="s">
        <v>822</v>
      </c>
    </row>
    <row r="282" spans="1:16" ht="21" x14ac:dyDescent="0.35">
      <c r="A282" s="126"/>
      <c r="B282" s="67"/>
      <c r="C282" s="397"/>
      <c r="D282" s="521"/>
      <c r="E282" s="484"/>
      <c r="F282" s="507"/>
      <c r="G282" s="68"/>
      <c r="H282" s="494"/>
      <c r="I282" s="522"/>
      <c r="J282" s="522"/>
      <c r="K282" s="523"/>
      <c r="L282" s="524"/>
      <c r="M282" s="513"/>
      <c r="N282" s="533"/>
      <c r="O282" s="466" t="s">
        <v>823</v>
      </c>
      <c r="P282" s="402" t="s">
        <v>824</v>
      </c>
    </row>
    <row r="283" spans="1:16" ht="21" x14ac:dyDescent="0.35">
      <c r="A283" s="126"/>
      <c r="B283" s="67"/>
      <c r="C283" s="397"/>
      <c r="D283" s="521"/>
      <c r="E283" s="484"/>
      <c r="F283" s="507"/>
      <c r="G283" s="68"/>
      <c r="H283" s="494"/>
      <c r="I283" s="522"/>
      <c r="J283" s="522"/>
      <c r="K283" s="523"/>
      <c r="L283" s="524"/>
      <c r="M283" s="513"/>
      <c r="N283" s="533"/>
      <c r="O283" s="466" t="s">
        <v>807</v>
      </c>
      <c r="P283" s="402" t="s">
        <v>244</v>
      </c>
    </row>
    <row r="284" spans="1:16" ht="21" x14ac:dyDescent="0.35">
      <c r="A284" s="126"/>
      <c r="B284" s="67"/>
      <c r="C284" s="397"/>
      <c r="D284" s="521"/>
      <c r="E284" s="484"/>
      <c r="F284" s="507"/>
      <c r="G284" s="68"/>
      <c r="H284" s="494"/>
      <c r="I284" s="522"/>
      <c r="J284" s="522"/>
      <c r="K284" s="523"/>
      <c r="L284" s="524"/>
      <c r="M284" s="513"/>
      <c r="N284" s="533"/>
      <c r="O284" s="466" t="s">
        <v>1604</v>
      </c>
      <c r="P284" s="402" t="s">
        <v>245</v>
      </c>
    </row>
    <row r="285" spans="1:16" ht="21" x14ac:dyDescent="0.35">
      <c r="A285" s="126"/>
      <c r="B285" s="67"/>
      <c r="C285" s="397"/>
      <c r="D285" s="521"/>
      <c r="E285" s="484"/>
      <c r="F285" s="507"/>
      <c r="G285" s="68"/>
      <c r="H285" s="494"/>
      <c r="I285" s="522"/>
      <c r="J285" s="522"/>
      <c r="K285" s="523"/>
      <c r="L285" s="524"/>
      <c r="M285" s="513"/>
      <c r="N285" s="533"/>
      <c r="O285" s="466" t="s">
        <v>529</v>
      </c>
      <c r="P285" s="471" t="s">
        <v>298</v>
      </c>
    </row>
    <row r="286" spans="1:16" ht="21" x14ac:dyDescent="0.35">
      <c r="A286" s="126"/>
      <c r="B286" s="67" t="s">
        <v>825</v>
      </c>
      <c r="C286" s="397"/>
      <c r="D286" s="521"/>
      <c r="E286" s="484"/>
      <c r="F286" s="507"/>
      <c r="G286" s="68"/>
      <c r="H286" s="494"/>
      <c r="I286" s="522"/>
      <c r="J286" s="522"/>
      <c r="K286" s="523"/>
      <c r="L286" s="524"/>
      <c r="M286" s="513"/>
      <c r="N286" s="533"/>
      <c r="O286" s="466"/>
      <c r="P286" s="471"/>
    </row>
    <row r="287" spans="1:16" ht="21" x14ac:dyDescent="0.35">
      <c r="A287" s="44">
        <v>22</v>
      </c>
      <c r="B287" s="114" t="s">
        <v>694</v>
      </c>
      <c r="C287" s="335">
        <v>24100</v>
      </c>
      <c r="D287" s="335">
        <v>24100</v>
      </c>
      <c r="E287" s="484" t="s">
        <v>650</v>
      </c>
      <c r="F287" s="507"/>
      <c r="G287" s="68">
        <v>24100</v>
      </c>
      <c r="H287" s="335">
        <v>0</v>
      </c>
      <c r="I287" s="522">
        <v>0</v>
      </c>
      <c r="J287" s="522">
        <v>0</v>
      </c>
      <c r="K287" s="523">
        <f>H287+I287+J287</f>
        <v>0</v>
      </c>
      <c r="L287" s="524">
        <f>G287+K287</f>
        <v>24100</v>
      </c>
      <c r="M287" s="513"/>
      <c r="N287" s="466" t="s">
        <v>826</v>
      </c>
      <c r="O287" s="341" t="s">
        <v>827</v>
      </c>
      <c r="P287" s="119" t="s">
        <v>653</v>
      </c>
    </row>
    <row r="288" spans="1:16" ht="21" x14ac:dyDescent="0.35">
      <c r="A288" s="44"/>
      <c r="B288" s="114" t="s">
        <v>695</v>
      </c>
      <c r="C288" s="335"/>
      <c r="D288" s="521"/>
      <c r="E288" s="484"/>
      <c r="F288" s="507"/>
      <c r="G288" s="68"/>
      <c r="H288" s="494"/>
      <c r="I288" s="522"/>
      <c r="J288" s="522"/>
      <c r="K288" s="523"/>
      <c r="L288" s="524"/>
      <c r="M288" s="513"/>
      <c r="N288" s="466"/>
      <c r="O288" s="341" t="s">
        <v>828</v>
      </c>
      <c r="P288" s="342" t="s">
        <v>784</v>
      </c>
    </row>
    <row r="289" spans="1:16" ht="21" x14ac:dyDescent="0.35">
      <c r="A289" s="44"/>
      <c r="B289" s="114" t="s">
        <v>696</v>
      </c>
      <c r="C289" s="335"/>
      <c r="D289" s="521"/>
      <c r="E289" s="484"/>
      <c r="F289" s="507"/>
      <c r="G289" s="68"/>
      <c r="H289" s="494"/>
      <c r="I289" s="522"/>
      <c r="J289" s="522"/>
      <c r="K289" s="523"/>
      <c r="L289" s="524"/>
      <c r="M289" s="513"/>
      <c r="N289" s="466"/>
      <c r="O289" s="341" t="s">
        <v>829</v>
      </c>
      <c r="P289" s="342" t="s">
        <v>786</v>
      </c>
    </row>
    <row r="290" spans="1:16" ht="21" x14ac:dyDescent="0.35">
      <c r="A290" s="519"/>
      <c r="B290" s="520"/>
      <c r="C290" s="281"/>
      <c r="D290" s="521"/>
      <c r="E290" s="484"/>
      <c r="F290" s="507"/>
      <c r="G290" s="68"/>
      <c r="H290" s="494"/>
      <c r="I290" s="522"/>
      <c r="J290" s="522"/>
      <c r="K290" s="523"/>
      <c r="L290" s="524"/>
      <c r="M290" s="513"/>
      <c r="N290" s="466"/>
      <c r="O290" s="341" t="s">
        <v>765</v>
      </c>
      <c r="P290" s="342" t="s">
        <v>659</v>
      </c>
    </row>
    <row r="291" spans="1:16" ht="21" x14ac:dyDescent="0.35">
      <c r="A291" s="519"/>
      <c r="B291" s="520"/>
      <c r="C291" s="281"/>
      <c r="D291" s="521"/>
      <c r="E291" s="484"/>
      <c r="F291" s="507"/>
      <c r="G291" s="68"/>
      <c r="H291" s="494"/>
      <c r="I291" s="522"/>
      <c r="J291" s="522"/>
      <c r="K291" s="523"/>
      <c r="L291" s="524"/>
      <c r="M291" s="513"/>
      <c r="N291" s="466"/>
      <c r="O291" s="341" t="s">
        <v>830</v>
      </c>
      <c r="P291" s="342" t="s">
        <v>421</v>
      </c>
    </row>
    <row r="292" spans="1:16" ht="21" x14ac:dyDescent="0.35">
      <c r="A292" s="519"/>
      <c r="B292" s="520"/>
      <c r="C292" s="281"/>
      <c r="D292" s="521"/>
      <c r="E292" s="484"/>
      <c r="F292" s="507"/>
      <c r="G292" s="68"/>
      <c r="H292" s="494"/>
      <c r="I292" s="522"/>
      <c r="J292" s="522"/>
      <c r="K292" s="523"/>
      <c r="L292" s="524"/>
      <c r="M292" s="513"/>
      <c r="N292" s="466"/>
      <c r="O292" s="341" t="s">
        <v>755</v>
      </c>
      <c r="P292" s="342" t="s">
        <v>787</v>
      </c>
    </row>
    <row r="293" spans="1:16" ht="21" x14ac:dyDescent="0.35">
      <c r="A293" s="519"/>
      <c r="B293" s="520"/>
      <c r="C293" s="281"/>
      <c r="D293" s="521"/>
      <c r="E293" s="484"/>
      <c r="F293" s="507"/>
      <c r="G293" s="68"/>
      <c r="H293" s="494"/>
      <c r="I293" s="522"/>
      <c r="J293" s="522"/>
      <c r="K293" s="523"/>
      <c r="L293" s="524"/>
      <c r="M293" s="513"/>
      <c r="N293" s="418"/>
      <c r="O293" s="414" t="s">
        <v>666</v>
      </c>
      <c r="P293" s="133" t="s">
        <v>667</v>
      </c>
    </row>
    <row r="294" spans="1:16" ht="21" x14ac:dyDescent="0.35">
      <c r="A294" s="519"/>
      <c r="B294" s="520"/>
      <c r="C294" s="281"/>
      <c r="D294" s="521"/>
      <c r="E294" s="484"/>
      <c r="F294" s="507"/>
      <c r="G294" s="68"/>
      <c r="H294" s="494"/>
      <c r="I294" s="522"/>
      <c r="J294" s="522"/>
      <c r="K294" s="523"/>
      <c r="L294" s="524"/>
      <c r="M294" s="513"/>
      <c r="N294" s="418"/>
      <c r="O294" s="414" t="s">
        <v>650</v>
      </c>
      <c r="P294" s="133" t="s">
        <v>497</v>
      </c>
    </row>
    <row r="295" spans="1:16" ht="21" x14ac:dyDescent="0.35">
      <c r="A295" s="519"/>
      <c r="B295" s="520"/>
      <c r="C295" s="281"/>
      <c r="D295" s="521"/>
      <c r="E295" s="484"/>
      <c r="F295" s="507"/>
      <c r="G295" s="68"/>
      <c r="H295" s="494"/>
      <c r="I295" s="522"/>
      <c r="J295" s="522"/>
      <c r="K295" s="523"/>
      <c r="L295" s="524"/>
      <c r="M295" s="513"/>
      <c r="N295" s="394"/>
      <c r="O295" s="468">
        <v>24781</v>
      </c>
      <c r="P295" s="133" t="s">
        <v>788</v>
      </c>
    </row>
    <row r="296" spans="1:16" ht="21" x14ac:dyDescent="0.35">
      <c r="A296" s="519"/>
      <c r="B296" s="520"/>
      <c r="C296" s="281"/>
      <c r="D296" s="521"/>
      <c r="E296" s="484"/>
      <c r="F296" s="507"/>
      <c r="G296" s="68"/>
      <c r="H296" s="494"/>
      <c r="I296" s="522"/>
      <c r="J296" s="522"/>
      <c r="K296" s="523"/>
      <c r="L296" s="524"/>
      <c r="M296" s="513"/>
      <c r="N296" s="533"/>
      <c r="O296" s="466" t="s">
        <v>831</v>
      </c>
      <c r="P296" s="471" t="s">
        <v>832</v>
      </c>
    </row>
    <row r="297" spans="1:16" ht="21" x14ac:dyDescent="0.35">
      <c r="A297" s="519"/>
      <c r="B297" s="520"/>
      <c r="C297" s="281"/>
      <c r="D297" s="521"/>
      <c r="E297" s="484"/>
      <c r="F297" s="507"/>
      <c r="G297" s="68"/>
      <c r="H297" s="494"/>
      <c r="I297" s="522"/>
      <c r="J297" s="522"/>
      <c r="K297" s="523"/>
      <c r="L297" s="524"/>
      <c r="M297" s="513"/>
      <c r="N297" s="533"/>
      <c r="O297" s="466" t="s">
        <v>778</v>
      </c>
      <c r="P297" s="471" t="s">
        <v>432</v>
      </c>
    </row>
    <row r="298" spans="1:16" ht="21" x14ac:dyDescent="0.35">
      <c r="A298" s="519"/>
      <c r="B298" s="520"/>
      <c r="C298" s="281"/>
      <c r="D298" s="521"/>
      <c r="E298" s="484"/>
      <c r="F298" s="507"/>
      <c r="G298" s="68"/>
      <c r="H298" s="494"/>
      <c r="I298" s="483"/>
      <c r="J298" s="483"/>
      <c r="K298" s="513"/>
      <c r="L298" s="447"/>
      <c r="M298" s="513"/>
      <c r="N298" s="533"/>
      <c r="O298" s="466" t="s">
        <v>833</v>
      </c>
      <c r="P298" s="471" t="s">
        <v>427</v>
      </c>
    </row>
    <row r="299" spans="1:16" ht="21" x14ac:dyDescent="0.35">
      <c r="A299" s="44"/>
      <c r="B299" s="67" t="s">
        <v>834</v>
      </c>
      <c r="C299" s="335"/>
      <c r="D299" s="521"/>
      <c r="E299" s="484"/>
      <c r="F299" s="507"/>
      <c r="G299" s="68"/>
      <c r="H299" s="494"/>
      <c r="I299" s="483"/>
      <c r="J299" s="483"/>
      <c r="K299" s="513"/>
      <c r="L299" s="447"/>
      <c r="M299" s="513"/>
      <c r="N299" s="533"/>
      <c r="O299" s="466"/>
      <c r="P299" s="471"/>
    </row>
    <row r="300" spans="1:16" ht="22.5" x14ac:dyDescent="0.35">
      <c r="A300" s="44">
        <v>23</v>
      </c>
      <c r="B300" s="345" t="s">
        <v>806</v>
      </c>
      <c r="C300" s="335">
        <v>292400</v>
      </c>
      <c r="D300" s="336">
        <v>287081</v>
      </c>
      <c r="E300" s="484" t="s">
        <v>807</v>
      </c>
      <c r="F300" s="507">
        <f>+C300-D300</f>
        <v>5319</v>
      </c>
      <c r="G300" s="68"/>
      <c r="H300" s="494"/>
      <c r="I300" s="522">
        <v>287081</v>
      </c>
      <c r="J300" s="522"/>
      <c r="K300" s="523">
        <f>+H300+I300+J300</f>
        <v>287081</v>
      </c>
      <c r="L300" s="524">
        <f>+G300+K300</f>
        <v>287081</v>
      </c>
      <c r="M300" s="513"/>
      <c r="N300" s="552" t="s">
        <v>808</v>
      </c>
      <c r="O300" s="341" t="s">
        <v>652</v>
      </c>
      <c r="P300" s="346" t="s">
        <v>809</v>
      </c>
    </row>
    <row r="301" spans="1:16" ht="21" x14ac:dyDescent="0.35">
      <c r="A301" s="44"/>
      <c r="B301" s="114" t="s">
        <v>810</v>
      </c>
      <c r="C301" s="335"/>
      <c r="D301" s="521"/>
      <c r="E301" s="484"/>
      <c r="F301" s="507"/>
      <c r="G301" s="68"/>
      <c r="H301" s="494"/>
      <c r="I301" s="483"/>
      <c r="J301" s="483"/>
      <c r="K301" s="513"/>
      <c r="L301" s="447"/>
      <c r="M301" s="513"/>
      <c r="N301" s="533"/>
      <c r="O301" s="341" t="s">
        <v>811</v>
      </c>
      <c r="P301" s="342" t="s">
        <v>812</v>
      </c>
    </row>
    <row r="302" spans="1:16" ht="21" x14ac:dyDescent="0.35">
      <c r="A302" s="44"/>
      <c r="B302" s="114"/>
      <c r="C302" s="335"/>
      <c r="D302" s="521"/>
      <c r="E302" s="484"/>
      <c r="F302" s="507"/>
      <c r="G302" s="68"/>
      <c r="H302" s="494"/>
      <c r="I302" s="483"/>
      <c r="J302" s="483"/>
      <c r="K302" s="513"/>
      <c r="L302" s="447"/>
      <c r="M302" s="513"/>
      <c r="N302" s="533"/>
      <c r="O302" s="341" t="s">
        <v>255</v>
      </c>
      <c r="P302" s="346" t="s">
        <v>769</v>
      </c>
    </row>
    <row r="303" spans="1:16" ht="21" x14ac:dyDescent="0.35">
      <c r="A303" s="44"/>
      <c r="B303" s="114"/>
      <c r="C303" s="335"/>
      <c r="D303" s="521"/>
      <c r="E303" s="484"/>
      <c r="F303" s="507"/>
      <c r="G303" s="68"/>
      <c r="H303" s="494"/>
      <c r="I303" s="483"/>
      <c r="J303" s="483"/>
      <c r="K303" s="513"/>
      <c r="L303" s="447"/>
      <c r="M303" s="513"/>
      <c r="N303" s="533"/>
      <c r="O303" s="341" t="s">
        <v>773</v>
      </c>
      <c r="P303" s="342" t="s">
        <v>370</v>
      </c>
    </row>
    <row r="304" spans="1:16" ht="21" x14ac:dyDescent="0.35">
      <c r="A304" s="44"/>
      <c r="B304" s="115"/>
      <c r="C304" s="335"/>
      <c r="D304" s="521"/>
      <c r="E304" s="484"/>
      <c r="F304" s="507"/>
      <c r="G304" s="68"/>
      <c r="H304" s="494"/>
      <c r="I304" s="483"/>
      <c r="J304" s="483"/>
      <c r="K304" s="513"/>
      <c r="L304" s="447"/>
      <c r="M304" s="513"/>
      <c r="N304" s="533"/>
      <c r="O304" s="466" t="s">
        <v>813</v>
      </c>
      <c r="P304" s="402" t="s">
        <v>372</v>
      </c>
    </row>
    <row r="305" spans="1:16" ht="21" x14ac:dyDescent="0.35">
      <c r="A305" s="44"/>
      <c r="B305" s="115"/>
      <c r="C305" s="335"/>
      <c r="D305" s="521"/>
      <c r="E305" s="484"/>
      <c r="F305" s="507"/>
      <c r="G305" s="68"/>
      <c r="H305" s="494"/>
      <c r="I305" s="483"/>
      <c r="J305" s="483"/>
      <c r="K305" s="513"/>
      <c r="L305" s="447"/>
      <c r="M305" s="513"/>
      <c r="N305" s="533"/>
      <c r="O305" s="341" t="s">
        <v>671</v>
      </c>
      <c r="P305" s="402" t="s">
        <v>291</v>
      </c>
    </row>
    <row r="306" spans="1:16" ht="21" x14ac:dyDescent="0.35">
      <c r="A306" s="44"/>
      <c r="B306" s="114"/>
      <c r="C306" s="335"/>
      <c r="D306" s="521"/>
      <c r="E306" s="484"/>
      <c r="F306" s="507"/>
      <c r="G306" s="68"/>
      <c r="H306" s="494"/>
      <c r="I306" s="483"/>
      <c r="J306" s="483"/>
      <c r="K306" s="513"/>
      <c r="L306" s="447"/>
      <c r="M306" s="513"/>
      <c r="N306" s="533"/>
      <c r="O306" s="466" t="s">
        <v>258</v>
      </c>
      <c r="P306" s="402" t="s">
        <v>814</v>
      </c>
    </row>
    <row r="307" spans="1:16" ht="21" x14ac:dyDescent="0.35">
      <c r="A307" s="44"/>
      <c r="B307" s="114"/>
      <c r="C307" s="335"/>
      <c r="D307" s="521"/>
      <c r="E307" s="484"/>
      <c r="F307" s="507"/>
      <c r="G307" s="68"/>
      <c r="H307" s="494"/>
      <c r="I307" s="483"/>
      <c r="J307" s="483"/>
      <c r="K307" s="513"/>
      <c r="L307" s="447"/>
      <c r="M307" s="513"/>
      <c r="N307" s="533"/>
      <c r="O307" s="466" t="s">
        <v>799</v>
      </c>
      <c r="P307" s="402" t="s">
        <v>659</v>
      </c>
    </row>
    <row r="308" spans="1:16" ht="21" x14ac:dyDescent="0.35">
      <c r="A308" s="44"/>
      <c r="B308" s="115"/>
      <c r="C308" s="335"/>
      <c r="D308" s="521"/>
      <c r="E308" s="484"/>
      <c r="F308" s="507"/>
      <c r="G308" s="68"/>
      <c r="H308" s="494"/>
      <c r="I308" s="483"/>
      <c r="J308" s="483"/>
      <c r="K308" s="513"/>
      <c r="L308" s="447"/>
      <c r="M308" s="513"/>
      <c r="N308" s="533"/>
      <c r="O308" s="466" t="s">
        <v>815</v>
      </c>
      <c r="P308" s="402" t="s">
        <v>816</v>
      </c>
    </row>
    <row r="309" spans="1:16" ht="21" x14ac:dyDescent="0.35">
      <c r="A309" s="126"/>
      <c r="B309" s="114"/>
      <c r="C309" s="397"/>
      <c r="D309" s="521"/>
      <c r="E309" s="484"/>
      <c r="F309" s="507"/>
      <c r="G309" s="68"/>
      <c r="H309" s="494"/>
      <c r="I309" s="483"/>
      <c r="J309" s="483"/>
      <c r="K309" s="513"/>
      <c r="L309" s="447"/>
      <c r="M309" s="513"/>
      <c r="N309" s="533"/>
      <c r="O309" s="466" t="s">
        <v>817</v>
      </c>
      <c r="P309" s="402" t="s">
        <v>421</v>
      </c>
    </row>
    <row r="310" spans="1:16" ht="21" x14ac:dyDescent="0.35">
      <c r="A310" s="44"/>
      <c r="B310" s="114"/>
      <c r="C310" s="335"/>
      <c r="D310" s="521"/>
      <c r="E310" s="484"/>
      <c r="F310" s="507"/>
      <c r="G310" s="68"/>
      <c r="H310" s="494"/>
      <c r="I310" s="483"/>
      <c r="J310" s="483"/>
      <c r="K310" s="513"/>
      <c r="L310" s="447"/>
      <c r="M310" s="513"/>
      <c r="N310" s="533"/>
      <c r="O310" s="466" t="s">
        <v>818</v>
      </c>
      <c r="P310" s="402" t="s">
        <v>819</v>
      </c>
    </row>
    <row r="311" spans="1:16" ht="21" x14ac:dyDescent="0.35">
      <c r="A311" s="44"/>
      <c r="B311" s="114"/>
      <c r="C311" s="335"/>
      <c r="D311" s="521"/>
      <c r="E311" s="484"/>
      <c r="F311" s="507"/>
      <c r="G311" s="68"/>
      <c r="H311" s="494"/>
      <c r="I311" s="483"/>
      <c r="J311" s="483"/>
      <c r="K311" s="513"/>
      <c r="L311" s="447"/>
      <c r="M311" s="513"/>
      <c r="N311" s="533"/>
      <c r="O311" s="466" t="s">
        <v>820</v>
      </c>
      <c r="P311" s="402" t="s">
        <v>676</v>
      </c>
    </row>
    <row r="312" spans="1:16" ht="21" x14ac:dyDescent="0.35">
      <c r="A312" s="44"/>
      <c r="B312" s="114"/>
      <c r="C312" s="335"/>
      <c r="D312" s="521"/>
      <c r="E312" s="484"/>
      <c r="F312" s="507"/>
      <c r="G312" s="68"/>
      <c r="H312" s="494"/>
      <c r="I312" s="483"/>
      <c r="J312" s="483"/>
      <c r="K312" s="513"/>
      <c r="L312" s="447"/>
      <c r="M312" s="513"/>
      <c r="N312" s="533"/>
      <c r="O312" s="121" t="s">
        <v>821</v>
      </c>
      <c r="P312" s="402" t="s">
        <v>822</v>
      </c>
    </row>
    <row r="313" spans="1:16" ht="21" x14ac:dyDescent="0.35">
      <c r="A313" s="44"/>
      <c r="B313" s="114"/>
      <c r="C313" s="335"/>
      <c r="D313" s="521"/>
      <c r="E313" s="484"/>
      <c r="F313" s="507"/>
      <c r="G313" s="68"/>
      <c r="H313" s="494"/>
      <c r="I313" s="483"/>
      <c r="J313" s="483"/>
      <c r="K313" s="513"/>
      <c r="L313" s="447"/>
      <c r="M313" s="513"/>
      <c r="N313" s="533"/>
      <c r="O313" s="466" t="s">
        <v>823</v>
      </c>
      <c r="P313" s="402" t="s">
        <v>824</v>
      </c>
    </row>
    <row r="314" spans="1:16" ht="21" x14ac:dyDescent="0.35">
      <c r="A314" s="44"/>
      <c r="B314" s="114"/>
      <c r="C314" s="335"/>
      <c r="D314" s="521"/>
      <c r="E314" s="484"/>
      <c r="F314" s="507"/>
      <c r="G314" s="68"/>
      <c r="H314" s="494"/>
      <c r="I314" s="483"/>
      <c r="J314" s="483"/>
      <c r="K314" s="513"/>
      <c r="L314" s="447"/>
      <c r="M314" s="513"/>
      <c r="N314" s="533"/>
      <c r="O314" s="466" t="s">
        <v>807</v>
      </c>
      <c r="P314" s="402" t="s">
        <v>244</v>
      </c>
    </row>
    <row r="315" spans="1:16" ht="21" x14ac:dyDescent="0.35">
      <c r="A315" s="44"/>
      <c r="B315" s="67"/>
      <c r="C315" s="335"/>
      <c r="D315" s="521"/>
      <c r="E315" s="484"/>
      <c r="F315" s="507"/>
      <c r="G315" s="68"/>
      <c r="H315" s="494"/>
      <c r="I315" s="483"/>
      <c r="J315" s="483"/>
      <c r="K315" s="513"/>
      <c r="L315" s="447"/>
      <c r="M315" s="513"/>
      <c r="N315" s="533"/>
      <c r="O315" s="466" t="s">
        <v>1604</v>
      </c>
      <c r="P315" s="402" t="s">
        <v>245</v>
      </c>
    </row>
    <row r="316" spans="1:16" ht="21" x14ac:dyDescent="0.35">
      <c r="A316" s="44"/>
      <c r="B316" s="67"/>
      <c r="C316" s="335"/>
      <c r="D316" s="521"/>
      <c r="E316" s="484"/>
      <c r="F316" s="507"/>
      <c r="G316" s="68"/>
      <c r="H316" s="494"/>
      <c r="I316" s="483"/>
      <c r="J316" s="483"/>
      <c r="K316" s="513"/>
      <c r="L316" s="447"/>
      <c r="M316" s="513"/>
      <c r="N316" s="533"/>
      <c r="O316" s="466" t="s">
        <v>529</v>
      </c>
      <c r="P316" s="471" t="s">
        <v>298</v>
      </c>
    </row>
    <row r="317" spans="1:16" ht="21" x14ac:dyDescent="0.35">
      <c r="A317" s="44"/>
      <c r="B317" s="67" t="s">
        <v>835</v>
      </c>
      <c r="C317" s="335"/>
      <c r="D317" s="521"/>
      <c r="E317" s="484"/>
      <c r="F317" s="507"/>
      <c r="G317" s="68"/>
      <c r="H317" s="494"/>
      <c r="I317" s="483"/>
      <c r="J317" s="483"/>
      <c r="K317" s="513"/>
      <c r="L317" s="447"/>
      <c r="M317" s="513"/>
      <c r="N317" s="533"/>
      <c r="O317" s="466"/>
      <c r="P317" s="471"/>
    </row>
    <row r="318" spans="1:16" ht="22.5" x14ac:dyDescent="0.35">
      <c r="A318" s="44">
        <v>24</v>
      </c>
      <c r="B318" s="345" t="s">
        <v>806</v>
      </c>
      <c r="C318" s="335">
        <v>292400</v>
      </c>
      <c r="D318" s="336">
        <v>287081</v>
      </c>
      <c r="E318" s="459" t="s">
        <v>807</v>
      </c>
      <c r="F318" s="498">
        <f>+C318-D318</f>
        <v>5319</v>
      </c>
      <c r="G318" s="55"/>
      <c r="H318" s="467"/>
      <c r="I318" s="1182">
        <v>287081</v>
      </c>
      <c r="J318" s="1182"/>
      <c r="K318" s="331">
        <f>+H318+I318+J318</f>
        <v>287081</v>
      </c>
      <c r="L318" s="516">
        <f>+G318+K318</f>
        <v>287081</v>
      </c>
      <c r="M318" s="332"/>
      <c r="N318" s="552" t="s">
        <v>808</v>
      </c>
      <c r="O318" s="1120" t="s">
        <v>652</v>
      </c>
      <c r="P318" s="1145" t="s">
        <v>809</v>
      </c>
    </row>
    <row r="319" spans="1:16" ht="21" x14ac:dyDescent="0.35">
      <c r="A319" s="44"/>
      <c r="B319" s="1045" t="s">
        <v>810</v>
      </c>
      <c r="C319" s="335"/>
      <c r="D319" s="550"/>
      <c r="E319" s="459"/>
      <c r="F319" s="498"/>
      <c r="G319" s="55"/>
      <c r="H319" s="467"/>
      <c r="I319" s="329"/>
      <c r="J319" s="329"/>
      <c r="K319" s="332"/>
      <c r="L319" s="452"/>
      <c r="M319" s="332"/>
      <c r="N319" s="1184"/>
      <c r="O319" s="1120" t="s">
        <v>811</v>
      </c>
      <c r="P319" s="1135" t="s">
        <v>812</v>
      </c>
    </row>
    <row r="320" spans="1:16" ht="21" x14ac:dyDescent="0.35">
      <c r="A320" s="44"/>
      <c r="B320" s="1045"/>
      <c r="C320" s="335"/>
      <c r="D320" s="550"/>
      <c r="E320" s="459"/>
      <c r="F320" s="498"/>
      <c r="G320" s="55"/>
      <c r="H320" s="467"/>
      <c r="I320" s="329"/>
      <c r="J320" s="329"/>
      <c r="K320" s="332"/>
      <c r="L320" s="452"/>
      <c r="M320" s="332"/>
      <c r="N320" s="1184"/>
      <c r="O320" s="1120" t="s">
        <v>255</v>
      </c>
      <c r="P320" s="1145" t="s">
        <v>769</v>
      </c>
    </row>
    <row r="321" spans="1:16" ht="21" x14ac:dyDescent="0.35">
      <c r="A321" s="1160"/>
      <c r="B321" s="1071"/>
      <c r="C321" s="971"/>
      <c r="D321" s="1199"/>
      <c r="E321" s="973"/>
      <c r="F321" s="507"/>
      <c r="G321" s="974"/>
      <c r="H321" s="975"/>
      <c r="I321" s="987"/>
      <c r="J321" s="987"/>
      <c r="K321" s="513"/>
      <c r="L321" s="447"/>
      <c r="M321" s="513"/>
      <c r="N321" s="966"/>
      <c r="O321" s="1177" t="s">
        <v>773</v>
      </c>
      <c r="P321" s="978" t="s">
        <v>370</v>
      </c>
    </row>
    <row r="322" spans="1:16" ht="21" x14ac:dyDescent="0.35">
      <c r="A322" s="44"/>
      <c r="B322" s="1045"/>
      <c r="C322" s="335"/>
      <c r="D322" s="550"/>
      <c r="E322" s="459"/>
      <c r="F322" s="498"/>
      <c r="G322" s="55"/>
      <c r="H322" s="467"/>
      <c r="I322" s="329"/>
      <c r="J322" s="329"/>
      <c r="K322" s="332"/>
      <c r="L322" s="452"/>
      <c r="M322" s="332"/>
      <c r="N322" s="1184"/>
      <c r="O322" s="1120" t="s">
        <v>813</v>
      </c>
      <c r="P322" s="1135" t="s">
        <v>372</v>
      </c>
    </row>
    <row r="323" spans="1:16" ht="21" x14ac:dyDescent="0.35">
      <c r="A323" s="1167"/>
      <c r="B323" s="1064"/>
      <c r="C323" s="1137"/>
      <c r="D323" s="1201"/>
      <c r="E323" s="1202"/>
      <c r="F323" s="1203"/>
      <c r="G323" s="1204"/>
      <c r="H323" s="1205"/>
      <c r="I323" s="1214"/>
      <c r="J323" s="1214"/>
      <c r="K323" s="1209"/>
      <c r="L323" s="1215"/>
      <c r="M323" s="1209"/>
      <c r="N323" s="1197"/>
      <c r="O323" s="1174" t="s">
        <v>671</v>
      </c>
      <c r="P323" s="1212" t="s">
        <v>291</v>
      </c>
    </row>
    <row r="324" spans="1:16" ht="21" x14ac:dyDescent="0.35">
      <c r="A324" s="126"/>
      <c r="B324" s="114"/>
      <c r="C324" s="397"/>
      <c r="D324" s="521"/>
      <c r="E324" s="484"/>
      <c r="F324" s="507"/>
      <c r="G324" s="68"/>
      <c r="H324" s="494"/>
      <c r="I324" s="483"/>
      <c r="J324" s="483"/>
      <c r="K324" s="513"/>
      <c r="L324" s="447"/>
      <c r="M324" s="513"/>
      <c r="N324" s="533"/>
      <c r="O324" s="466" t="s">
        <v>258</v>
      </c>
      <c r="P324" s="402" t="s">
        <v>814</v>
      </c>
    </row>
    <row r="325" spans="1:16" ht="21" x14ac:dyDescent="0.35">
      <c r="A325" s="126"/>
      <c r="B325" s="114"/>
      <c r="C325" s="397"/>
      <c r="D325" s="521"/>
      <c r="E325" s="484"/>
      <c r="F325" s="507"/>
      <c r="G325" s="68"/>
      <c r="H325" s="494"/>
      <c r="I325" s="483"/>
      <c r="J325" s="483"/>
      <c r="K325" s="513"/>
      <c r="L325" s="447"/>
      <c r="M325" s="513"/>
      <c r="N325" s="533"/>
      <c r="O325" s="466" t="s">
        <v>799</v>
      </c>
      <c r="P325" s="402" t="s">
        <v>659</v>
      </c>
    </row>
    <row r="326" spans="1:16" ht="21" x14ac:dyDescent="0.35">
      <c r="A326" s="126"/>
      <c r="B326" s="114"/>
      <c r="C326" s="397"/>
      <c r="D326" s="521"/>
      <c r="E326" s="484"/>
      <c r="F326" s="507"/>
      <c r="G326" s="68"/>
      <c r="H326" s="494"/>
      <c r="I326" s="483"/>
      <c r="J326" s="483"/>
      <c r="K326" s="513"/>
      <c r="L326" s="447"/>
      <c r="M326" s="513"/>
      <c r="N326" s="533"/>
      <c r="O326" s="466" t="s">
        <v>815</v>
      </c>
      <c r="P326" s="402" t="s">
        <v>816</v>
      </c>
    </row>
    <row r="327" spans="1:16" ht="21" x14ac:dyDescent="0.35">
      <c r="A327" s="126"/>
      <c r="B327" s="114"/>
      <c r="C327" s="397"/>
      <c r="D327" s="521"/>
      <c r="E327" s="484"/>
      <c r="F327" s="507"/>
      <c r="G327" s="68"/>
      <c r="H327" s="494"/>
      <c r="I327" s="483"/>
      <c r="J327" s="483"/>
      <c r="K327" s="513"/>
      <c r="L327" s="447"/>
      <c r="M327" s="513"/>
      <c r="N327" s="533"/>
      <c r="O327" s="466" t="s">
        <v>817</v>
      </c>
      <c r="P327" s="402" t="s">
        <v>421</v>
      </c>
    </row>
    <row r="328" spans="1:16" ht="21" x14ac:dyDescent="0.35">
      <c r="A328" s="126"/>
      <c r="B328" s="114"/>
      <c r="C328" s="397"/>
      <c r="D328" s="521"/>
      <c r="E328" s="484"/>
      <c r="F328" s="507"/>
      <c r="G328" s="68"/>
      <c r="H328" s="494"/>
      <c r="I328" s="483"/>
      <c r="J328" s="483"/>
      <c r="K328" s="513"/>
      <c r="L328" s="447"/>
      <c r="M328" s="513"/>
      <c r="N328" s="533"/>
      <c r="O328" s="466" t="s">
        <v>818</v>
      </c>
      <c r="P328" s="402" t="s">
        <v>819</v>
      </c>
    </row>
    <row r="329" spans="1:16" ht="21" x14ac:dyDescent="0.35">
      <c r="A329" s="126"/>
      <c r="B329" s="67"/>
      <c r="C329" s="397"/>
      <c r="D329" s="521"/>
      <c r="E329" s="484"/>
      <c r="F329" s="507"/>
      <c r="G329" s="68"/>
      <c r="H329" s="494"/>
      <c r="I329" s="483"/>
      <c r="J329" s="483"/>
      <c r="K329" s="513"/>
      <c r="L329" s="447"/>
      <c r="M329" s="513"/>
      <c r="N329" s="533"/>
      <c r="O329" s="466" t="s">
        <v>820</v>
      </c>
      <c r="P329" s="402" t="s">
        <v>676</v>
      </c>
    </row>
    <row r="330" spans="1:16" ht="21" x14ac:dyDescent="0.35">
      <c r="A330" s="126"/>
      <c r="B330" s="67"/>
      <c r="C330" s="397"/>
      <c r="D330" s="521"/>
      <c r="E330" s="484"/>
      <c r="F330" s="507"/>
      <c r="G330" s="68"/>
      <c r="H330" s="494"/>
      <c r="I330" s="483"/>
      <c r="J330" s="483"/>
      <c r="K330" s="513"/>
      <c r="L330" s="447"/>
      <c r="M330" s="513"/>
      <c r="N330" s="533"/>
      <c r="O330" s="121" t="s">
        <v>821</v>
      </c>
      <c r="P330" s="402" t="s">
        <v>822</v>
      </c>
    </row>
    <row r="331" spans="1:16" ht="21" x14ac:dyDescent="0.35">
      <c r="A331" s="126"/>
      <c r="B331" s="67"/>
      <c r="C331" s="397"/>
      <c r="D331" s="521"/>
      <c r="E331" s="484"/>
      <c r="F331" s="507"/>
      <c r="G331" s="68"/>
      <c r="H331" s="494"/>
      <c r="I331" s="483"/>
      <c r="J331" s="483"/>
      <c r="K331" s="513"/>
      <c r="L331" s="447"/>
      <c r="M331" s="513"/>
      <c r="N331" s="533"/>
      <c r="O331" s="466" t="s">
        <v>823</v>
      </c>
      <c r="P331" s="402" t="s">
        <v>824</v>
      </c>
    </row>
    <row r="332" spans="1:16" ht="21" x14ac:dyDescent="0.35">
      <c r="A332" s="126"/>
      <c r="B332" s="67"/>
      <c r="C332" s="397"/>
      <c r="D332" s="521"/>
      <c r="E332" s="484"/>
      <c r="F332" s="507"/>
      <c r="G332" s="68"/>
      <c r="H332" s="494"/>
      <c r="I332" s="483"/>
      <c r="J332" s="483"/>
      <c r="K332" s="513"/>
      <c r="L332" s="447"/>
      <c r="M332" s="513"/>
      <c r="N332" s="533"/>
      <c r="O332" s="466" t="s">
        <v>807</v>
      </c>
      <c r="P332" s="402" t="s">
        <v>244</v>
      </c>
    </row>
    <row r="333" spans="1:16" ht="21" x14ac:dyDescent="0.35">
      <c r="A333" s="126"/>
      <c r="B333" s="67"/>
      <c r="C333" s="397"/>
      <c r="D333" s="521"/>
      <c r="E333" s="484"/>
      <c r="F333" s="507"/>
      <c r="G333" s="68"/>
      <c r="H333" s="494"/>
      <c r="I333" s="483"/>
      <c r="J333" s="483"/>
      <c r="K333" s="513"/>
      <c r="L333" s="447"/>
      <c r="M333" s="513"/>
      <c r="N333" s="533"/>
      <c r="O333" s="466" t="s">
        <v>1604</v>
      </c>
      <c r="P333" s="402" t="s">
        <v>245</v>
      </c>
    </row>
    <row r="334" spans="1:16" ht="21" x14ac:dyDescent="0.35">
      <c r="A334" s="126"/>
      <c r="B334" s="67"/>
      <c r="C334" s="397"/>
      <c r="D334" s="521"/>
      <c r="E334" s="484"/>
      <c r="F334" s="507"/>
      <c r="G334" s="68"/>
      <c r="H334" s="494"/>
      <c r="I334" s="483"/>
      <c r="J334" s="483"/>
      <c r="K334" s="513"/>
      <c r="L334" s="447"/>
      <c r="M334" s="513"/>
      <c r="N334" s="533"/>
      <c r="O334" s="466" t="s">
        <v>529</v>
      </c>
      <c r="P334" s="471" t="s">
        <v>298</v>
      </c>
    </row>
    <row r="335" spans="1:16" ht="21" x14ac:dyDescent="0.35">
      <c r="A335" s="126"/>
      <c r="B335" s="67" t="s">
        <v>836</v>
      </c>
      <c r="C335" s="397"/>
      <c r="D335" s="521"/>
      <c r="E335" s="484"/>
      <c r="F335" s="507"/>
      <c r="G335" s="68"/>
      <c r="H335" s="494"/>
      <c r="I335" s="483"/>
      <c r="J335" s="483"/>
      <c r="K335" s="513"/>
      <c r="L335" s="447"/>
      <c r="M335" s="513"/>
      <c r="N335" s="533"/>
      <c r="O335" s="466"/>
      <c r="P335" s="471"/>
    </row>
    <row r="336" spans="1:16" ht="22.5" x14ac:dyDescent="0.35">
      <c r="A336" s="44">
        <v>25</v>
      </c>
      <c r="B336" s="345" t="s">
        <v>806</v>
      </c>
      <c r="C336" s="335">
        <v>292400</v>
      </c>
      <c r="D336" s="336">
        <v>287081</v>
      </c>
      <c r="E336" s="484" t="s">
        <v>807</v>
      </c>
      <c r="F336" s="507">
        <f>+C336-D336</f>
        <v>5319</v>
      </c>
      <c r="G336" s="68"/>
      <c r="H336" s="494"/>
      <c r="I336" s="522">
        <v>287081</v>
      </c>
      <c r="J336" s="522"/>
      <c r="K336" s="523">
        <f>+H336+I336+J336</f>
        <v>287081</v>
      </c>
      <c r="L336" s="524">
        <f>+G336+K336</f>
        <v>287081</v>
      </c>
      <c r="M336" s="513"/>
      <c r="N336" s="552" t="s">
        <v>808</v>
      </c>
      <c r="O336" s="341" t="s">
        <v>652</v>
      </c>
      <c r="P336" s="346" t="s">
        <v>809</v>
      </c>
    </row>
    <row r="337" spans="1:16" ht="21" x14ac:dyDescent="0.35">
      <c r="A337" s="44"/>
      <c r="B337" s="114" t="s">
        <v>810</v>
      </c>
      <c r="C337" s="335"/>
      <c r="D337" s="521"/>
      <c r="E337" s="484"/>
      <c r="F337" s="507"/>
      <c r="G337" s="68"/>
      <c r="H337" s="494"/>
      <c r="I337" s="483"/>
      <c r="J337" s="483"/>
      <c r="K337" s="513"/>
      <c r="L337" s="447"/>
      <c r="M337" s="513"/>
      <c r="N337" s="533"/>
      <c r="O337" s="341" t="s">
        <v>811</v>
      </c>
      <c r="P337" s="342" t="s">
        <v>812</v>
      </c>
    </row>
    <row r="338" spans="1:16" ht="21" x14ac:dyDescent="0.35">
      <c r="A338" s="44"/>
      <c r="B338" s="114"/>
      <c r="C338" s="335"/>
      <c r="D338" s="521"/>
      <c r="E338" s="484"/>
      <c r="F338" s="507"/>
      <c r="G338" s="68"/>
      <c r="H338" s="494"/>
      <c r="I338" s="483"/>
      <c r="J338" s="483"/>
      <c r="K338" s="513"/>
      <c r="L338" s="447"/>
      <c r="M338" s="513"/>
      <c r="N338" s="533"/>
      <c r="O338" s="341" t="s">
        <v>255</v>
      </c>
      <c r="P338" s="346" t="s">
        <v>769</v>
      </c>
    </row>
    <row r="339" spans="1:16" ht="21" x14ac:dyDescent="0.35">
      <c r="A339" s="44"/>
      <c r="B339" s="114"/>
      <c r="C339" s="335"/>
      <c r="D339" s="521"/>
      <c r="E339" s="484"/>
      <c r="F339" s="507"/>
      <c r="G339" s="68"/>
      <c r="H339" s="494"/>
      <c r="I339" s="483"/>
      <c r="J339" s="483"/>
      <c r="K339" s="513"/>
      <c r="L339" s="447"/>
      <c r="M339" s="513"/>
      <c r="N339" s="533"/>
      <c r="O339" s="341" t="s">
        <v>773</v>
      </c>
      <c r="P339" s="342" t="s">
        <v>370</v>
      </c>
    </row>
    <row r="340" spans="1:16" ht="21" x14ac:dyDescent="0.35">
      <c r="A340" s="44"/>
      <c r="B340" s="114"/>
      <c r="C340" s="335"/>
      <c r="D340" s="521"/>
      <c r="E340" s="484"/>
      <c r="F340" s="507"/>
      <c r="G340" s="68"/>
      <c r="H340" s="494"/>
      <c r="I340" s="483"/>
      <c r="J340" s="483"/>
      <c r="K340" s="513"/>
      <c r="L340" s="447"/>
      <c r="M340" s="513"/>
      <c r="N340" s="533"/>
      <c r="O340" s="466" t="s">
        <v>813</v>
      </c>
      <c r="P340" s="402" t="s">
        <v>372</v>
      </c>
    </row>
    <row r="341" spans="1:16" ht="21" x14ac:dyDescent="0.35">
      <c r="A341" s="44"/>
      <c r="B341" s="115"/>
      <c r="C341" s="335"/>
      <c r="D341" s="521"/>
      <c r="E341" s="484"/>
      <c r="F341" s="507"/>
      <c r="G341" s="68"/>
      <c r="H341" s="494"/>
      <c r="I341" s="483"/>
      <c r="J341" s="483"/>
      <c r="K341" s="513"/>
      <c r="L341" s="447"/>
      <c r="M341" s="513"/>
      <c r="N341" s="533"/>
      <c r="O341" s="341" t="s">
        <v>671</v>
      </c>
      <c r="P341" s="402" t="s">
        <v>291</v>
      </c>
    </row>
    <row r="342" spans="1:16" ht="21" x14ac:dyDescent="0.35">
      <c r="A342" s="44"/>
      <c r="B342" s="114"/>
      <c r="C342" s="335"/>
      <c r="D342" s="521"/>
      <c r="E342" s="484"/>
      <c r="F342" s="507"/>
      <c r="G342" s="68"/>
      <c r="H342" s="494"/>
      <c r="I342" s="483"/>
      <c r="J342" s="483"/>
      <c r="K342" s="513"/>
      <c r="L342" s="447"/>
      <c r="M342" s="513"/>
      <c r="N342" s="533"/>
      <c r="O342" s="466" t="s">
        <v>258</v>
      </c>
      <c r="P342" s="402" t="s">
        <v>814</v>
      </c>
    </row>
    <row r="343" spans="1:16" ht="21" x14ac:dyDescent="0.35">
      <c r="A343" s="44"/>
      <c r="B343" s="114"/>
      <c r="C343" s="335"/>
      <c r="D343" s="521"/>
      <c r="E343" s="484"/>
      <c r="F343" s="507"/>
      <c r="G343" s="68"/>
      <c r="H343" s="494"/>
      <c r="I343" s="483"/>
      <c r="J343" s="483"/>
      <c r="K343" s="513"/>
      <c r="L343" s="447"/>
      <c r="M343" s="513"/>
      <c r="N343" s="533"/>
      <c r="O343" s="466" t="s">
        <v>799</v>
      </c>
      <c r="P343" s="402" t="s">
        <v>659</v>
      </c>
    </row>
    <row r="344" spans="1:16" ht="21" x14ac:dyDescent="0.35">
      <c r="A344" s="44"/>
      <c r="B344" s="115"/>
      <c r="C344" s="335"/>
      <c r="D344" s="521"/>
      <c r="E344" s="484"/>
      <c r="F344" s="507"/>
      <c r="G344" s="68"/>
      <c r="H344" s="494"/>
      <c r="I344" s="483"/>
      <c r="J344" s="483"/>
      <c r="K344" s="513"/>
      <c r="L344" s="447"/>
      <c r="M344" s="513"/>
      <c r="N344" s="533"/>
      <c r="O344" s="466" t="s">
        <v>815</v>
      </c>
      <c r="P344" s="402" t="s">
        <v>816</v>
      </c>
    </row>
    <row r="345" spans="1:16" ht="21" x14ac:dyDescent="0.35">
      <c r="A345" s="44"/>
      <c r="B345" s="115"/>
      <c r="C345" s="335"/>
      <c r="D345" s="521"/>
      <c r="E345" s="484"/>
      <c r="F345" s="507"/>
      <c r="G345" s="68"/>
      <c r="H345" s="494"/>
      <c r="I345" s="483"/>
      <c r="J345" s="483"/>
      <c r="K345" s="513"/>
      <c r="L345" s="447"/>
      <c r="M345" s="513"/>
      <c r="N345" s="533"/>
      <c r="O345" s="466" t="s">
        <v>817</v>
      </c>
      <c r="P345" s="402" t="s">
        <v>421</v>
      </c>
    </row>
    <row r="346" spans="1:16" ht="21" x14ac:dyDescent="0.35">
      <c r="A346" s="126"/>
      <c r="B346" s="114"/>
      <c r="C346" s="397"/>
      <c r="D346" s="521"/>
      <c r="E346" s="484"/>
      <c r="F346" s="507"/>
      <c r="G346" s="68"/>
      <c r="H346" s="494"/>
      <c r="I346" s="483"/>
      <c r="J346" s="483"/>
      <c r="K346" s="513"/>
      <c r="L346" s="447"/>
      <c r="M346" s="513"/>
      <c r="N346" s="533"/>
      <c r="O346" s="466" t="s">
        <v>818</v>
      </c>
      <c r="P346" s="402" t="s">
        <v>819</v>
      </c>
    </row>
    <row r="347" spans="1:16" ht="21" x14ac:dyDescent="0.35">
      <c r="A347" s="44"/>
      <c r="B347" s="114"/>
      <c r="C347" s="335"/>
      <c r="D347" s="521"/>
      <c r="E347" s="484"/>
      <c r="F347" s="507"/>
      <c r="G347" s="68"/>
      <c r="H347" s="494"/>
      <c r="I347" s="483"/>
      <c r="J347" s="483"/>
      <c r="K347" s="513"/>
      <c r="L347" s="447"/>
      <c r="M347" s="513"/>
      <c r="N347" s="533"/>
      <c r="O347" s="466" t="s">
        <v>820</v>
      </c>
      <c r="P347" s="402" t="s">
        <v>676</v>
      </c>
    </row>
    <row r="348" spans="1:16" ht="21" x14ac:dyDescent="0.35">
      <c r="A348" s="44"/>
      <c r="B348" s="114"/>
      <c r="C348" s="335"/>
      <c r="D348" s="521"/>
      <c r="E348" s="484"/>
      <c r="F348" s="507"/>
      <c r="G348" s="68"/>
      <c r="H348" s="494"/>
      <c r="I348" s="483"/>
      <c r="J348" s="483"/>
      <c r="K348" s="513"/>
      <c r="L348" s="447"/>
      <c r="M348" s="513"/>
      <c r="N348" s="533"/>
      <c r="O348" s="121" t="s">
        <v>821</v>
      </c>
      <c r="P348" s="402" t="s">
        <v>822</v>
      </c>
    </row>
    <row r="349" spans="1:16" ht="21" x14ac:dyDescent="0.35">
      <c r="A349" s="44"/>
      <c r="B349" s="67"/>
      <c r="C349" s="335"/>
      <c r="D349" s="521"/>
      <c r="E349" s="484"/>
      <c r="F349" s="507"/>
      <c r="G349" s="68"/>
      <c r="H349" s="494"/>
      <c r="I349" s="483"/>
      <c r="J349" s="483"/>
      <c r="K349" s="513"/>
      <c r="L349" s="447"/>
      <c r="M349" s="513"/>
      <c r="N349" s="533"/>
      <c r="O349" s="466" t="s">
        <v>823</v>
      </c>
      <c r="P349" s="402" t="s">
        <v>824</v>
      </c>
    </row>
    <row r="350" spans="1:16" ht="21" x14ac:dyDescent="0.35">
      <c r="A350" s="44"/>
      <c r="B350" s="67"/>
      <c r="C350" s="335"/>
      <c r="D350" s="521"/>
      <c r="E350" s="484"/>
      <c r="F350" s="507"/>
      <c r="G350" s="68"/>
      <c r="H350" s="494"/>
      <c r="I350" s="483"/>
      <c r="J350" s="483"/>
      <c r="K350" s="513"/>
      <c r="L350" s="447"/>
      <c r="M350" s="513"/>
      <c r="N350" s="533"/>
      <c r="O350" s="466" t="s">
        <v>807</v>
      </c>
      <c r="P350" s="402" t="s">
        <v>244</v>
      </c>
    </row>
    <row r="351" spans="1:16" ht="21" x14ac:dyDescent="0.35">
      <c r="A351" s="44"/>
      <c r="B351" s="67"/>
      <c r="C351" s="335"/>
      <c r="D351" s="521"/>
      <c r="E351" s="484"/>
      <c r="F351" s="507"/>
      <c r="G351" s="68"/>
      <c r="H351" s="494"/>
      <c r="I351" s="483"/>
      <c r="J351" s="483"/>
      <c r="K351" s="513"/>
      <c r="L351" s="447"/>
      <c r="M351" s="513"/>
      <c r="N351" s="533"/>
      <c r="O351" s="466" t="s">
        <v>1604</v>
      </c>
      <c r="P351" s="402" t="s">
        <v>245</v>
      </c>
    </row>
    <row r="352" spans="1:16" ht="21" x14ac:dyDescent="0.35">
      <c r="A352" s="44"/>
      <c r="B352" s="67"/>
      <c r="C352" s="335"/>
      <c r="D352" s="521"/>
      <c r="E352" s="484"/>
      <c r="F352" s="507"/>
      <c r="G352" s="68"/>
      <c r="H352" s="494"/>
      <c r="I352" s="483"/>
      <c r="J352" s="483"/>
      <c r="K352" s="513"/>
      <c r="L352" s="447"/>
      <c r="M352" s="513"/>
      <c r="N352" s="533"/>
      <c r="O352" s="466" t="s">
        <v>529</v>
      </c>
      <c r="P352" s="471" t="s">
        <v>298</v>
      </c>
    </row>
    <row r="353" spans="1:16" ht="21" x14ac:dyDescent="0.35">
      <c r="A353" s="44"/>
      <c r="B353" s="67" t="s">
        <v>837</v>
      </c>
      <c r="C353" s="335"/>
      <c r="D353" s="521"/>
      <c r="E353" s="484"/>
      <c r="F353" s="507"/>
      <c r="G353" s="68"/>
      <c r="H353" s="494"/>
      <c r="I353" s="483"/>
      <c r="J353" s="483"/>
      <c r="K353" s="513"/>
      <c r="L353" s="447"/>
      <c r="M353" s="513"/>
      <c r="N353" s="533"/>
      <c r="O353" s="466"/>
      <c r="P353" s="471"/>
    </row>
    <row r="354" spans="1:16" ht="22.5" x14ac:dyDescent="0.35">
      <c r="A354" s="44">
        <v>26</v>
      </c>
      <c r="B354" s="345" t="s">
        <v>806</v>
      </c>
      <c r="C354" s="335">
        <v>584800</v>
      </c>
      <c r="D354" s="336">
        <v>574162</v>
      </c>
      <c r="E354" s="484" t="s">
        <v>807</v>
      </c>
      <c r="F354" s="507">
        <f>+C354-D354</f>
        <v>10638</v>
      </c>
      <c r="G354" s="68"/>
      <c r="H354" s="494"/>
      <c r="I354" s="483">
        <v>574162</v>
      </c>
      <c r="J354" s="483"/>
      <c r="K354" s="513">
        <f>+H354+I354+J354</f>
        <v>574162</v>
      </c>
      <c r="L354" s="447">
        <f>+G354+K354</f>
        <v>574162</v>
      </c>
      <c r="M354" s="513"/>
      <c r="N354" s="552" t="s">
        <v>808</v>
      </c>
      <c r="O354" s="341" t="s">
        <v>652</v>
      </c>
      <c r="P354" s="346" t="s">
        <v>809</v>
      </c>
    </row>
    <row r="355" spans="1:16" ht="21" x14ac:dyDescent="0.35">
      <c r="A355" s="44"/>
      <c r="B355" s="114" t="s">
        <v>838</v>
      </c>
      <c r="C355" s="335"/>
      <c r="D355" s="521"/>
      <c r="E355" s="484"/>
      <c r="F355" s="507"/>
      <c r="G355" s="68"/>
      <c r="H355" s="494"/>
      <c r="I355" s="483"/>
      <c r="J355" s="483"/>
      <c r="K355" s="513"/>
      <c r="L355" s="447"/>
      <c r="M355" s="513"/>
      <c r="N355" s="533"/>
      <c r="O355" s="341" t="s">
        <v>811</v>
      </c>
      <c r="P355" s="342" t="s">
        <v>812</v>
      </c>
    </row>
    <row r="356" spans="1:16" ht="21" x14ac:dyDescent="0.35">
      <c r="A356" s="44"/>
      <c r="B356" s="114"/>
      <c r="C356" s="335"/>
      <c r="D356" s="521"/>
      <c r="E356" s="484"/>
      <c r="F356" s="507"/>
      <c r="G356" s="68"/>
      <c r="H356" s="494"/>
      <c r="I356" s="483"/>
      <c r="J356" s="483"/>
      <c r="K356" s="513"/>
      <c r="L356" s="447"/>
      <c r="M356" s="513"/>
      <c r="N356" s="533"/>
      <c r="O356" s="341" t="s">
        <v>255</v>
      </c>
      <c r="P356" s="346" t="s">
        <v>769</v>
      </c>
    </row>
    <row r="357" spans="1:16" ht="21" x14ac:dyDescent="0.35">
      <c r="A357" s="44"/>
      <c r="B357" s="114"/>
      <c r="C357" s="335"/>
      <c r="D357" s="521"/>
      <c r="E357" s="484"/>
      <c r="F357" s="507"/>
      <c r="G357" s="68"/>
      <c r="H357" s="494"/>
      <c r="I357" s="483"/>
      <c r="J357" s="483"/>
      <c r="K357" s="513"/>
      <c r="L357" s="447"/>
      <c r="M357" s="513"/>
      <c r="N357" s="533"/>
      <c r="O357" s="341" t="s">
        <v>773</v>
      </c>
      <c r="P357" s="342" t="s">
        <v>370</v>
      </c>
    </row>
    <row r="358" spans="1:16" ht="21" x14ac:dyDescent="0.35">
      <c r="A358" s="44"/>
      <c r="B358" s="1045"/>
      <c r="C358" s="335"/>
      <c r="D358" s="550"/>
      <c r="E358" s="459"/>
      <c r="F358" s="498"/>
      <c r="G358" s="55"/>
      <c r="H358" s="467"/>
      <c r="I358" s="329"/>
      <c r="J358" s="329"/>
      <c r="K358" s="332"/>
      <c r="L358" s="452"/>
      <c r="M358" s="332"/>
      <c r="N358" s="1184"/>
      <c r="O358" s="1120" t="s">
        <v>813</v>
      </c>
      <c r="P358" s="1135" t="s">
        <v>372</v>
      </c>
    </row>
    <row r="359" spans="1:16" ht="21" x14ac:dyDescent="0.35">
      <c r="A359" s="44"/>
      <c r="B359" s="1071"/>
      <c r="C359" s="335"/>
      <c r="D359" s="1199"/>
      <c r="E359" s="973"/>
      <c r="F359" s="507"/>
      <c r="G359" s="974"/>
      <c r="H359" s="975"/>
      <c r="I359" s="987"/>
      <c r="J359" s="987"/>
      <c r="K359" s="513"/>
      <c r="L359" s="447"/>
      <c r="M359" s="513"/>
      <c r="N359" s="966"/>
      <c r="O359" s="1120" t="s">
        <v>671</v>
      </c>
      <c r="P359" s="978" t="s">
        <v>291</v>
      </c>
    </row>
    <row r="360" spans="1:16" ht="21" x14ac:dyDescent="0.35">
      <c r="A360" s="126"/>
      <c r="B360" s="114"/>
      <c r="C360" s="397"/>
      <c r="D360" s="521"/>
      <c r="E360" s="484"/>
      <c r="F360" s="507"/>
      <c r="G360" s="68"/>
      <c r="H360" s="494"/>
      <c r="I360" s="483"/>
      <c r="J360" s="483"/>
      <c r="K360" s="513"/>
      <c r="L360" s="447"/>
      <c r="M360" s="513"/>
      <c r="N360" s="533"/>
      <c r="O360" s="466" t="s">
        <v>258</v>
      </c>
      <c r="P360" s="402" t="s">
        <v>814</v>
      </c>
    </row>
    <row r="361" spans="1:16" ht="21" x14ac:dyDescent="0.35">
      <c r="A361" s="44"/>
      <c r="B361" s="114"/>
      <c r="C361" s="335"/>
      <c r="D361" s="521"/>
      <c r="E361" s="484"/>
      <c r="F361" s="507"/>
      <c r="G361" s="68"/>
      <c r="H361" s="494"/>
      <c r="I361" s="483"/>
      <c r="J361" s="483"/>
      <c r="K361" s="513"/>
      <c r="L361" s="447"/>
      <c r="M361" s="513"/>
      <c r="N361" s="533"/>
      <c r="O361" s="466" t="s">
        <v>799</v>
      </c>
      <c r="P361" s="402" t="s">
        <v>659</v>
      </c>
    </row>
    <row r="362" spans="1:16" ht="21" x14ac:dyDescent="0.35">
      <c r="A362" s="44"/>
      <c r="B362" s="114"/>
      <c r="C362" s="335"/>
      <c r="D362" s="521"/>
      <c r="E362" s="484"/>
      <c r="F362" s="507"/>
      <c r="G362" s="68"/>
      <c r="H362" s="494"/>
      <c r="I362" s="483"/>
      <c r="J362" s="483"/>
      <c r="K362" s="513"/>
      <c r="L362" s="447"/>
      <c r="M362" s="513"/>
      <c r="N362" s="533"/>
      <c r="O362" s="466" t="s">
        <v>815</v>
      </c>
      <c r="P362" s="402" t="s">
        <v>816</v>
      </c>
    </row>
    <row r="363" spans="1:16" ht="21" x14ac:dyDescent="0.35">
      <c r="A363" s="44"/>
      <c r="B363" s="114"/>
      <c r="C363" s="335"/>
      <c r="D363" s="521"/>
      <c r="E363" s="484"/>
      <c r="F363" s="507"/>
      <c r="G363" s="68"/>
      <c r="H363" s="494"/>
      <c r="I363" s="483"/>
      <c r="J363" s="483"/>
      <c r="K363" s="513"/>
      <c r="L363" s="447"/>
      <c r="M363" s="513"/>
      <c r="N363" s="533"/>
      <c r="O363" s="466" t="s">
        <v>817</v>
      </c>
      <c r="P363" s="402" t="s">
        <v>421</v>
      </c>
    </row>
    <row r="364" spans="1:16" ht="21" x14ac:dyDescent="0.35">
      <c r="A364" s="44"/>
      <c r="B364" s="114"/>
      <c r="C364" s="335"/>
      <c r="D364" s="521"/>
      <c r="E364" s="484"/>
      <c r="F364" s="507"/>
      <c r="G364" s="68"/>
      <c r="H364" s="494"/>
      <c r="I364" s="483"/>
      <c r="J364" s="483"/>
      <c r="K364" s="513"/>
      <c r="L364" s="447"/>
      <c r="M364" s="513"/>
      <c r="N364" s="533"/>
      <c r="O364" s="466" t="s">
        <v>818</v>
      </c>
      <c r="P364" s="402" t="s">
        <v>819</v>
      </c>
    </row>
    <row r="365" spans="1:16" ht="21" x14ac:dyDescent="0.35">
      <c r="A365" s="44"/>
      <c r="B365" s="1045"/>
      <c r="C365" s="335"/>
      <c r="D365" s="550"/>
      <c r="E365" s="459"/>
      <c r="F365" s="498"/>
      <c r="G365" s="55"/>
      <c r="H365" s="467"/>
      <c r="I365" s="329"/>
      <c r="J365" s="329"/>
      <c r="K365" s="332"/>
      <c r="L365" s="452"/>
      <c r="M365" s="332"/>
      <c r="N365" s="1184"/>
      <c r="O365" s="1120" t="s">
        <v>820</v>
      </c>
      <c r="P365" s="1135" t="s">
        <v>676</v>
      </c>
    </row>
    <row r="366" spans="1:16" ht="21" x14ac:dyDescent="0.35">
      <c r="A366" s="1160"/>
      <c r="B366" s="1071"/>
      <c r="C366" s="971"/>
      <c r="D366" s="1199"/>
      <c r="E366" s="973"/>
      <c r="F366" s="507"/>
      <c r="G366" s="974"/>
      <c r="H366" s="975"/>
      <c r="I366" s="987"/>
      <c r="J366" s="987"/>
      <c r="K366" s="513"/>
      <c r="L366" s="447"/>
      <c r="M366" s="513"/>
      <c r="N366" s="966"/>
      <c r="O366" s="1216" t="s">
        <v>821</v>
      </c>
      <c r="P366" s="978" t="s">
        <v>822</v>
      </c>
    </row>
    <row r="367" spans="1:16" ht="21" x14ac:dyDescent="0.35">
      <c r="A367" s="44"/>
      <c r="B367" s="1045"/>
      <c r="C367" s="335"/>
      <c r="D367" s="550"/>
      <c r="E367" s="459"/>
      <c r="F367" s="498"/>
      <c r="G367" s="55"/>
      <c r="H367" s="467"/>
      <c r="I367" s="329"/>
      <c r="J367" s="329"/>
      <c r="K367" s="332"/>
      <c r="L367" s="452"/>
      <c r="M367" s="332"/>
      <c r="N367" s="1184"/>
      <c r="O367" s="1120" t="s">
        <v>823</v>
      </c>
      <c r="P367" s="1135" t="s">
        <v>824</v>
      </c>
    </row>
    <row r="368" spans="1:16" ht="21" x14ac:dyDescent="0.35">
      <c r="A368" s="1167"/>
      <c r="B368" s="1064"/>
      <c r="C368" s="1137"/>
      <c r="D368" s="1201"/>
      <c r="E368" s="1202"/>
      <c r="F368" s="1203"/>
      <c r="G368" s="1204"/>
      <c r="H368" s="1205"/>
      <c r="I368" s="1214"/>
      <c r="J368" s="1214"/>
      <c r="K368" s="1209"/>
      <c r="L368" s="1215"/>
      <c r="M368" s="1209"/>
      <c r="N368" s="1197"/>
      <c r="O368" s="1210" t="s">
        <v>807</v>
      </c>
      <c r="P368" s="1212" t="s">
        <v>244</v>
      </c>
    </row>
    <row r="369" spans="1:16" ht="21" x14ac:dyDescent="0.35">
      <c r="A369" s="126"/>
      <c r="B369" s="67"/>
      <c r="C369" s="397"/>
      <c r="D369" s="521"/>
      <c r="E369" s="484"/>
      <c r="F369" s="507"/>
      <c r="G369" s="68"/>
      <c r="H369" s="494"/>
      <c r="I369" s="483"/>
      <c r="J369" s="483"/>
      <c r="K369" s="513"/>
      <c r="L369" s="447"/>
      <c r="M369" s="513"/>
      <c r="N369" s="533"/>
      <c r="O369" s="466" t="s">
        <v>1604</v>
      </c>
      <c r="P369" s="402" t="s">
        <v>245</v>
      </c>
    </row>
    <row r="370" spans="1:16" ht="21" x14ac:dyDescent="0.35">
      <c r="A370" s="126"/>
      <c r="B370" s="67"/>
      <c r="C370" s="397"/>
      <c r="D370" s="521"/>
      <c r="E370" s="484"/>
      <c r="F370" s="507"/>
      <c r="G370" s="68"/>
      <c r="H370" s="494"/>
      <c r="I370" s="483"/>
      <c r="J370" s="483"/>
      <c r="K370" s="513"/>
      <c r="L370" s="447"/>
      <c r="M370" s="513"/>
      <c r="N370" s="533"/>
      <c r="O370" s="466" t="s">
        <v>529</v>
      </c>
      <c r="P370" s="471" t="s">
        <v>298</v>
      </c>
    </row>
    <row r="371" spans="1:16" ht="21" x14ac:dyDescent="0.35">
      <c r="A371" s="126"/>
      <c r="B371" s="67" t="s">
        <v>839</v>
      </c>
      <c r="C371" s="397"/>
      <c r="D371" s="521"/>
      <c r="E371" s="484"/>
      <c r="F371" s="507"/>
      <c r="G371" s="68"/>
      <c r="H371" s="494"/>
      <c r="I371" s="483"/>
      <c r="J371" s="483"/>
      <c r="K371" s="513"/>
      <c r="L371" s="447"/>
      <c r="M371" s="513"/>
      <c r="N371" s="533"/>
      <c r="O371" s="466"/>
      <c r="P371" s="471"/>
    </row>
    <row r="372" spans="1:16" ht="22.5" x14ac:dyDescent="0.35">
      <c r="A372" s="44">
        <v>27</v>
      </c>
      <c r="B372" s="345" t="s">
        <v>806</v>
      </c>
      <c r="C372" s="335">
        <v>292400</v>
      </c>
      <c r="D372" s="336">
        <v>287081</v>
      </c>
      <c r="E372" s="484" t="s">
        <v>807</v>
      </c>
      <c r="F372" s="507">
        <f>+C372-D372</f>
        <v>5319</v>
      </c>
      <c r="G372" s="68"/>
      <c r="H372" s="494"/>
      <c r="I372" s="522">
        <v>287081</v>
      </c>
      <c r="J372" s="522"/>
      <c r="K372" s="523">
        <f>+H372+I372+J372</f>
        <v>287081</v>
      </c>
      <c r="L372" s="524">
        <f>+G372+K372</f>
        <v>287081</v>
      </c>
      <c r="M372" s="513"/>
      <c r="N372" s="552" t="s">
        <v>808</v>
      </c>
      <c r="O372" s="341" t="s">
        <v>652</v>
      </c>
      <c r="P372" s="346" t="s">
        <v>809</v>
      </c>
    </row>
    <row r="373" spans="1:16" ht="21" x14ac:dyDescent="0.35">
      <c r="A373" s="44"/>
      <c r="B373" s="114" t="s">
        <v>810</v>
      </c>
      <c r="C373" s="335"/>
      <c r="D373" s="521"/>
      <c r="E373" s="484"/>
      <c r="F373" s="507"/>
      <c r="G373" s="68"/>
      <c r="H373" s="494"/>
      <c r="I373" s="483"/>
      <c r="J373" s="483"/>
      <c r="K373" s="513"/>
      <c r="L373" s="447"/>
      <c r="M373" s="513"/>
      <c r="N373" s="533"/>
      <c r="O373" s="341" t="s">
        <v>811</v>
      </c>
      <c r="P373" s="342" t="s">
        <v>812</v>
      </c>
    </row>
    <row r="374" spans="1:16" ht="21" x14ac:dyDescent="0.35">
      <c r="A374" s="44"/>
      <c r="B374" s="114"/>
      <c r="C374" s="335"/>
      <c r="D374" s="521"/>
      <c r="E374" s="484"/>
      <c r="F374" s="507"/>
      <c r="G374" s="68"/>
      <c r="H374" s="494"/>
      <c r="I374" s="483"/>
      <c r="J374" s="483"/>
      <c r="K374" s="513"/>
      <c r="L374" s="447"/>
      <c r="M374" s="513"/>
      <c r="N374" s="533"/>
      <c r="O374" s="341" t="s">
        <v>255</v>
      </c>
      <c r="P374" s="346" t="s">
        <v>769</v>
      </c>
    </row>
    <row r="375" spans="1:16" ht="21" x14ac:dyDescent="0.35">
      <c r="A375" s="44"/>
      <c r="B375" s="114"/>
      <c r="C375" s="335"/>
      <c r="D375" s="521"/>
      <c r="E375" s="484"/>
      <c r="F375" s="507"/>
      <c r="G375" s="68"/>
      <c r="H375" s="494"/>
      <c r="I375" s="483"/>
      <c r="J375" s="483"/>
      <c r="K375" s="513"/>
      <c r="L375" s="447"/>
      <c r="M375" s="513"/>
      <c r="N375" s="533"/>
      <c r="O375" s="341" t="s">
        <v>773</v>
      </c>
      <c r="P375" s="342" t="s">
        <v>370</v>
      </c>
    </row>
    <row r="376" spans="1:16" ht="21" x14ac:dyDescent="0.35">
      <c r="A376" s="44"/>
      <c r="B376" s="114"/>
      <c r="C376" s="335"/>
      <c r="D376" s="521"/>
      <c r="E376" s="484"/>
      <c r="F376" s="507"/>
      <c r="G376" s="68"/>
      <c r="H376" s="494"/>
      <c r="I376" s="483"/>
      <c r="J376" s="483"/>
      <c r="K376" s="513"/>
      <c r="L376" s="447"/>
      <c r="M376" s="513"/>
      <c r="N376" s="533"/>
      <c r="O376" s="466" t="s">
        <v>813</v>
      </c>
      <c r="P376" s="402" t="s">
        <v>372</v>
      </c>
    </row>
    <row r="377" spans="1:16" ht="21" x14ac:dyDescent="0.35">
      <c r="A377" s="44"/>
      <c r="B377" s="114"/>
      <c r="C377" s="335"/>
      <c r="D377" s="521"/>
      <c r="E377" s="484"/>
      <c r="F377" s="507"/>
      <c r="G377" s="68"/>
      <c r="H377" s="494"/>
      <c r="I377" s="483"/>
      <c r="J377" s="483"/>
      <c r="K377" s="513"/>
      <c r="L377" s="447"/>
      <c r="M377" s="513"/>
      <c r="N377" s="533"/>
      <c r="O377" s="341" t="s">
        <v>671</v>
      </c>
      <c r="P377" s="402" t="s">
        <v>291</v>
      </c>
    </row>
    <row r="378" spans="1:16" ht="21" x14ac:dyDescent="0.35">
      <c r="A378" s="44"/>
      <c r="B378" s="114"/>
      <c r="C378" s="335"/>
      <c r="D378" s="521"/>
      <c r="E378" s="484"/>
      <c r="F378" s="507"/>
      <c r="G378" s="68"/>
      <c r="H378" s="494"/>
      <c r="I378" s="483"/>
      <c r="J378" s="483"/>
      <c r="K378" s="513"/>
      <c r="L378" s="447"/>
      <c r="M378" s="513"/>
      <c r="N378" s="533"/>
      <c r="O378" s="466" t="s">
        <v>258</v>
      </c>
      <c r="P378" s="402" t="s">
        <v>814</v>
      </c>
    </row>
    <row r="379" spans="1:16" ht="21" x14ac:dyDescent="0.35">
      <c r="A379" s="44"/>
      <c r="B379" s="115"/>
      <c r="C379" s="335"/>
      <c r="D379" s="521"/>
      <c r="E379" s="484"/>
      <c r="F379" s="507"/>
      <c r="G379" s="68"/>
      <c r="H379" s="494"/>
      <c r="I379" s="483"/>
      <c r="J379" s="483"/>
      <c r="K379" s="513"/>
      <c r="L379" s="447"/>
      <c r="M379" s="513"/>
      <c r="N379" s="533"/>
      <c r="O379" s="466" t="s">
        <v>799</v>
      </c>
      <c r="P379" s="402" t="s">
        <v>659</v>
      </c>
    </row>
    <row r="380" spans="1:16" ht="21" x14ac:dyDescent="0.35">
      <c r="A380" s="44"/>
      <c r="B380" s="114"/>
      <c r="C380" s="335"/>
      <c r="D380" s="521"/>
      <c r="E380" s="484"/>
      <c r="F380" s="507"/>
      <c r="G380" s="68"/>
      <c r="H380" s="494"/>
      <c r="I380" s="483"/>
      <c r="J380" s="483"/>
      <c r="K380" s="513"/>
      <c r="L380" s="447"/>
      <c r="M380" s="513"/>
      <c r="N380" s="533"/>
      <c r="O380" s="466" t="s">
        <v>815</v>
      </c>
      <c r="P380" s="402" t="s">
        <v>816</v>
      </c>
    </row>
    <row r="381" spans="1:16" ht="21" x14ac:dyDescent="0.35">
      <c r="A381" s="44"/>
      <c r="B381" s="115"/>
      <c r="C381" s="335"/>
      <c r="D381" s="521"/>
      <c r="E381" s="484"/>
      <c r="F381" s="507"/>
      <c r="G381" s="68"/>
      <c r="H381" s="494"/>
      <c r="I381" s="483"/>
      <c r="J381" s="483"/>
      <c r="K381" s="513"/>
      <c r="L381" s="447"/>
      <c r="M381" s="513"/>
      <c r="N381" s="533"/>
      <c r="O381" s="466" t="s">
        <v>817</v>
      </c>
      <c r="P381" s="402" t="s">
        <v>421</v>
      </c>
    </row>
    <row r="382" spans="1:16" ht="21" x14ac:dyDescent="0.35">
      <c r="A382" s="44"/>
      <c r="B382" s="115"/>
      <c r="C382" s="335"/>
      <c r="D382" s="521"/>
      <c r="E382" s="484"/>
      <c r="F382" s="507"/>
      <c r="G382" s="68"/>
      <c r="H382" s="494"/>
      <c r="I382" s="483"/>
      <c r="J382" s="483"/>
      <c r="K382" s="513"/>
      <c r="L382" s="447"/>
      <c r="M382" s="513"/>
      <c r="N382" s="533"/>
      <c r="O382" s="466" t="s">
        <v>818</v>
      </c>
      <c r="P382" s="402" t="s">
        <v>819</v>
      </c>
    </row>
    <row r="383" spans="1:16" ht="21" x14ac:dyDescent="0.35">
      <c r="A383" s="126"/>
      <c r="B383" s="114"/>
      <c r="C383" s="397"/>
      <c r="D383" s="521"/>
      <c r="E383" s="484"/>
      <c r="F383" s="507"/>
      <c r="G383" s="68"/>
      <c r="H383" s="494"/>
      <c r="I383" s="483"/>
      <c r="J383" s="483"/>
      <c r="K383" s="513"/>
      <c r="L383" s="447"/>
      <c r="M383" s="513"/>
      <c r="N383" s="533"/>
      <c r="O383" s="466" t="s">
        <v>820</v>
      </c>
      <c r="P383" s="402" t="s">
        <v>676</v>
      </c>
    </row>
    <row r="384" spans="1:16" ht="21" x14ac:dyDescent="0.35">
      <c r="A384" s="44"/>
      <c r="B384" s="114"/>
      <c r="C384" s="335"/>
      <c r="D384" s="521"/>
      <c r="E384" s="484"/>
      <c r="F384" s="507"/>
      <c r="G384" s="68"/>
      <c r="H384" s="494"/>
      <c r="I384" s="483"/>
      <c r="J384" s="483"/>
      <c r="K384" s="513"/>
      <c r="L384" s="447"/>
      <c r="M384" s="513"/>
      <c r="N384" s="533"/>
      <c r="O384" s="121" t="s">
        <v>821</v>
      </c>
      <c r="P384" s="402" t="s">
        <v>822</v>
      </c>
    </row>
    <row r="385" spans="1:16" ht="21" x14ac:dyDescent="0.35">
      <c r="A385" s="44"/>
      <c r="B385" s="114"/>
      <c r="C385" s="335"/>
      <c r="D385" s="521"/>
      <c r="E385" s="484"/>
      <c r="F385" s="507"/>
      <c r="G385" s="68"/>
      <c r="H385" s="494"/>
      <c r="I385" s="483"/>
      <c r="J385" s="483"/>
      <c r="K385" s="513"/>
      <c r="L385" s="447"/>
      <c r="M385" s="513"/>
      <c r="N385" s="533"/>
      <c r="O385" s="466" t="s">
        <v>823</v>
      </c>
      <c r="P385" s="402" t="s">
        <v>824</v>
      </c>
    </row>
    <row r="386" spans="1:16" ht="21" x14ac:dyDescent="0.35">
      <c r="A386" s="44"/>
      <c r="B386" s="114"/>
      <c r="C386" s="335"/>
      <c r="D386" s="521"/>
      <c r="E386" s="484"/>
      <c r="F386" s="507"/>
      <c r="G386" s="68"/>
      <c r="H386" s="494"/>
      <c r="I386" s="483"/>
      <c r="J386" s="483"/>
      <c r="K386" s="513"/>
      <c r="L386" s="447"/>
      <c r="M386" s="513"/>
      <c r="N386" s="533"/>
      <c r="O386" s="466" t="s">
        <v>807</v>
      </c>
      <c r="P386" s="402" t="s">
        <v>244</v>
      </c>
    </row>
    <row r="387" spans="1:16" ht="21" x14ac:dyDescent="0.35">
      <c r="A387" s="44"/>
      <c r="B387" s="114"/>
      <c r="C387" s="335"/>
      <c r="D387" s="521"/>
      <c r="E387" s="484"/>
      <c r="F387" s="507"/>
      <c r="G387" s="68"/>
      <c r="H387" s="494"/>
      <c r="I387" s="483"/>
      <c r="J387" s="483"/>
      <c r="K387" s="513"/>
      <c r="L387" s="447"/>
      <c r="M387" s="513"/>
      <c r="N387" s="533"/>
      <c r="O387" s="466" t="s">
        <v>1604</v>
      </c>
      <c r="P387" s="402" t="s">
        <v>245</v>
      </c>
    </row>
    <row r="388" spans="1:16" ht="21" x14ac:dyDescent="0.35">
      <c r="A388" s="44"/>
      <c r="B388" s="114"/>
      <c r="C388" s="335"/>
      <c r="D388" s="521"/>
      <c r="E388" s="484"/>
      <c r="F388" s="507"/>
      <c r="G388" s="68"/>
      <c r="H388" s="494"/>
      <c r="I388" s="483"/>
      <c r="J388" s="483"/>
      <c r="K388" s="513"/>
      <c r="L388" s="447"/>
      <c r="M388" s="513"/>
      <c r="N388" s="533"/>
      <c r="O388" s="466" t="s">
        <v>529</v>
      </c>
      <c r="P388" s="471" t="s">
        <v>298</v>
      </c>
    </row>
    <row r="389" spans="1:16" ht="21" x14ac:dyDescent="0.35">
      <c r="A389" s="44"/>
      <c r="B389" s="67" t="s">
        <v>840</v>
      </c>
      <c r="C389" s="335"/>
      <c r="D389" s="521"/>
      <c r="E389" s="484"/>
      <c r="F389" s="507"/>
      <c r="G389" s="68"/>
      <c r="H389" s="494"/>
      <c r="I389" s="483"/>
      <c r="J389" s="483"/>
      <c r="K389" s="513"/>
      <c r="L389" s="447"/>
      <c r="M389" s="513"/>
      <c r="N389" s="533"/>
      <c r="O389" s="466"/>
      <c r="P389" s="471"/>
    </row>
    <row r="390" spans="1:16" ht="22.5" x14ac:dyDescent="0.35">
      <c r="A390" s="44">
        <v>28</v>
      </c>
      <c r="B390" s="345" t="s">
        <v>806</v>
      </c>
      <c r="C390" s="335">
        <v>292400</v>
      </c>
      <c r="D390" s="336">
        <v>287081</v>
      </c>
      <c r="E390" s="484" t="s">
        <v>807</v>
      </c>
      <c r="F390" s="507">
        <f>+C390-D390</f>
        <v>5319</v>
      </c>
      <c r="G390" s="68"/>
      <c r="H390" s="494"/>
      <c r="I390" s="522">
        <v>287081</v>
      </c>
      <c r="J390" s="522"/>
      <c r="K390" s="523">
        <f>+H390+I390+J390</f>
        <v>287081</v>
      </c>
      <c r="L390" s="524">
        <f>+G390+K390</f>
        <v>287081</v>
      </c>
      <c r="M390" s="513"/>
      <c r="N390" s="552" t="s">
        <v>808</v>
      </c>
      <c r="O390" s="341" t="s">
        <v>652</v>
      </c>
      <c r="P390" s="346" t="s">
        <v>809</v>
      </c>
    </row>
    <row r="391" spans="1:16" ht="21" x14ac:dyDescent="0.35">
      <c r="A391" s="44"/>
      <c r="B391" s="114" t="s">
        <v>810</v>
      </c>
      <c r="C391" s="335"/>
      <c r="D391" s="521"/>
      <c r="E391" s="484"/>
      <c r="F391" s="507"/>
      <c r="G391" s="68"/>
      <c r="H391" s="494"/>
      <c r="I391" s="483"/>
      <c r="J391" s="483"/>
      <c r="K391" s="513"/>
      <c r="L391" s="447"/>
      <c r="M391" s="513"/>
      <c r="N391" s="533"/>
      <c r="O391" s="341" t="s">
        <v>811</v>
      </c>
      <c r="P391" s="342" t="s">
        <v>812</v>
      </c>
    </row>
    <row r="392" spans="1:16" ht="21" x14ac:dyDescent="0.35">
      <c r="A392" s="44"/>
      <c r="B392" s="114"/>
      <c r="C392" s="335"/>
      <c r="D392" s="521"/>
      <c r="E392" s="484"/>
      <c r="F392" s="507"/>
      <c r="G392" s="68"/>
      <c r="H392" s="494"/>
      <c r="I392" s="483"/>
      <c r="J392" s="483"/>
      <c r="K392" s="513"/>
      <c r="L392" s="447"/>
      <c r="M392" s="513"/>
      <c r="N392" s="533"/>
      <c r="O392" s="341" t="s">
        <v>255</v>
      </c>
      <c r="P392" s="346" t="s">
        <v>769</v>
      </c>
    </row>
    <row r="393" spans="1:16" ht="21" x14ac:dyDescent="0.35">
      <c r="A393" s="44"/>
      <c r="B393" s="114"/>
      <c r="C393" s="335"/>
      <c r="D393" s="521"/>
      <c r="E393" s="484"/>
      <c r="F393" s="507"/>
      <c r="G393" s="68"/>
      <c r="H393" s="494"/>
      <c r="I393" s="483"/>
      <c r="J393" s="483"/>
      <c r="K393" s="513"/>
      <c r="L393" s="447"/>
      <c r="M393" s="513"/>
      <c r="N393" s="533"/>
      <c r="O393" s="341" t="s">
        <v>773</v>
      </c>
      <c r="P393" s="342" t="s">
        <v>370</v>
      </c>
    </row>
    <row r="394" spans="1:16" ht="21" x14ac:dyDescent="0.35">
      <c r="A394" s="44"/>
      <c r="B394" s="114"/>
      <c r="C394" s="335"/>
      <c r="D394" s="521"/>
      <c r="E394" s="484"/>
      <c r="F394" s="507"/>
      <c r="G394" s="68"/>
      <c r="H394" s="494"/>
      <c r="I394" s="483"/>
      <c r="J394" s="483"/>
      <c r="K394" s="513"/>
      <c r="L394" s="447"/>
      <c r="M394" s="513"/>
      <c r="N394" s="533"/>
      <c r="O394" s="466" t="s">
        <v>813</v>
      </c>
      <c r="P394" s="402" t="s">
        <v>372</v>
      </c>
    </row>
    <row r="395" spans="1:16" ht="21" x14ac:dyDescent="0.35">
      <c r="A395" s="44"/>
      <c r="B395" s="114"/>
      <c r="C395" s="335"/>
      <c r="D395" s="521"/>
      <c r="E395" s="484"/>
      <c r="F395" s="507"/>
      <c r="G395" s="68"/>
      <c r="H395" s="494"/>
      <c r="I395" s="483"/>
      <c r="J395" s="483"/>
      <c r="K395" s="513"/>
      <c r="L395" s="447"/>
      <c r="M395" s="513"/>
      <c r="N395" s="533"/>
      <c r="O395" s="341" t="s">
        <v>671</v>
      </c>
      <c r="P395" s="402" t="s">
        <v>291</v>
      </c>
    </row>
    <row r="396" spans="1:16" ht="21" x14ac:dyDescent="0.35">
      <c r="A396" s="44"/>
      <c r="B396" s="114"/>
      <c r="C396" s="335"/>
      <c r="D396" s="521"/>
      <c r="E396" s="484"/>
      <c r="F396" s="507"/>
      <c r="G396" s="68"/>
      <c r="H396" s="494"/>
      <c r="I396" s="483"/>
      <c r="J396" s="483"/>
      <c r="K396" s="513"/>
      <c r="L396" s="447"/>
      <c r="M396" s="513"/>
      <c r="N396" s="533"/>
      <c r="O396" s="466" t="s">
        <v>258</v>
      </c>
      <c r="P396" s="402" t="s">
        <v>814</v>
      </c>
    </row>
    <row r="397" spans="1:16" ht="21" x14ac:dyDescent="0.35">
      <c r="A397" s="44"/>
      <c r="B397" s="1045"/>
      <c r="C397" s="335"/>
      <c r="D397" s="550"/>
      <c r="E397" s="459"/>
      <c r="F397" s="498"/>
      <c r="G397" s="55"/>
      <c r="H397" s="467"/>
      <c r="I397" s="329"/>
      <c r="J397" s="329"/>
      <c r="K397" s="332"/>
      <c r="L397" s="452"/>
      <c r="M397" s="332"/>
      <c r="N397" s="1184"/>
      <c r="O397" s="1120" t="s">
        <v>799</v>
      </c>
      <c r="P397" s="1135" t="s">
        <v>659</v>
      </c>
    </row>
    <row r="398" spans="1:16" ht="21" x14ac:dyDescent="0.35">
      <c r="A398" s="44"/>
      <c r="B398" s="1071"/>
      <c r="C398" s="335"/>
      <c r="D398" s="1199"/>
      <c r="E398" s="973"/>
      <c r="F398" s="507"/>
      <c r="G398" s="974"/>
      <c r="H398" s="975"/>
      <c r="I398" s="987"/>
      <c r="J398" s="987"/>
      <c r="K398" s="513"/>
      <c r="L398" s="447"/>
      <c r="M398" s="513"/>
      <c r="N398" s="966"/>
      <c r="O398" s="1177" t="s">
        <v>815</v>
      </c>
      <c r="P398" s="978" t="s">
        <v>816</v>
      </c>
    </row>
    <row r="399" spans="1:16" ht="21" x14ac:dyDescent="0.35">
      <c r="A399" s="126"/>
      <c r="B399" s="114"/>
      <c r="C399" s="397"/>
      <c r="D399" s="521"/>
      <c r="E399" s="484"/>
      <c r="F399" s="507"/>
      <c r="G399" s="68"/>
      <c r="H399" s="494"/>
      <c r="I399" s="483"/>
      <c r="J399" s="483"/>
      <c r="K399" s="513"/>
      <c r="L399" s="447"/>
      <c r="M399" s="513"/>
      <c r="N399" s="533"/>
      <c r="O399" s="466" t="s">
        <v>817</v>
      </c>
      <c r="P399" s="402" t="s">
        <v>421</v>
      </c>
    </row>
    <row r="400" spans="1:16" ht="21" x14ac:dyDescent="0.35">
      <c r="A400" s="44"/>
      <c r="B400" s="114"/>
      <c r="C400" s="335"/>
      <c r="D400" s="521"/>
      <c r="E400" s="484"/>
      <c r="F400" s="507"/>
      <c r="G400" s="68"/>
      <c r="H400" s="494"/>
      <c r="I400" s="483"/>
      <c r="J400" s="483"/>
      <c r="K400" s="513"/>
      <c r="L400" s="447"/>
      <c r="M400" s="513"/>
      <c r="N400" s="533"/>
      <c r="O400" s="466" t="s">
        <v>818</v>
      </c>
      <c r="P400" s="402" t="s">
        <v>819</v>
      </c>
    </row>
    <row r="401" spans="1:16" ht="21" x14ac:dyDescent="0.35">
      <c r="A401" s="44"/>
      <c r="B401" s="114"/>
      <c r="C401" s="335"/>
      <c r="D401" s="521"/>
      <c r="E401" s="484"/>
      <c r="F401" s="507"/>
      <c r="G401" s="68"/>
      <c r="H401" s="494"/>
      <c r="I401" s="483"/>
      <c r="J401" s="483"/>
      <c r="K401" s="513"/>
      <c r="L401" s="447"/>
      <c r="M401" s="513"/>
      <c r="N401" s="533"/>
      <c r="O401" s="466" t="s">
        <v>820</v>
      </c>
      <c r="P401" s="402" t="s">
        <v>676</v>
      </c>
    </row>
    <row r="402" spans="1:16" ht="21" x14ac:dyDescent="0.35">
      <c r="A402" s="44"/>
      <c r="B402" s="114"/>
      <c r="C402" s="335"/>
      <c r="D402" s="521"/>
      <c r="E402" s="484"/>
      <c r="F402" s="507"/>
      <c r="G402" s="68"/>
      <c r="H402" s="494"/>
      <c r="I402" s="483"/>
      <c r="J402" s="483"/>
      <c r="K402" s="513"/>
      <c r="L402" s="447"/>
      <c r="M402" s="513"/>
      <c r="N402" s="533"/>
      <c r="O402" s="121" t="s">
        <v>821</v>
      </c>
      <c r="P402" s="402" t="s">
        <v>822</v>
      </c>
    </row>
    <row r="403" spans="1:16" ht="21" x14ac:dyDescent="0.35">
      <c r="A403" s="44"/>
      <c r="B403" s="67"/>
      <c r="C403" s="335"/>
      <c r="D403" s="521"/>
      <c r="E403" s="484"/>
      <c r="F403" s="507"/>
      <c r="G403" s="68"/>
      <c r="H403" s="494"/>
      <c r="I403" s="483"/>
      <c r="J403" s="483"/>
      <c r="K403" s="513"/>
      <c r="L403" s="447"/>
      <c r="M403" s="513"/>
      <c r="N403" s="533"/>
      <c r="O403" s="466" t="s">
        <v>823</v>
      </c>
      <c r="P403" s="402" t="s">
        <v>824</v>
      </c>
    </row>
    <row r="404" spans="1:16" ht="21" x14ac:dyDescent="0.35">
      <c r="A404" s="44"/>
      <c r="B404" s="67"/>
      <c r="C404" s="335"/>
      <c r="D404" s="521"/>
      <c r="E404" s="484"/>
      <c r="F404" s="507"/>
      <c r="G404" s="68"/>
      <c r="H404" s="494"/>
      <c r="I404" s="483"/>
      <c r="J404" s="483"/>
      <c r="K404" s="513"/>
      <c r="L404" s="447"/>
      <c r="M404" s="513"/>
      <c r="N404" s="533"/>
      <c r="O404" s="466" t="s">
        <v>807</v>
      </c>
      <c r="P404" s="402" t="s">
        <v>244</v>
      </c>
    </row>
    <row r="405" spans="1:16" ht="21" x14ac:dyDescent="0.35">
      <c r="A405" s="44"/>
      <c r="B405" s="67"/>
      <c r="C405" s="335"/>
      <c r="D405" s="521"/>
      <c r="E405" s="484"/>
      <c r="F405" s="507"/>
      <c r="G405" s="68"/>
      <c r="H405" s="494"/>
      <c r="I405" s="483"/>
      <c r="J405" s="483"/>
      <c r="K405" s="513"/>
      <c r="L405" s="447"/>
      <c r="M405" s="513"/>
      <c r="N405" s="533"/>
      <c r="O405" s="466" t="s">
        <v>1604</v>
      </c>
      <c r="P405" s="402" t="s">
        <v>245</v>
      </c>
    </row>
    <row r="406" spans="1:16" ht="21" x14ac:dyDescent="0.35">
      <c r="A406" s="44"/>
      <c r="B406" s="67"/>
      <c r="C406" s="335"/>
      <c r="D406" s="521"/>
      <c r="E406" s="484"/>
      <c r="F406" s="507"/>
      <c r="G406" s="68"/>
      <c r="H406" s="494"/>
      <c r="I406" s="483"/>
      <c r="J406" s="483"/>
      <c r="K406" s="513"/>
      <c r="L406" s="447"/>
      <c r="M406" s="513"/>
      <c r="N406" s="533"/>
      <c r="O406" s="466" t="s">
        <v>529</v>
      </c>
      <c r="P406" s="471" t="s">
        <v>298</v>
      </c>
    </row>
    <row r="407" spans="1:16" ht="21" x14ac:dyDescent="0.35">
      <c r="A407" s="44"/>
      <c r="B407" s="67" t="s">
        <v>841</v>
      </c>
      <c r="C407" s="335"/>
      <c r="D407" s="521"/>
      <c r="E407" s="484"/>
      <c r="F407" s="507"/>
      <c r="G407" s="68"/>
      <c r="H407" s="494"/>
      <c r="I407" s="483"/>
      <c r="J407" s="483"/>
      <c r="K407" s="513"/>
      <c r="L407" s="447"/>
      <c r="M407" s="513"/>
      <c r="N407" s="533"/>
      <c r="O407" s="466"/>
      <c r="P407" s="471"/>
    </row>
    <row r="408" spans="1:16" ht="22.5" x14ac:dyDescent="0.35">
      <c r="A408" s="44">
        <v>29</v>
      </c>
      <c r="B408" s="345" t="s">
        <v>806</v>
      </c>
      <c r="C408" s="335">
        <v>292400</v>
      </c>
      <c r="D408" s="336">
        <v>287081</v>
      </c>
      <c r="E408" s="484" t="s">
        <v>807</v>
      </c>
      <c r="F408" s="507">
        <f>+C408-D408</f>
        <v>5319</v>
      </c>
      <c r="G408" s="68"/>
      <c r="H408" s="494"/>
      <c r="I408" s="522">
        <v>287081</v>
      </c>
      <c r="J408" s="522"/>
      <c r="K408" s="523">
        <f>+H408+I408+J408</f>
        <v>287081</v>
      </c>
      <c r="L408" s="524">
        <f>+G408+K408</f>
        <v>287081</v>
      </c>
      <c r="M408" s="513"/>
      <c r="N408" s="552" t="s">
        <v>808</v>
      </c>
      <c r="O408" s="341" t="s">
        <v>652</v>
      </c>
      <c r="P408" s="346" t="s">
        <v>809</v>
      </c>
    </row>
    <row r="409" spans="1:16" ht="21" x14ac:dyDescent="0.35">
      <c r="A409" s="44"/>
      <c r="B409" s="114" t="s">
        <v>810</v>
      </c>
      <c r="C409" s="335"/>
      <c r="D409" s="521"/>
      <c r="E409" s="484"/>
      <c r="F409" s="507"/>
      <c r="G409" s="68"/>
      <c r="H409" s="494"/>
      <c r="I409" s="483"/>
      <c r="J409" s="483"/>
      <c r="K409" s="513"/>
      <c r="L409" s="447"/>
      <c r="M409" s="513"/>
      <c r="N409" s="533"/>
      <c r="O409" s="341" t="s">
        <v>811</v>
      </c>
      <c r="P409" s="342" t="s">
        <v>812</v>
      </c>
    </row>
    <row r="410" spans="1:16" ht="21" x14ac:dyDescent="0.35">
      <c r="A410" s="44"/>
      <c r="B410" s="1045"/>
      <c r="C410" s="335"/>
      <c r="D410" s="550"/>
      <c r="E410" s="459"/>
      <c r="F410" s="498"/>
      <c r="G410" s="55"/>
      <c r="H410" s="467"/>
      <c r="I410" s="329"/>
      <c r="J410" s="329"/>
      <c r="K410" s="332"/>
      <c r="L410" s="452"/>
      <c r="M410" s="332"/>
      <c r="N410" s="1184"/>
      <c r="O410" s="1120" t="s">
        <v>255</v>
      </c>
      <c r="P410" s="1145" t="s">
        <v>769</v>
      </c>
    </row>
    <row r="411" spans="1:16" ht="21" x14ac:dyDescent="0.35">
      <c r="A411" s="44"/>
      <c r="B411" s="1071"/>
      <c r="C411" s="335"/>
      <c r="D411" s="1199"/>
      <c r="E411" s="973"/>
      <c r="F411" s="507"/>
      <c r="G411" s="974"/>
      <c r="H411" s="975"/>
      <c r="I411" s="987"/>
      <c r="J411" s="987"/>
      <c r="K411" s="513"/>
      <c r="L411" s="447"/>
      <c r="M411" s="513"/>
      <c r="N411" s="966"/>
      <c r="O411" s="1120" t="s">
        <v>773</v>
      </c>
      <c r="P411" s="1135" t="s">
        <v>370</v>
      </c>
    </row>
    <row r="412" spans="1:16" ht="21" x14ac:dyDescent="0.35">
      <c r="A412" s="44"/>
      <c r="B412" s="1071"/>
      <c r="C412" s="335"/>
      <c r="D412" s="1199"/>
      <c r="E412" s="973"/>
      <c r="F412" s="507"/>
      <c r="G412" s="974"/>
      <c r="H412" s="975"/>
      <c r="I412" s="987"/>
      <c r="J412" s="987"/>
      <c r="K412" s="513"/>
      <c r="L412" s="447"/>
      <c r="M412" s="513"/>
      <c r="N412" s="966"/>
      <c r="O412" s="1177" t="s">
        <v>813</v>
      </c>
      <c r="P412" s="978" t="s">
        <v>372</v>
      </c>
    </row>
    <row r="413" spans="1:16" ht="21" x14ac:dyDescent="0.35">
      <c r="A413" s="1200"/>
      <c r="B413" s="1124"/>
      <c r="C413" s="1125"/>
      <c r="D413" s="1217"/>
      <c r="E413" s="1170"/>
      <c r="F413" s="1218"/>
      <c r="G413" s="1018"/>
      <c r="H413" s="1219"/>
      <c r="I413" s="1169"/>
      <c r="J413" s="1169"/>
      <c r="K413" s="1220"/>
      <c r="L413" s="1171"/>
      <c r="M413" s="1220"/>
      <c r="N413" s="1221"/>
      <c r="O413" s="1174" t="s">
        <v>671</v>
      </c>
      <c r="P413" s="1198" t="s">
        <v>291</v>
      </c>
    </row>
    <row r="414" spans="1:16" ht="21" x14ac:dyDescent="0.35">
      <c r="A414" s="1160"/>
      <c r="B414" s="1071"/>
      <c r="C414" s="971"/>
      <c r="D414" s="1199"/>
      <c r="E414" s="973"/>
      <c r="F414" s="507"/>
      <c r="G414" s="974"/>
      <c r="H414" s="975"/>
      <c r="I414" s="987"/>
      <c r="J414" s="987"/>
      <c r="K414" s="513"/>
      <c r="L414" s="447"/>
      <c r="M414" s="513"/>
      <c r="N414" s="966"/>
      <c r="O414" s="1177" t="s">
        <v>258</v>
      </c>
      <c r="P414" s="978" t="s">
        <v>814</v>
      </c>
    </row>
    <row r="415" spans="1:16" ht="21" x14ac:dyDescent="0.35">
      <c r="A415" s="44"/>
      <c r="B415" s="114"/>
      <c r="C415" s="335"/>
      <c r="D415" s="521"/>
      <c r="E415" s="484"/>
      <c r="F415" s="507"/>
      <c r="G415" s="68"/>
      <c r="H415" s="494"/>
      <c r="I415" s="483"/>
      <c r="J415" s="483"/>
      <c r="K415" s="513"/>
      <c r="L415" s="447"/>
      <c r="M415" s="513"/>
      <c r="N415" s="533"/>
      <c r="O415" s="466" t="s">
        <v>799</v>
      </c>
      <c r="P415" s="402" t="s">
        <v>659</v>
      </c>
    </row>
    <row r="416" spans="1:16" ht="21" x14ac:dyDescent="0.35">
      <c r="A416" s="44"/>
      <c r="B416" s="114"/>
      <c r="C416" s="335"/>
      <c r="D416" s="521"/>
      <c r="E416" s="484"/>
      <c r="F416" s="507"/>
      <c r="G416" s="68"/>
      <c r="H416" s="494"/>
      <c r="I416" s="483"/>
      <c r="J416" s="483"/>
      <c r="K416" s="513"/>
      <c r="L416" s="447"/>
      <c r="M416" s="513"/>
      <c r="N416" s="533"/>
      <c r="O416" s="466" t="s">
        <v>815</v>
      </c>
      <c r="P416" s="402" t="s">
        <v>816</v>
      </c>
    </row>
    <row r="417" spans="1:16" ht="21" x14ac:dyDescent="0.35">
      <c r="A417" s="44"/>
      <c r="B417" s="115"/>
      <c r="C417" s="335"/>
      <c r="D417" s="521"/>
      <c r="E417" s="484"/>
      <c r="F417" s="507"/>
      <c r="G417" s="68"/>
      <c r="H417" s="494"/>
      <c r="I417" s="483"/>
      <c r="J417" s="483"/>
      <c r="K417" s="513"/>
      <c r="L417" s="447"/>
      <c r="M417" s="513"/>
      <c r="N417" s="533"/>
      <c r="O417" s="466" t="s">
        <v>817</v>
      </c>
      <c r="P417" s="402" t="s">
        <v>421</v>
      </c>
    </row>
    <row r="418" spans="1:16" ht="21" x14ac:dyDescent="0.35">
      <c r="A418" s="44"/>
      <c r="B418" s="114"/>
      <c r="C418" s="335"/>
      <c r="D418" s="521"/>
      <c r="E418" s="484"/>
      <c r="F418" s="507"/>
      <c r="G418" s="68"/>
      <c r="H418" s="494"/>
      <c r="I418" s="483"/>
      <c r="J418" s="483"/>
      <c r="K418" s="513"/>
      <c r="L418" s="447"/>
      <c r="M418" s="513"/>
      <c r="N418" s="533"/>
      <c r="O418" s="466" t="s">
        <v>818</v>
      </c>
      <c r="P418" s="402" t="s">
        <v>819</v>
      </c>
    </row>
    <row r="419" spans="1:16" ht="21" x14ac:dyDescent="0.35">
      <c r="A419" s="519"/>
      <c r="B419" s="520"/>
      <c r="C419" s="281"/>
      <c r="D419" s="521"/>
      <c r="E419" s="484"/>
      <c r="F419" s="507"/>
      <c r="G419" s="68"/>
      <c r="H419" s="494"/>
      <c r="I419" s="483"/>
      <c r="J419" s="483"/>
      <c r="K419" s="513"/>
      <c r="L419" s="447"/>
      <c r="M419" s="513"/>
      <c r="N419" s="533"/>
      <c r="O419" s="466" t="s">
        <v>820</v>
      </c>
      <c r="P419" s="402" t="s">
        <v>676</v>
      </c>
    </row>
    <row r="420" spans="1:16" ht="21" x14ac:dyDescent="0.35">
      <c r="A420" s="519"/>
      <c r="B420" s="520"/>
      <c r="C420" s="281"/>
      <c r="D420" s="521"/>
      <c r="E420" s="484"/>
      <c r="F420" s="507"/>
      <c r="G420" s="68"/>
      <c r="H420" s="494"/>
      <c r="I420" s="483"/>
      <c r="J420" s="483"/>
      <c r="K420" s="513"/>
      <c r="L420" s="447"/>
      <c r="M420" s="513"/>
      <c r="N420" s="533"/>
      <c r="O420" s="121" t="s">
        <v>821</v>
      </c>
      <c r="P420" s="402" t="s">
        <v>822</v>
      </c>
    </row>
    <row r="421" spans="1:16" ht="21" x14ac:dyDescent="0.35">
      <c r="A421" s="519"/>
      <c r="B421" s="520"/>
      <c r="C421" s="281"/>
      <c r="D421" s="521"/>
      <c r="E421" s="484"/>
      <c r="F421" s="507"/>
      <c r="G421" s="68"/>
      <c r="H421" s="494"/>
      <c r="I421" s="483"/>
      <c r="J421" s="483"/>
      <c r="K421" s="513"/>
      <c r="L421" s="447"/>
      <c r="M421" s="513"/>
      <c r="N421" s="533"/>
      <c r="O421" s="466" t="s">
        <v>823</v>
      </c>
      <c r="P421" s="402" t="s">
        <v>824</v>
      </c>
    </row>
    <row r="422" spans="1:16" ht="21" x14ac:dyDescent="0.35">
      <c r="A422" s="519"/>
      <c r="B422" s="520"/>
      <c r="C422" s="281"/>
      <c r="D422" s="521"/>
      <c r="E422" s="484"/>
      <c r="F422" s="507"/>
      <c r="G422" s="68"/>
      <c r="H422" s="494"/>
      <c r="I422" s="483"/>
      <c r="J422" s="483"/>
      <c r="K422" s="513"/>
      <c r="L422" s="447"/>
      <c r="M422" s="513"/>
      <c r="N422" s="533"/>
      <c r="O422" s="466" t="s">
        <v>807</v>
      </c>
      <c r="P422" s="402" t="s">
        <v>244</v>
      </c>
    </row>
    <row r="423" spans="1:16" ht="21" x14ac:dyDescent="0.35">
      <c r="A423" s="519"/>
      <c r="B423" s="520"/>
      <c r="C423" s="281"/>
      <c r="D423" s="521"/>
      <c r="E423" s="484"/>
      <c r="F423" s="507"/>
      <c r="G423" s="68"/>
      <c r="H423" s="494"/>
      <c r="I423" s="483"/>
      <c r="J423" s="483"/>
      <c r="K423" s="513"/>
      <c r="L423" s="447"/>
      <c r="M423" s="513"/>
      <c r="N423" s="533"/>
      <c r="O423" s="466" t="s">
        <v>1604</v>
      </c>
      <c r="P423" s="402" t="s">
        <v>245</v>
      </c>
    </row>
    <row r="424" spans="1:16" ht="21" x14ac:dyDescent="0.35">
      <c r="A424" s="519"/>
      <c r="B424" s="520"/>
      <c r="C424" s="281"/>
      <c r="D424" s="521"/>
      <c r="E424" s="484"/>
      <c r="F424" s="507"/>
      <c r="G424" s="68"/>
      <c r="H424" s="494"/>
      <c r="I424" s="483"/>
      <c r="J424" s="483"/>
      <c r="K424" s="513"/>
      <c r="L424" s="447"/>
      <c r="M424" s="513"/>
      <c r="N424" s="533"/>
      <c r="O424" s="466" t="s">
        <v>529</v>
      </c>
      <c r="P424" s="471" t="s">
        <v>298</v>
      </c>
    </row>
    <row r="425" spans="1:16" ht="21" x14ac:dyDescent="0.35">
      <c r="A425" s="519"/>
      <c r="B425" s="520"/>
      <c r="C425" s="281"/>
      <c r="D425" s="521"/>
      <c r="E425" s="484"/>
      <c r="F425" s="507"/>
      <c r="G425" s="68"/>
      <c r="H425" s="494"/>
      <c r="I425" s="483"/>
      <c r="J425" s="483"/>
      <c r="K425" s="513"/>
      <c r="L425" s="447"/>
      <c r="M425" s="513"/>
      <c r="N425" s="533"/>
      <c r="O425" s="466"/>
      <c r="P425" s="471"/>
    </row>
    <row r="426" spans="1:16" ht="21" x14ac:dyDescent="0.25">
      <c r="A426" s="553"/>
      <c r="B426" s="554" t="s">
        <v>582</v>
      </c>
      <c r="C426" s="555">
        <f>SUM(C12:C425)</f>
        <v>11337430</v>
      </c>
      <c r="D426" s="555">
        <f>SUM(D12:D425)</f>
        <v>11250559</v>
      </c>
      <c r="E426" s="555"/>
      <c r="F426" s="555">
        <f t="shared" ref="F426:M426" si="0">SUM(F12:F425)</f>
        <v>86871</v>
      </c>
      <c r="G426" s="555">
        <f t="shared" si="0"/>
        <v>6883830</v>
      </c>
      <c r="H426" s="555">
        <f t="shared" si="0"/>
        <v>0</v>
      </c>
      <c r="I426" s="555">
        <f t="shared" si="0"/>
        <v>4366729</v>
      </c>
      <c r="J426" s="555">
        <f t="shared" si="0"/>
        <v>0</v>
      </c>
      <c r="K426" s="555">
        <f t="shared" si="0"/>
        <v>4366729</v>
      </c>
      <c r="L426" s="555">
        <f t="shared" si="0"/>
        <v>11250559</v>
      </c>
      <c r="M426" s="555">
        <f t="shared" si="0"/>
        <v>0</v>
      </c>
      <c r="N426" s="556"/>
      <c r="O426" s="556"/>
      <c r="P426" s="557"/>
    </row>
    <row r="427" spans="1:16" ht="21" x14ac:dyDescent="0.35">
      <c r="A427" s="517"/>
      <c r="B427" s="558" t="s">
        <v>583</v>
      </c>
      <c r="C427" s="281"/>
      <c r="D427" s="329"/>
      <c r="E427" s="459"/>
      <c r="F427" s="452"/>
      <c r="G427" s="55"/>
      <c r="H427" s="467"/>
      <c r="I427" s="329"/>
      <c r="J427" s="329"/>
      <c r="K427" s="332"/>
      <c r="L427" s="452"/>
      <c r="M427" s="332"/>
      <c r="N427" s="543"/>
      <c r="O427" s="543"/>
      <c r="P427" s="471"/>
    </row>
    <row r="428" spans="1:16" ht="21" x14ac:dyDescent="0.35">
      <c r="A428" s="517"/>
      <c r="B428" s="559" t="s">
        <v>842</v>
      </c>
      <c r="C428" s="281"/>
      <c r="D428" s="329"/>
      <c r="E428" s="459"/>
      <c r="F428" s="452"/>
      <c r="G428" s="55"/>
      <c r="H428" s="467"/>
      <c r="I428" s="329"/>
      <c r="J428" s="329"/>
      <c r="K428" s="332"/>
      <c r="L428" s="452"/>
      <c r="M428" s="332"/>
      <c r="N428" s="543"/>
      <c r="O428" s="543"/>
      <c r="P428" s="346"/>
    </row>
    <row r="429" spans="1:16" ht="21" x14ac:dyDescent="0.25">
      <c r="A429" s="519"/>
      <c r="B429" s="560" t="s">
        <v>114</v>
      </c>
      <c r="C429" s="281"/>
      <c r="D429" s="545"/>
      <c r="E429" s="526"/>
      <c r="F429" s="527"/>
      <c r="G429" s="253"/>
      <c r="H429" s="528"/>
      <c r="I429" s="529"/>
      <c r="J429" s="529"/>
      <c r="K429" s="530"/>
      <c r="L429" s="546"/>
      <c r="M429" s="532"/>
      <c r="N429" s="533"/>
      <c r="O429" s="358"/>
      <c r="P429" s="548"/>
    </row>
    <row r="430" spans="1:16" ht="22.5" x14ac:dyDescent="0.35">
      <c r="A430" s="519">
        <v>1</v>
      </c>
      <c r="B430" s="115" t="s">
        <v>843</v>
      </c>
      <c r="C430" s="335">
        <v>4882000</v>
      </c>
      <c r="D430" s="336">
        <v>4671810</v>
      </c>
      <c r="E430" s="526" t="s">
        <v>844</v>
      </c>
      <c r="F430" s="527">
        <f>C430-D430</f>
        <v>210190</v>
      </c>
      <c r="G430" s="253"/>
      <c r="H430" s="528"/>
      <c r="I430" s="529"/>
      <c r="J430" s="529">
        <v>4671810</v>
      </c>
      <c r="K430" s="530">
        <f>+H430+I430+J430</f>
        <v>4671810</v>
      </c>
      <c r="L430" s="546">
        <f>+G430+K430</f>
        <v>4671810</v>
      </c>
      <c r="M430" s="532"/>
      <c r="N430" s="138" t="s">
        <v>845</v>
      </c>
      <c r="O430" s="405">
        <v>45561</v>
      </c>
      <c r="P430" s="346" t="s">
        <v>586</v>
      </c>
    </row>
    <row r="431" spans="1:16" ht="21" x14ac:dyDescent="0.35">
      <c r="A431" s="519"/>
      <c r="B431" s="115" t="s">
        <v>846</v>
      </c>
      <c r="C431" s="281"/>
      <c r="D431" s="545"/>
      <c r="E431" s="526"/>
      <c r="F431" s="527"/>
      <c r="G431" s="253"/>
      <c r="H431" s="528"/>
      <c r="I431" s="529"/>
      <c r="J431" s="529"/>
      <c r="K431" s="530"/>
      <c r="L431" s="546"/>
      <c r="M431" s="532"/>
      <c r="N431" s="341"/>
      <c r="O431" s="341" t="s">
        <v>847</v>
      </c>
      <c r="P431" s="119" t="s">
        <v>848</v>
      </c>
    </row>
    <row r="432" spans="1:16" ht="21" x14ac:dyDescent="0.35">
      <c r="A432" s="519"/>
      <c r="B432" s="115" t="s">
        <v>589</v>
      </c>
      <c r="C432" s="281"/>
      <c r="D432" s="545"/>
      <c r="E432" s="526"/>
      <c r="F432" s="527"/>
      <c r="G432" s="253"/>
      <c r="H432" s="528"/>
      <c r="I432" s="529"/>
      <c r="J432" s="529"/>
      <c r="K432" s="530"/>
      <c r="L432" s="546"/>
      <c r="M432" s="532"/>
      <c r="N432" s="341"/>
      <c r="O432" s="341"/>
      <c r="P432" s="342" t="s">
        <v>849</v>
      </c>
    </row>
    <row r="433" spans="1:17" ht="21" x14ac:dyDescent="0.35">
      <c r="A433" s="519"/>
      <c r="B433" s="115" t="s">
        <v>850</v>
      </c>
      <c r="C433" s="281"/>
      <c r="D433" s="545"/>
      <c r="E433" s="526"/>
      <c r="F433" s="527"/>
      <c r="G433" s="253"/>
      <c r="H433" s="528"/>
      <c r="I433" s="529"/>
      <c r="J433" s="529"/>
      <c r="K433" s="530"/>
      <c r="L433" s="546"/>
      <c r="M433" s="532"/>
      <c r="N433" s="341"/>
      <c r="O433" s="341" t="s">
        <v>591</v>
      </c>
      <c r="P433" s="342" t="s">
        <v>592</v>
      </c>
    </row>
    <row r="434" spans="1:17" ht="21" x14ac:dyDescent="0.35">
      <c r="A434" s="519"/>
      <c r="B434" s="115" t="s">
        <v>851</v>
      </c>
      <c r="C434" s="281"/>
      <c r="D434" s="545"/>
      <c r="E434" s="526"/>
      <c r="F434" s="527"/>
      <c r="G434" s="253"/>
      <c r="H434" s="528"/>
      <c r="I434" s="529"/>
      <c r="J434" s="529"/>
      <c r="K434" s="530"/>
      <c r="L434" s="546"/>
      <c r="M434" s="532"/>
      <c r="N434" s="341"/>
      <c r="O434" s="341" t="s">
        <v>593</v>
      </c>
      <c r="P434" s="402" t="s">
        <v>594</v>
      </c>
    </row>
    <row r="435" spans="1:17" ht="21" x14ac:dyDescent="0.3">
      <c r="A435" s="517"/>
      <c r="B435" s="73" t="s">
        <v>852</v>
      </c>
      <c r="C435" s="280"/>
      <c r="D435" s="536"/>
      <c r="E435" s="417"/>
      <c r="F435" s="537"/>
      <c r="G435" s="89"/>
      <c r="H435" s="538"/>
      <c r="I435" s="539"/>
      <c r="J435" s="539"/>
      <c r="K435" s="540"/>
      <c r="L435" s="541"/>
      <c r="M435" s="542"/>
      <c r="N435" s="341"/>
      <c r="O435" s="341" t="s">
        <v>256</v>
      </c>
      <c r="P435" s="130" t="s">
        <v>595</v>
      </c>
    </row>
    <row r="436" spans="1:17" ht="21" x14ac:dyDescent="0.3">
      <c r="A436" s="519"/>
      <c r="B436" s="77" t="s">
        <v>853</v>
      </c>
      <c r="C436" s="281"/>
      <c r="D436" s="545"/>
      <c r="E436" s="526"/>
      <c r="F436" s="527"/>
      <c r="G436" s="253"/>
      <c r="H436" s="528"/>
      <c r="I436" s="529"/>
      <c r="J436" s="529"/>
      <c r="K436" s="530"/>
      <c r="L436" s="546"/>
      <c r="M436" s="532"/>
      <c r="N436" s="341"/>
      <c r="O436" s="341"/>
      <c r="P436" s="128" t="s">
        <v>596</v>
      </c>
    </row>
    <row r="437" spans="1:17" ht="21" x14ac:dyDescent="0.3">
      <c r="A437" s="517"/>
      <c r="B437" s="1022"/>
      <c r="C437" s="280"/>
      <c r="D437" s="536"/>
      <c r="E437" s="417"/>
      <c r="F437" s="537"/>
      <c r="G437" s="89"/>
      <c r="H437" s="538"/>
      <c r="I437" s="1183"/>
      <c r="J437" s="1183"/>
      <c r="K437" s="540"/>
      <c r="L437" s="541"/>
      <c r="M437" s="542"/>
      <c r="N437" s="1120"/>
      <c r="O437" s="1120" t="s">
        <v>274</v>
      </c>
      <c r="P437" s="1222" t="s">
        <v>854</v>
      </c>
    </row>
    <row r="438" spans="1:17" ht="21" x14ac:dyDescent="0.35">
      <c r="A438" s="519"/>
      <c r="B438" s="77"/>
      <c r="C438" s="281"/>
      <c r="D438" s="545"/>
      <c r="E438" s="526"/>
      <c r="F438" s="527"/>
      <c r="G438" s="253"/>
      <c r="H438" s="528"/>
      <c r="I438" s="529"/>
      <c r="J438" s="529"/>
      <c r="K438" s="530"/>
      <c r="L438" s="546"/>
      <c r="M438" s="532"/>
      <c r="N438" s="466"/>
      <c r="O438" s="466"/>
      <c r="P438" s="402" t="s">
        <v>855</v>
      </c>
    </row>
    <row r="439" spans="1:17" ht="21" x14ac:dyDescent="0.35">
      <c r="A439" s="519"/>
      <c r="B439" s="77"/>
      <c r="C439" s="281"/>
      <c r="D439" s="545"/>
      <c r="E439" s="526"/>
      <c r="F439" s="527"/>
      <c r="G439" s="253"/>
      <c r="H439" s="528"/>
      <c r="I439" s="529"/>
      <c r="J439" s="529"/>
      <c r="K439" s="530"/>
      <c r="L439" s="546"/>
      <c r="M439" s="532"/>
      <c r="N439" s="341"/>
      <c r="O439" s="341" t="s">
        <v>599</v>
      </c>
      <c r="P439" s="342" t="s">
        <v>856</v>
      </c>
    </row>
    <row r="440" spans="1:17" ht="21" x14ac:dyDescent="0.25">
      <c r="A440" s="519"/>
      <c r="B440" s="77"/>
      <c r="C440" s="281"/>
      <c r="D440" s="545"/>
      <c r="E440" s="526"/>
      <c r="F440" s="527"/>
      <c r="G440" s="253"/>
      <c r="H440" s="528"/>
      <c r="I440" s="529"/>
      <c r="J440" s="529"/>
      <c r="K440" s="530"/>
      <c r="L440" s="546"/>
      <c r="M440" s="532"/>
      <c r="N440" s="341"/>
      <c r="O440" s="341" t="s">
        <v>602</v>
      </c>
      <c r="P440" s="403" t="s">
        <v>857</v>
      </c>
    </row>
    <row r="441" spans="1:17" ht="21" x14ac:dyDescent="0.25">
      <c r="A441" s="519"/>
      <c r="B441" s="77"/>
      <c r="C441" s="281"/>
      <c r="D441" s="545"/>
      <c r="E441" s="526"/>
      <c r="F441" s="527"/>
      <c r="G441" s="253"/>
      <c r="H441" s="528"/>
      <c r="I441" s="529"/>
      <c r="J441" s="529"/>
      <c r="K441" s="530"/>
      <c r="L441" s="546"/>
      <c r="M441" s="532"/>
      <c r="N441" s="341"/>
      <c r="O441" s="341" t="s">
        <v>604</v>
      </c>
      <c r="P441" s="403" t="s">
        <v>858</v>
      </c>
    </row>
    <row r="442" spans="1:17" ht="42" x14ac:dyDescent="0.25">
      <c r="A442" s="519"/>
      <c r="B442" s="77"/>
      <c r="C442" s="281"/>
      <c r="D442" s="545"/>
      <c r="E442" s="526"/>
      <c r="F442" s="527"/>
      <c r="G442" s="253"/>
      <c r="H442" s="528"/>
      <c r="I442" s="529"/>
      <c r="J442" s="529"/>
      <c r="K442" s="530"/>
      <c r="L442" s="546"/>
      <c r="M442" s="532"/>
      <c r="N442" s="405"/>
      <c r="O442" s="405">
        <v>45609</v>
      </c>
      <c r="P442" s="403" t="s">
        <v>859</v>
      </c>
    </row>
    <row r="443" spans="1:17" ht="21" x14ac:dyDescent="0.25">
      <c r="A443" s="519"/>
      <c r="B443" s="77"/>
      <c r="C443" s="281"/>
      <c r="D443" s="545"/>
      <c r="E443" s="526"/>
      <c r="F443" s="527"/>
      <c r="G443" s="253"/>
      <c r="H443" s="528"/>
      <c r="I443" s="529"/>
      <c r="J443" s="529"/>
      <c r="K443" s="530"/>
      <c r="L443" s="546"/>
      <c r="M443" s="532"/>
      <c r="N443" s="405"/>
      <c r="O443" s="405">
        <v>45651</v>
      </c>
      <c r="P443" s="403" t="s">
        <v>860</v>
      </c>
    </row>
    <row r="444" spans="1:17" ht="21" x14ac:dyDescent="0.25">
      <c r="A444" s="519"/>
      <c r="B444" s="77"/>
      <c r="C444" s="281"/>
      <c r="D444" s="545"/>
      <c r="E444" s="526"/>
      <c r="F444" s="527"/>
      <c r="G444" s="253"/>
      <c r="H444" s="528"/>
      <c r="I444" s="529"/>
      <c r="J444" s="529"/>
      <c r="K444" s="530"/>
      <c r="L444" s="546"/>
      <c r="M444" s="532"/>
      <c r="N444" s="533"/>
      <c r="O444" s="405">
        <v>45653</v>
      </c>
      <c r="P444" s="403" t="s">
        <v>751</v>
      </c>
    </row>
    <row r="445" spans="1:17" ht="22.5" x14ac:dyDescent="0.35">
      <c r="A445" s="396"/>
      <c r="B445" s="67"/>
      <c r="C445" s="397"/>
      <c r="D445" s="389"/>
      <c r="E445" s="484"/>
      <c r="F445" s="507"/>
      <c r="G445" s="68"/>
      <c r="H445" s="494"/>
      <c r="I445" s="522"/>
      <c r="J445" s="522"/>
      <c r="K445" s="523"/>
      <c r="L445" s="524"/>
      <c r="M445" s="561"/>
      <c r="N445" s="399"/>
      <c r="O445" s="259">
        <v>24928</v>
      </c>
      <c r="P445" s="402" t="s">
        <v>245</v>
      </c>
    </row>
    <row r="446" spans="1:17" ht="22.5" x14ac:dyDescent="0.35">
      <c r="A446" s="396"/>
      <c r="B446" s="67"/>
      <c r="C446" s="397"/>
      <c r="D446" s="389"/>
      <c r="E446" s="484"/>
      <c r="F446" s="507"/>
      <c r="G446" s="68"/>
      <c r="H446" s="494"/>
      <c r="I446" s="522"/>
      <c r="J446" s="522"/>
      <c r="K446" s="523"/>
      <c r="L446" s="524"/>
      <c r="M446" s="561"/>
      <c r="N446" s="399"/>
      <c r="O446" s="259"/>
      <c r="P446" s="402"/>
    </row>
    <row r="447" spans="1:17" ht="22.5" x14ac:dyDescent="0.35">
      <c r="A447" s="401">
        <v>2</v>
      </c>
      <c r="B447" s="115" t="s">
        <v>861</v>
      </c>
      <c r="C447" s="335">
        <v>1560000</v>
      </c>
      <c r="D447" s="389">
        <v>1337050.43</v>
      </c>
      <c r="E447" s="484" t="s">
        <v>862</v>
      </c>
      <c r="F447" s="507">
        <f>+C447-D447</f>
        <v>222949.57000000007</v>
      </c>
      <c r="G447" s="68"/>
      <c r="H447" s="494"/>
      <c r="I447" s="522"/>
      <c r="J447" s="522">
        <v>1337050.43</v>
      </c>
      <c r="K447" s="523">
        <f>+H447+I447+J447</f>
        <v>1337050.43</v>
      </c>
      <c r="L447" s="524">
        <f>+G447+K447</f>
        <v>1337050.43</v>
      </c>
      <c r="M447" s="561"/>
      <c r="N447" s="1322">
        <v>67099684660</v>
      </c>
      <c r="O447" s="399">
        <v>45551</v>
      </c>
      <c r="P447" s="346" t="s">
        <v>586</v>
      </c>
      <c r="Q447" s="343"/>
    </row>
    <row r="448" spans="1:17" ht="22.5" x14ac:dyDescent="0.35">
      <c r="A448" s="401"/>
      <c r="B448" s="115" t="s">
        <v>863</v>
      </c>
      <c r="C448" s="335"/>
      <c r="D448" s="389"/>
      <c r="E448" s="484"/>
      <c r="F448" s="507"/>
      <c r="G448" s="68"/>
      <c r="H448" s="494"/>
      <c r="I448" s="522"/>
      <c r="J448" s="522"/>
      <c r="K448" s="523"/>
      <c r="L448" s="524"/>
      <c r="M448" s="561"/>
      <c r="N448" s="399"/>
      <c r="O448" s="341" t="s">
        <v>591</v>
      </c>
      <c r="P448" s="119" t="s">
        <v>864</v>
      </c>
      <c r="Q448" s="343"/>
    </row>
    <row r="449" spans="1:17" ht="22.5" x14ac:dyDescent="0.35">
      <c r="A449" s="396"/>
      <c r="B449" s="114" t="s">
        <v>865</v>
      </c>
      <c r="C449" s="397"/>
      <c r="D449" s="389"/>
      <c r="E449" s="484"/>
      <c r="F449" s="507"/>
      <c r="G449" s="68"/>
      <c r="H449" s="494"/>
      <c r="I449" s="522"/>
      <c r="J449" s="522"/>
      <c r="K449" s="523"/>
      <c r="L449" s="524"/>
      <c r="M449" s="561"/>
      <c r="N449" s="399"/>
      <c r="O449" s="341"/>
      <c r="P449" s="342" t="s">
        <v>866</v>
      </c>
      <c r="Q449" s="343"/>
    </row>
    <row r="450" spans="1:17" ht="22.5" x14ac:dyDescent="0.35">
      <c r="A450" s="396"/>
      <c r="B450" s="114" t="s">
        <v>867</v>
      </c>
      <c r="C450" s="397"/>
      <c r="D450" s="389"/>
      <c r="E450" s="484"/>
      <c r="F450" s="507"/>
      <c r="G450" s="68"/>
      <c r="H450" s="494"/>
      <c r="I450" s="522"/>
      <c r="J450" s="522"/>
      <c r="K450" s="523"/>
      <c r="L450" s="524"/>
      <c r="M450" s="561"/>
      <c r="N450" s="399"/>
      <c r="O450" s="414" t="s">
        <v>868</v>
      </c>
      <c r="P450" s="133" t="s">
        <v>869</v>
      </c>
      <c r="Q450" s="343"/>
    </row>
    <row r="451" spans="1:17" ht="22.5" x14ac:dyDescent="0.35">
      <c r="A451" s="396"/>
      <c r="B451" s="67"/>
      <c r="C451" s="397"/>
      <c r="D451" s="389"/>
      <c r="E451" s="484"/>
      <c r="F451" s="507"/>
      <c r="G451" s="68"/>
      <c r="H451" s="494"/>
      <c r="I451" s="522"/>
      <c r="J451" s="522"/>
      <c r="K451" s="523"/>
      <c r="L451" s="524"/>
      <c r="M451" s="561"/>
      <c r="N451" s="399"/>
      <c r="O451" s="414" t="s">
        <v>870</v>
      </c>
      <c r="P451" s="133" t="s">
        <v>594</v>
      </c>
      <c r="Q451" s="343"/>
    </row>
    <row r="452" spans="1:17" ht="22.5" x14ac:dyDescent="0.35">
      <c r="A452" s="401"/>
      <c r="B452" s="949"/>
      <c r="C452" s="335"/>
      <c r="D452" s="336"/>
      <c r="E452" s="459"/>
      <c r="F452" s="498"/>
      <c r="G452" s="55"/>
      <c r="H452" s="467"/>
      <c r="I452" s="1182"/>
      <c r="J452" s="1182"/>
      <c r="K452" s="331"/>
      <c r="L452" s="516"/>
      <c r="M452" s="565"/>
      <c r="N452" s="1121"/>
      <c r="O452" s="952">
        <v>24810</v>
      </c>
      <c r="P452" s="1145" t="s">
        <v>871</v>
      </c>
      <c r="Q452" s="343"/>
    </row>
    <row r="453" spans="1:17" ht="22.5" x14ac:dyDescent="0.35">
      <c r="A453" s="969"/>
      <c r="B453" s="1161"/>
      <c r="C453" s="971"/>
      <c r="D453" s="1114"/>
      <c r="E453" s="973"/>
      <c r="F453" s="507"/>
      <c r="G453" s="974"/>
      <c r="H453" s="975"/>
      <c r="I453" s="976"/>
      <c r="J453" s="976"/>
      <c r="K453" s="977"/>
      <c r="L453" s="524"/>
      <c r="M453" s="561"/>
      <c r="N453" s="1118"/>
      <c r="O453" s="955">
        <v>24810</v>
      </c>
      <c r="P453" s="953" t="s">
        <v>872</v>
      </c>
      <c r="Q453" s="343"/>
    </row>
    <row r="454" spans="1:17" ht="22.5" x14ac:dyDescent="0.35">
      <c r="A454" s="401"/>
      <c r="B454" s="949"/>
      <c r="C454" s="335"/>
      <c r="D454" s="336"/>
      <c r="E454" s="459"/>
      <c r="F454" s="498"/>
      <c r="G454" s="55"/>
      <c r="H454" s="467"/>
      <c r="I454" s="1182"/>
      <c r="J454" s="1182"/>
      <c r="K454" s="331"/>
      <c r="L454" s="516"/>
      <c r="M454" s="565"/>
      <c r="N454" s="1121"/>
      <c r="O454" s="952">
        <v>24819</v>
      </c>
      <c r="P454" s="968" t="s">
        <v>873</v>
      </c>
      <c r="Q454" s="343"/>
    </row>
    <row r="455" spans="1:17" ht="22.5" x14ac:dyDescent="0.35">
      <c r="A455" s="401"/>
      <c r="B455" s="949"/>
      <c r="C455" s="335"/>
      <c r="D455" s="336"/>
      <c r="E455" s="459"/>
      <c r="F455" s="498"/>
      <c r="G455" s="55"/>
      <c r="H455" s="467"/>
      <c r="I455" s="1182"/>
      <c r="J455" s="1182"/>
      <c r="K455" s="331"/>
      <c r="L455" s="516"/>
      <c r="M455" s="565"/>
      <c r="N455" s="1121"/>
      <c r="O455" s="952">
        <v>24822</v>
      </c>
      <c r="P455" s="968" t="s">
        <v>874</v>
      </c>
      <c r="Q455" s="343"/>
    </row>
    <row r="456" spans="1:17" ht="22.5" x14ac:dyDescent="0.35">
      <c r="A456" s="1136"/>
      <c r="B456" s="1211"/>
      <c r="C456" s="1137"/>
      <c r="D456" s="1138"/>
      <c r="E456" s="1202"/>
      <c r="F456" s="1203"/>
      <c r="G456" s="1204"/>
      <c r="H456" s="1205"/>
      <c r="I456" s="1206"/>
      <c r="J456" s="1206"/>
      <c r="K456" s="1207"/>
      <c r="L456" s="1208"/>
      <c r="M456" s="1224"/>
      <c r="N456" s="1225"/>
      <c r="O456" s="1143">
        <v>24830</v>
      </c>
      <c r="P456" s="1131" t="s">
        <v>875</v>
      </c>
      <c r="Q456" s="343"/>
    </row>
    <row r="457" spans="1:17" ht="22.5" x14ac:dyDescent="0.35">
      <c r="A457" s="969"/>
      <c r="B457" s="1161"/>
      <c r="C457" s="971"/>
      <c r="D457" s="1114"/>
      <c r="E457" s="973"/>
      <c r="F457" s="507"/>
      <c r="G457" s="974"/>
      <c r="H457" s="975"/>
      <c r="I457" s="976"/>
      <c r="J457" s="976"/>
      <c r="K457" s="977"/>
      <c r="L457" s="524"/>
      <c r="M457" s="561"/>
      <c r="N457" s="1118"/>
      <c r="O457" s="955">
        <v>24831</v>
      </c>
      <c r="P457" s="1223" t="s">
        <v>876</v>
      </c>
      <c r="Q457" s="404"/>
    </row>
    <row r="458" spans="1:17" ht="42" x14ac:dyDescent="0.35">
      <c r="A458" s="396"/>
      <c r="B458" s="67"/>
      <c r="C458" s="397"/>
      <c r="D458" s="389"/>
      <c r="E458" s="484"/>
      <c r="F458" s="507"/>
      <c r="G458" s="68"/>
      <c r="H458" s="494"/>
      <c r="I458" s="522"/>
      <c r="J458" s="522"/>
      <c r="K458" s="523"/>
      <c r="L458" s="524"/>
      <c r="M458" s="561"/>
      <c r="N458" s="399"/>
      <c r="O458" s="259">
        <v>24832</v>
      </c>
      <c r="P458" s="403" t="s">
        <v>877</v>
      </c>
      <c r="Q458" s="404"/>
    </row>
    <row r="459" spans="1:17" ht="22.5" x14ac:dyDescent="0.35">
      <c r="A459" s="396"/>
      <c r="B459" s="67"/>
      <c r="C459" s="397"/>
      <c r="D459" s="389"/>
      <c r="E459" s="484"/>
      <c r="F459" s="507"/>
      <c r="G459" s="68"/>
      <c r="H459" s="494"/>
      <c r="I459" s="522"/>
      <c r="J459" s="522"/>
      <c r="K459" s="523"/>
      <c r="L459" s="524"/>
      <c r="M459" s="561"/>
      <c r="N459" s="399"/>
      <c r="O459" s="259">
        <v>24868</v>
      </c>
      <c r="P459" s="968" t="s">
        <v>878</v>
      </c>
      <c r="Q459" s="406"/>
    </row>
    <row r="460" spans="1:17" ht="22.5" x14ac:dyDescent="0.35">
      <c r="A460" s="396"/>
      <c r="B460" s="67"/>
      <c r="C460" s="397"/>
      <c r="D460" s="389"/>
      <c r="E460" s="484"/>
      <c r="F460" s="507"/>
      <c r="G460" s="68"/>
      <c r="H460" s="494"/>
      <c r="I460" s="522"/>
      <c r="J460" s="522"/>
      <c r="K460" s="523"/>
      <c r="L460" s="524"/>
      <c r="M460" s="561"/>
      <c r="N460" s="399"/>
      <c r="O460" s="259">
        <v>24883</v>
      </c>
      <c r="P460" s="400" t="s">
        <v>879</v>
      </c>
      <c r="Q460" s="133"/>
    </row>
    <row r="461" spans="1:17" ht="22.5" x14ac:dyDescent="0.35">
      <c r="A461" s="396"/>
      <c r="B461" s="67"/>
      <c r="C461" s="397"/>
      <c r="D461" s="389"/>
      <c r="E461" s="484"/>
      <c r="F461" s="507"/>
      <c r="G461" s="68"/>
      <c r="H461" s="494"/>
      <c r="I461" s="522"/>
      <c r="J461" s="522"/>
      <c r="K461" s="523"/>
      <c r="L461" s="524"/>
      <c r="M461" s="561"/>
      <c r="N461" s="399"/>
      <c r="O461" s="259">
        <v>24886</v>
      </c>
      <c r="P461" s="400" t="s">
        <v>880</v>
      </c>
      <c r="Q461" s="133"/>
    </row>
    <row r="462" spans="1:17" ht="22.5" x14ac:dyDescent="0.35">
      <c r="A462" s="396"/>
      <c r="B462" s="67"/>
      <c r="C462" s="397"/>
      <c r="D462" s="389"/>
      <c r="E462" s="484"/>
      <c r="F462" s="507"/>
      <c r="G462" s="68"/>
      <c r="H462" s="494"/>
      <c r="I462" s="522"/>
      <c r="J462" s="522"/>
      <c r="K462" s="523"/>
      <c r="L462" s="524"/>
      <c r="M462" s="561"/>
      <c r="N462" s="399"/>
      <c r="O462" s="259">
        <v>24896</v>
      </c>
      <c r="P462" s="400" t="s">
        <v>881</v>
      </c>
      <c r="Q462" s="133"/>
    </row>
    <row r="463" spans="1:17" ht="22.5" x14ac:dyDescent="0.35">
      <c r="A463" s="396"/>
      <c r="B463" s="67"/>
      <c r="C463" s="397"/>
      <c r="D463" s="389"/>
      <c r="E463" s="484"/>
      <c r="F463" s="507"/>
      <c r="G463" s="68"/>
      <c r="H463" s="494"/>
      <c r="I463" s="522"/>
      <c r="J463" s="522"/>
      <c r="K463" s="523"/>
      <c r="L463" s="524"/>
      <c r="M463" s="561"/>
      <c r="N463" s="399"/>
      <c r="O463" s="259">
        <v>24901</v>
      </c>
      <c r="P463" s="400" t="s">
        <v>244</v>
      </c>
      <c r="Q463" s="133"/>
    </row>
    <row r="464" spans="1:17" ht="22.5" x14ac:dyDescent="0.35">
      <c r="A464" s="396"/>
      <c r="B464" s="67"/>
      <c r="C464" s="397"/>
      <c r="D464" s="389"/>
      <c r="E464" s="484"/>
      <c r="F464" s="507"/>
      <c r="G464" s="68"/>
      <c r="H464" s="494"/>
      <c r="I464" s="522"/>
      <c r="J464" s="522"/>
      <c r="K464" s="523"/>
      <c r="L464" s="524"/>
      <c r="M464" s="561"/>
      <c r="N464" s="399"/>
      <c r="O464" s="259">
        <v>24928</v>
      </c>
      <c r="P464" s="400" t="s">
        <v>245</v>
      </c>
      <c r="Q464" s="133"/>
    </row>
    <row r="465" spans="1:17" ht="22.5" x14ac:dyDescent="0.35">
      <c r="A465" s="396"/>
      <c r="B465" s="67"/>
      <c r="C465" s="397"/>
      <c r="D465" s="389"/>
      <c r="E465" s="484"/>
      <c r="F465" s="507"/>
      <c r="G465" s="68"/>
      <c r="H465" s="494"/>
      <c r="I465" s="522"/>
      <c r="J465" s="522"/>
      <c r="K465" s="523"/>
      <c r="L465" s="524"/>
      <c r="M465" s="561"/>
      <c r="N465" s="399"/>
      <c r="O465" s="413">
        <v>24990</v>
      </c>
      <c r="P465" s="400" t="s">
        <v>489</v>
      </c>
      <c r="Q465" s="133"/>
    </row>
    <row r="466" spans="1:17" ht="22.5" x14ac:dyDescent="0.35">
      <c r="A466" s="401"/>
      <c r="B466" s="51" t="s">
        <v>120</v>
      </c>
      <c r="C466" s="335"/>
      <c r="D466" s="336"/>
      <c r="E466" s="484"/>
      <c r="F466" s="507"/>
      <c r="G466" s="68"/>
      <c r="H466" s="494"/>
      <c r="I466" s="522"/>
      <c r="J466" s="522"/>
      <c r="K466" s="523"/>
      <c r="L466" s="524"/>
      <c r="M466" s="561"/>
      <c r="N466" s="563"/>
      <c r="O466" s="260"/>
      <c r="P466" s="402"/>
    </row>
    <row r="467" spans="1:17" ht="22.5" x14ac:dyDescent="0.35">
      <c r="A467" s="401">
        <v>3</v>
      </c>
      <c r="B467" s="115" t="s">
        <v>882</v>
      </c>
      <c r="C467" s="335">
        <v>73000</v>
      </c>
      <c r="D467" s="336">
        <v>73000</v>
      </c>
      <c r="E467" s="484" t="s">
        <v>870</v>
      </c>
      <c r="F467" s="507">
        <f>C467-D467</f>
        <v>0</v>
      </c>
      <c r="G467" s="68">
        <v>73000</v>
      </c>
      <c r="H467" s="494"/>
      <c r="I467" s="522"/>
      <c r="J467" s="522"/>
      <c r="K467" s="523"/>
      <c r="L467" s="524">
        <f>+G467+K467</f>
        <v>73000</v>
      </c>
      <c r="M467" s="561"/>
      <c r="N467" s="417" t="s">
        <v>883</v>
      </c>
      <c r="O467" s="341" t="s">
        <v>235</v>
      </c>
      <c r="P467" s="130" t="s">
        <v>884</v>
      </c>
    </row>
    <row r="468" spans="1:17" ht="22.5" x14ac:dyDescent="0.35">
      <c r="A468" s="401"/>
      <c r="B468" s="115" t="s">
        <v>885</v>
      </c>
      <c r="C468" s="335"/>
      <c r="D468" s="336"/>
      <c r="E468" s="484"/>
      <c r="F468" s="507"/>
      <c r="G468" s="68"/>
      <c r="H468" s="494"/>
      <c r="I468" s="522"/>
      <c r="J468" s="522"/>
      <c r="K468" s="523"/>
      <c r="L468" s="524"/>
      <c r="M468" s="561"/>
      <c r="N468" s="417"/>
      <c r="O468" s="341" t="s">
        <v>591</v>
      </c>
      <c r="P468" s="342" t="s">
        <v>886</v>
      </c>
    </row>
    <row r="469" spans="1:17" ht="22.5" x14ac:dyDescent="0.35">
      <c r="A469" s="401"/>
      <c r="B469" s="115" t="s">
        <v>429</v>
      </c>
      <c r="C469" s="335"/>
      <c r="D469" s="336"/>
      <c r="E469" s="484"/>
      <c r="F469" s="507"/>
      <c r="G469" s="68"/>
      <c r="H469" s="494"/>
      <c r="I469" s="522"/>
      <c r="J469" s="522"/>
      <c r="K469" s="523"/>
      <c r="L469" s="524"/>
      <c r="M469" s="561"/>
      <c r="N469" s="564"/>
      <c r="O469" s="414" t="s">
        <v>410</v>
      </c>
      <c r="P469" s="133" t="s">
        <v>594</v>
      </c>
    </row>
    <row r="470" spans="1:17" ht="22.5" x14ac:dyDescent="0.35">
      <c r="A470" s="401"/>
      <c r="B470" s="115" t="s">
        <v>887</v>
      </c>
      <c r="C470" s="335"/>
      <c r="D470" s="336"/>
      <c r="E470" s="484"/>
      <c r="F470" s="507"/>
      <c r="G470" s="68"/>
      <c r="H470" s="494"/>
      <c r="I470" s="522"/>
      <c r="J470" s="522"/>
      <c r="K470" s="523"/>
      <c r="L470" s="524"/>
      <c r="M470" s="561"/>
      <c r="N470" s="564"/>
      <c r="O470" s="414" t="s">
        <v>888</v>
      </c>
      <c r="P470" s="133" t="s">
        <v>419</v>
      </c>
    </row>
    <row r="471" spans="1:17" ht="22.5" x14ac:dyDescent="0.35">
      <c r="A471" s="401"/>
      <c r="B471" s="115" t="s">
        <v>889</v>
      </c>
      <c r="C471" s="335"/>
      <c r="D471" s="336"/>
      <c r="E471" s="484"/>
      <c r="F471" s="507"/>
      <c r="G471" s="68"/>
      <c r="H471" s="494"/>
      <c r="I471" s="522"/>
      <c r="J471" s="522"/>
      <c r="K471" s="523"/>
      <c r="L471" s="524"/>
      <c r="M471" s="561"/>
      <c r="N471" s="564"/>
      <c r="O471" s="414" t="s">
        <v>890</v>
      </c>
      <c r="P471" s="133" t="s">
        <v>891</v>
      </c>
    </row>
    <row r="472" spans="1:17" ht="22.5" x14ac:dyDescent="0.35">
      <c r="A472" s="401"/>
      <c r="B472" s="115" t="s">
        <v>892</v>
      </c>
      <c r="C472" s="335"/>
      <c r="D472" s="336"/>
      <c r="E472" s="484"/>
      <c r="F472" s="507"/>
      <c r="G472" s="68"/>
      <c r="H472" s="494"/>
      <c r="I472" s="522"/>
      <c r="J472" s="522"/>
      <c r="K472" s="523"/>
      <c r="L472" s="524"/>
      <c r="M472" s="561"/>
      <c r="N472" s="564"/>
      <c r="O472" s="414" t="s">
        <v>893</v>
      </c>
      <c r="P472" s="133" t="s">
        <v>421</v>
      </c>
    </row>
    <row r="473" spans="1:17" ht="22.5" x14ac:dyDescent="0.35">
      <c r="A473" s="401"/>
      <c r="B473" s="115"/>
      <c r="C473" s="335"/>
      <c r="D473" s="336"/>
      <c r="E473" s="484"/>
      <c r="F473" s="507"/>
      <c r="G473" s="68"/>
      <c r="H473" s="494"/>
      <c r="I473" s="522"/>
      <c r="J473" s="522"/>
      <c r="K473" s="523"/>
      <c r="L473" s="524"/>
      <c r="M473" s="561"/>
      <c r="N473" s="564"/>
      <c r="O473" s="414" t="s">
        <v>894</v>
      </c>
      <c r="P473" s="270" t="s">
        <v>895</v>
      </c>
    </row>
    <row r="474" spans="1:17" ht="22.5" x14ac:dyDescent="0.35">
      <c r="A474" s="401"/>
      <c r="B474" s="115"/>
      <c r="C474" s="335"/>
      <c r="D474" s="336"/>
      <c r="E474" s="484"/>
      <c r="F474" s="507"/>
      <c r="G474" s="68"/>
      <c r="H474" s="494"/>
      <c r="I474" s="522"/>
      <c r="J474" s="522"/>
      <c r="K474" s="523"/>
      <c r="L474" s="524"/>
      <c r="M474" s="561"/>
      <c r="N474" s="564"/>
      <c r="O474" s="414" t="s">
        <v>243</v>
      </c>
      <c r="P474" s="133" t="s">
        <v>896</v>
      </c>
    </row>
    <row r="475" spans="1:17" ht="22.5" x14ac:dyDescent="0.35">
      <c r="A475" s="401"/>
      <c r="B475" s="115"/>
      <c r="C475" s="335"/>
      <c r="D475" s="336"/>
      <c r="E475" s="484"/>
      <c r="F475" s="507"/>
      <c r="G475" s="68"/>
      <c r="H475" s="494"/>
      <c r="I475" s="522"/>
      <c r="J475" s="522"/>
      <c r="K475" s="523"/>
      <c r="L475" s="524"/>
      <c r="M475" s="561"/>
      <c r="N475" s="564"/>
      <c r="O475" s="414" t="s">
        <v>897</v>
      </c>
      <c r="P475" s="133" t="s">
        <v>898</v>
      </c>
    </row>
    <row r="476" spans="1:17" ht="22.5" x14ac:dyDescent="0.35">
      <c r="A476" s="401"/>
      <c r="B476" s="115"/>
      <c r="C476" s="335"/>
      <c r="D476" s="336"/>
      <c r="E476" s="484"/>
      <c r="F476" s="507"/>
      <c r="G476" s="68"/>
      <c r="H476" s="494"/>
      <c r="I476" s="522"/>
      <c r="J476" s="522"/>
      <c r="K476" s="523"/>
      <c r="L476" s="524"/>
      <c r="M476" s="561"/>
      <c r="N476" s="564"/>
      <c r="O476" s="414" t="s">
        <v>899</v>
      </c>
      <c r="P476" s="133" t="s">
        <v>880</v>
      </c>
    </row>
    <row r="477" spans="1:17" ht="22.5" x14ac:dyDescent="0.35">
      <c r="A477" s="401"/>
      <c r="B477" s="115"/>
      <c r="C477" s="335"/>
      <c r="D477" s="336"/>
      <c r="E477" s="484"/>
      <c r="F477" s="507"/>
      <c r="G477" s="68"/>
      <c r="H477" s="494"/>
      <c r="I477" s="522"/>
      <c r="J477" s="522"/>
      <c r="K477" s="523"/>
      <c r="L477" s="524"/>
      <c r="M477" s="561"/>
      <c r="N477" s="564"/>
      <c r="O477" s="414" t="s">
        <v>870</v>
      </c>
      <c r="P477" s="133" t="s">
        <v>446</v>
      </c>
    </row>
    <row r="478" spans="1:17" ht="22.5" x14ac:dyDescent="0.35">
      <c r="A478" s="401"/>
      <c r="B478" s="115"/>
      <c r="C478" s="335"/>
      <c r="D478" s="336"/>
      <c r="E478" s="484"/>
      <c r="F478" s="507"/>
      <c r="G478" s="68"/>
      <c r="H478" s="494"/>
      <c r="I478" s="522"/>
      <c r="J478" s="522"/>
      <c r="K478" s="523"/>
      <c r="L478" s="524"/>
      <c r="M478" s="561"/>
      <c r="N478" s="564"/>
      <c r="O478" s="414" t="s">
        <v>900</v>
      </c>
      <c r="P478" s="133" t="s">
        <v>245</v>
      </c>
    </row>
    <row r="479" spans="1:17" ht="22.5" x14ac:dyDescent="0.35">
      <c r="A479" s="401"/>
      <c r="B479" s="115"/>
      <c r="C479" s="335"/>
      <c r="D479" s="336"/>
      <c r="E479" s="484"/>
      <c r="F479" s="507"/>
      <c r="G479" s="68"/>
      <c r="H479" s="494"/>
      <c r="I479" s="522"/>
      <c r="J479" s="522"/>
      <c r="K479" s="523"/>
      <c r="L479" s="524"/>
      <c r="M479" s="561"/>
      <c r="N479" s="564"/>
      <c r="O479" s="414" t="s">
        <v>901</v>
      </c>
      <c r="P479" s="133" t="s">
        <v>310</v>
      </c>
    </row>
    <row r="480" spans="1:17" ht="22.5" x14ac:dyDescent="0.35">
      <c r="A480" s="401">
        <v>4</v>
      </c>
      <c r="B480" s="115" t="s">
        <v>902</v>
      </c>
      <c r="C480" s="335">
        <v>131000</v>
      </c>
      <c r="D480" s="336">
        <v>130584</v>
      </c>
      <c r="E480" s="484" t="s">
        <v>870</v>
      </c>
      <c r="F480" s="507">
        <f>C480-D480</f>
        <v>416</v>
      </c>
      <c r="G480" s="68">
        <v>130584</v>
      </c>
      <c r="H480" s="494"/>
      <c r="I480" s="522"/>
      <c r="J480" s="522"/>
      <c r="K480" s="523"/>
      <c r="L480" s="524">
        <f>+G480+K480</f>
        <v>130584</v>
      </c>
      <c r="M480" s="561"/>
      <c r="N480" s="417" t="s">
        <v>903</v>
      </c>
      <c r="O480" s="341" t="s">
        <v>235</v>
      </c>
      <c r="P480" s="129" t="s">
        <v>884</v>
      </c>
    </row>
    <row r="481" spans="1:16" ht="22.5" x14ac:dyDescent="0.35">
      <c r="A481" s="401"/>
      <c r="B481" s="115" t="s">
        <v>429</v>
      </c>
      <c r="C481" s="335"/>
      <c r="D481" s="336"/>
      <c r="E481" s="484"/>
      <c r="F481" s="507"/>
      <c r="G481" s="68"/>
      <c r="H481" s="494"/>
      <c r="I481" s="522"/>
      <c r="J481" s="522"/>
      <c r="K481" s="523"/>
      <c r="L481" s="524"/>
      <c r="M481" s="561"/>
      <c r="N481" s="417"/>
      <c r="O481" s="341" t="s">
        <v>591</v>
      </c>
      <c r="P481" s="342" t="s">
        <v>886</v>
      </c>
    </row>
    <row r="482" spans="1:16" ht="22.5" x14ac:dyDescent="0.35">
      <c r="A482" s="401"/>
      <c r="B482" s="115" t="s">
        <v>887</v>
      </c>
      <c r="C482" s="335"/>
      <c r="D482" s="336"/>
      <c r="E482" s="484"/>
      <c r="F482" s="507"/>
      <c r="G482" s="68"/>
      <c r="H482" s="494"/>
      <c r="I482" s="522"/>
      <c r="J482" s="522"/>
      <c r="K482" s="523"/>
      <c r="L482" s="524"/>
      <c r="M482" s="561"/>
      <c r="N482" s="564"/>
      <c r="O482" s="414" t="s">
        <v>410</v>
      </c>
      <c r="P482" s="133" t="s">
        <v>594</v>
      </c>
    </row>
    <row r="483" spans="1:16" ht="22.5" x14ac:dyDescent="0.35">
      <c r="A483" s="401"/>
      <c r="B483" s="115" t="s">
        <v>889</v>
      </c>
      <c r="C483" s="335"/>
      <c r="D483" s="336"/>
      <c r="E483" s="459"/>
      <c r="F483" s="498"/>
      <c r="G483" s="55"/>
      <c r="H483" s="467"/>
      <c r="I483" s="330"/>
      <c r="J483" s="330"/>
      <c r="K483" s="331"/>
      <c r="L483" s="516"/>
      <c r="M483" s="565"/>
      <c r="N483" s="564"/>
      <c r="O483" s="414" t="s">
        <v>888</v>
      </c>
      <c r="P483" s="133" t="s">
        <v>419</v>
      </c>
    </row>
    <row r="484" spans="1:16" ht="22.5" x14ac:dyDescent="0.35">
      <c r="A484" s="566"/>
      <c r="B484" s="159" t="s">
        <v>892</v>
      </c>
      <c r="C484" s="351"/>
      <c r="D484" s="352"/>
      <c r="E484" s="478"/>
      <c r="F484" s="567"/>
      <c r="G484" s="82"/>
      <c r="H484" s="477"/>
      <c r="I484" s="568"/>
      <c r="J484" s="568"/>
      <c r="K484" s="569"/>
      <c r="L484" s="570"/>
      <c r="M484" s="571"/>
      <c r="N484" s="572"/>
      <c r="O484" s="481" t="s">
        <v>890</v>
      </c>
      <c r="P484" s="408" t="s">
        <v>891</v>
      </c>
    </row>
    <row r="485" spans="1:16" ht="22.5" x14ac:dyDescent="0.35">
      <c r="A485" s="401"/>
      <c r="B485" s="51"/>
      <c r="C485" s="335"/>
      <c r="D485" s="336"/>
      <c r="E485" s="459"/>
      <c r="F485" s="498"/>
      <c r="G485" s="55"/>
      <c r="H485" s="467"/>
      <c r="I485" s="330"/>
      <c r="J485" s="330"/>
      <c r="K485" s="331"/>
      <c r="L485" s="516"/>
      <c r="M485" s="565"/>
      <c r="N485" s="564"/>
      <c r="O485" s="414" t="s">
        <v>893</v>
      </c>
      <c r="P485" s="133" t="s">
        <v>421</v>
      </c>
    </row>
    <row r="486" spans="1:16" ht="22.5" x14ac:dyDescent="0.35">
      <c r="A486" s="401"/>
      <c r="B486" s="51"/>
      <c r="C486" s="335"/>
      <c r="D486" s="336"/>
      <c r="E486" s="459"/>
      <c r="F486" s="498"/>
      <c r="G486" s="55"/>
      <c r="H486" s="467"/>
      <c r="I486" s="330"/>
      <c r="J486" s="330"/>
      <c r="K486" s="331"/>
      <c r="L486" s="516"/>
      <c r="M486" s="565"/>
      <c r="N486" s="564"/>
      <c r="O486" s="414" t="s">
        <v>894</v>
      </c>
      <c r="P486" s="270" t="s">
        <v>895</v>
      </c>
    </row>
    <row r="487" spans="1:16" ht="22.5" x14ac:dyDescent="0.35">
      <c r="A487" s="401"/>
      <c r="B487" s="51"/>
      <c r="C487" s="335"/>
      <c r="D487" s="336"/>
      <c r="E487" s="484"/>
      <c r="F487" s="507"/>
      <c r="G487" s="68"/>
      <c r="H487" s="494"/>
      <c r="I487" s="522"/>
      <c r="J487" s="522"/>
      <c r="K487" s="523"/>
      <c r="L487" s="524"/>
      <c r="M487" s="561"/>
      <c r="N487" s="564"/>
      <c r="O487" s="414" t="s">
        <v>243</v>
      </c>
      <c r="P487" s="133" t="s">
        <v>896</v>
      </c>
    </row>
    <row r="488" spans="1:16" ht="22.5" x14ac:dyDescent="0.35">
      <c r="A488" s="396"/>
      <c r="B488" s="67"/>
      <c r="C488" s="397"/>
      <c r="D488" s="389"/>
      <c r="E488" s="484"/>
      <c r="F488" s="507"/>
      <c r="G488" s="68"/>
      <c r="H488" s="494"/>
      <c r="I488" s="522"/>
      <c r="J488" s="522"/>
      <c r="K488" s="523"/>
      <c r="L488" s="524"/>
      <c r="M488" s="561"/>
      <c r="N488" s="573"/>
      <c r="O488" s="418" t="s">
        <v>897</v>
      </c>
      <c r="P488" s="487" t="s">
        <v>898</v>
      </c>
    </row>
    <row r="489" spans="1:16" ht="22.5" x14ac:dyDescent="0.35">
      <c r="A489" s="401"/>
      <c r="B489" s="51"/>
      <c r="C489" s="335"/>
      <c r="D489" s="336"/>
      <c r="E489" s="484"/>
      <c r="F489" s="507"/>
      <c r="G489" s="68"/>
      <c r="H489" s="494"/>
      <c r="I489" s="522"/>
      <c r="J489" s="522"/>
      <c r="K489" s="523"/>
      <c r="L489" s="524"/>
      <c r="M489" s="561"/>
      <c r="N489" s="564"/>
      <c r="O489" s="414" t="s">
        <v>899</v>
      </c>
      <c r="P489" s="133" t="s">
        <v>880</v>
      </c>
    </row>
    <row r="490" spans="1:16" ht="22.5" x14ac:dyDescent="0.35">
      <c r="A490" s="401"/>
      <c r="B490" s="51"/>
      <c r="C490" s="335"/>
      <c r="D490" s="336"/>
      <c r="E490" s="484"/>
      <c r="F490" s="507"/>
      <c r="G490" s="68"/>
      <c r="H490" s="494"/>
      <c r="I490" s="522"/>
      <c r="J490" s="522"/>
      <c r="K490" s="523"/>
      <c r="L490" s="524"/>
      <c r="M490" s="561"/>
      <c r="N490" s="564"/>
      <c r="O490" s="414" t="s">
        <v>870</v>
      </c>
      <c r="P490" s="133" t="s">
        <v>446</v>
      </c>
    </row>
    <row r="491" spans="1:16" ht="22.5" x14ac:dyDescent="0.35">
      <c r="A491" s="401"/>
      <c r="B491" s="51"/>
      <c r="C491" s="335"/>
      <c r="D491" s="336"/>
      <c r="E491" s="484"/>
      <c r="F491" s="507"/>
      <c r="G491" s="68"/>
      <c r="H491" s="494"/>
      <c r="I491" s="522"/>
      <c r="J491" s="522"/>
      <c r="K491" s="523"/>
      <c r="L491" s="524"/>
      <c r="M491" s="561"/>
      <c r="N491" s="564"/>
      <c r="O491" s="414" t="s">
        <v>900</v>
      </c>
      <c r="P491" s="133" t="s">
        <v>245</v>
      </c>
    </row>
    <row r="492" spans="1:16" ht="22.5" x14ac:dyDescent="0.35">
      <c r="A492" s="401"/>
      <c r="B492" s="1045"/>
      <c r="C492" s="335"/>
      <c r="D492" s="336"/>
      <c r="E492" s="459"/>
      <c r="F492" s="498"/>
      <c r="G492" s="55"/>
      <c r="H492" s="467"/>
      <c r="I492" s="1182"/>
      <c r="J492" s="1182"/>
      <c r="K492" s="331"/>
      <c r="L492" s="516"/>
      <c r="M492" s="565"/>
      <c r="N492" s="564"/>
      <c r="O492" s="946" t="s">
        <v>901</v>
      </c>
      <c r="P492" s="1159" t="s">
        <v>310</v>
      </c>
    </row>
    <row r="493" spans="1:16" ht="22.5" x14ac:dyDescent="0.35">
      <c r="A493" s="401">
        <v>5</v>
      </c>
      <c r="B493" s="1045" t="s">
        <v>904</v>
      </c>
      <c r="C493" s="335">
        <v>495000</v>
      </c>
      <c r="D493" s="336">
        <v>493780</v>
      </c>
      <c r="E493" s="459" t="s">
        <v>870</v>
      </c>
      <c r="F493" s="498">
        <f>C493-D493</f>
        <v>1220</v>
      </c>
      <c r="G493" s="55">
        <v>493780</v>
      </c>
      <c r="H493" s="467"/>
      <c r="I493" s="1182"/>
      <c r="J493" s="1182"/>
      <c r="K493" s="331">
        <f>+H493+I493+J493</f>
        <v>0</v>
      </c>
      <c r="L493" s="516">
        <f>+G493+K493</f>
        <v>493780</v>
      </c>
      <c r="M493" s="565"/>
      <c r="N493" s="417" t="s">
        <v>905</v>
      </c>
      <c r="O493" s="1120" t="s">
        <v>235</v>
      </c>
      <c r="P493" s="1229" t="s">
        <v>884</v>
      </c>
    </row>
    <row r="494" spans="1:16" ht="21" x14ac:dyDescent="0.35">
      <c r="A494" s="401"/>
      <c r="B494" s="1045" t="s">
        <v>455</v>
      </c>
      <c r="C494" s="335"/>
      <c r="D494" s="1199"/>
      <c r="E494" s="973"/>
      <c r="F494" s="507"/>
      <c r="G494" s="974"/>
      <c r="H494" s="975"/>
      <c r="I494" s="976"/>
      <c r="J494" s="976"/>
      <c r="K494" s="977"/>
      <c r="L494" s="524"/>
      <c r="M494" s="561"/>
      <c r="N494" s="417"/>
      <c r="O494" s="1120" t="s">
        <v>591</v>
      </c>
      <c r="P494" s="1135" t="s">
        <v>886</v>
      </c>
    </row>
    <row r="495" spans="1:16" ht="21" x14ac:dyDescent="0.35">
      <c r="A495" s="401"/>
      <c r="B495" s="1045" t="s">
        <v>887</v>
      </c>
      <c r="C495" s="335"/>
      <c r="D495" s="1199"/>
      <c r="E495" s="973"/>
      <c r="F495" s="507"/>
      <c r="G495" s="974"/>
      <c r="H495" s="975"/>
      <c r="I495" s="976"/>
      <c r="J495" s="976"/>
      <c r="K495" s="977"/>
      <c r="L495" s="524"/>
      <c r="M495" s="561"/>
      <c r="N495" s="564"/>
      <c r="O495" s="946" t="s">
        <v>410</v>
      </c>
      <c r="P495" s="1159" t="s">
        <v>594</v>
      </c>
    </row>
    <row r="496" spans="1:16" ht="21" x14ac:dyDescent="0.35">
      <c r="A496" s="1160"/>
      <c r="B496" s="1045" t="s">
        <v>889</v>
      </c>
      <c r="C496" s="971"/>
      <c r="D496" s="1199"/>
      <c r="E496" s="973"/>
      <c r="F496" s="507"/>
      <c r="G496" s="974"/>
      <c r="H496" s="975"/>
      <c r="I496" s="976"/>
      <c r="J496" s="976"/>
      <c r="K496" s="977"/>
      <c r="L496" s="524"/>
      <c r="M496" s="561"/>
      <c r="N496" s="564"/>
      <c r="O496" s="946" t="s">
        <v>888</v>
      </c>
      <c r="P496" s="1159" t="s">
        <v>419</v>
      </c>
    </row>
    <row r="497" spans="1:16" ht="21" x14ac:dyDescent="0.35">
      <c r="A497" s="1167"/>
      <c r="B497" s="1124" t="s">
        <v>906</v>
      </c>
      <c r="C497" s="1137"/>
      <c r="D497" s="1201"/>
      <c r="E497" s="1202"/>
      <c r="F497" s="1203"/>
      <c r="G497" s="1204"/>
      <c r="H497" s="1205"/>
      <c r="I497" s="1206"/>
      <c r="J497" s="1206"/>
      <c r="K497" s="1207"/>
      <c r="L497" s="1208"/>
      <c r="M497" s="1224"/>
      <c r="N497" s="1230"/>
      <c r="O497" s="1150" t="s">
        <v>890</v>
      </c>
      <c r="P497" s="1231" t="s">
        <v>891</v>
      </c>
    </row>
    <row r="498" spans="1:16" ht="21" x14ac:dyDescent="0.35">
      <c r="A498" s="1160"/>
      <c r="B498" s="1161"/>
      <c r="C498" s="971"/>
      <c r="D498" s="1199"/>
      <c r="E498" s="973"/>
      <c r="F498" s="507"/>
      <c r="G498" s="974"/>
      <c r="H498" s="975"/>
      <c r="I498" s="976"/>
      <c r="J498" s="976"/>
      <c r="K498" s="977"/>
      <c r="L498" s="524"/>
      <c r="M498" s="561"/>
      <c r="N498" s="1228"/>
      <c r="O498" s="1226" t="s">
        <v>893</v>
      </c>
      <c r="P498" s="1148" t="s">
        <v>421</v>
      </c>
    </row>
    <row r="499" spans="1:16" ht="21" x14ac:dyDescent="0.35">
      <c r="A499" s="126"/>
      <c r="B499" s="67"/>
      <c r="C499" s="397"/>
      <c r="D499" s="521"/>
      <c r="E499" s="484"/>
      <c r="F499" s="507"/>
      <c r="G499" s="68"/>
      <c r="H499" s="494"/>
      <c r="I499" s="522"/>
      <c r="J499" s="522"/>
      <c r="K499" s="523"/>
      <c r="L499" s="524"/>
      <c r="M499" s="561"/>
      <c r="N499" s="564"/>
      <c r="O499" s="414" t="s">
        <v>894</v>
      </c>
      <c r="P499" s="270" t="s">
        <v>895</v>
      </c>
    </row>
    <row r="500" spans="1:16" ht="21" x14ac:dyDescent="0.35">
      <c r="A500" s="126"/>
      <c r="B500" s="67"/>
      <c r="C500" s="397"/>
      <c r="D500" s="521"/>
      <c r="E500" s="484"/>
      <c r="F500" s="507"/>
      <c r="G500" s="68"/>
      <c r="H500" s="494"/>
      <c r="I500" s="522"/>
      <c r="J500" s="522"/>
      <c r="K500" s="523"/>
      <c r="L500" s="524"/>
      <c r="M500" s="561"/>
      <c r="N500" s="564"/>
      <c r="O500" s="414" t="s">
        <v>243</v>
      </c>
      <c r="P500" s="133" t="s">
        <v>896</v>
      </c>
    </row>
    <row r="501" spans="1:16" ht="21" x14ac:dyDescent="0.35">
      <c r="A501" s="126"/>
      <c r="B501" s="67"/>
      <c r="C501" s="397"/>
      <c r="D501" s="521"/>
      <c r="E501" s="484"/>
      <c r="F501" s="507"/>
      <c r="G501" s="68"/>
      <c r="H501" s="494"/>
      <c r="I501" s="522"/>
      <c r="J501" s="522"/>
      <c r="K501" s="523"/>
      <c r="L501" s="524"/>
      <c r="M501" s="561"/>
      <c r="N501" s="564"/>
      <c r="O501" s="414" t="s">
        <v>897</v>
      </c>
      <c r="P501" s="133" t="s">
        <v>898</v>
      </c>
    </row>
    <row r="502" spans="1:16" ht="21" x14ac:dyDescent="0.35">
      <c r="A502" s="126"/>
      <c r="B502" s="67"/>
      <c r="C502" s="397"/>
      <c r="D502" s="521"/>
      <c r="E502" s="484"/>
      <c r="F502" s="507"/>
      <c r="G502" s="68"/>
      <c r="H502" s="494"/>
      <c r="I502" s="522"/>
      <c r="J502" s="522"/>
      <c r="K502" s="523"/>
      <c r="L502" s="524"/>
      <c r="M502" s="561"/>
      <c r="N502" s="564"/>
      <c r="O502" s="414" t="s">
        <v>899</v>
      </c>
      <c r="P502" s="133" t="s">
        <v>880</v>
      </c>
    </row>
    <row r="503" spans="1:16" ht="21" x14ac:dyDescent="0.35">
      <c r="A503" s="126"/>
      <c r="B503" s="67"/>
      <c r="C503" s="397"/>
      <c r="D503" s="521"/>
      <c r="E503" s="484"/>
      <c r="F503" s="507"/>
      <c r="G503" s="68"/>
      <c r="H503" s="494"/>
      <c r="I503" s="522"/>
      <c r="J503" s="522"/>
      <c r="K503" s="523"/>
      <c r="L503" s="524"/>
      <c r="M503" s="561"/>
      <c r="N503" s="574"/>
      <c r="O503" s="414" t="s">
        <v>870</v>
      </c>
      <c r="P503" s="133" t="s">
        <v>446</v>
      </c>
    </row>
    <row r="504" spans="1:16" ht="21" x14ac:dyDescent="0.35">
      <c r="A504" s="126"/>
      <c r="B504" s="67"/>
      <c r="C504" s="397"/>
      <c r="D504" s="521"/>
      <c r="E504" s="484"/>
      <c r="F504" s="507"/>
      <c r="G504" s="68"/>
      <c r="H504" s="494"/>
      <c r="I504" s="522"/>
      <c r="J504" s="522"/>
      <c r="K504" s="523"/>
      <c r="L504" s="524"/>
      <c r="M504" s="561"/>
      <c r="N504" s="574"/>
      <c r="O504" s="414" t="s">
        <v>900</v>
      </c>
      <c r="P504" s="133" t="s">
        <v>245</v>
      </c>
    </row>
    <row r="505" spans="1:16" ht="22.5" x14ac:dyDescent="0.35">
      <c r="A505" s="401"/>
      <c r="B505" s="115"/>
      <c r="C505" s="335"/>
      <c r="D505" s="336"/>
      <c r="E505" s="484"/>
      <c r="F505" s="507"/>
      <c r="G505" s="68"/>
      <c r="H505" s="494"/>
      <c r="I505" s="522"/>
      <c r="J505" s="522"/>
      <c r="K505" s="523"/>
      <c r="L505" s="524"/>
      <c r="M505" s="561"/>
      <c r="N505" s="564"/>
      <c r="O505" s="414" t="s">
        <v>901</v>
      </c>
      <c r="P505" s="133" t="s">
        <v>310</v>
      </c>
    </row>
    <row r="506" spans="1:16" ht="21" x14ac:dyDescent="0.35">
      <c r="A506" s="401"/>
      <c r="B506" s="51" t="s">
        <v>361</v>
      </c>
      <c r="C506" s="335"/>
      <c r="D506" s="496"/>
      <c r="E506" s="484"/>
      <c r="F506" s="507"/>
      <c r="G506" s="68"/>
      <c r="H506" s="494"/>
      <c r="I506" s="522"/>
      <c r="J506" s="522"/>
      <c r="K506" s="523"/>
      <c r="L506" s="524"/>
      <c r="M506" s="561"/>
      <c r="N506" s="575"/>
      <c r="O506" s="399"/>
      <c r="P506" s="342"/>
    </row>
    <row r="507" spans="1:16" ht="21" x14ac:dyDescent="0.25">
      <c r="A507" s="401">
        <v>6</v>
      </c>
      <c r="B507" s="404" t="s">
        <v>907</v>
      </c>
      <c r="C507" s="576">
        <v>184000</v>
      </c>
      <c r="D507" s="496">
        <v>183708</v>
      </c>
      <c r="E507" s="573" t="s">
        <v>793</v>
      </c>
      <c r="F507" s="507">
        <f>C507-D507</f>
        <v>292</v>
      </c>
      <c r="G507" s="508"/>
      <c r="H507" s="509"/>
      <c r="I507" s="510">
        <v>183708</v>
      </c>
      <c r="J507" s="510"/>
      <c r="K507" s="511">
        <f>H507+I507+J507</f>
        <v>183708</v>
      </c>
      <c r="L507" s="577">
        <f>G507+K507</f>
        <v>183708</v>
      </c>
      <c r="M507" s="578"/>
      <c r="N507" s="579">
        <v>67129142642</v>
      </c>
      <c r="O507" s="580" t="s">
        <v>243</v>
      </c>
      <c r="P507" s="581" t="s">
        <v>908</v>
      </c>
    </row>
    <row r="508" spans="1:16" ht="21" x14ac:dyDescent="0.35">
      <c r="A508" s="401"/>
      <c r="B508" s="115" t="s">
        <v>909</v>
      </c>
      <c r="C508" s="576"/>
      <c r="D508" s="496"/>
      <c r="E508" s="573"/>
      <c r="F508" s="507"/>
      <c r="G508" s="508"/>
      <c r="H508" s="509"/>
      <c r="I508" s="510"/>
      <c r="J508" s="510"/>
      <c r="K508" s="511"/>
      <c r="L508" s="577"/>
      <c r="M508" s="578"/>
      <c r="N508" s="579"/>
      <c r="O508" s="580"/>
      <c r="P508" s="581" t="s">
        <v>910</v>
      </c>
    </row>
    <row r="509" spans="1:16" ht="21" x14ac:dyDescent="0.35">
      <c r="A509" s="401"/>
      <c r="B509" s="115" t="s">
        <v>911</v>
      </c>
      <c r="C509" s="335"/>
      <c r="D509" s="496"/>
      <c r="E509" s="484"/>
      <c r="F509" s="507"/>
      <c r="G509" s="68"/>
      <c r="H509" s="494"/>
      <c r="I509" s="522"/>
      <c r="J509" s="522"/>
      <c r="K509" s="523"/>
      <c r="L509" s="524"/>
      <c r="M509" s="561"/>
      <c r="N509" s="575"/>
      <c r="O509" s="341" t="s">
        <v>912</v>
      </c>
      <c r="P509" s="342" t="s">
        <v>886</v>
      </c>
    </row>
    <row r="510" spans="1:16" ht="21" x14ac:dyDescent="0.35">
      <c r="A510" s="401"/>
      <c r="B510" s="115" t="s">
        <v>913</v>
      </c>
      <c r="C510" s="335"/>
      <c r="D510" s="496"/>
      <c r="E510" s="484"/>
      <c r="F510" s="507"/>
      <c r="G510" s="68"/>
      <c r="H510" s="494"/>
      <c r="I510" s="522"/>
      <c r="J510" s="522"/>
      <c r="K510" s="523"/>
      <c r="L510" s="524"/>
      <c r="M510" s="561"/>
      <c r="N510" s="575"/>
      <c r="O510" s="414" t="s">
        <v>831</v>
      </c>
      <c r="P510" s="133" t="s">
        <v>594</v>
      </c>
    </row>
    <row r="511" spans="1:16" ht="21" x14ac:dyDescent="0.35">
      <c r="A511" s="401"/>
      <c r="B511" s="115" t="s">
        <v>914</v>
      </c>
      <c r="C511" s="335"/>
      <c r="D511" s="496"/>
      <c r="E511" s="484"/>
      <c r="F511" s="507"/>
      <c r="G511" s="68"/>
      <c r="H511" s="494"/>
      <c r="I511" s="522"/>
      <c r="J511" s="522"/>
      <c r="K511" s="523"/>
      <c r="L511" s="524"/>
      <c r="M511" s="561"/>
      <c r="N511" s="575"/>
      <c r="O511" s="414" t="s">
        <v>260</v>
      </c>
      <c r="P511" s="133" t="s">
        <v>419</v>
      </c>
    </row>
    <row r="512" spans="1:16" ht="21" x14ac:dyDescent="0.35">
      <c r="A512" s="401"/>
      <c r="B512" s="115"/>
      <c r="C512" s="335"/>
      <c r="D512" s="496"/>
      <c r="E512" s="484"/>
      <c r="F512" s="507"/>
      <c r="G512" s="68"/>
      <c r="H512" s="494"/>
      <c r="I512" s="522"/>
      <c r="J512" s="522"/>
      <c r="K512" s="523"/>
      <c r="L512" s="524"/>
      <c r="M512" s="561"/>
      <c r="N512" s="575"/>
      <c r="O512" s="414" t="s">
        <v>915</v>
      </c>
      <c r="P512" s="133" t="s">
        <v>292</v>
      </c>
    </row>
    <row r="513" spans="1:16" ht="21" x14ac:dyDescent="0.35">
      <c r="A513" s="401"/>
      <c r="B513" s="67"/>
      <c r="C513" s="335"/>
      <c r="D513" s="496"/>
      <c r="E513" s="484"/>
      <c r="F513" s="507"/>
      <c r="G513" s="68"/>
      <c r="H513" s="494"/>
      <c r="I513" s="522"/>
      <c r="J513" s="522"/>
      <c r="K513" s="523"/>
      <c r="L513" s="524"/>
      <c r="M513" s="561"/>
      <c r="N513" s="575"/>
      <c r="O513" s="414" t="s">
        <v>776</v>
      </c>
      <c r="P513" s="133" t="s">
        <v>421</v>
      </c>
    </row>
    <row r="514" spans="1:16" ht="21" x14ac:dyDescent="0.35">
      <c r="A514" s="401"/>
      <c r="B514" s="582"/>
      <c r="C514" s="335"/>
      <c r="D514" s="496"/>
      <c r="E514" s="484"/>
      <c r="F514" s="507"/>
      <c r="G514" s="68"/>
      <c r="H514" s="494"/>
      <c r="I514" s="522"/>
      <c r="J514" s="522"/>
      <c r="K514" s="523"/>
      <c r="L514" s="524"/>
      <c r="M514" s="561"/>
      <c r="N514" s="575"/>
      <c r="O514" s="414" t="s">
        <v>799</v>
      </c>
      <c r="P514" s="133" t="s">
        <v>916</v>
      </c>
    </row>
    <row r="515" spans="1:16" ht="21" x14ac:dyDescent="0.35">
      <c r="A515" s="401"/>
      <c r="B515" s="582"/>
      <c r="C515" s="335"/>
      <c r="D515" s="496"/>
      <c r="E515" s="484"/>
      <c r="F515" s="507"/>
      <c r="G515" s="68"/>
      <c r="H515" s="494"/>
      <c r="I515" s="522"/>
      <c r="J515" s="522"/>
      <c r="K515" s="523"/>
      <c r="L515" s="524"/>
      <c r="M515" s="561"/>
      <c r="N515" s="575"/>
      <c r="O515" s="414" t="s">
        <v>262</v>
      </c>
      <c r="P515" s="133" t="s">
        <v>612</v>
      </c>
    </row>
    <row r="516" spans="1:16" ht="21" x14ac:dyDescent="0.35">
      <c r="A516" s="401"/>
      <c r="B516" s="582"/>
      <c r="C516" s="335"/>
      <c r="D516" s="496"/>
      <c r="E516" s="484"/>
      <c r="F516" s="507"/>
      <c r="G516" s="68"/>
      <c r="H516" s="494"/>
      <c r="I516" s="522"/>
      <c r="J516" s="522"/>
      <c r="K516" s="523"/>
      <c r="L516" s="524"/>
      <c r="M516" s="561"/>
      <c r="N516" s="575"/>
      <c r="O516" s="414" t="s">
        <v>793</v>
      </c>
      <c r="P516" s="133" t="s">
        <v>244</v>
      </c>
    </row>
    <row r="517" spans="1:16" ht="21" x14ac:dyDescent="0.35">
      <c r="A517" s="401"/>
      <c r="B517" s="582"/>
      <c r="C517" s="335"/>
      <c r="D517" s="496"/>
      <c r="E517" s="484"/>
      <c r="F517" s="507"/>
      <c r="G517" s="68"/>
      <c r="H517" s="494"/>
      <c r="I517" s="522"/>
      <c r="J517" s="522"/>
      <c r="K517" s="523"/>
      <c r="L517" s="524"/>
      <c r="M517" s="561"/>
      <c r="N517" s="575"/>
      <c r="O517" s="414" t="s">
        <v>201</v>
      </c>
      <c r="P517" s="133" t="s">
        <v>245</v>
      </c>
    </row>
    <row r="518" spans="1:16" ht="21" x14ac:dyDescent="0.35">
      <c r="A518" s="401"/>
      <c r="B518" s="582"/>
      <c r="C518" s="335"/>
      <c r="D518" s="496"/>
      <c r="E518" s="484"/>
      <c r="F518" s="507"/>
      <c r="G518" s="68"/>
      <c r="H518" s="494"/>
      <c r="I518" s="522"/>
      <c r="J518" s="522"/>
      <c r="K518" s="523"/>
      <c r="L518" s="524"/>
      <c r="M518" s="561"/>
      <c r="N518" s="575"/>
      <c r="O518" s="399">
        <v>45666</v>
      </c>
      <c r="P518" s="342" t="s">
        <v>246</v>
      </c>
    </row>
    <row r="519" spans="1:16" ht="21" x14ac:dyDescent="0.35">
      <c r="A519" s="401"/>
      <c r="B519" s="582"/>
      <c r="C519" s="335"/>
      <c r="D519" s="496"/>
      <c r="E519" s="484"/>
      <c r="F519" s="507"/>
      <c r="G519" s="68"/>
      <c r="H519" s="494"/>
      <c r="I519" s="522"/>
      <c r="J519" s="522"/>
      <c r="K519" s="523"/>
      <c r="L519" s="524"/>
      <c r="M519" s="561"/>
      <c r="N519" s="574"/>
      <c r="O519" s="142" t="s">
        <v>265</v>
      </c>
      <c r="P519" s="342" t="s">
        <v>266</v>
      </c>
    </row>
    <row r="520" spans="1:16" ht="21" x14ac:dyDescent="0.35">
      <c r="A520" s="401"/>
      <c r="B520" s="582"/>
      <c r="C520" s="335"/>
      <c r="D520" s="496"/>
      <c r="E520" s="459"/>
      <c r="F520" s="498"/>
      <c r="G520" s="55"/>
      <c r="H520" s="467"/>
      <c r="I520" s="330"/>
      <c r="J520" s="330"/>
      <c r="K520" s="331"/>
      <c r="L520" s="516"/>
      <c r="M520" s="565"/>
      <c r="N520" s="574"/>
      <c r="O520" s="138" t="s">
        <v>1604</v>
      </c>
      <c r="P520" s="342" t="s">
        <v>510</v>
      </c>
    </row>
    <row r="521" spans="1:16" ht="21" x14ac:dyDescent="0.35">
      <c r="A521" s="969"/>
      <c r="B521" s="970"/>
      <c r="C521" s="971"/>
      <c r="D521" s="972"/>
      <c r="E521" s="973"/>
      <c r="F521" s="507"/>
      <c r="G521" s="974"/>
      <c r="H521" s="975"/>
      <c r="I521" s="976"/>
      <c r="J521" s="976"/>
      <c r="K521" s="977"/>
      <c r="L521" s="524"/>
      <c r="M521" s="561"/>
      <c r="N521" s="574"/>
      <c r="O521" s="967" t="s">
        <v>529</v>
      </c>
      <c r="P521" s="978" t="s">
        <v>298</v>
      </c>
    </row>
    <row r="522" spans="1:16" ht="21" x14ac:dyDescent="0.35">
      <c r="A522" s="396"/>
      <c r="B522" s="67" t="s">
        <v>90</v>
      </c>
      <c r="C522" s="397"/>
      <c r="D522" s="583"/>
      <c r="E522" s="484"/>
      <c r="F522" s="507"/>
      <c r="G522" s="68"/>
      <c r="H522" s="494"/>
      <c r="I522" s="522"/>
      <c r="J522" s="522"/>
      <c r="K522" s="523"/>
      <c r="L522" s="524"/>
      <c r="M522" s="561"/>
      <c r="N522" s="584"/>
      <c r="O522" s="399"/>
      <c r="P522" s="402"/>
    </row>
    <row r="523" spans="1:16" ht="21" x14ac:dyDescent="0.35">
      <c r="A523" s="401">
        <v>7</v>
      </c>
      <c r="B523" s="115" t="s">
        <v>917</v>
      </c>
      <c r="C523" s="335">
        <v>404000</v>
      </c>
      <c r="D523" s="496">
        <v>403999.47</v>
      </c>
      <c r="E523" s="484" t="s">
        <v>918</v>
      </c>
      <c r="F523" s="507">
        <f>C523-D523</f>
        <v>0.53000000002793968</v>
      </c>
      <c r="G523" s="68">
        <v>403999.47</v>
      </c>
      <c r="H523" s="494">
        <v>0</v>
      </c>
      <c r="I523" s="522">
        <v>0</v>
      </c>
      <c r="J523" s="522">
        <v>0</v>
      </c>
      <c r="K523" s="523">
        <f>+H523+I523+J523</f>
        <v>0</v>
      </c>
      <c r="L523" s="524">
        <v>403999.47</v>
      </c>
      <c r="M523" s="513"/>
      <c r="N523" s="341" t="s">
        <v>919</v>
      </c>
      <c r="O523" s="341" t="s">
        <v>235</v>
      </c>
      <c r="P523" s="128" t="s">
        <v>920</v>
      </c>
    </row>
    <row r="524" spans="1:16" ht="21" x14ac:dyDescent="0.35">
      <c r="A524" s="401"/>
      <c r="B524" s="115" t="s">
        <v>717</v>
      </c>
      <c r="C524" s="335"/>
      <c r="D524" s="496"/>
      <c r="E524" s="484"/>
      <c r="F524" s="507"/>
      <c r="G524" s="68"/>
      <c r="H524" s="494"/>
      <c r="I524" s="522"/>
      <c r="J524" s="522"/>
      <c r="K524" s="523"/>
      <c r="L524" s="524"/>
      <c r="M524" s="513"/>
      <c r="N524" s="341"/>
      <c r="O524" s="341"/>
      <c r="P524" s="128" t="s">
        <v>921</v>
      </c>
    </row>
    <row r="525" spans="1:16" ht="21" x14ac:dyDescent="0.35">
      <c r="A525" s="401"/>
      <c r="B525" s="115" t="s">
        <v>922</v>
      </c>
      <c r="C525" s="335"/>
      <c r="D525" s="496"/>
      <c r="E525" s="484"/>
      <c r="F525" s="507"/>
      <c r="G525" s="68"/>
      <c r="H525" s="494"/>
      <c r="I525" s="522"/>
      <c r="J525" s="522"/>
      <c r="K525" s="523"/>
      <c r="L525" s="524"/>
      <c r="M525" s="513"/>
      <c r="N525" s="341"/>
      <c r="O525" s="341" t="s">
        <v>591</v>
      </c>
      <c r="P525" s="342" t="s">
        <v>886</v>
      </c>
    </row>
    <row r="526" spans="1:16" ht="21" x14ac:dyDescent="0.35">
      <c r="A526" s="401"/>
      <c r="B526" s="115" t="s">
        <v>923</v>
      </c>
      <c r="C526" s="335"/>
      <c r="D526" s="496"/>
      <c r="E526" s="484"/>
      <c r="F526" s="507"/>
      <c r="G526" s="68"/>
      <c r="H526" s="494"/>
      <c r="I526" s="522"/>
      <c r="J526" s="522"/>
      <c r="K526" s="523"/>
      <c r="L526" s="524"/>
      <c r="M526" s="513"/>
      <c r="N526" s="414"/>
      <c r="O526" s="414" t="s">
        <v>410</v>
      </c>
      <c r="P526" s="133" t="s">
        <v>594</v>
      </c>
    </row>
    <row r="527" spans="1:16" ht="21" x14ac:dyDescent="0.35">
      <c r="A527" s="44"/>
      <c r="B527" s="115" t="s">
        <v>924</v>
      </c>
      <c r="C527" s="335"/>
      <c r="D527" s="550"/>
      <c r="E527" s="459"/>
      <c r="F527" s="498"/>
      <c r="G527" s="55"/>
      <c r="H527" s="467"/>
      <c r="I527" s="330"/>
      <c r="J527" s="330"/>
      <c r="K527" s="331"/>
      <c r="L527" s="516"/>
      <c r="M527" s="332"/>
      <c r="N527" s="414"/>
      <c r="O527" s="414" t="s">
        <v>888</v>
      </c>
      <c r="P527" s="133" t="s">
        <v>419</v>
      </c>
    </row>
    <row r="528" spans="1:16" ht="21" x14ac:dyDescent="0.35">
      <c r="A528" s="126"/>
      <c r="B528" s="115"/>
      <c r="C528" s="397"/>
      <c r="D528" s="521"/>
      <c r="E528" s="484"/>
      <c r="F528" s="507"/>
      <c r="G528" s="68"/>
      <c r="H528" s="494"/>
      <c r="I528" s="522"/>
      <c r="J528" s="522"/>
      <c r="K528" s="523"/>
      <c r="L528" s="524"/>
      <c r="M528" s="513"/>
      <c r="N528" s="414"/>
      <c r="O528" s="414" t="s">
        <v>890</v>
      </c>
      <c r="P528" s="133" t="s">
        <v>891</v>
      </c>
    </row>
    <row r="529" spans="1:16" ht="21" x14ac:dyDescent="0.35">
      <c r="A529" s="44"/>
      <c r="B529" s="51"/>
      <c r="C529" s="335"/>
      <c r="D529" s="550"/>
      <c r="E529" s="459"/>
      <c r="F529" s="498"/>
      <c r="G529" s="55"/>
      <c r="H529" s="467"/>
      <c r="I529" s="330"/>
      <c r="J529" s="330"/>
      <c r="K529" s="331"/>
      <c r="L529" s="516"/>
      <c r="M529" s="332"/>
      <c r="N529" s="414"/>
      <c r="O529" s="414" t="s">
        <v>893</v>
      </c>
      <c r="P529" s="133" t="s">
        <v>421</v>
      </c>
    </row>
    <row r="530" spans="1:16" ht="21" x14ac:dyDescent="0.35">
      <c r="A530" s="44"/>
      <c r="B530" s="51"/>
      <c r="C530" s="335"/>
      <c r="D530" s="550"/>
      <c r="E530" s="459"/>
      <c r="F530" s="498"/>
      <c r="G530" s="55"/>
      <c r="H530" s="467"/>
      <c r="I530" s="330"/>
      <c r="J530" s="330"/>
      <c r="K530" s="331"/>
      <c r="L530" s="516"/>
      <c r="M530" s="332"/>
      <c r="N530" s="564"/>
      <c r="O530" s="414" t="s">
        <v>894</v>
      </c>
      <c r="P530" s="270" t="s">
        <v>895</v>
      </c>
    </row>
    <row r="531" spans="1:16" ht="21" x14ac:dyDescent="0.35">
      <c r="A531" s="44"/>
      <c r="B531" s="51"/>
      <c r="C531" s="335"/>
      <c r="D531" s="550"/>
      <c r="E531" s="459"/>
      <c r="F531" s="498"/>
      <c r="G531" s="55"/>
      <c r="H531" s="467"/>
      <c r="I531" s="330"/>
      <c r="J531" s="330"/>
      <c r="K531" s="331"/>
      <c r="L531" s="516"/>
      <c r="M531" s="332"/>
      <c r="N531" s="416"/>
      <c r="O531" s="585" t="s">
        <v>243</v>
      </c>
      <c r="P531" s="133" t="s">
        <v>896</v>
      </c>
    </row>
    <row r="532" spans="1:16" ht="21" x14ac:dyDescent="0.35">
      <c r="A532" s="44"/>
      <c r="B532" s="949"/>
      <c r="C532" s="335"/>
      <c r="D532" s="550"/>
      <c r="E532" s="459"/>
      <c r="F532" s="498"/>
      <c r="G532" s="55"/>
      <c r="H532" s="467"/>
      <c r="I532" s="1182"/>
      <c r="J532" s="1182"/>
      <c r="K532" s="331"/>
      <c r="L532" s="516"/>
      <c r="M532" s="332"/>
      <c r="N532" s="1232"/>
      <c r="O532" s="1233" t="s">
        <v>897</v>
      </c>
      <c r="P532" s="1159" t="s">
        <v>898</v>
      </c>
    </row>
    <row r="533" spans="1:16" ht="21" x14ac:dyDescent="0.35">
      <c r="A533" s="126"/>
      <c r="B533" s="67"/>
      <c r="C533" s="397"/>
      <c r="D533" s="521"/>
      <c r="E533" s="484"/>
      <c r="F533" s="507"/>
      <c r="G533" s="68"/>
      <c r="H533" s="494"/>
      <c r="I533" s="522"/>
      <c r="J533" s="522"/>
      <c r="K533" s="523"/>
      <c r="L533" s="524"/>
      <c r="M533" s="513"/>
      <c r="N533" s="586"/>
      <c r="O533" s="580" t="s">
        <v>899</v>
      </c>
      <c r="P533" s="487" t="s">
        <v>880</v>
      </c>
    </row>
    <row r="534" spans="1:16" ht="21" x14ac:dyDescent="0.35">
      <c r="A534" s="126"/>
      <c r="B534" s="67"/>
      <c r="C534" s="397"/>
      <c r="D534" s="521"/>
      <c r="E534" s="484"/>
      <c r="F534" s="507"/>
      <c r="G534" s="68"/>
      <c r="H534" s="494"/>
      <c r="I534" s="522"/>
      <c r="J534" s="522"/>
      <c r="K534" s="523"/>
      <c r="L534" s="524"/>
      <c r="M534" s="513"/>
      <c r="N534" s="574"/>
      <c r="O534" s="405">
        <v>45635</v>
      </c>
      <c r="P534" s="342" t="s">
        <v>751</v>
      </c>
    </row>
    <row r="535" spans="1:16" ht="21" x14ac:dyDescent="0.35">
      <c r="A535" s="126"/>
      <c r="B535" s="67"/>
      <c r="C535" s="397"/>
      <c r="D535" s="521"/>
      <c r="E535" s="484"/>
      <c r="F535" s="507"/>
      <c r="G535" s="68"/>
      <c r="H535" s="494"/>
      <c r="I535" s="522"/>
      <c r="J535" s="522"/>
      <c r="K535" s="523"/>
      <c r="L535" s="524"/>
      <c r="M535" s="513"/>
      <c r="N535" s="563"/>
      <c r="O535" s="399">
        <v>45636</v>
      </c>
      <c r="P535" s="402" t="s">
        <v>245</v>
      </c>
    </row>
    <row r="536" spans="1:16" ht="21" x14ac:dyDescent="0.35">
      <c r="A536" s="126"/>
      <c r="B536" s="587"/>
      <c r="C536" s="397"/>
      <c r="D536" s="521"/>
      <c r="E536" s="484"/>
      <c r="F536" s="507"/>
      <c r="G536" s="68"/>
      <c r="H536" s="494"/>
      <c r="I536" s="522"/>
      <c r="J536" s="522"/>
      <c r="K536" s="523"/>
      <c r="L536" s="524"/>
      <c r="M536" s="513"/>
      <c r="N536" s="399"/>
      <c r="O536" s="399">
        <v>45677</v>
      </c>
      <c r="P536" s="402" t="s">
        <v>246</v>
      </c>
    </row>
    <row r="537" spans="1:16" ht="21" x14ac:dyDescent="0.35">
      <c r="A537" s="126"/>
      <c r="B537" s="587"/>
      <c r="C537" s="397"/>
      <c r="D537" s="521"/>
      <c r="E537" s="484"/>
      <c r="F537" s="507"/>
      <c r="G537" s="68"/>
      <c r="H537" s="494"/>
      <c r="I537" s="522"/>
      <c r="J537" s="522"/>
      <c r="K537" s="523"/>
      <c r="L537" s="524"/>
      <c r="M537" s="513"/>
      <c r="N537" s="399"/>
      <c r="O537" s="399">
        <v>45716</v>
      </c>
      <c r="P537" s="402" t="s">
        <v>266</v>
      </c>
    </row>
    <row r="538" spans="1:16" ht="21" x14ac:dyDescent="0.35">
      <c r="A538" s="514"/>
      <c r="B538" s="403"/>
      <c r="C538" s="329"/>
      <c r="D538" s="329"/>
      <c r="E538" s="459"/>
      <c r="F538" s="452"/>
      <c r="G538" s="55"/>
      <c r="H538" s="467"/>
      <c r="I538" s="329"/>
      <c r="J538" s="329"/>
      <c r="K538" s="332"/>
      <c r="L538" s="452"/>
      <c r="M538" s="332"/>
      <c r="N538" s="543"/>
      <c r="O538" s="341" t="s">
        <v>1602</v>
      </c>
      <c r="P538" s="403" t="s">
        <v>427</v>
      </c>
    </row>
    <row r="539" spans="1:16" ht="21" x14ac:dyDescent="0.35">
      <c r="A539" s="588"/>
      <c r="B539" s="588" t="s">
        <v>925</v>
      </c>
      <c r="C539" s="589">
        <f>SUM(C427:C538)</f>
        <v>7729000</v>
      </c>
      <c r="D539" s="589">
        <f>SUM(D427:D538)</f>
        <v>7293931.8999999994</v>
      </c>
      <c r="E539" s="589"/>
      <c r="F539" s="589">
        <f>SUM(F427:F538)</f>
        <v>435068.10000000009</v>
      </c>
      <c r="G539" s="589">
        <f>SUM(G427:G538)</f>
        <v>1101363.47</v>
      </c>
      <c r="H539" s="589">
        <f>SUM(H427:H538)</f>
        <v>0</v>
      </c>
      <c r="I539" s="589">
        <f>SUM(I427:I538)</f>
        <v>183708</v>
      </c>
      <c r="J539" s="589">
        <f>SUM(J430:J538)</f>
        <v>6008860.4299999997</v>
      </c>
      <c r="K539" s="589">
        <f>SUM(K427:K538)</f>
        <v>6192568.4299999997</v>
      </c>
      <c r="L539" s="589">
        <f>SUM(L427:L538)</f>
        <v>7293931.8999999994</v>
      </c>
      <c r="M539" s="589">
        <f>SUM(M427:M538)</f>
        <v>0</v>
      </c>
      <c r="N539" s="590"/>
      <c r="O539" s="590"/>
      <c r="P539" s="591"/>
    </row>
    <row r="540" spans="1:16" ht="21" x14ac:dyDescent="0.35">
      <c r="A540" s="592"/>
      <c r="B540" s="592" t="s">
        <v>926</v>
      </c>
      <c r="C540" s="593">
        <f t="shared" ref="C540:M540" si="1">C426+C539</f>
        <v>19066430</v>
      </c>
      <c r="D540" s="593">
        <f t="shared" si="1"/>
        <v>18544490.899999999</v>
      </c>
      <c r="E540" s="593">
        <f t="shared" si="1"/>
        <v>0</v>
      </c>
      <c r="F540" s="593">
        <f t="shared" si="1"/>
        <v>521939.10000000009</v>
      </c>
      <c r="G540" s="593">
        <f t="shared" si="1"/>
        <v>7985193.4699999997</v>
      </c>
      <c r="H540" s="593">
        <f t="shared" si="1"/>
        <v>0</v>
      </c>
      <c r="I540" s="593">
        <f t="shared" si="1"/>
        <v>4550437</v>
      </c>
      <c r="J540" s="593">
        <f t="shared" si="1"/>
        <v>6008860.4299999997</v>
      </c>
      <c r="K540" s="593">
        <f t="shared" si="1"/>
        <v>10559297.43</v>
      </c>
      <c r="L540" s="593">
        <f t="shared" si="1"/>
        <v>18544490.899999999</v>
      </c>
      <c r="M540" s="593">
        <f t="shared" si="1"/>
        <v>0</v>
      </c>
      <c r="N540" s="594"/>
      <c r="O540" s="594"/>
      <c r="P540" s="595"/>
    </row>
    <row r="541" spans="1:16" x14ac:dyDescent="0.25"/>
    <row r="542" spans="1:16" x14ac:dyDescent="0.25"/>
    <row r="543" spans="1:16" x14ac:dyDescent="0.25"/>
    <row r="544" spans="1:16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</sheetData>
  <mergeCells count="15">
    <mergeCell ref="O6:O9"/>
    <mergeCell ref="P6:P9"/>
    <mergeCell ref="Q6:Q9"/>
    <mergeCell ref="A1:Q1"/>
    <mergeCell ref="A2:Q2"/>
    <mergeCell ref="A3:Q3"/>
    <mergeCell ref="A4:Q4"/>
    <mergeCell ref="A5:Q5"/>
    <mergeCell ref="A6:A9"/>
    <mergeCell ref="B6:B9"/>
    <mergeCell ref="C6:C8"/>
    <mergeCell ref="D6:D8"/>
    <mergeCell ref="E6:E9"/>
    <mergeCell ref="G6:G8"/>
    <mergeCell ref="H6:K6"/>
  </mergeCells>
  <printOptions horizontalCentered="1"/>
  <pageMargins left="0.23622047244094491" right="0.23622047244094491" top="0.39370078740157483" bottom="0.27559055118110237" header="0" footer="0"/>
  <pageSetup paperSize="5" scale="51" firstPageNumber="19" fitToHeight="0" orientation="landscape" useFirstPageNumber="1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C0D9"/>
    <pageSetUpPr fitToPage="1"/>
  </sheetPr>
  <dimension ref="A1:N1079"/>
  <sheetViews>
    <sheetView zoomScale="60" zoomScaleNormal="60" workbookViewId="0">
      <pane xSplit="5" ySplit="9" topLeftCell="F10" activePane="bottomRight" state="frozen"/>
      <selection activeCell="F11" sqref="F11:H11"/>
      <selection pane="topRight" activeCell="F11" sqref="F11:H11"/>
      <selection pane="bottomLeft" activeCell="F11" sqref="F11:H11"/>
      <selection pane="bottomRight" activeCell="A3" sqref="A3:N3"/>
    </sheetView>
  </sheetViews>
  <sheetFormatPr defaultColWidth="14.42578125" defaultRowHeight="15" customHeight="1" x14ac:dyDescent="0.25"/>
  <cols>
    <col min="1" max="1" width="4.7109375" style="19" customWidth="1"/>
    <col min="2" max="2" width="91.5703125" style="19" customWidth="1"/>
    <col min="3" max="3" width="17.42578125" style="19" customWidth="1"/>
    <col min="4" max="4" width="15.5703125" style="19" customWidth="1"/>
    <col min="5" max="5" width="17" style="19" customWidth="1"/>
    <col min="6" max="6" width="17.85546875" style="19" customWidth="1"/>
    <col min="7" max="7" width="21" style="19" customWidth="1"/>
    <col min="8" max="8" width="17" style="19" customWidth="1"/>
    <col min="9" max="9" width="17.85546875" style="19" customWidth="1"/>
    <col min="10" max="10" width="31" style="19" customWidth="1"/>
    <col min="11" max="11" width="17" style="19" customWidth="1"/>
    <col min="12" max="12" width="18.28515625" style="19" customWidth="1"/>
    <col min="13" max="13" width="80.5703125" style="19" customWidth="1"/>
    <col min="14" max="14" width="0.85546875" style="19" hidden="1" customWidth="1"/>
    <col min="15" max="26" width="6.85546875" style="19" customWidth="1"/>
    <col min="27" max="16384" width="14.42578125" style="19"/>
  </cols>
  <sheetData>
    <row r="1" spans="1:14" ht="21" customHeight="1" x14ac:dyDescent="0.25">
      <c r="A1" s="1354" t="s">
        <v>19</v>
      </c>
      <c r="B1" s="1343"/>
      <c r="C1" s="1343"/>
      <c r="D1" s="1343"/>
      <c r="E1" s="1343"/>
      <c r="F1" s="1343"/>
      <c r="G1" s="1343"/>
      <c r="H1" s="1343"/>
      <c r="I1" s="1343"/>
      <c r="J1" s="1343"/>
      <c r="K1" s="1343"/>
      <c r="L1" s="1343"/>
      <c r="M1" s="1343"/>
      <c r="N1" s="1343"/>
    </row>
    <row r="2" spans="1:14" ht="21" customHeight="1" x14ac:dyDescent="0.25">
      <c r="A2" s="1354" t="s">
        <v>334</v>
      </c>
      <c r="B2" s="1343"/>
      <c r="C2" s="1343"/>
      <c r="D2" s="1343"/>
      <c r="E2" s="1343"/>
      <c r="F2" s="1343"/>
      <c r="G2" s="1343"/>
      <c r="H2" s="1343"/>
      <c r="I2" s="1343"/>
      <c r="J2" s="1343"/>
      <c r="K2" s="1343"/>
      <c r="L2" s="1343"/>
      <c r="M2" s="1343"/>
      <c r="N2" s="1343"/>
    </row>
    <row r="3" spans="1:14" ht="21" customHeight="1" x14ac:dyDescent="0.25">
      <c r="A3" s="1354" t="s">
        <v>1670</v>
      </c>
      <c r="B3" s="1343"/>
      <c r="C3" s="1343"/>
      <c r="D3" s="1343"/>
      <c r="E3" s="1343"/>
      <c r="F3" s="1343"/>
      <c r="G3" s="1343"/>
      <c r="H3" s="1343"/>
      <c r="I3" s="1343"/>
      <c r="J3" s="1343"/>
      <c r="K3" s="1343"/>
      <c r="L3" s="1343"/>
      <c r="M3" s="1343"/>
      <c r="N3" s="1343"/>
    </row>
    <row r="4" spans="1:14" ht="21" customHeight="1" x14ac:dyDescent="0.25">
      <c r="A4" s="1354" t="s">
        <v>927</v>
      </c>
      <c r="B4" s="1343"/>
      <c r="C4" s="1343"/>
      <c r="D4" s="1343"/>
      <c r="E4" s="1343"/>
      <c r="F4" s="1343"/>
      <c r="G4" s="1343"/>
      <c r="H4" s="1343"/>
      <c r="I4" s="1343"/>
      <c r="J4" s="1343"/>
      <c r="K4" s="1343"/>
      <c r="L4" s="1343"/>
      <c r="M4" s="1343"/>
      <c r="N4" s="1343"/>
    </row>
    <row r="5" spans="1:14" ht="21" customHeight="1" x14ac:dyDescent="0.25">
      <c r="A5" s="1355" t="s">
        <v>24</v>
      </c>
      <c r="B5" s="1345"/>
      <c r="C5" s="1345"/>
      <c r="D5" s="1345"/>
      <c r="E5" s="1345"/>
      <c r="F5" s="1345"/>
      <c r="G5" s="1345"/>
      <c r="H5" s="1345"/>
      <c r="I5" s="1345"/>
      <c r="J5" s="1345"/>
      <c r="K5" s="1345"/>
      <c r="L5" s="1345"/>
      <c r="M5" s="1345"/>
      <c r="N5" s="1345"/>
    </row>
    <row r="6" spans="1:14" ht="21" customHeight="1" x14ac:dyDescent="0.25">
      <c r="A6" s="1346" t="s">
        <v>25</v>
      </c>
      <c r="B6" s="1346" t="s">
        <v>26</v>
      </c>
      <c r="C6" s="1336" t="s">
        <v>335</v>
      </c>
      <c r="D6" s="1370" t="s">
        <v>336</v>
      </c>
      <c r="E6" s="1338" t="s">
        <v>30</v>
      </c>
      <c r="F6" s="1339" t="s">
        <v>31</v>
      </c>
      <c r="G6" s="1340"/>
      <c r="H6" s="1340"/>
      <c r="I6" s="1341"/>
      <c r="J6" s="191" t="s">
        <v>32</v>
      </c>
      <c r="K6" s="191" t="s">
        <v>337</v>
      </c>
      <c r="L6" s="1356" t="s">
        <v>33</v>
      </c>
      <c r="M6" s="1368" t="s">
        <v>338</v>
      </c>
      <c r="N6" s="1346" t="s">
        <v>339</v>
      </c>
    </row>
    <row r="7" spans="1:14" ht="21" customHeight="1" x14ac:dyDescent="0.25">
      <c r="A7" s="1337"/>
      <c r="B7" s="1337"/>
      <c r="C7" s="1337"/>
      <c r="D7" s="1337"/>
      <c r="E7" s="1337"/>
      <c r="F7" s="27" t="s">
        <v>36</v>
      </c>
      <c r="G7" s="28" t="s">
        <v>340</v>
      </c>
      <c r="H7" s="28" t="s">
        <v>38</v>
      </c>
      <c r="I7" s="192" t="s">
        <v>39</v>
      </c>
      <c r="J7" s="192" t="s">
        <v>31</v>
      </c>
      <c r="K7" s="192" t="s">
        <v>341</v>
      </c>
      <c r="L7" s="1349"/>
      <c r="M7" s="1352"/>
      <c r="N7" s="1337"/>
    </row>
    <row r="8" spans="1:14" ht="21" customHeight="1" x14ac:dyDescent="0.25">
      <c r="A8" s="1337"/>
      <c r="B8" s="1337"/>
      <c r="C8" s="1337"/>
      <c r="D8" s="1337"/>
      <c r="E8" s="1337"/>
      <c r="F8" s="31" t="s">
        <v>42</v>
      </c>
      <c r="G8" s="32" t="s">
        <v>43</v>
      </c>
      <c r="H8" s="32" t="s">
        <v>44</v>
      </c>
      <c r="I8" s="192" t="s">
        <v>342</v>
      </c>
      <c r="J8" s="192" t="s">
        <v>343</v>
      </c>
      <c r="K8" s="192" t="s">
        <v>344</v>
      </c>
      <c r="L8" s="1349"/>
      <c r="M8" s="1352"/>
      <c r="N8" s="1337"/>
    </row>
    <row r="9" spans="1:14" ht="21" customHeight="1" x14ac:dyDescent="0.25">
      <c r="A9" s="1347"/>
      <c r="B9" s="1347"/>
      <c r="C9" s="193" t="s">
        <v>48</v>
      </c>
      <c r="D9" s="1347"/>
      <c r="E9" s="193" t="s">
        <v>49</v>
      </c>
      <c r="F9" s="194" t="s">
        <v>50</v>
      </c>
      <c r="G9" s="194" t="s">
        <v>345</v>
      </c>
      <c r="H9" s="194" t="s">
        <v>52</v>
      </c>
      <c r="I9" s="195" t="s">
        <v>346</v>
      </c>
      <c r="J9" s="195" t="s">
        <v>347</v>
      </c>
      <c r="K9" s="195" t="s">
        <v>348</v>
      </c>
      <c r="L9" s="1350"/>
      <c r="M9" s="1353"/>
      <c r="N9" s="1347"/>
    </row>
    <row r="10" spans="1:14" ht="21" x14ac:dyDescent="0.25">
      <c r="A10" s="596"/>
      <c r="B10" s="597" t="s">
        <v>208</v>
      </c>
      <c r="C10" s="598"/>
      <c r="D10" s="599"/>
      <c r="E10" s="598"/>
      <c r="F10" s="600"/>
      <c r="G10" s="600"/>
      <c r="H10" s="600"/>
      <c r="I10" s="601"/>
      <c r="J10" s="192"/>
      <c r="K10" s="192"/>
      <c r="L10" s="602"/>
      <c r="M10" s="603"/>
      <c r="N10" s="276"/>
    </row>
    <row r="11" spans="1:14" ht="21" x14ac:dyDescent="0.35">
      <c r="A11" s="126"/>
      <c r="B11" s="604" t="s">
        <v>61</v>
      </c>
      <c r="C11" s="605"/>
      <c r="D11" s="138"/>
      <c r="E11" s="89"/>
      <c r="F11" s="220"/>
      <c r="G11" s="220"/>
      <c r="H11" s="220"/>
      <c r="I11" s="221"/>
      <c r="J11" s="208"/>
      <c r="K11" s="208"/>
      <c r="L11" s="606"/>
      <c r="M11" s="607"/>
      <c r="N11" s="608"/>
    </row>
    <row r="12" spans="1:14" ht="21" x14ac:dyDescent="0.35">
      <c r="A12" s="126"/>
      <c r="B12" s="609" t="s">
        <v>352</v>
      </c>
      <c r="C12" s="605"/>
      <c r="D12" s="213"/>
      <c r="E12" s="89"/>
      <c r="F12" s="89"/>
      <c r="G12" s="89"/>
      <c r="H12" s="89"/>
      <c r="I12" s="610"/>
      <c r="J12" s="223"/>
      <c r="K12" s="208"/>
      <c r="L12" s="606"/>
      <c r="M12" s="607"/>
      <c r="N12" s="608"/>
    </row>
    <row r="13" spans="1:14" ht="21" x14ac:dyDescent="0.35">
      <c r="A13" s="126">
        <v>1</v>
      </c>
      <c r="B13" s="334" t="s">
        <v>928</v>
      </c>
      <c r="C13" s="611">
        <v>78500</v>
      </c>
      <c r="D13" s="213" t="s">
        <v>929</v>
      </c>
      <c r="E13" s="89">
        <v>78375</v>
      </c>
      <c r="F13" s="89"/>
      <c r="G13" s="89"/>
      <c r="H13" s="89"/>
      <c r="I13" s="610">
        <f>+F13+G13+H13</f>
        <v>0</v>
      </c>
      <c r="J13" s="223">
        <f>+E13+I13</f>
        <v>78375</v>
      </c>
      <c r="K13" s="208">
        <f>+C13-J13</f>
        <v>125</v>
      </c>
      <c r="L13" s="612">
        <v>24760</v>
      </c>
      <c r="M13" s="607" t="s">
        <v>930</v>
      </c>
      <c r="N13" s="608"/>
    </row>
    <row r="14" spans="1:14" ht="21" x14ac:dyDescent="0.35">
      <c r="A14" s="126"/>
      <c r="B14" s="613" t="s">
        <v>931</v>
      </c>
      <c r="C14" s="611"/>
      <c r="D14" s="213"/>
      <c r="E14" s="89"/>
      <c r="F14" s="89"/>
      <c r="G14" s="89"/>
      <c r="H14" s="89"/>
      <c r="I14" s="610"/>
      <c r="J14" s="223"/>
      <c r="K14" s="208"/>
      <c r="L14" s="606">
        <v>24770</v>
      </c>
      <c r="M14" s="614" t="s">
        <v>932</v>
      </c>
      <c r="N14" s="608"/>
    </row>
    <row r="15" spans="1:14" ht="21" x14ac:dyDescent="0.25">
      <c r="A15" s="126"/>
      <c r="B15" s="613" t="s">
        <v>933</v>
      </c>
      <c r="C15" s="611"/>
      <c r="D15" s="213"/>
      <c r="E15" s="89"/>
      <c r="F15" s="89"/>
      <c r="G15" s="89"/>
      <c r="H15" s="89"/>
      <c r="I15" s="610"/>
      <c r="J15" s="223"/>
      <c r="K15" s="208"/>
      <c r="L15" s="228" t="s">
        <v>934</v>
      </c>
      <c r="M15" s="615" t="s">
        <v>935</v>
      </c>
      <c r="N15" s="608"/>
    </row>
    <row r="16" spans="1:14" ht="21" x14ac:dyDescent="0.25">
      <c r="A16" s="203"/>
      <c r="B16" s="616" t="s">
        <v>936</v>
      </c>
      <c r="C16" s="89"/>
      <c r="D16" s="617"/>
      <c r="E16" s="89"/>
      <c r="F16" s="89"/>
      <c r="G16" s="89"/>
      <c r="H16" s="89"/>
      <c r="I16" s="610"/>
      <c r="J16" s="223"/>
      <c r="K16" s="208"/>
      <c r="L16" s="219">
        <v>24780</v>
      </c>
      <c r="M16" s="225" t="s">
        <v>937</v>
      </c>
      <c r="N16" s="608"/>
    </row>
    <row r="17" spans="1:14" ht="21" x14ac:dyDescent="0.25">
      <c r="A17" s="203"/>
      <c r="B17" s="616"/>
      <c r="C17" s="89"/>
      <c r="D17" s="617"/>
      <c r="E17" s="89"/>
      <c r="F17" s="89"/>
      <c r="G17" s="89"/>
      <c r="H17" s="89"/>
      <c r="I17" s="610"/>
      <c r="J17" s="223"/>
      <c r="K17" s="208"/>
      <c r="L17" s="219"/>
      <c r="M17" s="618" t="s">
        <v>938</v>
      </c>
      <c r="N17" s="608"/>
    </row>
    <row r="18" spans="1:14" ht="21" x14ac:dyDescent="0.25">
      <c r="A18" s="203"/>
      <c r="B18" s="616"/>
      <c r="C18" s="89"/>
      <c r="D18" s="617"/>
      <c r="E18" s="89"/>
      <c r="F18" s="89"/>
      <c r="G18" s="89"/>
      <c r="H18" s="89"/>
      <c r="I18" s="610"/>
      <c r="J18" s="223"/>
      <c r="K18" s="208"/>
      <c r="L18" s="219">
        <v>24782</v>
      </c>
      <c r="M18" s="618" t="s">
        <v>939</v>
      </c>
      <c r="N18" s="608"/>
    </row>
    <row r="19" spans="1:14" ht="21" x14ac:dyDescent="0.25">
      <c r="A19" s="203"/>
      <c r="B19" s="616"/>
      <c r="C19" s="89"/>
      <c r="D19" s="617"/>
      <c r="E19" s="89"/>
      <c r="F19" s="89"/>
      <c r="G19" s="89"/>
      <c r="H19" s="89"/>
      <c r="I19" s="610"/>
      <c r="J19" s="223"/>
      <c r="K19" s="208"/>
      <c r="L19" s="219">
        <v>24801</v>
      </c>
      <c r="M19" s="618" t="s">
        <v>940</v>
      </c>
      <c r="N19" s="608"/>
    </row>
    <row r="20" spans="1:14" ht="21" x14ac:dyDescent="0.35">
      <c r="A20" s="203"/>
      <c r="B20" s="616"/>
      <c r="C20" s="89"/>
      <c r="D20" s="617"/>
      <c r="E20" s="89"/>
      <c r="F20" s="89"/>
      <c r="G20" s="89"/>
      <c r="H20" s="89"/>
      <c r="I20" s="610"/>
      <c r="J20" s="223"/>
      <c r="K20" s="208"/>
      <c r="L20" s="219">
        <v>24804</v>
      </c>
      <c r="M20" s="58" t="s">
        <v>941</v>
      </c>
      <c r="N20" s="608"/>
    </row>
    <row r="21" spans="1:14" ht="21" x14ac:dyDescent="0.25">
      <c r="A21" s="203"/>
      <c r="B21" s="619"/>
      <c r="C21" s="89"/>
      <c r="D21" s="213"/>
      <c r="E21" s="89"/>
      <c r="F21" s="89"/>
      <c r="G21" s="89"/>
      <c r="H21" s="89"/>
      <c r="I21" s="610"/>
      <c r="J21" s="223"/>
      <c r="K21" s="208"/>
      <c r="L21" s="620">
        <v>24812</v>
      </c>
      <c r="M21" s="618" t="s">
        <v>942</v>
      </c>
      <c r="N21" s="608"/>
    </row>
    <row r="22" spans="1:14" ht="21" x14ac:dyDescent="0.25">
      <c r="A22" s="203"/>
      <c r="B22" s="621" t="s">
        <v>943</v>
      </c>
      <c r="C22" s="89"/>
      <c r="D22" s="213"/>
      <c r="E22" s="89"/>
      <c r="F22" s="89"/>
      <c r="G22" s="89"/>
      <c r="H22" s="89"/>
      <c r="I22" s="610"/>
      <c r="J22" s="223"/>
      <c r="K22" s="208"/>
      <c r="L22" s="622" t="s">
        <v>944</v>
      </c>
      <c r="M22" s="618" t="s">
        <v>945</v>
      </c>
      <c r="N22" s="608"/>
    </row>
    <row r="23" spans="1:14" ht="21" x14ac:dyDescent="0.25">
      <c r="A23" s="203"/>
      <c r="B23" s="621" t="s">
        <v>946</v>
      </c>
      <c r="C23" s="89"/>
      <c r="D23" s="213"/>
      <c r="E23" s="89"/>
      <c r="F23" s="89"/>
      <c r="G23" s="89"/>
      <c r="H23" s="89"/>
      <c r="I23" s="610"/>
      <c r="J23" s="223"/>
      <c r="K23" s="208"/>
      <c r="L23" s="228" t="s">
        <v>947</v>
      </c>
      <c r="M23" s="618" t="s">
        <v>948</v>
      </c>
      <c r="N23" s="608"/>
    </row>
    <row r="24" spans="1:14" ht="21" x14ac:dyDescent="0.25">
      <c r="A24" s="203"/>
      <c r="B24" s="621" t="s">
        <v>949</v>
      </c>
      <c r="C24" s="89"/>
      <c r="D24" s="213"/>
      <c r="E24" s="89"/>
      <c r="F24" s="89"/>
      <c r="G24" s="89"/>
      <c r="H24" s="89"/>
      <c r="I24" s="610"/>
      <c r="J24" s="223"/>
      <c r="K24" s="208"/>
      <c r="L24" s="235">
        <v>24846</v>
      </c>
      <c r="M24" s="618" t="s">
        <v>950</v>
      </c>
      <c r="N24" s="608"/>
    </row>
    <row r="25" spans="1:14" ht="21" x14ac:dyDescent="0.25">
      <c r="A25" s="276"/>
      <c r="B25" s="623" t="s">
        <v>951</v>
      </c>
      <c r="C25" s="253"/>
      <c r="D25" s="213"/>
      <c r="E25" s="89"/>
      <c r="F25" s="89"/>
      <c r="G25" s="89"/>
      <c r="H25" s="89"/>
      <c r="I25" s="610"/>
      <c r="J25" s="223"/>
      <c r="K25" s="208"/>
      <c r="L25" s="235">
        <v>24901</v>
      </c>
      <c r="M25" s="618" t="s">
        <v>1603</v>
      </c>
      <c r="N25" s="608"/>
    </row>
    <row r="26" spans="1:14" ht="21" x14ac:dyDescent="0.25">
      <c r="A26" s="276"/>
      <c r="B26" s="623" t="s">
        <v>952</v>
      </c>
      <c r="C26" s="253"/>
      <c r="D26" s="213"/>
      <c r="E26" s="89"/>
      <c r="F26" s="89"/>
      <c r="G26" s="89"/>
      <c r="H26" s="89"/>
      <c r="I26" s="610"/>
      <c r="J26" s="223"/>
      <c r="K26" s="208"/>
      <c r="L26" s="235">
        <v>24888</v>
      </c>
      <c r="M26" s="618" t="s">
        <v>953</v>
      </c>
      <c r="N26" s="608"/>
    </row>
    <row r="27" spans="1:14" ht="21.75" customHeight="1" x14ac:dyDescent="0.25">
      <c r="A27" s="276"/>
      <c r="B27" s="623"/>
      <c r="C27" s="253"/>
      <c r="D27" s="213"/>
      <c r="E27" s="89"/>
      <c r="F27" s="89"/>
      <c r="G27" s="89"/>
      <c r="H27" s="89"/>
      <c r="I27" s="610"/>
      <c r="J27" s="223"/>
      <c r="K27" s="208"/>
      <c r="L27" s="228"/>
      <c r="M27" s="618"/>
      <c r="N27" s="608"/>
    </row>
    <row r="28" spans="1:14" ht="21" x14ac:dyDescent="0.35">
      <c r="A28" s="126">
        <v>2</v>
      </c>
      <c r="B28" s="334" t="s">
        <v>954</v>
      </c>
      <c r="C28" s="624">
        <v>71900</v>
      </c>
      <c r="D28" s="213"/>
      <c r="E28" s="89"/>
      <c r="F28" s="89"/>
      <c r="G28" s="89"/>
      <c r="H28" s="89"/>
      <c r="I28" s="610"/>
      <c r="J28" s="223"/>
      <c r="K28" s="208"/>
      <c r="L28" s="228"/>
      <c r="M28" s="625"/>
      <c r="N28" s="608"/>
    </row>
    <row r="29" spans="1:14" ht="21" x14ac:dyDescent="0.25">
      <c r="A29" s="44"/>
      <c r="B29" s="515" t="s">
        <v>955</v>
      </c>
      <c r="C29" s="626"/>
      <c r="D29" s="617"/>
      <c r="E29" s="89"/>
      <c r="F29" s="89"/>
      <c r="G29" s="89"/>
      <c r="H29" s="89"/>
      <c r="I29" s="610"/>
      <c r="J29" s="223"/>
      <c r="K29" s="208"/>
      <c r="L29" s="228"/>
      <c r="M29" s="618"/>
      <c r="N29" s="627"/>
    </row>
    <row r="30" spans="1:14" ht="21" x14ac:dyDescent="0.25">
      <c r="A30" s="44"/>
      <c r="B30" s="613" t="s">
        <v>956</v>
      </c>
      <c r="C30" s="605"/>
      <c r="D30" s="617"/>
      <c r="E30" s="89"/>
      <c r="F30" s="89"/>
      <c r="G30" s="89"/>
      <c r="H30" s="89"/>
      <c r="I30" s="610"/>
      <c r="J30" s="223"/>
      <c r="K30" s="208"/>
      <c r="L30" s="228"/>
      <c r="M30" s="618"/>
      <c r="N30" s="627"/>
    </row>
    <row r="31" spans="1:14" ht="21" x14ac:dyDescent="0.35">
      <c r="A31" s="44"/>
      <c r="B31" s="613" t="s">
        <v>957</v>
      </c>
      <c r="C31" s="605"/>
      <c r="D31" s="617"/>
      <c r="E31" s="89"/>
      <c r="F31" s="89"/>
      <c r="G31" s="89"/>
      <c r="H31" s="89"/>
      <c r="I31" s="610"/>
      <c r="J31" s="223"/>
      <c r="K31" s="208"/>
      <c r="L31" s="228"/>
      <c r="M31" s="410" t="s">
        <v>958</v>
      </c>
      <c r="N31" s="627"/>
    </row>
    <row r="32" spans="1:14" ht="21" x14ac:dyDescent="0.35">
      <c r="A32" s="44"/>
      <c r="B32" s="345" t="s">
        <v>1565</v>
      </c>
      <c r="C32" s="626"/>
      <c r="D32" s="617" t="s">
        <v>959</v>
      </c>
      <c r="E32" s="89"/>
      <c r="F32" s="89"/>
      <c r="G32" s="89">
        <v>49500</v>
      </c>
      <c r="H32" s="89"/>
      <c r="I32" s="610"/>
      <c r="J32" s="223"/>
      <c r="K32" s="208"/>
      <c r="L32" s="57">
        <v>24882</v>
      </c>
      <c r="M32" s="342" t="s">
        <v>960</v>
      </c>
      <c r="N32" s="628"/>
    </row>
    <row r="33" spans="1:14" ht="21" x14ac:dyDescent="0.35">
      <c r="A33" s="126"/>
      <c r="B33" s="616" t="s">
        <v>961</v>
      </c>
      <c r="C33" s="626"/>
      <c r="D33" s="617"/>
      <c r="E33" s="89"/>
      <c r="F33" s="89"/>
      <c r="G33" s="89"/>
      <c r="H33" s="89"/>
      <c r="I33" s="610"/>
      <c r="J33" s="223"/>
      <c r="K33" s="208"/>
      <c r="L33" s="629">
        <v>24883</v>
      </c>
      <c r="M33" s="410" t="s">
        <v>962</v>
      </c>
      <c r="N33" s="630"/>
    </row>
    <row r="34" spans="1:14" ht="21" x14ac:dyDescent="0.35">
      <c r="A34" s="126"/>
      <c r="B34" s="631" t="s">
        <v>963</v>
      </c>
      <c r="C34" s="626"/>
      <c r="D34" s="617"/>
      <c r="E34" s="89"/>
      <c r="F34" s="89"/>
      <c r="G34" s="89"/>
      <c r="H34" s="89"/>
      <c r="I34" s="610"/>
      <c r="J34" s="223"/>
      <c r="K34" s="208"/>
      <c r="L34" s="629">
        <v>24911</v>
      </c>
      <c r="M34" s="410" t="s">
        <v>964</v>
      </c>
      <c r="N34" s="630"/>
    </row>
    <row r="35" spans="1:14" ht="21" x14ac:dyDescent="0.35">
      <c r="A35" s="126"/>
      <c r="B35" s="631" t="s">
        <v>965</v>
      </c>
      <c r="C35" s="626"/>
      <c r="D35" s="617"/>
      <c r="E35" s="89"/>
      <c r="F35" s="89"/>
      <c r="G35" s="89"/>
      <c r="H35" s="89"/>
      <c r="I35" s="610"/>
      <c r="J35" s="223"/>
      <c r="K35" s="208"/>
      <c r="L35" s="629">
        <v>24912</v>
      </c>
      <c r="M35" s="342" t="s">
        <v>966</v>
      </c>
      <c r="N35" s="628"/>
    </row>
    <row r="36" spans="1:14" ht="21" x14ac:dyDescent="0.35">
      <c r="A36" s="126"/>
      <c r="B36" s="631" t="s">
        <v>967</v>
      </c>
      <c r="C36" s="626"/>
      <c r="D36" s="617"/>
      <c r="E36" s="89"/>
      <c r="F36" s="89"/>
      <c r="G36" s="89"/>
      <c r="H36" s="89"/>
      <c r="I36" s="610"/>
      <c r="J36" s="223"/>
      <c r="K36" s="208"/>
      <c r="L36" s="632">
        <v>24919</v>
      </c>
      <c r="M36" s="342" t="s">
        <v>968</v>
      </c>
      <c r="N36" s="628"/>
    </row>
    <row r="37" spans="1:14" ht="21" x14ac:dyDescent="0.35">
      <c r="A37" s="126"/>
      <c r="B37" s="631"/>
      <c r="C37" s="626"/>
      <c r="D37" s="617"/>
      <c r="E37" s="89"/>
      <c r="F37" s="89"/>
      <c r="G37" s="89"/>
      <c r="H37" s="89"/>
      <c r="I37" s="610"/>
      <c r="J37" s="223"/>
      <c r="K37" s="208"/>
      <c r="L37" s="633">
        <v>24928</v>
      </c>
      <c r="M37" s="618" t="s">
        <v>1605</v>
      </c>
      <c r="N37" s="627"/>
    </row>
    <row r="38" spans="1:14" ht="21" x14ac:dyDescent="0.35">
      <c r="A38" s="126"/>
      <c r="B38" s="631" t="s">
        <v>1566</v>
      </c>
      <c r="C38" s="626"/>
      <c r="D38" s="617"/>
      <c r="E38" s="89"/>
      <c r="F38" s="89"/>
      <c r="G38" s="89"/>
      <c r="H38" s="89"/>
      <c r="I38" s="610"/>
      <c r="J38" s="223"/>
      <c r="K38" s="208"/>
      <c r="L38" s="622" t="s">
        <v>38</v>
      </c>
      <c r="M38" s="618" t="s">
        <v>969</v>
      </c>
      <c r="N38" s="627"/>
    </row>
    <row r="39" spans="1:14" ht="21" x14ac:dyDescent="0.25">
      <c r="A39" s="44"/>
      <c r="B39" s="616" t="s">
        <v>970</v>
      </c>
      <c r="C39" s="626"/>
      <c r="D39" s="617"/>
      <c r="E39" s="89"/>
      <c r="F39" s="89"/>
      <c r="G39" s="89"/>
      <c r="H39" s="89"/>
      <c r="I39" s="610"/>
      <c r="J39" s="223"/>
      <c r="K39" s="208"/>
      <c r="L39" s="224">
        <v>24998</v>
      </c>
      <c r="M39" s="615" t="s">
        <v>971</v>
      </c>
      <c r="N39" s="608"/>
    </row>
    <row r="40" spans="1:14" ht="21" x14ac:dyDescent="0.25">
      <c r="A40" s="44"/>
      <c r="B40" s="616" t="s">
        <v>972</v>
      </c>
      <c r="C40" s="626"/>
      <c r="D40" s="617"/>
      <c r="E40" s="89"/>
      <c r="F40" s="89"/>
      <c r="G40" s="89"/>
      <c r="H40" s="89"/>
      <c r="I40" s="610"/>
      <c r="J40" s="223"/>
      <c r="K40" s="208"/>
      <c r="L40" s="633">
        <v>25005</v>
      </c>
      <c r="M40" s="615" t="s">
        <v>962</v>
      </c>
      <c r="N40" s="608"/>
    </row>
    <row r="41" spans="1:14" ht="21" x14ac:dyDescent="0.25">
      <c r="A41" s="44"/>
      <c r="B41" s="616" t="s">
        <v>973</v>
      </c>
      <c r="C41" s="626"/>
      <c r="D41" s="617"/>
      <c r="E41" s="89"/>
      <c r="F41" s="89"/>
      <c r="G41" s="89"/>
      <c r="H41" s="89"/>
      <c r="I41" s="610"/>
      <c r="J41" s="223"/>
      <c r="K41" s="208"/>
      <c r="L41" s="224">
        <v>25012</v>
      </c>
      <c r="M41" s="615" t="s">
        <v>974</v>
      </c>
      <c r="N41" s="608"/>
    </row>
    <row r="42" spans="1:14" ht="21" x14ac:dyDescent="0.25">
      <c r="A42" s="44"/>
      <c r="B42" s="616" t="s">
        <v>975</v>
      </c>
      <c r="C42" s="626"/>
      <c r="D42" s="617"/>
      <c r="E42" s="89"/>
      <c r="F42" s="89"/>
      <c r="G42" s="89"/>
      <c r="H42" s="89"/>
      <c r="I42" s="610"/>
      <c r="J42" s="223"/>
      <c r="K42" s="208"/>
      <c r="L42" s="620">
        <v>25016</v>
      </c>
      <c r="M42" s="615" t="s">
        <v>976</v>
      </c>
      <c r="N42" s="608"/>
    </row>
    <row r="43" spans="1:14" ht="21" x14ac:dyDescent="0.25">
      <c r="A43" s="44"/>
      <c r="B43" s="616" t="s">
        <v>977</v>
      </c>
      <c r="C43" s="626"/>
      <c r="D43" s="617"/>
      <c r="E43" s="89"/>
      <c r="F43" s="89"/>
      <c r="G43" s="89"/>
      <c r="H43" s="89"/>
      <c r="I43" s="610"/>
      <c r="J43" s="223"/>
      <c r="K43" s="208"/>
      <c r="L43" s="224"/>
      <c r="M43" s="615"/>
      <c r="N43" s="608"/>
    </row>
    <row r="44" spans="1:14" ht="21" x14ac:dyDescent="0.35">
      <c r="A44" s="44"/>
      <c r="B44" s="634" t="s">
        <v>978</v>
      </c>
      <c r="C44" s="626"/>
      <c r="D44" s="213"/>
      <c r="E44" s="89"/>
      <c r="F44" s="89"/>
      <c r="G44" s="89"/>
      <c r="H44" s="89"/>
      <c r="I44" s="610"/>
      <c r="J44" s="223"/>
      <c r="K44" s="208"/>
      <c r="L44" s="224"/>
      <c r="M44" s="618"/>
      <c r="N44" s="608"/>
    </row>
    <row r="45" spans="1:14" ht="21" x14ac:dyDescent="0.35">
      <c r="A45" s="126"/>
      <c r="B45" s="635"/>
      <c r="C45" s="636"/>
      <c r="D45" s="637"/>
      <c r="E45" s="253"/>
      <c r="F45" s="89"/>
      <c r="G45" s="89"/>
      <c r="H45" s="89"/>
      <c r="I45" s="610"/>
      <c r="J45" s="223"/>
      <c r="K45" s="208"/>
      <c r="L45" s="224"/>
      <c r="M45" s="618"/>
      <c r="N45" s="608"/>
    </row>
    <row r="46" spans="1:14" ht="21" x14ac:dyDescent="0.35">
      <c r="A46" s="387">
        <v>3</v>
      </c>
      <c r="B46" s="613" t="s">
        <v>979</v>
      </c>
      <c r="C46" s="638">
        <v>160500</v>
      </c>
      <c r="D46" s="484" t="s">
        <v>959</v>
      </c>
      <c r="E46" s="253">
        <v>160500</v>
      </c>
      <c r="F46" s="89"/>
      <c r="G46" s="89"/>
      <c r="H46" s="89"/>
      <c r="I46" s="610">
        <f>F46+G46+H46</f>
        <v>0</v>
      </c>
      <c r="J46" s="223">
        <f>E46+I46</f>
        <v>160500</v>
      </c>
      <c r="K46" s="208"/>
      <c r="L46" s="639"/>
      <c r="M46" s="640" t="s">
        <v>980</v>
      </c>
      <c r="N46" s="608"/>
    </row>
    <row r="47" spans="1:14" ht="21" x14ac:dyDescent="0.35">
      <c r="A47" s="387"/>
      <c r="B47" s="613" t="s">
        <v>981</v>
      </c>
      <c r="C47" s="638"/>
      <c r="D47" s="484"/>
      <c r="E47" s="253"/>
      <c r="F47" s="89"/>
      <c r="G47" s="89"/>
      <c r="H47" s="89"/>
      <c r="I47" s="610"/>
      <c r="J47" s="223"/>
      <c r="K47" s="208"/>
      <c r="L47" s="641" t="s">
        <v>260</v>
      </c>
      <c r="M47" s="642" t="s">
        <v>653</v>
      </c>
      <c r="N47" s="608"/>
    </row>
    <row r="48" spans="1:14" ht="21" x14ac:dyDescent="0.35">
      <c r="A48" s="387"/>
      <c r="B48" s="613" t="s">
        <v>957</v>
      </c>
      <c r="C48" s="638"/>
      <c r="D48" s="484"/>
      <c r="E48" s="253"/>
      <c r="F48" s="89"/>
      <c r="G48" s="89"/>
      <c r="H48" s="89"/>
      <c r="I48" s="610"/>
      <c r="J48" s="223"/>
      <c r="K48" s="208"/>
      <c r="L48" s="641" t="s">
        <v>282</v>
      </c>
      <c r="M48" s="346" t="s">
        <v>655</v>
      </c>
      <c r="N48" s="608"/>
    </row>
    <row r="49" spans="1:13" ht="21" x14ac:dyDescent="0.35">
      <c r="A49" s="387"/>
      <c r="B49" s="613" t="s">
        <v>982</v>
      </c>
      <c r="C49" s="638"/>
      <c r="D49" s="484"/>
      <c r="E49" s="253"/>
      <c r="F49" s="89"/>
      <c r="G49" s="89"/>
      <c r="H49" s="89"/>
      <c r="I49" s="610"/>
      <c r="J49" s="223"/>
      <c r="K49" s="208"/>
      <c r="L49" s="641" t="s">
        <v>684</v>
      </c>
      <c r="M49" s="346" t="s">
        <v>291</v>
      </c>
    </row>
    <row r="50" spans="1:13" ht="21" x14ac:dyDescent="0.35">
      <c r="A50" s="327"/>
      <c r="B50" s="148" t="s">
        <v>983</v>
      </c>
      <c r="C50" s="643"/>
      <c r="D50" s="484"/>
      <c r="E50" s="253"/>
      <c r="F50" s="89"/>
      <c r="G50" s="89"/>
      <c r="H50" s="89"/>
      <c r="I50" s="610"/>
      <c r="J50" s="223"/>
      <c r="K50" s="208"/>
      <c r="L50" s="585" t="s">
        <v>776</v>
      </c>
      <c r="M50" s="133" t="s">
        <v>659</v>
      </c>
    </row>
    <row r="51" spans="1:13" ht="21" x14ac:dyDescent="0.35">
      <c r="A51" s="327"/>
      <c r="B51" s="148" t="s">
        <v>984</v>
      </c>
      <c r="C51" s="643"/>
      <c r="D51" s="459"/>
      <c r="E51" s="89"/>
      <c r="F51" s="89"/>
      <c r="G51" s="89"/>
      <c r="H51" s="89"/>
      <c r="I51" s="610"/>
      <c r="J51" s="223"/>
      <c r="K51" s="208"/>
      <c r="L51" s="639">
        <v>24796</v>
      </c>
      <c r="M51" s="642" t="s">
        <v>292</v>
      </c>
    </row>
    <row r="52" spans="1:13" ht="21" x14ac:dyDescent="0.35">
      <c r="A52" s="327"/>
      <c r="B52" s="148" t="s">
        <v>985</v>
      </c>
      <c r="C52" s="643"/>
      <c r="D52" s="484"/>
      <c r="E52" s="253"/>
      <c r="F52" s="89"/>
      <c r="G52" s="89"/>
      <c r="H52" s="89"/>
      <c r="I52" s="610"/>
      <c r="J52" s="223"/>
      <c r="K52" s="208"/>
      <c r="L52" s="639">
        <v>24798</v>
      </c>
      <c r="M52" s="642" t="s">
        <v>421</v>
      </c>
    </row>
    <row r="53" spans="1:13" ht="21" x14ac:dyDescent="0.35">
      <c r="A53" s="327"/>
      <c r="B53" s="148" t="s">
        <v>986</v>
      </c>
      <c r="C53" s="643"/>
      <c r="D53" s="484"/>
      <c r="E53" s="253"/>
      <c r="F53" s="89"/>
      <c r="G53" s="89"/>
      <c r="H53" s="89"/>
      <c r="I53" s="610"/>
      <c r="J53" s="223"/>
      <c r="K53" s="208"/>
      <c r="L53" s="639">
        <v>24801</v>
      </c>
      <c r="M53" s="642" t="s">
        <v>676</v>
      </c>
    </row>
    <row r="54" spans="1:13" ht="21" x14ac:dyDescent="0.35">
      <c r="A54" s="327"/>
      <c r="B54" s="609"/>
      <c r="C54" s="643"/>
      <c r="D54" s="484"/>
      <c r="E54" s="253"/>
      <c r="F54" s="89"/>
      <c r="G54" s="89"/>
      <c r="H54" s="89"/>
      <c r="I54" s="610"/>
      <c r="J54" s="223"/>
      <c r="K54" s="208"/>
      <c r="L54" s="639">
        <v>24801</v>
      </c>
      <c r="M54" s="642" t="s">
        <v>987</v>
      </c>
    </row>
    <row r="55" spans="1:13" ht="21" x14ac:dyDescent="0.35">
      <c r="A55" s="387"/>
      <c r="B55" s="613"/>
      <c r="C55" s="638"/>
      <c r="D55" s="484"/>
      <c r="E55" s="253"/>
      <c r="F55" s="89"/>
      <c r="G55" s="89"/>
      <c r="H55" s="89"/>
      <c r="I55" s="610"/>
      <c r="J55" s="223"/>
      <c r="K55" s="208"/>
      <c r="L55" s="639">
        <v>24802</v>
      </c>
      <c r="M55" s="642" t="s">
        <v>988</v>
      </c>
    </row>
    <row r="56" spans="1:13" ht="21" x14ac:dyDescent="0.35">
      <c r="A56" s="387"/>
      <c r="B56" s="613"/>
      <c r="C56" s="638"/>
      <c r="D56" s="484"/>
      <c r="E56" s="253"/>
      <c r="F56" s="89"/>
      <c r="G56" s="89"/>
      <c r="H56" s="89"/>
      <c r="I56" s="610"/>
      <c r="J56" s="223"/>
      <c r="K56" s="208"/>
      <c r="L56" s="639">
        <v>24819</v>
      </c>
      <c r="M56" s="642" t="s">
        <v>989</v>
      </c>
    </row>
    <row r="57" spans="1:13" ht="21" x14ac:dyDescent="0.35">
      <c r="A57" s="327"/>
      <c r="B57" s="609"/>
      <c r="C57" s="643"/>
      <c r="D57" s="459"/>
      <c r="E57" s="89"/>
      <c r="F57" s="89"/>
      <c r="G57" s="89"/>
      <c r="H57" s="89"/>
      <c r="I57" s="610"/>
      <c r="J57" s="223"/>
      <c r="K57" s="208"/>
      <c r="L57" s="1234">
        <v>24823</v>
      </c>
      <c r="M57" s="1235" t="s">
        <v>753</v>
      </c>
    </row>
    <row r="58" spans="1:13" ht="21" x14ac:dyDescent="0.35">
      <c r="A58" s="327"/>
      <c r="B58" s="609"/>
      <c r="C58" s="643"/>
      <c r="D58" s="459"/>
      <c r="E58" s="89"/>
      <c r="F58" s="89"/>
      <c r="G58" s="89"/>
      <c r="H58" s="89"/>
      <c r="I58" s="610"/>
      <c r="J58" s="223"/>
      <c r="K58" s="208"/>
      <c r="L58" s="1234">
        <v>24833</v>
      </c>
      <c r="M58" s="1235" t="s">
        <v>266</v>
      </c>
    </row>
    <row r="59" spans="1:13" ht="21" x14ac:dyDescent="0.35">
      <c r="A59" s="1236"/>
      <c r="B59" s="1237"/>
      <c r="C59" s="1238"/>
      <c r="D59" s="1170"/>
      <c r="E59" s="1084"/>
      <c r="F59" s="1084"/>
      <c r="G59" s="1084"/>
      <c r="H59" s="1084"/>
      <c r="I59" s="1239"/>
      <c r="J59" s="1240"/>
      <c r="K59" s="1088"/>
      <c r="L59" s="1241">
        <v>24860</v>
      </c>
      <c r="M59" s="1242" t="s">
        <v>30</v>
      </c>
    </row>
    <row r="60" spans="1:13" ht="21" x14ac:dyDescent="0.35">
      <c r="A60" s="387"/>
      <c r="B60" s="613" t="s">
        <v>76</v>
      </c>
      <c r="C60" s="638"/>
      <c r="D60" s="484"/>
      <c r="E60" s="253"/>
      <c r="F60" s="253"/>
      <c r="G60" s="253"/>
      <c r="H60" s="253"/>
      <c r="I60" s="645"/>
      <c r="J60" s="646"/>
      <c r="K60" s="227"/>
      <c r="L60" s="647"/>
      <c r="M60" s="648"/>
    </row>
    <row r="61" spans="1:13" ht="21" x14ac:dyDescent="0.35">
      <c r="A61" s="387">
        <v>4</v>
      </c>
      <c r="B61" s="562" t="s">
        <v>990</v>
      </c>
      <c r="C61" s="638">
        <v>3270000</v>
      </c>
      <c r="D61" s="484" t="s">
        <v>36</v>
      </c>
      <c r="E61" s="89">
        <v>442428.21</v>
      </c>
      <c r="F61" s="89"/>
      <c r="G61" s="89">
        <v>1757571.79</v>
      </c>
      <c r="H61" s="89">
        <v>1070000</v>
      </c>
      <c r="I61" s="610">
        <f>SUM(F61+G61+H61)</f>
        <v>2827571.79</v>
      </c>
      <c r="J61" s="223">
        <f>SUM(E61+I61)</f>
        <v>3270000</v>
      </c>
      <c r="K61" s="208"/>
      <c r="L61" s="649" t="s">
        <v>492</v>
      </c>
      <c r="M61" s="618" t="s">
        <v>991</v>
      </c>
    </row>
    <row r="62" spans="1:13" ht="21" x14ac:dyDescent="0.35">
      <c r="A62" s="387"/>
      <c r="B62" s="613"/>
      <c r="C62" s="638"/>
      <c r="D62" s="484"/>
      <c r="E62" s="253"/>
      <c r="F62" s="89"/>
      <c r="G62" s="89"/>
      <c r="H62" s="89"/>
      <c r="I62" s="610"/>
      <c r="J62" s="223"/>
      <c r="K62" s="208"/>
      <c r="L62" s="639">
        <v>24804</v>
      </c>
      <c r="M62" s="642" t="s">
        <v>992</v>
      </c>
    </row>
    <row r="63" spans="1:13" ht="21" x14ac:dyDescent="0.35">
      <c r="A63" s="387"/>
      <c r="B63" s="613" t="s">
        <v>993</v>
      </c>
      <c r="C63" s="650"/>
      <c r="D63" s="651"/>
      <c r="E63" s="89"/>
      <c r="F63" s="89"/>
      <c r="G63" s="89"/>
      <c r="H63" s="89"/>
      <c r="I63" s="610"/>
      <c r="J63" s="223"/>
      <c r="K63" s="208"/>
      <c r="L63" s="639">
        <v>24776</v>
      </c>
      <c r="M63" s="652" t="s">
        <v>994</v>
      </c>
    </row>
    <row r="64" spans="1:13" ht="21" x14ac:dyDescent="0.35">
      <c r="A64" s="387"/>
      <c r="B64" s="613" t="s">
        <v>995</v>
      </c>
      <c r="C64" s="650"/>
      <c r="D64" s="651"/>
      <c r="E64" s="89"/>
      <c r="F64" s="89"/>
      <c r="G64" s="89"/>
      <c r="H64" s="89"/>
      <c r="I64" s="610"/>
      <c r="J64" s="223"/>
      <c r="K64" s="208"/>
      <c r="L64" s="639">
        <v>24810</v>
      </c>
      <c r="M64" s="653" t="s">
        <v>996</v>
      </c>
    </row>
    <row r="65" spans="1:13" ht="21" x14ac:dyDescent="0.35">
      <c r="A65" s="387"/>
      <c r="B65" s="345" t="s">
        <v>1567</v>
      </c>
      <c r="C65" s="650"/>
      <c r="D65" s="651"/>
      <c r="E65" s="89"/>
      <c r="F65" s="89"/>
      <c r="G65" s="89"/>
      <c r="H65" s="89"/>
      <c r="I65" s="610"/>
      <c r="J65" s="223"/>
      <c r="K65" s="208"/>
      <c r="L65" s="639">
        <v>24833</v>
      </c>
      <c r="M65" s="653" t="s">
        <v>997</v>
      </c>
    </row>
    <row r="66" spans="1:13" ht="21" x14ac:dyDescent="0.35">
      <c r="A66" s="387"/>
      <c r="B66" s="654" t="s">
        <v>998</v>
      </c>
      <c r="C66" s="650"/>
      <c r="D66" s="651"/>
      <c r="E66" s="89"/>
      <c r="F66" s="89"/>
      <c r="G66" s="89"/>
      <c r="H66" s="89"/>
      <c r="I66" s="610"/>
      <c r="J66" s="223"/>
      <c r="K66" s="208"/>
      <c r="L66" s="639">
        <v>24867</v>
      </c>
      <c r="M66" s="614" t="s">
        <v>999</v>
      </c>
    </row>
    <row r="67" spans="1:13" ht="21" x14ac:dyDescent="0.35">
      <c r="A67" s="387"/>
      <c r="B67" s="654" t="s">
        <v>1000</v>
      </c>
      <c r="C67" s="650"/>
      <c r="D67" s="651"/>
      <c r="E67" s="89"/>
      <c r="F67" s="89"/>
      <c r="G67" s="89"/>
      <c r="H67" s="89"/>
      <c r="I67" s="610"/>
      <c r="J67" s="223"/>
      <c r="K67" s="208"/>
      <c r="L67" s="639">
        <v>24893</v>
      </c>
      <c r="M67" s="614" t="s">
        <v>1001</v>
      </c>
    </row>
    <row r="68" spans="1:13" ht="21" x14ac:dyDescent="0.35">
      <c r="A68" s="387"/>
      <c r="B68" s="654" t="s">
        <v>1002</v>
      </c>
      <c r="C68" s="650"/>
      <c r="D68" s="651"/>
      <c r="E68" s="89"/>
      <c r="F68" s="89"/>
      <c r="G68" s="89"/>
      <c r="H68" s="89"/>
      <c r="I68" s="610"/>
      <c r="J68" s="223"/>
      <c r="K68" s="208"/>
      <c r="L68" s="655" t="s">
        <v>1606</v>
      </c>
      <c r="M68" s="642" t="s">
        <v>1003</v>
      </c>
    </row>
    <row r="69" spans="1:13" ht="21" x14ac:dyDescent="0.35">
      <c r="A69" s="387"/>
      <c r="B69" s="654" t="s">
        <v>1004</v>
      </c>
      <c r="C69" s="650"/>
      <c r="D69" s="651"/>
      <c r="E69" s="89"/>
      <c r="F69" s="89"/>
      <c r="G69" s="89"/>
      <c r="H69" s="89"/>
      <c r="I69" s="610"/>
      <c r="J69" s="223"/>
      <c r="K69" s="208"/>
      <c r="L69" s="639"/>
      <c r="M69" s="642"/>
    </row>
    <row r="70" spans="1:13" ht="21" x14ac:dyDescent="0.35">
      <c r="A70" s="656"/>
      <c r="B70" s="654" t="s">
        <v>1005</v>
      </c>
      <c r="C70" s="657"/>
      <c r="D70" s="658"/>
      <c r="E70" s="89"/>
      <c r="F70" s="89"/>
      <c r="G70" s="89"/>
      <c r="H70" s="89"/>
      <c r="I70" s="610"/>
      <c r="J70" s="223"/>
      <c r="K70" s="208"/>
      <c r="L70" s="639"/>
      <c r="M70" s="642"/>
    </row>
    <row r="71" spans="1:13" ht="21" x14ac:dyDescent="0.35">
      <c r="A71" s="327"/>
      <c r="B71" s="654" t="s">
        <v>1006</v>
      </c>
      <c r="C71" s="657"/>
      <c r="D71" s="658"/>
      <c r="E71" s="89"/>
      <c r="F71" s="89"/>
      <c r="G71" s="89"/>
      <c r="H71" s="89"/>
      <c r="I71" s="610"/>
      <c r="J71" s="223"/>
      <c r="K71" s="208"/>
      <c r="L71" s="639"/>
      <c r="M71" s="614"/>
    </row>
    <row r="72" spans="1:13" ht="21" x14ac:dyDescent="0.35">
      <c r="A72" s="276"/>
      <c r="B72" s="659"/>
      <c r="C72" s="253"/>
      <c r="D72" s="637"/>
      <c r="E72" s="89"/>
      <c r="F72" s="89"/>
      <c r="G72" s="89"/>
      <c r="H72" s="89"/>
      <c r="I72" s="610"/>
      <c r="J72" s="223"/>
      <c r="K72" s="208"/>
      <c r="L72" s="639"/>
      <c r="M72" s="614"/>
    </row>
    <row r="73" spans="1:13" ht="21" x14ac:dyDescent="0.35">
      <c r="A73" s="387">
        <v>5</v>
      </c>
      <c r="B73" s="660" t="s">
        <v>1007</v>
      </c>
      <c r="C73" s="661">
        <v>686200</v>
      </c>
      <c r="D73" s="484" t="s">
        <v>36</v>
      </c>
      <c r="E73" s="89">
        <v>242138.57</v>
      </c>
      <c r="F73" s="89"/>
      <c r="G73" s="89">
        <v>245276.69</v>
      </c>
      <c r="H73" s="89">
        <v>198784.74</v>
      </c>
      <c r="I73" s="610">
        <f>SUM(G73+H73)</f>
        <v>444061.43</v>
      </c>
      <c r="J73" s="223">
        <f>SUM(E73+I73)</f>
        <v>686200</v>
      </c>
      <c r="K73" s="208"/>
      <c r="L73" s="662" t="s">
        <v>813</v>
      </c>
      <c r="M73" s="618" t="s">
        <v>1008</v>
      </c>
    </row>
    <row r="74" spans="1:13" ht="21" x14ac:dyDescent="0.35">
      <c r="A74" s="387"/>
      <c r="B74" s="660" t="s">
        <v>1568</v>
      </c>
      <c r="C74" s="650"/>
      <c r="D74" s="651"/>
      <c r="E74" s="89"/>
      <c r="F74" s="89"/>
      <c r="G74" s="89"/>
      <c r="H74" s="89"/>
      <c r="I74" s="610"/>
      <c r="J74" s="223"/>
      <c r="K74" s="208"/>
      <c r="L74" s="620"/>
      <c r="M74" s="618" t="s">
        <v>1009</v>
      </c>
    </row>
    <row r="75" spans="1:13" ht="21" x14ac:dyDescent="0.35">
      <c r="A75" s="387"/>
      <c r="B75" s="660" t="s">
        <v>1569</v>
      </c>
      <c r="C75" s="650"/>
      <c r="D75" s="651"/>
      <c r="E75" s="89"/>
      <c r="F75" s="89"/>
      <c r="G75" s="89"/>
      <c r="H75" s="89"/>
      <c r="I75" s="610"/>
      <c r="J75" s="223"/>
      <c r="K75" s="208"/>
      <c r="L75" s="224">
        <v>24808</v>
      </c>
      <c r="M75" s="618" t="s">
        <v>1010</v>
      </c>
    </row>
    <row r="76" spans="1:13" ht="21" x14ac:dyDescent="0.35">
      <c r="A76" s="387"/>
      <c r="B76" s="660" t="s">
        <v>1011</v>
      </c>
      <c r="C76" s="650"/>
      <c r="D76" s="651"/>
      <c r="E76" s="89"/>
      <c r="F76" s="89"/>
      <c r="G76" s="89"/>
      <c r="H76" s="89"/>
      <c r="I76" s="610"/>
      <c r="J76" s="223"/>
      <c r="K76" s="208"/>
      <c r="L76" s="224"/>
      <c r="M76" s="618" t="s">
        <v>1012</v>
      </c>
    </row>
    <row r="77" spans="1:13" ht="21" x14ac:dyDescent="0.35">
      <c r="A77" s="387"/>
      <c r="B77" s="660" t="s">
        <v>1013</v>
      </c>
      <c r="C77" s="650"/>
      <c r="D77" s="651"/>
      <c r="E77" s="89"/>
      <c r="F77" s="89"/>
      <c r="G77" s="89"/>
      <c r="H77" s="89"/>
      <c r="I77" s="610"/>
      <c r="J77" s="223"/>
      <c r="K77" s="208"/>
      <c r="L77" s="639">
        <v>24839</v>
      </c>
      <c r="M77" s="607" t="s">
        <v>1014</v>
      </c>
    </row>
    <row r="78" spans="1:13" ht="21" x14ac:dyDescent="0.35">
      <c r="A78" s="387"/>
      <c r="B78" s="506" t="s">
        <v>1015</v>
      </c>
      <c r="C78" s="663"/>
      <c r="D78" s="484"/>
      <c r="E78" s="89"/>
      <c r="F78" s="89"/>
      <c r="G78" s="89"/>
      <c r="H78" s="89"/>
      <c r="I78" s="610"/>
      <c r="J78" s="223"/>
      <c r="K78" s="208"/>
      <c r="L78" s="224"/>
      <c r="M78" s="664" t="s">
        <v>1016</v>
      </c>
    </row>
    <row r="79" spans="1:13" ht="21" x14ac:dyDescent="0.35">
      <c r="A79" s="387"/>
      <c r="B79" s="506" t="s">
        <v>1017</v>
      </c>
      <c r="C79" s="663"/>
      <c r="D79" s="484"/>
      <c r="E79" s="89"/>
      <c r="F79" s="89"/>
      <c r="G79" s="89"/>
      <c r="H79" s="89"/>
      <c r="I79" s="610"/>
      <c r="J79" s="223"/>
      <c r="K79" s="208"/>
      <c r="L79" s="622" t="s">
        <v>1018</v>
      </c>
      <c r="M79" s="618" t="s">
        <v>1019</v>
      </c>
    </row>
    <row r="80" spans="1:13" ht="21" x14ac:dyDescent="0.35">
      <c r="A80" s="387"/>
      <c r="B80" s="506" t="s">
        <v>1020</v>
      </c>
      <c r="C80" s="663"/>
      <c r="D80" s="484"/>
      <c r="E80" s="89"/>
      <c r="F80" s="89"/>
      <c r="G80" s="89"/>
      <c r="H80" s="89"/>
      <c r="I80" s="610"/>
      <c r="J80" s="223"/>
      <c r="K80" s="208"/>
      <c r="L80" s="224"/>
      <c r="M80" s="664" t="s">
        <v>1021</v>
      </c>
    </row>
    <row r="81" spans="1:13" ht="21" x14ac:dyDescent="0.35">
      <c r="A81" s="665"/>
      <c r="B81" s="167"/>
      <c r="C81" s="167"/>
      <c r="D81" s="167"/>
      <c r="E81" s="167"/>
      <c r="F81" s="167"/>
      <c r="G81" s="167"/>
      <c r="H81" s="167"/>
      <c r="I81" s="214"/>
      <c r="J81" s="214"/>
      <c r="K81" s="214"/>
      <c r="L81" s="983">
        <v>24900</v>
      </c>
      <c r="M81" s="981" t="s">
        <v>1022</v>
      </c>
    </row>
    <row r="82" spans="1:13" ht="21" x14ac:dyDescent="0.35">
      <c r="A82" s="665"/>
      <c r="B82" s="167"/>
      <c r="C82" s="167"/>
      <c r="D82" s="167"/>
      <c r="E82" s="167"/>
      <c r="F82" s="167"/>
      <c r="G82" s="167"/>
      <c r="H82" s="167"/>
      <c r="I82" s="214"/>
      <c r="J82" s="214"/>
      <c r="K82" s="214"/>
      <c r="L82" s="983">
        <v>24907</v>
      </c>
      <c r="M82" s="981" t="s">
        <v>1023</v>
      </c>
    </row>
    <row r="83" spans="1:13" ht="21" x14ac:dyDescent="0.3">
      <c r="A83" s="665"/>
      <c r="B83" s="167"/>
      <c r="C83" s="167"/>
      <c r="D83" s="167"/>
      <c r="E83" s="167"/>
      <c r="F83" s="167"/>
      <c r="G83" s="167"/>
      <c r="H83" s="167"/>
      <c r="I83" s="214"/>
      <c r="J83" s="214"/>
      <c r="K83" s="214"/>
      <c r="L83" s="224"/>
      <c r="M83" s="666" t="s">
        <v>1024</v>
      </c>
    </row>
    <row r="84" spans="1:13" ht="21" x14ac:dyDescent="0.25">
      <c r="A84" s="665"/>
      <c r="B84" s="167"/>
      <c r="C84" s="167"/>
      <c r="D84" s="167"/>
      <c r="E84" s="167"/>
      <c r="F84" s="167"/>
      <c r="G84" s="167"/>
      <c r="H84" s="167"/>
      <c r="I84" s="214"/>
      <c r="J84" s="214"/>
      <c r="K84" s="214"/>
      <c r="L84" s="224">
        <v>24777</v>
      </c>
      <c r="M84" s="615" t="s">
        <v>1025</v>
      </c>
    </row>
    <row r="85" spans="1:13" ht="21" x14ac:dyDescent="0.25">
      <c r="A85" s="665"/>
      <c r="B85" s="167"/>
      <c r="C85" s="167"/>
      <c r="D85" s="167"/>
      <c r="E85" s="167"/>
      <c r="F85" s="167"/>
      <c r="G85" s="167"/>
      <c r="H85" s="167"/>
      <c r="I85" s="214"/>
      <c r="J85" s="214"/>
      <c r="K85" s="214"/>
      <c r="L85" s="224"/>
      <c r="M85" s="615" t="s">
        <v>1026</v>
      </c>
    </row>
    <row r="86" spans="1:13" ht="21" x14ac:dyDescent="0.25">
      <c r="A86" s="665"/>
      <c r="B86" s="167"/>
      <c r="C86" s="167"/>
      <c r="D86" s="167"/>
      <c r="E86" s="167"/>
      <c r="F86" s="167"/>
      <c r="G86" s="167"/>
      <c r="H86" s="167"/>
      <c r="I86" s="214"/>
      <c r="J86" s="214"/>
      <c r="K86" s="214"/>
      <c r="L86" s="224"/>
      <c r="M86" s="615" t="s">
        <v>1027</v>
      </c>
    </row>
    <row r="87" spans="1:13" ht="21" x14ac:dyDescent="0.25">
      <c r="A87" s="665"/>
      <c r="B87" s="167"/>
      <c r="C87" s="167"/>
      <c r="D87" s="167"/>
      <c r="E87" s="167"/>
      <c r="F87" s="167"/>
      <c r="G87" s="167"/>
      <c r="H87" s="167"/>
      <c r="I87" s="214"/>
      <c r="J87" s="214"/>
      <c r="K87" s="214"/>
      <c r="L87" s="224"/>
      <c r="M87" s="615" t="s">
        <v>1028</v>
      </c>
    </row>
    <row r="88" spans="1:13" ht="21" x14ac:dyDescent="0.25">
      <c r="A88" s="665"/>
      <c r="B88" s="167"/>
      <c r="C88" s="167"/>
      <c r="D88" s="167"/>
      <c r="E88" s="167"/>
      <c r="F88" s="167"/>
      <c r="G88" s="167"/>
      <c r="H88" s="167"/>
      <c r="I88" s="214"/>
      <c r="J88" s="214"/>
      <c r="K88" s="214"/>
      <c r="L88" s="224"/>
      <c r="M88" s="667" t="s">
        <v>1029</v>
      </c>
    </row>
    <row r="89" spans="1:13" ht="21" x14ac:dyDescent="0.25">
      <c r="A89" s="665"/>
      <c r="B89" s="167"/>
      <c r="C89" s="167"/>
      <c r="D89" s="167"/>
      <c r="E89" s="167"/>
      <c r="F89" s="167"/>
      <c r="G89" s="167"/>
      <c r="H89" s="167"/>
      <c r="I89" s="214"/>
      <c r="J89" s="214"/>
      <c r="K89" s="215"/>
      <c r="L89" s="219"/>
      <c r="M89" s="615" t="s">
        <v>1030</v>
      </c>
    </row>
    <row r="90" spans="1:13" ht="21" x14ac:dyDescent="0.25">
      <c r="A90" s="665"/>
      <c r="B90" s="167"/>
      <c r="C90" s="167"/>
      <c r="D90" s="167"/>
      <c r="E90" s="167"/>
      <c r="F90" s="167"/>
      <c r="G90" s="167"/>
      <c r="H90" s="167"/>
      <c r="I90" s="214"/>
      <c r="J90" s="214"/>
      <c r="K90" s="215"/>
      <c r="L90" s="219"/>
      <c r="M90" s="667" t="s">
        <v>1029</v>
      </c>
    </row>
    <row r="91" spans="1:13" ht="21" x14ac:dyDescent="0.25">
      <c r="A91" s="665"/>
      <c r="B91" s="167"/>
      <c r="C91" s="167"/>
      <c r="D91" s="167"/>
      <c r="E91" s="167"/>
      <c r="F91" s="167"/>
      <c r="G91" s="167"/>
      <c r="H91" s="167"/>
      <c r="I91" s="214"/>
      <c r="J91" s="214"/>
      <c r="K91" s="215"/>
      <c r="L91" s="219"/>
      <c r="M91" s="615" t="s">
        <v>1031</v>
      </c>
    </row>
    <row r="92" spans="1:13" ht="21" x14ac:dyDescent="0.25">
      <c r="A92" s="665"/>
      <c r="B92" s="167"/>
      <c r="C92" s="167"/>
      <c r="D92" s="167"/>
      <c r="E92" s="167"/>
      <c r="F92" s="167"/>
      <c r="G92" s="167"/>
      <c r="H92" s="167"/>
      <c r="I92" s="214"/>
      <c r="J92" s="214"/>
      <c r="K92" s="215"/>
      <c r="L92" s="219">
        <v>24784</v>
      </c>
      <c r="M92" s="615" t="s">
        <v>1032</v>
      </c>
    </row>
    <row r="93" spans="1:13" ht="21" x14ac:dyDescent="0.25">
      <c r="A93" s="665"/>
      <c r="B93" s="167"/>
      <c r="C93" s="167"/>
      <c r="D93" s="167"/>
      <c r="E93" s="167"/>
      <c r="F93" s="167"/>
      <c r="G93" s="167"/>
      <c r="H93" s="167"/>
      <c r="I93" s="214"/>
      <c r="J93" s="214"/>
      <c r="K93" s="215"/>
      <c r="L93" s="219"/>
      <c r="M93" s="615" t="s">
        <v>1033</v>
      </c>
    </row>
    <row r="94" spans="1:13" ht="21" x14ac:dyDescent="0.25">
      <c r="A94" s="665"/>
      <c r="B94" s="167"/>
      <c r="C94" s="167"/>
      <c r="D94" s="167"/>
      <c r="E94" s="167"/>
      <c r="F94" s="167"/>
      <c r="G94" s="167"/>
      <c r="H94" s="167"/>
      <c r="I94" s="214"/>
      <c r="J94" s="214"/>
      <c r="K94" s="215"/>
      <c r="L94" s="219">
        <v>24785</v>
      </c>
      <c r="M94" s="667" t="s">
        <v>1029</v>
      </c>
    </row>
    <row r="95" spans="1:13" ht="21" x14ac:dyDescent="0.35">
      <c r="A95" s="668"/>
      <c r="B95" s="669"/>
      <c r="C95" s="650"/>
      <c r="D95" s="651"/>
      <c r="E95" s="89"/>
      <c r="F95" s="89"/>
      <c r="G95" s="89"/>
      <c r="H95" s="89"/>
      <c r="I95" s="610"/>
      <c r="J95" s="223"/>
      <c r="K95" s="208"/>
      <c r="L95" s="219"/>
      <c r="M95" s="615" t="s">
        <v>1034</v>
      </c>
    </row>
    <row r="96" spans="1:13" ht="21" x14ac:dyDescent="0.35">
      <c r="A96" s="668"/>
      <c r="B96" s="669"/>
      <c r="C96" s="650"/>
      <c r="D96" s="651"/>
      <c r="E96" s="89"/>
      <c r="F96" s="89"/>
      <c r="G96" s="89"/>
      <c r="H96" s="89"/>
      <c r="I96" s="610"/>
      <c r="J96" s="223"/>
      <c r="K96" s="208"/>
      <c r="L96" s="219">
        <v>24818</v>
      </c>
      <c r="M96" s="667" t="s">
        <v>1035</v>
      </c>
    </row>
    <row r="97" spans="1:13" ht="21" x14ac:dyDescent="0.35">
      <c r="A97" s="668"/>
      <c r="B97" s="669"/>
      <c r="C97" s="650"/>
      <c r="D97" s="651"/>
      <c r="E97" s="89"/>
      <c r="F97" s="89"/>
      <c r="G97" s="89"/>
      <c r="H97" s="89"/>
      <c r="I97" s="610"/>
      <c r="J97" s="223"/>
      <c r="K97" s="208"/>
      <c r="L97" s="219"/>
      <c r="M97" s="615" t="s">
        <v>1036</v>
      </c>
    </row>
    <row r="98" spans="1:13" ht="21" x14ac:dyDescent="0.35">
      <c r="A98" s="668"/>
      <c r="B98" s="669"/>
      <c r="C98" s="650"/>
      <c r="D98" s="651"/>
      <c r="E98" s="89"/>
      <c r="F98" s="89"/>
      <c r="G98" s="89"/>
      <c r="H98" s="89"/>
      <c r="I98" s="610"/>
      <c r="J98" s="223"/>
      <c r="K98" s="208"/>
      <c r="L98" s="219">
        <v>24824</v>
      </c>
      <c r="M98" s="234" t="s">
        <v>1029</v>
      </c>
    </row>
    <row r="99" spans="1:13" ht="21" x14ac:dyDescent="0.35">
      <c r="A99" s="668"/>
      <c r="B99" s="669"/>
      <c r="C99" s="650"/>
      <c r="D99" s="651"/>
      <c r="E99" s="89"/>
      <c r="F99" s="89"/>
      <c r="G99" s="89"/>
      <c r="H99" s="89"/>
      <c r="I99" s="610"/>
      <c r="J99" s="223"/>
      <c r="K99" s="208"/>
      <c r="L99" s="219"/>
      <c r="M99" s="615" t="s">
        <v>1037</v>
      </c>
    </row>
    <row r="100" spans="1:13" ht="21" x14ac:dyDescent="0.35">
      <c r="A100" s="668"/>
      <c r="B100" s="669"/>
      <c r="C100" s="650"/>
      <c r="D100" s="651"/>
      <c r="E100" s="89"/>
      <c r="F100" s="89"/>
      <c r="G100" s="89"/>
      <c r="H100" s="89"/>
      <c r="I100" s="610"/>
      <c r="J100" s="223"/>
      <c r="K100" s="208"/>
      <c r="L100" s="219">
        <v>24859</v>
      </c>
      <c r="M100" s="1099" t="s">
        <v>1029</v>
      </c>
    </row>
    <row r="101" spans="1:13" ht="21" x14ac:dyDescent="0.35">
      <c r="A101" s="668"/>
      <c r="B101" s="669"/>
      <c r="C101" s="650"/>
      <c r="D101" s="651"/>
      <c r="E101" s="89"/>
      <c r="F101" s="89"/>
      <c r="G101" s="89"/>
      <c r="H101" s="89"/>
      <c r="I101" s="610"/>
      <c r="J101" s="223"/>
      <c r="K101" s="208"/>
      <c r="L101" s="219"/>
      <c r="M101" s="618" t="s">
        <v>1038</v>
      </c>
    </row>
    <row r="102" spans="1:13" ht="21" x14ac:dyDescent="0.35">
      <c r="A102" s="668"/>
      <c r="B102" s="669"/>
      <c r="C102" s="650"/>
      <c r="D102" s="651"/>
      <c r="E102" s="89"/>
      <c r="F102" s="89"/>
      <c r="G102" s="89"/>
      <c r="H102" s="89"/>
      <c r="I102" s="610"/>
      <c r="J102" s="223"/>
      <c r="K102" s="208"/>
      <c r="L102" s="228"/>
      <c r="M102" s="234" t="s">
        <v>1039</v>
      </c>
    </row>
    <row r="103" spans="1:13" ht="21" x14ac:dyDescent="0.35">
      <c r="A103" s="668"/>
      <c r="B103" s="669"/>
      <c r="C103" s="650"/>
      <c r="D103" s="651"/>
      <c r="E103" s="89"/>
      <c r="F103" s="89"/>
      <c r="G103" s="89"/>
      <c r="H103" s="89"/>
      <c r="I103" s="610"/>
      <c r="J103" s="223"/>
      <c r="K103" s="208"/>
      <c r="L103" s="219"/>
      <c r="M103" s="615" t="s">
        <v>1040</v>
      </c>
    </row>
    <row r="104" spans="1:13" ht="39" x14ac:dyDescent="0.35">
      <c r="A104" s="668"/>
      <c r="B104" s="669"/>
      <c r="C104" s="650"/>
      <c r="D104" s="651"/>
      <c r="E104" s="89"/>
      <c r="F104" s="89"/>
      <c r="G104" s="89"/>
      <c r="H104" s="89"/>
      <c r="I104" s="610"/>
      <c r="J104" s="223"/>
      <c r="K104" s="208"/>
      <c r="L104" s="219">
        <v>24879</v>
      </c>
      <c r="M104" s="670" t="s">
        <v>1041</v>
      </c>
    </row>
    <row r="105" spans="1:13" ht="39" x14ac:dyDescent="0.35">
      <c r="A105" s="668"/>
      <c r="B105" s="669"/>
      <c r="C105" s="650"/>
      <c r="D105" s="651"/>
      <c r="E105" s="89"/>
      <c r="F105" s="89"/>
      <c r="G105" s="89"/>
      <c r="H105" s="89"/>
      <c r="I105" s="610"/>
      <c r="J105" s="223"/>
      <c r="K105" s="208"/>
      <c r="L105" s="219">
        <v>24889</v>
      </c>
      <c r="M105" s="670" t="s">
        <v>1042</v>
      </c>
    </row>
    <row r="106" spans="1:13" ht="39" x14ac:dyDescent="0.35">
      <c r="A106" s="1246"/>
      <c r="B106" s="1247"/>
      <c r="C106" s="1248"/>
      <c r="D106" s="1249"/>
      <c r="E106" s="1084"/>
      <c r="F106" s="1084"/>
      <c r="G106" s="1084"/>
      <c r="H106" s="1084"/>
      <c r="I106" s="1239"/>
      <c r="J106" s="1240"/>
      <c r="K106" s="1088"/>
      <c r="L106" s="1085">
        <v>24909</v>
      </c>
      <c r="M106" s="1250" t="s">
        <v>1043</v>
      </c>
    </row>
    <row r="107" spans="1:13" ht="39" x14ac:dyDescent="0.35">
      <c r="A107" s="1251"/>
      <c r="B107" s="1243"/>
      <c r="C107" s="1244"/>
      <c r="D107" s="988"/>
      <c r="E107" s="962"/>
      <c r="F107" s="962"/>
      <c r="G107" s="962"/>
      <c r="H107" s="962"/>
      <c r="I107" s="645"/>
      <c r="J107" s="646"/>
      <c r="K107" s="696"/>
      <c r="L107" s="1001"/>
      <c r="M107" s="1245" t="s">
        <v>1044</v>
      </c>
    </row>
    <row r="108" spans="1:13" ht="21" x14ac:dyDescent="0.35">
      <c r="A108" s="671"/>
      <c r="B108" s="669"/>
      <c r="C108" s="650"/>
      <c r="D108" s="651"/>
      <c r="E108" s="89"/>
      <c r="F108" s="89"/>
      <c r="G108" s="89"/>
      <c r="H108" s="89"/>
      <c r="I108" s="610"/>
      <c r="J108" s="223"/>
      <c r="K108" s="208"/>
      <c r="L108" s="219"/>
      <c r="M108" s="653"/>
    </row>
    <row r="109" spans="1:13" ht="21" x14ac:dyDescent="0.35">
      <c r="A109" s="668"/>
      <c r="B109" s="672" t="s">
        <v>1045</v>
      </c>
      <c r="C109" s="657"/>
      <c r="D109" s="658"/>
      <c r="E109" s="89"/>
      <c r="F109" s="89"/>
      <c r="G109" s="89"/>
      <c r="H109" s="89"/>
      <c r="I109" s="610"/>
      <c r="J109" s="223"/>
      <c r="K109" s="208"/>
      <c r="L109" s="219"/>
      <c r="M109" s="653" t="s">
        <v>1046</v>
      </c>
    </row>
    <row r="110" spans="1:13" ht="21" x14ac:dyDescent="0.35">
      <c r="A110" s="668"/>
      <c r="B110" s="672"/>
      <c r="C110" s="657"/>
      <c r="D110" s="658"/>
      <c r="E110" s="89"/>
      <c r="F110" s="89"/>
      <c r="G110" s="89"/>
      <c r="H110" s="89"/>
      <c r="I110" s="610"/>
      <c r="J110" s="223"/>
      <c r="K110" s="208"/>
      <c r="L110" s="219"/>
      <c r="M110" s="618" t="s">
        <v>1047</v>
      </c>
    </row>
    <row r="111" spans="1:13" ht="21" x14ac:dyDescent="0.35">
      <c r="A111" s="668"/>
      <c r="B111" s="672"/>
      <c r="C111" s="657"/>
      <c r="D111" s="658"/>
      <c r="E111" s="89"/>
      <c r="F111" s="89"/>
      <c r="G111" s="89"/>
      <c r="H111" s="89"/>
      <c r="I111" s="610"/>
      <c r="J111" s="223"/>
      <c r="K111" s="208"/>
      <c r="L111" s="219"/>
      <c r="M111" s="618" t="s">
        <v>1048</v>
      </c>
    </row>
    <row r="112" spans="1:13" ht="21" x14ac:dyDescent="0.35">
      <c r="A112" s="327"/>
      <c r="B112" s="672"/>
      <c r="C112" s="657"/>
      <c r="D112" s="658"/>
      <c r="E112" s="89"/>
      <c r="F112" s="89"/>
      <c r="G112" s="89"/>
      <c r="H112" s="89"/>
      <c r="I112" s="610"/>
      <c r="J112" s="223"/>
      <c r="K112" s="208"/>
      <c r="L112" s="219"/>
      <c r="M112" s="618" t="s">
        <v>1049</v>
      </c>
    </row>
    <row r="113" spans="1:13" ht="21" x14ac:dyDescent="0.35">
      <c r="A113" s="327"/>
      <c r="B113" s="672"/>
      <c r="C113" s="657"/>
      <c r="D113" s="658"/>
      <c r="E113" s="89"/>
      <c r="F113" s="89"/>
      <c r="G113" s="89"/>
      <c r="H113" s="89"/>
      <c r="I113" s="610"/>
      <c r="J113" s="223"/>
      <c r="K113" s="208"/>
      <c r="L113" s="219"/>
      <c r="M113" s="618" t="s">
        <v>1050</v>
      </c>
    </row>
    <row r="114" spans="1:13" ht="21" x14ac:dyDescent="0.35">
      <c r="A114" s="327"/>
      <c r="B114" s="672"/>
      <c r="C114" s="657"/>
      <c r="D114" s="658"/>
      <c r="E114" s="89"/>
      <c r="F114" s="89"/>
      <c r="G114" s="89"/>
      <c r="H114" s="89"/>
      <c r="I114" s="610"/>
      <c r="J114" s="223"/>
      <c r="K114" s="208"/>
      <c r="L114" s="219"/>
      <c r="M114" s="664" t="s">
        <v>1051</v>
      </c>
    </row>
    <row r="115" spans="1:13" ht="21" x14ac:dyDescent="0.35">
      <c r="A115" s="327"/>
      <c r="B115" s="672"/>
      <c r="C115" s="657"/>
      <c r="D115" s="658"/>
      <c r="E115" s="89"/>
      <c r="F115" s="89"/>
      <c r="G115" s="89"/>
      <c r="H115" s="89"/>
      <c r="I115" s="610"/>
      <c r="J115" s="223"/>
      <c r="K115" s="208"/>
      <c r="L115" s="219"/>
      <c r="M115" s="615"/>
    </row>
    <row r="116" spans="1:13" ht="21" x14ac:dyDescent="0.35">
      <c r="A116" s="387">
        <v>6</v>
      </c>
      <c r="B116" s="506" t="s">
        <v>1052</v>
      </c>
      <c r="C116" s="650">
        <v>1251800</v>
      </c>
      <c r="D116" s="484" t="s">
        <v>36</v>
      </c>
      <c r="E116" s="253">
        <v>462376</v>
      </c>
      <c r="F116" s="253"/>
      <c r="G116" s="253">
        <v>415884</v>
      </c>
      <c r="H116" s="253">
        <v>373540</v>
      </c>
      <c r="I116" s="645">
        <f>SUM(F116+G116+H116)</f>
        <v>789424</v>
      </c>
      <c r="J116" s="646">
        <f>SUM(E116+I116)</f>
        <v>1251800</v>
      </c>
      <c r="K116" s="227"/>
      <c r="L116" s="254" t="s">
        <v>813</v>
      </c>
      <c r="M116" s="673" t="s">
        <v>1053</v>
      </c>
    </row>
    <row r="117" spans="1:13" ht="21" x14ac:dyDescent="0.35">
      <c r="A117" s="327"/>
      <c r="B117" s="613" t="s">
        <v>993</v>
      </c>
      <c r="C117" s="657"/>
      <c r="D117" s="658"/>
      <c r="E117" s="89"/>
      <c r="F117" s="89"/>
      <c r="G117" s="89"/>
      <c r="H117" s="89"/>
      <c r="I117" s="610"/>
      <c r="J117" s="223"/>
      <c r="K117" s="208"/>
      <c r="L117" s="235"/>
      <c r="M117" s="618" t="s">
        <v>1054</v>
      </c>
    </row>
    <row r="118" spans="1:13" ht="21" x14ac:dyDescent="0.35">
      <c r="A118" s="327"/>
      <c r="B118" s="609" t="s">
        <v>1055</v>
      </c>
      <c r="C118" s="657"/>
      <c r="D118" s="658"/>
      <c r="E118" s="89"/>
      <c r="F118" s="89"/>
      <c r="G118" s="89"/>
      <c r="H118" s="89"/>
      <c r="I118" s="610"/>
      <c r="J118" s="223"/>
      <c r="K118" s="208"/>
      <c r="L118" s="219">
        <v>24808</v>
      </c>
      <c r="M118" s="618" t="s">
        <v>1056</v>
      </c>
    </row>
    <row r="119" spans="1:13" ht="21" x14ac:dyDescent="0.35">
      <c r="A119" s="327"/>
      <c r="B119" s="674" t="s">
        <v>1570</v>
      </c>
      <c r="C119" s="657"/>
      <c r="D119" s="658"/>
      <c r="E119" s="89"/>
      <c r="F119" s="89"/>
      <c r="G119" s="89"/>
      <c r="H119" s="89"/>
      <c r="I119" s="610"/>
      <c r="J119" s="223"/>
      <c r="K119" s="208"/>
      <c r="L119" s="219"/>
      <c r="M119" s="225" t="s">
        <v>1057</v>
      </c>
    </row>
    <row r="120" spans="1:13" ht="21" x14ac:dyDescent="0.35">
      <c r="A120" s="327"/>
      <c r="B120" s="675" t="s">
        <v>1058</v>
      </c>
      <c r="C120" s="657"/>
      <c r="D120" s="658"/>
      <c r="E120" s="89"/>
      <c r="F120" s="89"/>
      <c r="G120" s="89"/>
      <c r="H120" s="89"/>
      <c r="I120" s="610"/>
      <c r="J120" s="610"/>
      <c r="K120" s="208"/>
      <c r="L120" s="219">
        <v>24839</v>
      </c>
      <c r="M120" s="618" t="s">
        <v>1059</v>
      </c>
    </row>
    <row r="121" spans="1:13" ht="21" x14ac:dyDescent="0.35">
      <c r="A121" s="327"/>
      <c r="B121" s="631" t="s">
        <v>1060</v>
      </c>
      <c r="C121" s="657"/>
      <c r="D121" s="658"/>
      <c r="E121" s="89"/>
      <c r="F121" s="89"/>
      <c r="G121" s="89"/>
      <c r="H121" s="89"/>
      <c r="I121" s="610"/>
      <c r="J121" s="610"/>
      <c r="K121" s="208"/>
      <c r="L121" s="219"/>
      <c r="M121" s="618" t="s">
        <v>1061</v>
      </c>
    </row>
    <row r="122" spans="1:13" ht="21" x14ac:dyDescent="0.35">
      <c r="A122" s="327"/>
      <c r="B122" s="676" t="s">
        <v>1062</v>
      </c>
      <c r="C122" s="657"/>
      <c r="D122" s="658"/>
      <c r="E122" s="89"/>
      <c r="F122" s="89"/>
      <c r="G122" s="89"/>
      <c r="H122" s="89"/>
      <c r="I122" s="610"/>
      <c r="J122" s="610"/>
      <c r="K122" s="208"/>
      <c r="L122" s="219">
        <v>24871</v>
      </c>
      <c r="M122" s="618" t="s">
        <v>1063</v>
      </c>
    </row>
    <row r="123" spans="1:13" ht="21" x14ac:dyDescent="0.35">
      <c r="A123" s="327"/>
      <c r="B123" s="676"/>
      <c r="C123" s="657"/>
      <c r="D123" s="658"/>
      <c r="E123" s="89"/>
      <c r="F123" s="89"/>
      <c r="G123" s="89"/>
      <c r="H123" s="89"/>
      <c r="I123" s="610"/>
      <c r="J123" s="610"/>
      <c r="K123" s="208"/>
      <c r="L123" s="219"/>
      <c r="M123" s="618" t="s">
        <v>1064</v>
      </c>
    </row>
    <row r="124" spans="1:13" ht="21" x14ac:dyDescent="0.35">
      <c r="A124" s="665"/>
      <c r="B124" s="167"/>
      <c r="C124" s="167"/>
      <c r="D124" s="167"/>
      <c r="E124" s="167"/>
      <c r="F124" s="167"/>
      <c r="G124" s="167"/>
      <c r="H124" s="167"/>
      <c r="I124" s="214"/>
      <c r="J124" s="214"/>
      <c r="K124" s="214"/>
      <c r="L124" s="984">
        <v>24900</v>
      </c>
      <c r="M124" s="476" t="s">
        <v>1065</v>
      </c>
    </row>
    <row r="125" spans="1:13" ht="21" x14ac:dyDescent="0.35">
      <c r="A125" s="665"/>
      <c r="B125" s="167"/>
      <c r="C125" s="167"/>
      <c r="D125" s="167"/>
      <c r="E125" s="167"/>
      <c r="F125" s="167"/>
      <c r="G125" s="167"/>
      <c r="H125" s="167"/>
      <c r="I125" s="214"/>
      <c r="J125" s="214"/>
      <c r="K125" s="214"/>
      <c r="L125" s="692" t="s">
        <v>1066</v>
      </c>
      <c r="M125" s="476" t="s">
        <v>1067</v>
      </c>
    </row>
    <row r="126" spans="1:13" ht="15" customHeight="1" x14ac:dyDescent="0.25">
      <c r="A126" s="665"/>
      <c r="B126" s="167"/>
      <c r="C126" s="167"/>
      <c r="D126" s="167"/>
      <c r="E126" s="167"/>
      <c r="F126" s="167"/>
      <c r="G126" s="167"/>
      <c r="H126" s="167"/>
      <c r="I126" s="214"/>
      <c r="J126" s="214"/>
      <c r="K126" s="214"/>
      <c r="L126" s="709"/>
      <c r="M126" s="216"/>
    </row>
    <row r="127" spans="1:13" ht="15" customHeight="1" x14ac:dyDescent="0.25">
      <c r="A127" s="665"/>
      <c r="B127" s="167"/>
      <c r="C127" s="167"/>
      <c r="D127" s="167"/>
      <c r="E127" s="167"/>
      <c r="F127" s="167"/>
      <c r="G127" s="167"/>
      <c r="H127" s="167"/>
      <c r="I127" s="214"/>
      <c r="J127" s="214"/>
      <c r="K127" s="214"/>
      <c r="L127" s="150"/>
      <c r="M127" s="216"/>
    </row>
    <row r="128" spans="1:13" ht="21" x14ac:dyDescent="0.35">
      <c r="A128" s="327"/>
      <c r="B128" s="676"/>
      <c r="C128" s="657"/>
      <c r="D128" s="658"/>
      <c r="E128" s="89"/>
      <c r="F128" s="89"/>
      <c r="G128" s="89"/>
      <c r="H128" s="89"/>
      <c r="I128" s="610"/>
      <c r="J128" s="223"/>
      <c r="K128" s="208"/>
      <c r="L128" s="228" t="s">
        <v>1068</v>
      </c>
      <c r="M128" s="225" t="s">
        <v>1069</v>
      </c>
    </row>
    <row r="129" spans="1:13" ht="21" x14ac:dyDescent="0.35">
      <c r="A129" s="327"/>
      <c r="B129" s="677"/>
      <c r="C129" s="657"/>
      <c r="D129" s="658"/>
      <c r="E129" s="89"/>
      <c r="F129" s="89"/>
      <c r="G129" s="89"/>
      <c r="H129" s="89"/>
      <c r="I129" s="610"/>
      <c r="J129" s="223"/>
      <c r="K129" s="208"/>
      <c r="L129" s="219"/>
      <c r="M129" s="618" t="s">
        <v>1070</v>
      </c>
    </row>
    <row r="130" spans="1:13" ht="21" x14ac:dyDescent="0.35">
      <c r="A130" s="327"/>
      <c r="B130" s="677"/>
      <c r="C130" s="657"/>
      <c r="D130" s="658"/>
      <c r="E130" s="89"/>
      <c r="F130" s="89"/>
      <c r="G130" s="89"/>
      <c r="H130" s="89"/>
      <c r="I130" s="610"/>
      <c r="J130" s="223"/>
      <c r="K130" s="208"/>
      <c r="L130" s="219"/>
      <c r="M130" s="618" t="s">
        <v>1071</v>
      </c>
    </row>
    <row r="131" spans="1:13" ht="21" x14ac:dyDescent="0.35">
      <c r="A131" s="387"/>
      <c r="B131" s="678"/>
      <c r="C131" s="650"/>
      <c r="D131" s="651"/>
      <c r="E131" s="253"/>
      <c r="F131" s="253"/>
      <c r="G131" s="253"/>
      <c r="H131" s="253"/>
      <c r="I131" s="645"/>
      <c r="J131" s="646"/>
      <c r="K131" s="227"/>
      <c r="L131" s="257"/>
      <c r="M131" s="673" t="s">
        <v>1072</v>
      </c>
    </row>
    <row r="132" spans="1:13" ht="21" x14ac:dyDescent="0.35">
      <c r="A132" s="387"/>
      <c r="B132" s="678"/>
      <c r="C132" s="650"/>
      <c r="D132" s="651"/>
      <c r="E132" s="89"/>
      <c r="F132" s="89"/>
      <c r="G132" s="89"/>
      <c r="H132" s="89"/>
      <c r="I132" s="610"/>
      <c r="J132" s="223"/>
      <c r="K132" s="208"/>
      <c r="L132" s="219"/>
      <c r="M132" s="618" t="s">
        <v>1073</v>
      </c>
    </row>
    <row r="133" spans="1:13" ht="21" x14ac:dyDescent="0.35">
      <c r="A133" s="387"/>
      <c r="B133" s="678"/>
      <c r="C133" s="650"/>
      <c r="D133" s="651"/>
      <c r="E133" s="89"/>
      <c r="F133" s="89"/>
      <c r="G133" s="89"/>
      <c r="H133" s="89"/>
      <c r="I133" s="610"/>
      <c r="J133" s="223"/>
      <c r="K133" s="208"/>
      <c r="L133" s="219"/>
      <c r="M133" s="618" t="s">
        <v>1074</v>
      </c>
    </row>
    <row r="134" spans="1:13" ht="21" x14ac:dyDescent="0.35">
      <c r="A134" s="387"/>
      <c r="B134" s="678" t="s">
        <v>1075</v>
      </c>
      <c r="C134" s="650"/>
      <c r="D134" s="651"/>
      <c r="E134" s="89"/>
      <c r="F134" s="89"/>
      <c r="G134" s="89"/>
      <c r="H134" s="89"/>
      <c r="I134" s="610"/>
      <c r="J134" s="223"/>
      <c r="K134" s="208"/>
      <c r="L134" s="228" t="s">
        <v>1076</v>
      </c>
      <c r="M134" s="618" t="s">
        <v>1077</v>
      </c>
    </row>
    <row r="135" spans="1:13" ht="42" x14ac:dyDescent="0.35">
      <c r="A135" s="387"/>
      <c r="B135" s="678"/>
      <c r="C135" s="650"/>
      <c r="D135" s="651"/>
      <c r="E135" s="89"/>
      <c r="F135" s="89"/>
      <c r="G135" s="89"/>
      <c r="H135" s="89"/>
      <c r="I135" s="610"/>
      <c r="J135" s="223"/>
      <c r="K135" s="208"/>
      <c r="L135" s="228" t="s">
        <v>1078</v>
      </c>
      <c r="M135" s="615" t="s">
        <v>1079</v>
      </c>
    </row>
    <row r="136" spans="1:13" ht="21" x14ac:dyDescent="0.35">
      <c r="A136" s="387"/>
      <c r="B136" s="678"/>
      <c r="C136" s="650"/>
      <c r="D136" s="651"/>
      <c r="E136" s="89"/>
      <c r="F136" s="89"/>
      <c r="G136" s="89"/>
      <c r="H136" s="89"/>
      <c r="I136" s="610"/>
      <c r="J136" s="223"/>
      <c r="K136" s="208"/>
      <c r="L136" s="219">
        <v>24896</v>
      </c>
      <c r="M136" s="618" t="s">
        <v>1080</v>
      </c>
    </row>
    <row r="137" spans="1:13" ht="21" x14ac:dyDescent="0.35">
      <c r="A137" s="387"/>
      <c r="B137" s="678"/>
      <c r="C137" s="650"/>
      <c r="D137" s="651"/>
      <c r="E137" s="89"/>
      <c r="F137" s="89"/>
      <c r="G137" s="89"/>
      <c r="H137" s="89"/>
      <c r="I137" s="610"/>
      <c r="J137" s="223"/>
      <c r="K137" s="208"/>
      <c r="L137" s="219"/>
      <c r="M137" s="618"/>
    </row>
    <row r="138" spans="1:13" ht="21" x14ac:dyDescent="0.35">
      <c r="A138" s="387"/>
      <c r="B138" s="678"/>
      <c r="C138" s="650"/>
      <c r="D138" s="651"/>
      <c r="E138" s="89"/>
      <c r="F138" s="89"/>
      <c r="G138" s="89"/>
      <c r="H138" s="89"/>
      <c r="I138" s="610"/>
      <c r="J138" s="223"/>
      <c r="K138" s="208"/>
      <c r="L138" s="219"/>
      <c r="M138" s="618"/>
    </row>
    <row r="139" spans="1:13" ht="21" x14ac:dyDescent="0.35">
      <c r="A139" s="387">
        <v>7</v>
      </c>
      <c r="B139" s="506" t="s">
        <v>1081</v>
      </c>
      <c r="C139" s="483">
        <v>202000</v>
      </c>
      <c r="D139" s="484" t="s">
        <v>36</v>
      </c>
      <c r="E139" s="89">
        <v>109516</v>
      </c>
      <c r="F139" s="89"/>
      <c r="G139" s="89">
        <v>44100</v>
      </c>
      <c r="H139" s="89">
        <v>48384</v>
      </c>
      <c r="I139" s="610">
        <f>SUM(F139+G139+H139)</f>
        <v>92484</v>
      </c>
      <c r="J139" s="223">
        <f>SUM(E139+I139)</f>
        <v>202000</v>
      </c>
      <c r="K139" s="208"/>
      <c r="L139" s="679" t="s">
        <v>813</v>
      </c>
      <c r="M139" s="618" t="s">
        <v>1008</v>
      </c>
    </row>
    <row r="140" spans="1:13" ht="21" x14ac:dyDescent="0.35">
      <c r="A140" s="387"/>
      <c r="B140" s="613" t="s">
        <v>993</v>
      </c>
      <c r="C140" s="483"/>
      <c r="D140" s="658"/>
      <c r="E140" s="89"/>
      <c r="F140" s="89"/>
      <c r="G140" s="89"/>
      <c r="H140" s="89"/>
      <c r="I140" s="610"/>
      <c r="J140" s="223"/>
      <c r="K140" s="208"/>
      <c r="L140" s="235"/>
      <c r="M140" s="618" t="s">
        <v>1009</v>
      </c>
    </row>
    <row r="141" spans="1:13" ht="21" x14ac:dyDescent="0.35">
      <c r="A141" s="327"/>
      <c r="B141" s="613" t="s">
        <v>1055</v>
      </c>
      <c r="C141" s="483"/>
      <c r="D141" s="658"/>
      <c r="E141" s="89"/>
      <c r="F141" s="89"/>
      <c r="G141" s="89"/>
      <c r="H141" s="89"/>
      <c r="I141" s="610"/>
      <c r="J141" s="223"/>
      <c r="K141" s="208"/>
      <c r="L141" s="219">
        <v>24808</v>
      </c>
      <c r="M141" s="618" t="s">
        <v>1082</v>
      </c>
    </row>
    <row r="142" spans="1:13" ht="21" x14ac:dyDescent="0.35">
      <c r="A142" s="387"/>
      <c r="B142" s="482" t="s">
        <v>1570</v>
      </c>
      <c r="C142" s="483"/>
      <c r="D142" s="680"/>
      <c r="E142" s="89"/>
      <c r="F142" s="89"/>
      <c r="G142" s="89"/>
      <c r="H142" s="89"/>
      <c r="I142" s="610"/>
      <c r="J142" s="223"/>
      <c r="K142" s="208"/>
      <c r="L142" s="219"/>
      <c r="M142" s="225" t="s">
        <v>1083</v>
      </c>
    </row>
    <row r="143" spans="1:13" ht="21" x14ac:dyDescent="0.35">
      <c r="A143" s="656"/>
      <c r="B143" s="675" t="s">
        <v>1084</v>
      </c>
      <c r="C143" s="329"/>
      <c r="D143" s="681"/>
      <c r="E143" s="89"/>
      <c r="F143" s="89"/>
      <c r="G143" s="89"/>
      <c r="H143" s="89"/>
      <c r="I143" s="610"/>
      <c r="J143" s="223"/>
      <c r="K143" s="208"/>
      <c r="L143" s="219">
        <v>24839</v>
      </c>
      <c r="M143" s="618" t="s">
        <v>1085</v>
      </c>
    </row>
    <row r="144" spans="1:13" ht="21" x14ac:dyDescent="0.35">
      <c r="A144" s="327"/>
      <c r="B144" s="631" t="s">
        <v>1086</v>
      </c>
      <c r="C144" s="329"/>
      <c r="D144" s="681"/>
      <c r="E144" s="89"/>
      <c r="F144" s="89"/>
      <c r="G144" s="89"/>
      <c r="H144" s="89"/>
      <c r="I144" s="610"/>
      <c r="J144" s="223"/>
      <c r="K144" s="208"/>
      <c r="L144" s="219"/>
      <c r="M144" s="618" t="s">
        <v>1087</v>
      </c>
    </row>
    <row r="145" spans="1:13" ht="21" x14ac:dyDescent="0.35">
      <c r="A145" s="327"/>
      <c r="B145" s="631"/>
      <c r="C145" s="329"/>
      <c r="D145" s="681"/>
      <c r="E145" s="89"/>
      <c r="F145" s="89"/>
      <c r="G145" s="89"/>
      <c r="H145" s="89"/>
      <c r="I145" s="610"/>
      <c r="J145" s="223"/>
      <c r="K145" s="208"/>
      <c r="L145" s="219">
        <v>24879</v>
      </c>
      <c r="M145" s="615" t="s">
        <v>1088</v>
      </c>
    </row>
    <row r="146" spans="1:13" ht="21" x14ac:dyDescent="0.35">
      <c r="A146" s="327"/>
      <c r="B146" s="631"/>
      <c r="C146" s="329"/>
      <c r="D146" s="681"/>
      <c r="E146" s="89"/>
      <c r="F146" s="89"/>
      <c r="G146" s="89"/>
      <c r="H146" s="89"/>
      <c r="I146" s="610"/>
      <c r="J146" s="223"/>
      <c r="K146" s="208"/>
      <c r="L146" s="219"/>
      <c r="M146" s="615" t="s">
        <v>1089</v>
      </c>
    </row>
    <row r="147" spans="1:13" ht="21" x14ac:dyDescent="0.35">
      <c r="A147" s="327"/>
      <c r="B147" s="631"/>
      <c r="C147" s="329"/>
      <c r="D147" s="681"/>
      <c r="E147" s="89"/>
      <c r="F147" s="89"/>
      <c r="G147" s="89"/>
      <c r="H147" s="89"/>
      <c r="I147" s="610"/>
      <c r="J147" s="223"/>
      <c r="K147" s="208"/>
      <c r="L147" s="219">
        <v>24900</v>
      </c>
      <c r="M147" s="618" t="s">
        <v>1090</v>
      </c>
    </row>
    <row r="148" spans="1:13" ht="21" x14ac:dyDescent="0.35">
      <c r="A148" s="327"/>
      <c r="B148" s="631"/>
      <c r="C148" s="329"/>
      <c r="D148" s="681"/>
      <c r="E148" s="89"/>
      <c r="F148" s="89"/>
      <c r="G148" s="89"/>
      <c r="H148" s="89"/>
      <c r="I148" s="610"/>
      <c r="J148" s="223"/>
      <c r="K148" s="208"/>
      <c r="L148" s="219">
        <v>24907</v>
      </c>
      <c r="M148" s="615" t="s">
        <v>1091</v>
      </c>
    </row>
    <row r="149" spans="1:13" ht="21" x14ac:dyDescent="0.35">
      <c r="A149" s="327"/>
      <c r="B149" s="682" t="s">
        <v>1092</v>
      </c>
      <c r="C149" s="329"/>
      <c r="D149" s="681"/>
      <c r="E149" s="89"/>
      <c r="F149" s="89"/>
      <c r="G149" s="89"/>
      <c r="H149" s="89"/>
      <c r="I149" s="610"/>
      <c r="J149" s="223"/>
      <c r="K149" s="208"/>
      <c r="L149" s="219"/>
      <c r="M149" s="225" t="s">
        <v>1093</v>
      </c>
    </row>
    <row r="150" spans="1:13" ht="21" x14ac:dyDescent="0.35">
      <c r="A150" s="327"/>
      <c r="B150" s="682"/>
      <c r="C150" s="329"/>
      <c r="D150" s="681"/>
      <c r="E150" s="89"/>
      <c r="F150" s="89"/>
      <c r="G150" s="89"/>
      <c r="H150" s="89"/>
      <c r="I150" s="610"/>
      <c r="J150" s="223"/>
      <c r="K150" s="208"/>
      <c r="L150" s="219"/>
      <c r="M150" s="618" t="s">
        <v>1094</v>
      </c>
    </row>
    <row r="151" spans="1:13" ht="21" x14ac:dyDescent="0.35">
      <c r="A151" s="327"/>
      <c r="B151" s="682"/>
      <c r="C151" s="329"/>
      <c r="D151" s="681"/>
      <c r="E151" s="89"/>
      <c r="F151" s="89"/>
      <c r="G151" s="89"/>
      <c r="H151" s="89"/>
      <c r="I151" s="610"/>
      <c r="J151" s="223"/>
      <c r="K151" s="208"/>
      <c r="L151" s="219"/>
      <c r="M151" s="618"/>
    </row>
    <row r="152" spans="1:13" ht="21" x14ac:dyDescent="0.35">
      <c r="A152" s="327"/>
      <c r="B152" s="1252" t="s">
        <v>1095</v>
      </c>
      <c r="C152" s="329"/>
      <c r="D152" s="681"/>
      <c r="E152" s="89"/>
      <c r="F152" s="89"/>
      <c r="G152" s="89"/>
      <c r="H152" s="89"/>
      <c r="I152" s="610"/>
      <c r="J152" s="223"/>
      <c r="K152" s="208"/>
      <c r="L152" s="1008"/>
      <c r="M152" s="990" t="s">
        <v>1096</v>
      </c>
    </row>
    <row r="153" spans="1:13" ht="21" x14ac:dyDescent="0.35">
      <c r="A153" s="327"/>
      <c r="B153" s="1252"/>
      <c r="C153" s="329"/>
      <c r="D153" s="681"/>
      <c r="E153" s="89"/>
      <c r="F153" s="89"/>
      <c r="G153" s="89"/>
      <c r="H153" s="89"/>
      <c r="I153" s="610"/>
      <c r="J153" s="223"/>
      <c r="K153" s="208"/>
      <c r="L153" s="1008"/>
      <c r="M153" s="990" t="s">
        <v>1097</v>
      </c>
    </row>
    <row r="154" spans="1:13" ht="21" x14ac:dyDescent="0.35">
      <c r="A154" s="327"/>
      <c r="B154" s="634" t="s">
        <v>19</v>
      </c>
      <c r="C154" s="329"/>
      <c r="D154" s="681"/>
      <c r="E154" s="89"/>
      <c r="F154" s="89"/>
      <c r="G154" s="89"/>
      <c r="H154" s="89"/>
      <c r="I154" s="610"/>
      <c r="J154" s="223"/>
      <c r="K154" s="208"/>
      <c r="L154" s="1008">
        <v>24868</v>
      </c>
      <c r="M154" s="990" t="s">
        <v>1098</v>
      </c>
    </row>
    <row r="155" spans="1:13" ht="21" x14ac:dyDescent="0.35">
      <c r="A155" s="1253"/>
      <c r="B155" s="1254" t="s">
        <v>1607</v>
      </c>
      <c r="C155" s="1214"/>
      <c r="D155" s="1255"/>
      <c r="E155" s="1084"/>
      <c r="F155" s="1084"/>
      <c r="G155" s="1084"/>
      <c r="H155" s="1084"/>
      <c r="I155" s="1239"/>
      <c r="J155" s="1240"/>
      <c r="K155" s="1088"/>
      <c r="L155" s="956">
        <v>24908</v>
      </c>
      <c r="M155" s="1256" t="s">
        <v>1099</v>
      </c>
    </row>
    <row r="156" spans="1:13" ht="21" x14ac:dyDescent="0.35">
      <c r="A156" s="387">
        <v>8</v>
      </c>
      <c r="B156" s="404" t="s">
        <v>1100</v>
      </c>
      <c r="C156" s="483">
        <v>500000</v>
      </c>
      <c r="D156" s="213"/>
      <c r="E156" s="89"/>
      <c r="F156" s="89"/>
      <c r="G156" s="89">
        <v>138000</v>
      </c>
      <c r="H156" s="89">
        <v>362000</v>
      </c>
      <c r="I156" s="610">
        <f>+G156+H156</f>
        <v>500000</v>
      </c>
      <c r="J156" s="223">
        <f>+E156+I156</f>
        <v>500000</v>
      </c>
      <c r="K156" s="208"/>
      <c r="L156" s="683"/>
      <c r="M156" s="618"/>
    </row>
    <row r="157" spans="1:13" ht="21" x14ac:dyDescent="0.35">
      <c r="A157" s="327"/>
      <c r="B157" s="609" t="s">
        <v>993</v>
      </c>
      <c r="C157" s="329"/>
      <c r="D157" s="617"/>
      <c r="E157" s="89"/>
      <c r="F157" s="89"/>
      <c r="G157" s="89"/>
      <c r="H157" s="89"/>
      <c r="I157" s="610"/>
      <c r="J157" s="610"/>
      <c r="K157" s="208"/>
      <c r="L157" s="1257"/>
      <c r="M157" s="1135"/>
    </row>
    <row r="158" spans="1:13" ht="21" x14ac:dyDescent="0.35">
      <c r="A158" s="1258"/>
      <c r="B158" s="1259" t="s">
        <v>1101</v>
      </c>
      <c r="C158" s="329"/>
      <c r="D158" s="213"/>
      <c r="E158" s="89"/>
      <c r="F158" s="89"/>
      <c r="G158" s="89"/>
      <c r="H158" s="89"/>
      <c r="I158" s="610"/>
      <c r="J158" s="223"/>
      <c r="K158" s="208"/>
      <c r="L158" s="1257"/>
      <c r="M158" s="1159"/>
    </row>
    <row r="159" spans="1:13" ht="21" x14ac:dyDescent="0.35">
      <c r="A159" s="327"/>
      <c r="B159" s="345" t="s">
        <v>1571</v>
      </c>
      <c r="C159" s="329"/>
      <c r="D159" s="213" t="s">
        <v>1102</v>
      </c>
      <c r="E159" s="89"/>
      <c r="F159" s="89"/>
      <c r="G159" s="89"/>
      <c r="H159" s="89"/>
      <c r="I159" s="610"/>
      <c r="J159" s="223"/>
      <c r="K159" s="208"/>
      <c r="L159" s="1257"/>
      <c r="M159" s="981" t="s">
        <v>1572</v>
      </c>
    </row>
    <row r="160" spans="1:13" ht="21" x14ac:dyDescent="0.35">
      <c r="A160" s="1258"/>
      <c r="B160" s="345" t="s">
        <v>1103</v>
      </c>
      <c r="C160" s="329"/>
      <c r="D160" s="213"/>
      <c r="E160" s="89"/>
      <c r="F160" s="89"/>
      <c r="G160" s="89"/>
      <c r="H160" s="89"/>
      <c r="I160" s="610"/>
      <c r="J160" s="223"/>
      <c r="K160" s="208"/>
      <c r="L160" s="1257"/>
      <c r="M160" s="1135" t="s">
        <v>1104</v>
      </c>
    </row>
    <row r="161" spans="1:13" ht="21" x14ac:dyDescent="0.35">
      <c r="A161" s="387"/>
      <c r="B161" s="282" t="s">
        <v>1105</v>
      </c>
      <c r="C161" s="483"/>
      <c r="D161" s="637"/>
      <c r="E161" s="253"/>
      <c r="F161" s="253"/>
      <c r="G161" s="253"/>
      <c r="H161" s="253"/>
      <c r="I161" s="645"/>
      <c r="J161" s="646"/>
      <c r="K161" s="227"/>
      <c r="L161" s="684">
        <v>24928</v>
      </c>
      <c r="M161" s="685" t="s">
        <v>1608</v>
      </c>
    </row>
    <row r="162" spans="1:13" ht="21" x14ac:dyDescent="0.35">
      <c r="A162" s="387"/>
      <c r="B162" s="482" t="s">
        <v>1106</v>
      </c>
      <c r="C162" s="483"/>
      <c r="D162" s="213"/>
      <c r="E162" s="89"/>
      <c r="F162" s="89"/>
      <c r="G162" s="89"/>
      <c r="H162" s="89"/>
      <c r="I162" s="610"/>
      <c r="J162" s="223"/>
      <c r="K162" s="208"/>
      <c r="L162" s="683"/>
      <c r="M162" s="403" t="s">
        <v>1609</v>
      </c>
    </row>
    <row r="163" spans="1:13" ht="21" x14ac:dyDescent="0.35">
      <c r="A163" s="327"/>
      <c r="B163" s="279" t="s">
        <v>1107</v>
      </c>
      <c r="C163" s="329"/>
      <c r="D163" s="213"/>
      <c r="E163" s="89"/>
      <c r="F163" s="89"/>
      <c r="G163" s="89"/>
      <c r="H163" s="89"/>
      <c r="I163" s="610"/>
      <c r="J163" s="223"/>
      <c r="K163" s="208"/>
      <c r="L163" s="686"/>
      <c r="M163" s="133"/>
    </row>
    <row r="164" spans="1:13" ht="21" x14ac:dyDescent="0.35">
      <c r="A164" s="387"/>
      <c r="B164" s="482" t="s">
        <v>1108</v>
      </c>
      <c r="C164" s="483"/>
      <c r="D164" s="213"/>
      <c r="E164" s="89"/>
      <c r="F164" s="89"/>
      <c r="G164" s="89"/>
      <c r="H164" s="89"/>
      <c r="I164" s="610"/>
      <c r="J164" s="223"/>
      <c r="K164" s="208"/>
      <c r="L164" s="686"/>
      <c r="M164" s="403"/>
    </row>
    <row r="165" spans="1:13" ht="21" x14ac:dyDescent="0.35">
      <c r="A165" s="387"/>
      <c r="B165" s="345" t="s">
        <v>1109</v>
      </c>
      <c r="C165" s="329"/>
      <c r="D165" s="213"/>
      <c r="E165" s="89"/>
      <c r="F165" s="89"/>
      <c r="G165" s="89"/>
      <c r="H165" s="89"/>
      <c r="I165" s="610"/>
      <c r="J165" s="223"/>
      <c r="K165" s="208"/>
      <c r="L165" s="686"/>
      <c r="M165" s="403"/>
    </row>
    <row r="166" spans="1:13" ht="21" x14ac:dyDescent="0.35">
      <c r="A166" s="327"/>
      <c r="B166" s="345" t="s">
        <v>1573</v>
      </c>
      <c r="C166" s="329"/>
      <c r="D166" s="213" t="s">
        <v>546</v>
      </c>
      <c r="E166" s="89"/>
      <c r="F166" s="89"/>
      <c r="G166" s="89"/>
      <c r="H166" s="89"/>
      <c r="I166" s="610"/>
      <c r="J166" s="223"/>
      <c r="K166" s="208"/>
      <c r="L166" s="687"/>
      <c r="M166" s="476" t="s">
        <v>1574</v>
      </c>
    </row>
    <row r="167" spans="1:13" ht="21" x14ac:dyDescent="0.35">
      <c r="A167" s="327"/>
      <c r="B167" s="345" t="s">
        <v>1110</v>
      </c>
      <c r="C167" s="329"/>
      <c r="D167" s="213"/>
      <c r="E167" s="89"/>
      <c r="F167" s="89"/>
      <c r="G167" s="89"/>
      <c r="H167" s="89"/>
      <c r="I167" s="610"/>
      <c r="J167" s="223"/>
      <c r="K167" s="208"/>
      <c r="L167" s="687"/>
      <c r="M167" s="133" t="s">
        <v>1111</v>
      </c>
    </row>
    <row r="168" spans="1:13" ht="21" x14ac:dyDescent="0.35">
      <c r="A168" s="387"/>
      <c r="B168" s="345" t="s">
        <v>1112</v>
      </c>
      <c r="C168" s="329"/>
      <c r="D168" s="213"/>
      <c r="E168" s="89"/>
      <c r="F168" s="89"/>
      <c r="G168" s="89"/>
      <c r="H168" s="89"/>
      <c r="I168" s="610"/>
      <c r="J168" s="223"/>
      <c r="K168" s="208"/>
      <c r="L168" s="686"/>
      <c r="M168" s="133"/>
    </row>
    <row r="169" spans="1:13" ht="21" x14ac:dyDescent="0.35">
      <c r="A169" s="327"/>
      <c r="B169" s="345" t="s">
        <v>1113</v>
      </c>
      <c r="C169" s="329"/>
      <c r="D169" s="617"/>
      <c r="E169" s="89"/>
      <c r="F169" s="89"/>
      <c r="G169" s="89"/>
      <c r="H169" s="89"/>
      <c r="I169" s="610"/>
      <c r="J169" s="610"/>
      <c r="K169" s="208"/>
      <c r="L169" s="606"/>
      <c r="M169" s="411"/>
    </row>
    <row r="170" spans="1:13" ht="21" x14ac:dyDescent="0.35">
      <c r="A170" s="327"/>
      <c r="B170" s="345" t="s">
        <v>1114</v>
      </c>
      <c r="C170" s="329"/>
      <c r="D170" s="213"/>
      <c r="E170" s="89"/>
      <c r="F170" s="89"/>
      <c r="G170" s="89"/>
      <c r="H170" s="89"/>
      <c r="I170" s="610"/>
      <c r="J170" s="223"/>
      <c r="K170" s="208"/>
      <c r="L170" s="683"/>
      <c r="M170" s="476"/>
    </row>
    <row r="171" spans="1:13" ht="21" x14ac:dyDescent="0.35">
      <c r="A171" s="327"/>
      <c r="B171" s="345" t="s">
        <v>1109</v>
      </c>
      <c r="C171" s="329"/>
      <c r="D171" s="213"/>
      <c r="E171" s="89"/>
      <c r="F171" s="89"/>
      <c r="G171" s="89"/>
      <c r="H171" s="89"/>
      <c r="I171" s="610"/>
      <c r="J171" s="223"/>
      <c r="K171" s="208"/>
      <c r="L171" s="606"/>
      <c r="M171" s="342"/>
    </row>
    <row r="172" spans="1:13" ht="21" x14ac:dyDescent="0.35">
      <c r="A172" s="387"/>
      <c r="B172" s="345" t="s">
        <v>1115</v>
      </c>
      <c r="C172" s="329"/>
      <c r="D172" s="213"/>
      <c r="E172" s="89"/>
      <c r="F172" s="89"/>
      <c r="G172" s="89"/>
      <c r="H172" s="89"/>
      <c r="I172" s="610"/>
      <c r="J172" s="223"/>
      <c r="K172" s="208"/>
      <c r="L172" s="687"/>
      <c r="M172" s="476"/>
    </row>
    <row r="173" spans="1:13" ht="21" x14ac:dyDescent="0.35">
      <c r="A173" s="327"/>
      <c r="B173" s="345" t="s">
        <v>1575</v>
      </c>
      <c r="C173" s="329"/>
      <c r="D173" s="213"/>
      <c r="E173" s="89"/>
      <c r="F173" s="89"/>
      <c r="G173" s="89"/>
      <c r="H173" s="89"/>
      <c r="I173" s="610"/>
      <c r="J173" s="223"/>
      <c r="K173" s="208"/>
      <c r="L173" s="687"/>
      <c r="M173" s="476" t="s">
        <v>1575</v>
      </c>
    </row>
    <row r="174" spans="1:13" ht="21" x14ac:dyDescent="0.35">
      <c r="A174" s="327"/>
      <c r="B174" s="345" t="s">
        <v>1116</v>
      </c>
      <c r="C174" s="329"/>
      <c r="D174" s="213"/>
      <c r="E174" s="89"/>
      <c r="F174" s="89"/>
      <c r="G174" s="89"/>
      <c r="H174" s="89"/>
      <c r="I174" s="610"/>
      <c r="J174" s="223"/>
      <c r="K174" s="208"/>
      <c r="L174" s="687"/>
      <c r="M174" s="342" t="s">
        <v>1117</v>
      </c>
    </row>
    <row r="175" spans="1:13" ht="21" x14ac:dyDescent="0.35">
      <c r="A175" s="387"/>
      <c r="B175" s="345" t="s">
        <v>1118</v>
      </c>
      <c r="C175" s="329"/>
      <c r="D175" s="213"/>
      <c r="E175" s="89"/>
      <c r="F175" s="89"/>
      <c r="G175" s="89"/>
      <c r="H175" s="89"/>
      <c r="I175" s="610"/>
      <c r="J175" s="223"/>
      <c r="K175" s="208"/>
      <c r="L175" s="606"/>
      <c r="M175" s="342"/>
    </row>
    <row r="176" spans="1:13" ht="21" x14ac:dyDescent="0.35">
      <c r="A176" s="688"/>
      <c r="B176" s="404" t="s">
        <v>1119</v>
      </c>
      <c r="C176" s="329"/>
      <c r="D176" s="213"/>
      <c r="E176" s="89"/>
      <c r="F176" s="89"/>
      <c r="G176" s="89"/>
      <c r="H176" s="89"/>
      <c r="I176" s="610"/>
      <c r="J176" s="223"/>
      <c r="K176" s="208"/>
      <c r="L176" s="686"/>
      <c r="M176" s="476"/>
    </row>
    <row r="177" spans="1:13" ht="21" x14ac:dyDescent="0.35">
      <c r="A177" s="689"/>
      <c r="B177" s="482" t="s">
        <v>1576</v>
      </c>
      <c r="C177" s="483"/>
      <c r="D177" s="637" t="s">
        <v>1120</v>
      </c>
      <c r="E177" s="253"/>
      <c r="F177" s="253"/>
      <c r="G177" s="253"/>
      <c r="H177" s="253"/>
      <c r="I177" s="645"/>
      <c r="J177" s="646"/>
      <c r="K177" s="227"/>
      <c r="L177" s="690"/>
      <c r="M177" s="691" t="s">
        <v>1576</v>
      </c>
    </row>
    <row r="178" spans="1:13" ht="21" x14ac:dyDescent="0.35">
      <c r="A178" s="688"/>
      <c r="B178" s="345" t="s">
        <v>1103</v>
      </c>
      <c r="C178" s="329"/>
      <c r="D178" s="213"/>
      <c r="E178" s="89"/>
      <c r="F178" s="89"/>
      <c r="G178" s="89"/>
      <c r="H178" s="89"/>
      <c r="I178" s="610"/>
      <c r="J178" s="223"/>
      <c r="K178" s="208"/>
      <c r="L178" s="692"/>
      <c r="M178" s="342" t="s">
        <v>1121</v>
      </c>
    </row>
    <row r="179" spans="1:13" ht="21" x14ac:dyDescent="0.35">
      <c r="A179" s="689"/>
      <c r="B179" s="482" t="s">
        <v>1105</v>
      </c>
      <c r="C179" s="483"/>
      <c r="D179" s="617"/>
      <c r="E179" s="89"/>
      <c r="F179" s="89"/>
      <c r="G179" s="89"/>
      <c r="H179" s="89"/>
      <c r="I179" s="610"/>
      <c r="J179" s="223"/>
      <c r="K179" s="208"/>
      <c r="L179" s="606"/>
      <c r="M179" s="342"/>
    </row>
    <row r="180" spans="1:13" ht="21" x14ac:dyDescent="0.35">
      <c r="A180" s="689"/>
      <c r="B180" s="482" t="s">
        <v>1113</v>
      </c>
      <c r="C180" s="483"/>
      <c r="D180" s="617"/>
      <c r="E180" s="89"/>
      <c r="F180" s="89"/>
      <c r="G180" s="89"/>
      <c r="H180" s="89"/>
      <c r="I180" s="610"/>
      <c r="J180" s="223"/>
      <c r="K180" s="208"/>
      <c r="L180" s="686"/>
      <c r="M180" s="476"/>
    </row>
    <row r="181" spans="1:13" ht="21" x14ac:dyDescent="0.35">
      <c r="A181" s="689"/>
      <c r="B181" s="482" t="s">
        <v>1114</v>
      </c>
      <c r="C181" s="483"/>
      <c r="D181" s="617"/>
      <c r="E181" s="89"/>
      <c r="F181" s="89"/>
      <c r="G181" s="89"/>
      <c r="H181" s="89"/>
      <c r="I181" s="610"/>
      <c r="J181" s="223"/>
      <c r="K181" s="208"/>
      <c r="L181" s="686"/>
      <c r="M181" s="403"/>
    </row>
    <row r="182" spans="1:13" ht="21" x14ac:dyDescent="0.35">
      <c r="A182" s="387"/>
      <c r="B182" s="345" t="s">
        <v>1122</v>
      </c>
      <c r="C182" s="329"/>
      <c r="D182" s="213"/>
      <c r="E182" s="89"/>
      <c r="F182" s="89"/>
      <c r="G182" s="89"/>
      <c r="H182" s="89"/>
      <c r="I182" s="610"/>
      <c r="J182" s="223"/>
      <c r="K182" s="208"/>
      <c r="L182" s="686"/>
      <c r="M182" s="133"/>
    </row>
    <row r="183" spans="1:13" ht="21" x14ac:dyDescent="0.35">
      <c r="A183" s="327"/>
      <c r="B183" s="345" t="s">
        <v>1115</v>
      </c>
      <c r="C183" s="329"/>
      <c r="D183" s="213"/>
      <c r="E183" s="89"/>
      <c r="F183" s="89"/>
      <c r="G183" s="89"/>
      <c r="H183" s="89"/>
      <c r="I183" s="610"/>
      <c r="J183" s="223"/>
      <c r="K183" s="208"/>
      <c r="L183" s="686"/>
      <c r="M183" s="133"/>
    </row>
    <row r="184" spans="1:13" ht="21" x14ac:dyDescent="0.35">
      <c r="A184" s="693"/>
      <c r="B184" s="694" t="s">
        <v>1577</v>
      </c>
      <c r="C184" s="695"/>
      <c r="D184" s="637" t="s">
        <v>1123</v>
      </c>
      <c r="E184" s="253"/>
      <c r="F184" s="253"/>
      <c r="G184" s="253"/>
      <c r="H184" s="253"/>
      <c r="I184" s="645"/>
      <c r="J184" s="646"/>
      <c r="K184" s="227"/>
      <c r="L184" s="684"/>
      <c r="M184" s="691" t="s">
        <v>1578</v>
      </c>
    </row>
    <row r="185" spans="1:13" ht="21" x14ac:dyDescent="0.35">
      <c r="A185" s="327"/>
      <c r="B185" s="345" t="s">
        <v>1124</v>
      </c>
      <c r="C185" s="329"/>
      <c r="D185" s="213"/>
      <c r="E185" s="89"/>
      <c r="F185" s="89"/>
      <c r="G185" s="89"/>
      <c r="H185" s="89"/>
      <c r="I185" s="610"/>
      <c r="J185" s="223"/>
      <c r="K185" s="208"/>
      <c r="L185" s="687"/>
      <c r="M185" s="342" t="s">
        <v>1125</v>
      </c>
    </row>
    <row r="186" spans="1:13" ht="21" x14ac:dyDescent="0.35">
      <c r="A186" s="327"/>
      <c r="B186" s="345" t="s">
        <v>1126</v>
      </c>
      <c r="C186" s="329"/>
      <c r="D186" s="213"/>
      <c r="E186" s="89"/>
      <c r="F186" s="89"/>
      <c r="G186" s="89"/>
      <c r="H186" s="89"/>
      <c r="I186" s="610"/>
      <c r="J186" s="223"/>
      <c r="K186" s="208"/>
      <c r="L186" s="606"/>
      <c r="M186" s="342"/>
    </row>
    <row r="187" spans="1:13" ht="21" x14ac:dyDescent="0.35">
      <c r="A187" s="327"/>
      <c r="B187" s="345" t="s">
        <v>1127</v>
      </c>
      <c r="C187" s="329"/>
      <c r="D187" s="213"/>
      <c r="E187" s="89"/>
      <c r="F187" s="89"/>
      <c r="G187" s="89"/>
      <c r="H187" s="89"/>
      <c r="I187" s="610"/>
      <c r="J187" s="223"/>
      <c r="K187" s="208"/>
      <c r="L187" s="687"/>
      <c r="M187" s="476"/>
    </row>
    <row r="188" spans="1:13" ht="21" x14ac:dyDescent="0.35">
      <c r="A188" s="327"/>
      <c r="B188" s="345" t="s">
        <v>1128</v>
      </c>
      <c r="C188" s="329"/>
      <c r="D188" s="213"/>
      <c r="E188" s="89"/>
      <c r="F188" s="89"/>
      <c r="G188" s="89"/>
      <c r="H188" s="89"/>
      <c r="I188" s="610"/>
      <c r="J188" s="223"/>
      <c r="K188" s="208"/>
      <c r="L188" s="686"/>
      <c r="M188" s="133"/>
    </row>
    <row r="189" spans="1:13" ht="21" x14ac:dyDescent="0.35">
      <c r="A189" s="327"/>
      <c r="B189" s="345" t="s">
        <v>1129</v>
      </c>
      <c r="C189" s="329"/>
      <c r="D189" s="213"/>
      <c r="E189" s="89"/>
      <c r="F189" s="89"/>
      <c r="G189" s="89"/>
      <c r="H189" s="89"/>
      <c r="I189" s="610"/>
      <c r="J189" s="223"/>
      <c r="K189" s="208"/>
      <c r="L189" s="686"/>
      <c r="M189" s="403"/>
    </row>
    <row r="190" spans="1:13" ht="21" x14ac:dyDescent="0.35">
      <c r="A190" s="387"/>
      <c r="B190" s="482"/>
      <c r="C190" s="483"/>
      <c r="D190" s="637"/>
      <c r="E190" s="89"/>
      <c r="F190" s="89"/>
      <c r="G190" s="89"/>
      <c r="H190" s="89"/>
      <c r="I190" s="610"/>
      <c r="J190" s="223"/>
      <c r="K190" s="208"/>
      <c r="L190" s="686"/>
      <c r="M190" s="403"/>
    </row>
    <row r="191" spans="1:13" ht="21" x14ac:dyDescent="0.35">
      <c r="A191" s="387">
        <v>9</v>
      </c>
      <c r="B191" s="334" t="s">
        <v>1130</v>
      </c>
      <c r="C191" s="483">
        <v>200000</v>
      </c>
      <c r="D191" s="484" t="s">
        <v>267</v>
      </c>
      <c r="E191" s="89"/>
      <c r="F191" s="89"/>
      <c r="G191" s="89">
        <v>200000</v>
      </c>
      <c r="H191" s="89"/>
      <c r="I191" s="610">
        <f>SUM(F191+G191+H191)</f>
        <v>200000</v>
      </c>
      <c r="J191" s="223">
        <f>SUM(E191+I191)</f>
        <v>200000</v>
      </c>
      <c r="K191" s="208"/>
      <c r="L191" s="228" t="s">
        <v>267</v>
      </c>
      <c r="M191" s="618" t="s">
        <v>1131</v>
      </c>
    </row>
    <row r="192" spans="1:13" ht="21" x14ac:dyDescent="0.35">
      <c r="A192" s="327"/>
      <c r="B192" s="404" t="s">
        <v>1132</v>
      </c>
      <c r="C192" s="329"/>
      <c r="D192" s="459"/>
      <c r="E192" s="89"/>
      <c r="F192" s="89"/>
      <c r="G192" s="89"/>
      <c r="H192" s="89"/>
      <c r="I192" s="610"/>
      <c r="J192" s="223"/>
      <c r="K192" s="208"/>
      <c r="L192" s="261"/>
      <c r="M192" s="618"/>
    </row>
    <row r="193" spans="1:13" ht="21" x14ac:dyDescent="0.35">
      <c r="A193" s="327"/>
      <c r="B193" s="613" t="s">
        <v>993</v>
      </c>
      <c r="C193" s="483"/>
      <c r="D193" s="651"/>
      <c r="E193" s="89"/>
      <c r="F193" s="89"/>
      <c r="G193" s="89"/>
      <c r="H193" s="89"/>
      <c r="I193" s="610"/>
      <c r="J193" s="223"/>
      <c r="K193" s="208"/>
      <c r="L193" s="251">
        <v>24918</v>
      </c>
      <c r="M193" s="615" t="s">
        <v>1610</v>
      </c>
    </row>
    <row r="194" spans="1:13" ht="21" x14ac:dyDescent="0.35">
      <c r="A194" s="327"/>
      <c r="B194" s="613" t="s">
        <v>1134</v>
      </c>
      <c r="C194" s="483"/>
      <c r="D194" s="651"/>
      <c r="E194" s="89"/>
      <c r="F194" s="89"/>
      <c r="G194" s="89"/>
      <c r="H194" s="89"/>
      <c r="I194" s="610"/>
      <c r="J194" s="223"/>
      <c r="K194" s="208"/>
      <c r="L194" s="228"/>
      <c r="M194" s="618" t="s">
        <v>1611</v>
      </c>
    </row>
    <row r="195" spans="1:13" ht="21" x14ac:dyDescent="0.35">
      <c r="A195" s="693"/>
      <c r="B195" s="506" t="s">
        <v>1579</v>
      </c>
      <c r="C195" s="483"/>
      <c r="D195" s="651"/>
      <c r="E195" s="89"/>
      <c r="F195" s="89"/>
      <c r="G195" s="89"/>
      <c r="H195" s="89"/>
      <c r="I195" s="610"/>
      <c r="J195" s="223"/>
      <c r="K195" s="208"/>
      <c r="L195" s="235"/>
      <c r="M195" s="618" t="s">
        <v>1612</v>
      </c>
    </row>
    <row r="196" spans="1:13" ht="21" x14ac:dyDescent="0.35">
      <c r="A196" s="985"/>
      <c r="B196" s="986"/>
      <c r="C196" s="987"/>
      <c r="D196" s="988"/>
      <c r="E196" s="89"/>
      <c r="F196" s="89"/>
      <c r="G196" s="89"/>
      <c r="H196" s="89"/>
      <c r="I196" s="610"/>
      <c r="J196" s="223"/>
      <c r="K196" s="208"/>
      <c r="L196" s="235">
        <v>24928</v>
      </c>
      <c r="M196" s="618" t="s">
        <v>1133</v>
      </c>
    </row>
    <row r="197" spans="1:13" ht="21" x14ac:dyDescent="0.35">
      <c r="A197" s="327"/>
      <c r="B197" s="613"/>
      <c r="C197" s="329"/>
      <c r="D197" s="651"/>
      <c r="E197" s="89"/>
      <c r="F197" s="89"/>
      <c r="G197" s="89"/>
      <c r="H197" s="89"/>
      <c r="I197" s="610"/>
      <c r="J197" s="223"/>
      <c r="K197" s="208"/>
      <c r="L197" s="228" t="s">
        <v>1613</v>
      </c>
      <c r="M197" s="618" t="s">
        <v>1135</v>
      </c>
    </row>
    <row r="198" spans="1:13" ht="21" x14ac:dyDescent="0.35">
      <c r="A198" s="387"/>
      <c r="B198" s="506"/>
      <c r="C198" s="483"/>
      <c r="D198" s="680"/>
      <c r="E198" s="89"/>
      <c r="F198" s="89"/>
      <c r="G198" s="89"/>
      <c r="H198" s="89"/>
      <c r="I198" s="610"/>
      <c r="J198" s="223"/>
      <c r="K198" s="208"/>
      <c r="L198" s="228" t="s">
        <v>529</v>
      </c>
      <c r="M198" s="618" t="s">
        <v>1136</v>
      </c>
    </row>
    <row r="199" spans="1:13" ht="21" x14ac:dyDescent="0.35">
      <c r="A199" s="327"/>
      <c r="B199" s="345"/>
      <c r="C199" s="329"/>
      <c r="D199" s="681"/>
      <c r="E199" s="89"/>
      <c r="F199" s="89"/>
      <c r="G199" s="89"/>
      <c r="H199" s="89"/>
      <c r="I199" s="610"/>
      <c r="J199" s="223"/>
      <c r="K199" s="208"/>
      <c r="L199" s="228" t="s">
        <v>529</v>
      </c>
      <c r="M199" s="618" t="s">
        <v>1137</v>
      </c>
    </row>
    <row r="200" spans="1:13" ht="21" x14ac:dyDescent="0.35">
      <c r="A200" s="387">
        <v>10</v>
      </c>
      <c r="B200" s="334" t="s">
        <v>1138</v>
      </c>
      <c r="C200" s="483">
        <v>20000</v>
      </c>
      <c r="D200" s="484" t="s">
        <v>1139</v>
      </c>
      <c r="E200" s="253">
        <v>20000</v>
      </c>
      <c r="F200" s="253"/>
      <c r="G200" s="253"/>
      <c r="H200" s="253"/>
      <c r="I200" s="645">
        <f>SUM(F200+G200+H200)</f>
        <v>0</v>
      </c>
      <c r="J200" s="646">
        <f>SUM(E200+I200)</f>
        <v>20000</v>
      </c>
      <c r="K200" s="227"/>
      <c r="L200" s="260"/>
      <c r="M200" s="673"/>
    </row>
    <row r="201" spans="1:13" ht="21" x14ac:dyDescent="0.35">
      <c r="A201" s="327"/>
      <c r="B201" s="613" t="s">
        <v>993</v>
      </c>
      <c r="C201" s="329"/>
      <c r="D201" s="658"/>
      <c r="E201" s="89"/>
      <c r="F201" s="89"/>
      <c r="G201" s="89"/>
      <c r="H201" s="89"/>
      <c r="I201" s="610"/>
      <c r="J201" s="223"/>
      <c r="K201" s="208"/>
      <c r="L201" s="228" t="s">
        <v>1140</v>
      </c>
      <c r="M201" s="618" t="s">
        <v>1141</v>
      </c>
    </row>
    <row r="202" spans="1:13" ht="21" x14ac:dyDescent="0.35">
      <c r="A202" s="327"/>
      <c r="B202" s="613" t="s">
        <v>1134</v>
      </c>
      <c r="C202" s="329"/>
      <c r="D202" s="658"/>
      <c r="E202" s="89"/>
      <c r="F202" s="89"/>
      <c r="G202" s="89"/>
      <c r="H202" s="89"/>
      <c r="I202" s="610"/>
      <c r="J202" s="223"/>
      <c r="K202" s="208"/>
      <c r="L202" s="219"/>
      <c r="M202" s="618" t="s">
        <v>1142</v>
      </c>
    </row>
    <row r="203" spans="1:13" ht="21" x14ac:dyDescent="0.35">
      <c r="A203" s="327"/>
      <c r="B203" s="404" t="s">
        <v>1580</v>
      </c>
      <c r="C203" s="329"/>
      <c r="D203" s="681"/>
      <c r="E203" s="89"/>
      <c r="F203" s="89"/>
      <c r="G203" s="89"/>
      <c r="H203" s="89"/>
      <c r="I203" s="610"/>
      <c r="J203" s="223"/>
      <c r="K203" s="208"/>
      <c r="L203" s="219"/>
      <c r="M203" s="618" t="s">
        <v>1143</v>
      </c>
    </row>
    <row r="204" spans="1:13" ht="21" x14ac:dyDescent="0.35">
      <c r="A204" s="327"/>
      <c r="B204" s="404" t="s">
        <v>1144</v>
      </c>
      <c r="C204" s="329"/>
      <c r="D204" s="681"/>
      <c r="E204" s="89"/>
      <c r="F204" s="89"/>
      <c r="G204" s="89"/>
      <c r="H204" s="89"/>
      <c r="I204" s="610"/>
      <c r="J204" s="223"/>
      <c r="K204" s="208"/>
      <c r="L204" s="997" t="s">
        <v>1139</v>
      </c>
      <c r="M204" s="990" t="s">
        <v>1145</v>
      </c>
    </row>
    <row r="205" spans="1:13" ht="21" x14ac:dyDescent="0.35">
      <c r="A205" s="1246"/>
      <c r="B205" s="1262" t="s">
        <v>1146</v>
      </c>
      <c r="C205" s="1169"/>
      <c r="D205" s="1255"/>
      <c r="E205" s="1084"/>
      <c r="F205" s="1084"/>
      <c r="G205" s="1084"/>
      <c r="H205" s="1084"/>
      <c r="I205" s="1239"/>
      <c r="J205" s="1240"/>
      <c r="K205" s="1088"/>
      <c r="L205" s="1085"/>
      <c r="M205" s="1256" t="s">
        <v>1147</v>
      </c>
    </row>
    <row r="206" spans="1:13" ht="21" x14ac:dyDescent="0.35">
      <c r="A206" s="1258"/>
      <c r="B206" s="701" t="s">
        <v>1148</v>
      </c>
      <c r="C206" s="987"/>
      <c r="D206" s="1260"/>
      <c r="E206" s="962"/>
      <c r="F206" s="962"/>
      <c r="G206" s="962"/>
      <c r="H206" s="962"/>
      <c r="I206" s="645"/>
      <c r="J206" s="646"/>
      <c r="K206" s="696"/>
      <c r="L206" s="1001">
        <v>24801</v>
      </c>
      <c r="M206" s="1261" t="s">
        <v>1149</v>
      </c>
    </row>
    <row r="207" spans="1:13" ht="21" x14ac:dyDescent="0.35">
      <c r="A207" s="327"/>
      <c r="B207" s="698"/>
      <c r="C207" s="329"/>
      <c r="D207" s="681"/>
      <c r="E207" s="89"/>
      <c r="F207" s="89"/>
      <c r="G207" s="89"/>
      <c r="H207" s="89"/>
      <c r="I207" s="610"/>
      <c r="J207" s="610"/>
      <c r="K207" s="208"/>
      <c r="L207" s="219">
        <v>24804</v>
      </c>
      <c r="M207" s="618" t="s">
        <v>266</v>
      </c>
    </row>
    <row r="208" spans="1:13" ht="21" x14ac:dyDescent="0.35">
      <c r="A208" s="327"/>
      <c r="B208" s="219"/>
      <c r="C208" s="329"/>
      <c r="D208" s="681"/>
      <c r="E208" s="89"/>
      <c r="F208" s="89"/>
      <c r="G208" s="89"/>
      <c r="H208" s="89"/>
      <c r="I208" s="610"/>
      <c r="J208" s="610"/>
      <c r="K208" s="208"/>
      <c r="L208" s="219">
        <v>24822</v>
      </c>
      <c r="M208" s="618" t="s">
        <v>1150</v>
      </c>
    </row>
    <row r="209" spans="1:13" ht="21" x14ac:dyDescent="0.35">
      <c r="A209" s="327"/>
      <c r="B209" s="698" t="s">
        <v>1151</v>
      </c>
      <c r="C209" s="329"/>
      <c r="D209" s="681"/>
      <c r="E209" s="89"/>
      <c r="F209" s="89"/>
      <c r="G209" s="89"/>
      <c r="H209" s="89"/>
      <c r="I209" s="610"/>
      <c r="J209" s="610"/>
      <c r="K209" s="208"/>
      <c r="L209" s="219">
        <v>24802</v>
      </c>
      <c r="M209" s="618" t="s">
        <v>1152</v>
      </c>
    </row>
    <row r="210" spans="1:13" ht="21" x14ac:dyDescent="0.35">
      <c r="A210" s="327"/>
      <c r="B210" s="698"/>
      <c r="C210" s="329"/>
      <c r="D210" s="681"/>
      <c r="E210" s="89"/>
      <c r="F210" s="89"/>
      <c r="G210" s="89"/>
      <c r="H210" s="89"/>
      <c r="I210" s="610"/>
      <c r="J210" s="223"/>
      <c r="K210" s="208"/>
      <c r="L210" s="219">
        <v>24846</v>
      </c>
      <c r="M210" s="618" t="s">
        <v>1153</v>
      </c>
    </row>
    <row r="211" spans="1:13" ht="21" x14ac:dyDescent="0.35">
      <c r="A211" s="327"/>
      <c r="B211" s="515"/>
      <c r="C211" s="329"/>
      <c r="D211" s="681"/>
      <c r="E211" s="89"/>
      <c r="F211" s="89"/>
      <c r="G211" s="89"/>
      <c r="H211" s="89"/>
      <c r="I211" s="610"/>
      <c r="J211" s="223"/>
      <c r="K211" s="208"/>
      <c r="L211" s="997"/>
      <c r="M211" s="990"/>
    </row>
    <row r="212" spans="1:13" ht="21" x14ac:dyDescent="0.35">
      <c r="A212" s="1258">
        <v>11</v>
      </c>
      <c r="B212" s="986" t="s">
        <v>1154</v>
      </c>
      <c r="C212" s="987">
        <v>450000</v>
      </c>
      <c r="D212" s="1260" t="s">
        <v>36</v>
      </c>
      <c r="E212" s="89">
        <v>53000</v>
      </c>
      <c r="F212" s="89"/>
      <c r="G212" s="89">
        <v>247000</v>
      </c>
      <c r="H212" s="89">
        <v>150000</v>
      </c>
      <c r="I212" s="610">
        <f>SUM(G212+H212)</f>
        <v>397000</v>
      </c>
      <c r="J212" s="223">
        <f>E212+I212</f>
        <v>450000</v>
      </c>
      <c r="K212" s="208"/>
      <c r="L212" s="997"/>
      <c r="M212" s="990"/>
    </row>
    <row r="213" spans="1:13" ht="21" x14ac:dyDescent="0.35">
      <c r="A213" s="1258"/>
      <c r="B213" s="515" t="s">
        <v>1155</v>
      </c>
      <c r="C213" s="329"/>
      <c r="D213" s="681"/>
      <c r="E213" s="89"/>
      <c r="F213" s="89"/>
      <c r="G213" s="89"/>
      <c r="H213" s="89"/>
      <c r="I213" s="610"/>
      <c r="J213" s="223"/>
      <c r="K213" s="208"/>
      <c r="L213" s="997" t="s">
        <v>1156</v>
      </c>
      <c r="M213" s="990" t="s">
        <v>1157</v>
      </c>
    </row>
    <row r="214" spans="1:13" ht="21" x14ac:dyDescent="0.35">
      <c r="A214" s="387"/>
      <c r="B214" s="613" t="s">
        <v>993</v>
      </c>
      <c r="C214" s="483"/>
      <c r="D214" s="484"/>
      <c r="E214" s="253"/>
      <c r="F214" s="253"/>
      <c r="G214" s="253"/>
      <c r="H214" s="253"/>
      <c r="I214" s="645"/>
      <c r="J214" s="646"/>
      <c r="K214" s="227"/>
      <c r="L214" s="260" t="s">
        <v>1156</v>
      </c>
      <c r="M214" s="673" t="s">
        <v>1158</v>
      </c>
    </row>
    <row r="215" spans="1:13" ht="21" x14ac:dyDescent="0.35">
      <c r="A215" s="387"/>
      <c r="B215" s="613" t="s">
        <v>1055</v>
      </c>
      <c r="C215" s="483"/>
      <c r="D215" s="459"/>
      <c r="E215" s="89"/>
      <c r="F215" s="89"/>
      <c r="G215" s="89"/>
      <c r="H215" s="89"/>
      <c r="I215" s="610"/>
      <c r="J215" s="223"/>
      <c r="K215" s="208"/>
      <c r="L215" s="219">
        <v>24868</v>
      </c>
      <c r="M215" s="618" t="s">
        <v>1159</v>
      </c>
    </row>
    <row r="216" spans="1:13" ht="21" x14ac:dyDescent="0.35">
      <c r="A216" s="387"/>
      <c r="B216" s="613" t="s">
        <v>1160</v>
      </c>
      <c r="C216" s="329"/>
      <c r="D216" s="459"/>
      <c r="E216" s="89"/>
      <c r="F216" s="89"/>
      <c r="G216" s="89"/>
      <c r="H216" s="89"/>
      <c r="I216" s="610"/>
      <c r="J216" s="223"/>
      <c r="K216" s="208"/>
      <c r="L216" s="219">
        <v>24882</v>
      </c>
      <c r="M216" s="615" t="s">
        <v>1161</v>
      </c>
    </row>
    <row r="217" spans="1:13" ht="21" x14ac:dyDescent="0.35">
      <c r="A217" s="387"/>
      <c r="B217" s="334" t="s">
        <v>1162</v>
      </c>
      <c r="C217" s="483"/>
      <c r="D217" s="681"/>
      <c r="E217" s="89"/>
      <c r="F217" s="89"/>
      <c r="G217" s="89"/>
      <c r="H217" s="89"/>
      <c r="I217" s="610"/>
      <c r="J217" s="223"/>
      <c r="K217" s="208"/>
      <c r="L217" s="219">
        <v>24924</v>
      </c>
      <c r="M217" s="615" t="s">
        <v>1614</v>
      </c>
    </row>
    <row r="218" spans="1:13" ht="21" x14ac:dyDescent="0.35">
      <c r="A218" s="693"/>
      <c r="B218" s="404" t="s">
        <v>1163</v>
      </c>
      <c r="C218" s="329"/>
      <c r="D218" s="680"/>
      <c r="E218" s="89"/>
      <c r="F218" s="89"/>
      <c r="G218" s="89"/>
      <c r="H218" s="89"/>
      <c r="I218" s="610"/>
      <c r="J218" s="223"/>
      <c r="K218" s="208"/>
      <c r="L218" s="219"/>
      <c r="M218" s="618"/>
    </row>
    <row r="219" spans="1:13" ht="21" x14ac:dyDescent="0.35">
      <c r="A219" s="327"/>
      <c r="B219" s="404" t="s">
        <v>1164</v>
      </c>
      <c r="C219" s="329"/>
      <c r="D219" s="680"/>
      <c r="E219" s="89"/>
      <c r="F219" s="89"/>
      <c r="G219" s="89"/>
      <c r="H219" s="89"/>
      <c r="I219" s="610"/>
      <c r="J219" s="223"/>
      <c r="K219" s="208"/>
      <c r="L219" s="219"/>
      <c r="M219" s="618"/>
    </row>
    <row r="220" spans="1:13" ht="21" x14ac:dyDescent="0.35">
      <c r="A220" s="327"/>
      <c r="B220" s="404" t="s">
        <v>1165</v>
      </c>
      <c r="C220" s="329"/>
      <c r="D220" s="681"/>
      <c r="E220" s="89"/>
      <c r="F220" s="89"/>
      <c r="G220" s="89"/>
      <c r="H220" s="89"/>
      <c r="I220" s="610"/>
      <c r="J220" s="223"/>
      <c r="K220" s="208"/>
      <c r="L220" s="219"/>
      <c r="M220" s="618"/>
    </row>
    <row r="221" spans="1:13" ht="21" x14ac:dyDescent="0.35">
      <c r="A221" s="327"/>
      <c r="B221" s="404" t="s">
        <v>1166</v>
      </c>
      <c r="C221" s="329"/>
      <c r="D221" s="681"/>
      <c r="E221" s="89"/>
      <c r="F221" s="89"/>
      <c r="G221" s="89"/>
      <c r="H221" s="89"/>
      <c r="I221" s="610"/>
      <c r="J221" s="223"/>
      <c r="K221" s="208"/>
      <c r="L221" s="228"/>
      <c r="M221" s="618"/>
    </row>
    <row r="222" spans="1:13" ht="21" x14ac:dyDescent="0.35">
      <c r="A222" s="387"/>
      <c r="B222" s="334" t="s">
        <v>1167</v>
      </c>
      <c r="C222" s="483"/>
      <c r="D222" s="680"/>
      <c r="E222" s="89"/>
      <c r="F222" s="89"/>
      <c r="G222" s="89"/>
      <c r="H222" s="89"/>
      <c r="I222" s="610"/>
      <c r="J222" s="223"/>
      <c r="K222" s="208"/>
      <c r="L222" s="228"/>
      <c r="M222" s="618"/>
    </row>
    <row r="223" spans="1:13" ht="21" x14ac:dyDescent="0.35">
      <c r="A223" s="656"/>
      <c r="B223" s="404" t="s">
        <v>1168</v>
      </c>
      <c r="C223" s="329"/>
      <c r="D223" s="681"/>
      <c r="E223" s="89"/>
      <c r="F223" s="89"/>
      <c r="G223" s="89"/>
      <c r="H223" s="89"/>
      <c r="I223" s="610"/>
      <c r="J223" s="223"/>
      <c r="K223" s="208"/>
      <c r="L223" s="219"/>
      <c r="M223" s="618"/>
    </row>
    <row r="224" spans="1:13" ht="21" x14ac:dyDescent="0.35">
      <c r="A224" s="327"/>
      <c r="B224" s="404" t="s">
        <v>1169</v>
      </c>
      <c r="C224" s="329"/>
      <c r="D224" s="680"/>
      <c r="E224" s="89"/>
      <c r="F224" s="89"/>
      <c r="G224" s="89"/>
      <c r="H224" s="89"/>
      <c r="I224" s="610"/>
      <c r="J224" s="223"/>
      <c r="K224" s="208"/>
      <c r="L224" s="219"/>
      <c r="M224" s="618"/>
    </row>
    <row r="225" spans="1:13" ht="21" x14ac:dyDescent="0.35">
      <c r="A225" s="327"/>
      <c r="B225" s="677"/>
      <c r="C225" s="329"/>
      <c r="D225" s="681"/>
      <c r="E225" s="89"/>
      <c r="F225" s="89"/>
      <c r="G225" s="89"/>
      <c r="H225" s="89"/>
      <c r="I225" s="610"/>
      <c r="J225" s="223"/>
      <c r="K225" s="208"/>
      <c r="L225" s="219"/>
      <c r="M225" s="618"/>
    </row>
    <row r="226" spans="1:13" ht="21" x14ac:dyDescent="0.35">
      <c r="A226" s="387"/>
      <c r="B226" s="678"/>
      <c r="C226" s="483"/>
      <c r="D226" s="680"/>
      <c r="E226" s="89"/>
      <c r="F226" s="89"/>
      <c r="G226" s="89"/>
      <c r="H226" s="89"/>
      <c r="I226" s="610"/>
      <c r="J226" s="223"/>
      <c r="K226" s="208"/>
      <c r="L226" s="219"/>
      <c r="M226" s="618"/>
    </row>
    <row r="227" spans="1:13" ht="21" x14ac:dyDescent="0.35">
      <c r="A227" s="387">
        <v>12</v>
      </c>
      <c r="B227" s="678" t="s">
        <v>1170</v>
      </c>
      <c r="C227" s="483">
        <v>80000</v>
      </c>
      <c r="D227" s="484" t="s">
        <v>36</v>
      </c>
      <c r="E227" s="89">
        <v>80000</v>
      </c>
      <c r="F227" s="89"/>
      <c r="G227" s="89"/>
      <c r="H227" s="89"/>
      <c r="I227" s="610">
        <f>F227+G227+H227</f>
        <v>0</v>
      </c>
      <c r="J227" s="610">
        <f>E227+I227</f>
        <v>80000</v>
      </c>
      <c r="K227" s="208"/>
      <c r="L227" s="61" t="s">
        <v>929</v>
      </c>
      <c r="M227" s="410" t="s">
        <v>1171</v>
      </c>
    </row>
    <row r="228" spans="1:13" ht="21" x14ac:dyDescent="0.35">
      <c r="A228" s="327"/>
      <c r="B228" s="613" t="s">
        <v>993</v>
      </c>
      <c r="C228" s="483"/>
      <c r="D228" s="699"/>
      <c r="E228" s="89"/>
      <c r="F228" s="89"/>
      <c r="G228" s="89"/>
      <c r="H228" s="89"/>
      <c r="I228" s="610"/>
      <c r="J228" s="223"/>
      <c r="K228" s="208"/>
      <c r="L228" s="61" t="s">
        <v>959</v>
      </c>
      <c r="M228" s="410" t="s">
        <v>1172</v>
      </c>
    </row>
    <row r="229" spans="1:13" ht="21" x14ac:dyDescent="0.35">
      <c r="A229" s="327"/>
      <c r="B229" s="613" t="s">
        <v>1173</v>
      </c>
      <c r="C229" s="483"/>
      <c r="D229" s="681"/>
      <c r="E229" s="89"/>
      <c r="F229" s="89"/>
      <c r="G229" s="89"/>
      <c r="H229" s="89"/>
      <c r="I229" s="610"/>
      <c r="J229" s="223"/>
      <c r="K229" s="208"/>
      <c r="L229" s="61" t="s">
        <v>934</v>
      </c>
      <c r="M229" s="410" t="s">
        <v>1174</v>
      </c>
    </row>
    <row r="230" spans="1:13" ht="21" x14ac:dyDescent="0.35">
      <c r="A230" s="327"/>
      <c r="B230" s="404" t="s">
        <v>1581</v>
      </c>
      <c r="C230" s="329"/>
      <c r="D230" s="700"/>
      <c r="E230" s="89"/>
      <c r="F230" s="89"/>
      <c r="G230" s="89"/>
      <c r="H230" s="89"/>
      <c r="I230" s="610"/>
      <c r="J230" s="223"/>
      <c r="K230" s="208"/>
      <c r="L230" s="61" t="s">
        <v>1175</v>
      </c>
      <c r="M230" s="410" t="s">
        <v>1176</v>
      </c>
    </row>
    <row r="231" spans="1:13" ht="21" x14ac:dyDescent="0.35">
      <c r="A231" s="327"/>
      <c r="B231" s="404" t="s">
        <v>1177</v>
      </c>
      <c r="C231" s="329"/>
      <c r="D231" s="681"/>
      <c r="E231" s="89"/>
      <c r="F231" s="89"/>
      <c r="G231" s="89"/>
      <c r="H231" s="89"/>
      <c r="I231" s="610"/>
      <c r="J231" s="223"/>
      <c r="K231" s="208"/>
      <c r="L231" s="61" t="s">
        <v>1175</v>
      </c>
      <c r="M231" s="410" t="s">
        <v>1178</v>
      </c>
    </row>
    <row r="232" spans="1:13" ht="21" x14ac:dyDescent="0.35">
      <c r="A232" s="387"/>
      <c r="B232" s="701" t="s">
        <v>1179</v>
      </c>
      <c r="C232" s="483"/>
      <c r="D232" s="680"/>
      <c r="E232" s="253"/>
      <c r="F232" s="253"/>
      <c r="G232" s="253"/>
      <c r="H232" s="253"/>
      <c r="I232" s="645"/>
      <c r="J232" s="646"/>
      <c r="K232" s="227"/>
      <c r="L232" s="702">
        <v>24883</v>
      </c>
      <c r="M232" s="691" t="s">
        <v>1180</v>
      </c>
    </row>
    <row r="233" spans="1:13" ht="21" x14ac:dyDescent="0.35">
      <c r="A233" s="387"/>
      <c r="B233" s="701" t="s">
        <v>1181</v>
      </c>
      <c r="C233" s="483"/>
      <c r="D233" s="680"/>
      <c r="E233" s="89"/>
      <c r="F233" s="89"/>
      <c r="G233" s="89"/>
      <c r="H233" s="89"/>
      <c r="I233" s="610"/>
      <c r="J233" s="223"/>
      <c r="K233" s="208"/>
      <c r="L233" s="251">
        <v>24890</v>
      </c>
      <c r="M233" s="410" t="s">
        <v>1180</v>
      </c>
    </row>
    <row r="234" spans="1:13" ht="21" x14ac:dyDescent="0.35">
      <c r="A234" s="656"/>
      <c r="B234" s="698" t="s">
        <v>1182</v>
      </c>
      <c r="C234" s="329"/>
      <c r="D234" s="681"/>
      <c r="E234" s="89"/>
      <c r="F234" s="89"/>
      <c r="G234" s="89"/>
      <c r="H234" s="89"/>
      <c r="I234" s="610"/>
      <c r="J234" s="223"/>
      <c r="K234" s="208"/>
      <c r="L234" s="235">
        <v>24893</v>
      </c>
      <c r="M234" s="618" t="s">
        <v>1615</v>
      </c>
    </row>
    <row r="235" spans="1:13" ht="21" x14ac:dyDescent="0.35">
      <c r="A235" s="327"/>
      <c r="B235" s="698" t="s">
        <v>1183</v>
      </c>
      <c r="C235" s="329"/>
      <c r="D235" s="681"/>
      <c r="E235" s="89"/>
      <c r="F235" s="89"/>
      <c r="G235" s="89"/>
      <c r="H235" s="89"/>
      <c r="I235" s="610"/>
      <c r="J235" s="610"/>
      <c r="K235" s="610"/>
      <c r="L235" s="219">
        <v>24896</v>
      </c>
      <c r="M235" s="346" t="s">
        <v>1616</v>
      </c>
    </row>
    <row r="236" spans="1:13" ht="21" x14ac:dyDescent="0.35">
      <c r="A236" s="703"/>
      <c r="B236" s="167"/>
      <c r="C236" s="167"/>
      <c r="D236" s="167"/>
      <c r="E236" s="167"/>
      <c r="F236" s="167"/>
      <c r="G236" s="167"/>
      <c r="H236" s="167"/>
      <c r="I236" s="214"/>
      <c r="J236" s="214"/>
      <c r="K236" s="214"/>
      <c r="L236" s="991">
        <v>24905</v>
      </c>
      <c r="M236" s="476" t="s">
        <v>1184</v>
      </c>
    </row>
    <row r="237" spans="1:13" ht="21" x14ac:dyDescent="0.35">
      <c r="A237" s="703"/>
      <c r="B237" s="167"/>
      <c r="C237" s="167"/>
      <c r="D237" s="167"/>
      <c r="E237" s="167"/>
      <c r="F237" s="167"/>
      <c r="G237" s="167"/>
      <c r="H237" s="167"/>
      <c r="I237" s="214"/>
      <c r="J237" s="214"/>
      <c r="K237" s="214"/>
      <c r="L237" s="991">
        <v>24908</v>
      </c>
      <c r="M237" s="476" t="s">
        <v>1617</v>
      </c>
    </row>
    <row r="238" spans="1:13" ht="15" customHeight="1" x14ac:dyDescent="0.25">
      <c r="A238" s="703"/>
      <c r="B238" s="167"/>
      <c r="C238" s="167"/>
      <c r="D238" s="167"/>
      <c r="E238" s="167"/>
      <c r="F238" s="167"/>
      <c r="G238" s="167"/>
      <c r="H238" s="167"/>
      <c r="I238" s="214"/>
      <c r="J238" s="214"/>
      <c r="K238" s="214"/>
      <c r="L238" s="169"/>
      <c r="M238" s="216"/>
    </row>
    <row r="239" spans="1:13" ht="21" x14ac:dyDescent="0.35">
      <c r="A239" s="387">
        <v>13</v>
      </c>
      <c r="B239" s="678" t="s">
        <v>1185</v>
      </c>
      <c r="C239" s="483">
        <v>1134000</v>
      </c>
      <c r="D239" s="484" t="s">
        <v>36</v>
      </c>
      <c r="E239" s="253">
        <v>371478.78</v>
      </c>
      <c r="F239" s="253"/>
      <c r="G239" s="253">
        <v>416021.22</v>
      </c>
      <c r="H239" s="253">
        <v>346500</v>
      </c>
      <c r="I239" s="645">
        <f>SUM(F239:H239)</f>
        <v>762521.22</v>
      </c>
      <c r="J239" s="645">
        <f>SUM(E239+I239)</f>
        <v>1134000</v>
      </c>
      <c r="K239" s="645"/>
      <c r="L239" s="254" t="s">
        <v>813</v>
      </c>
      <c r="M239" s="258" t="s">
        <v>1186</v>
      </c>
    </row>
    <row r="240" spans="1:13" ht="21" x14ac:dyDescent="0.35">
      <c r="A240" s="693"/>
      <c r="B240" s="613" t="s">
        <v>993</v>
      </c>
      <c r="C240" s="330"/>
      <c r="D240" s="680"/>
      <c r="E240" s="89"/>
      <c r="F240" s="89"/>
      <c r="G240" s="89"/>
      <c r="H240" s="89"/>
      <c r="I240" s="610"/>
      <c r="J240" s="610"/>
      <c r="K240" s="610"/>
      <c r="L240" s="219">
        <v>24808</v>
      </c>
      <c r="M240" s="225" t="s">
        <v>1187</v>
      </c>
    </row>
    <row r="241" spans="1:13" ht="21" x14ac:dyDescent="0.35">
      <c r="A241" s="327"/>
      <c r="B241" s="613" t="s">
        <v>1055</v>
      </c>
      <c r="C241" s="329"/>
      <c r="D241" s="680"/>
      <c r="E241" s="89"/>
      <c r="F241" s="89"/>
      <c r="G241" s="89"/>
      <c r="H241" s="89"/>
      <c r="I241" s="610"/>
      <c r="J241" s="610"/>
      <c r="K241" s="610"/>
      <c r="L241" s="219"/>
      <c r="M241" s="225" t="s">
        <v>1188</v>
      </c>
    </row>
    <row r="242" spans="1:13" ht="21" x14ac:dyDescent="0.35">
      <c r="A242" s="387"/>
      <c r="B242" s="404" t="s">
        <v>1570</v>
      </c>
      <c r="C242" s="483"/>
      <c r="D242" s="681"/>
      <c r="E242" s="89"/>
      <c r="F242" s="89"/>
      <c r="G242" s="89"/>
      <c r="H242" s="89"/>
      <c r="I242" s="610"/>
      <c r="J242" s="610"/>
      <c r="K242" s="610"/>
      <c r="L242" s="704"/>
      <c r="M242" s="225" t="s">
        <v>1189</v>
      </c>
    </row>
    <row r="243" spans="1:13" ht="21" x14ac:dyDescent="0.35">
      <c r="A243" s="387"/>
      <c r="B243" s="515" t="s">
        <v>1190</v>
      </c>
      <c r="C243" s="329"/>
      <c r="D243" s="680"/>
      <c r="E243" s="89"/>
      <c r="F243" s="89"/>
      <c r="G243" s="89"/>
      <c r="H243" s="89"/>
      <c r="I243" s="610"/>
      <c r="J243" s="610"/>
      <c r="K243" s="610"/>
      <c r="L243" s="251">
        <v>24839</v>
      </c>
      <c r="M243" s="225" t="s">
        <v>1191</v>
      </c>
    </row>
    <row r="244" spans="1:13" ht="21" x14ac:dyDescent="0.35">
      <c r="A244" s="387"/>
      <c r="B244" s="705" t="s">
        <v>1192</v>
      </c>
      <c r="C244" s="329"/>
      <c r="D244" s="680"/>
      <c r="E244" s="89"/>
      <c r="F244" s="89"/>
      <c r="G244" s="89"/>
      <c r="H244" s="89"/>
      <c r="I244" s="610"/>
      <c r="J244" s="610"/>
      <c r="K244" s="610"/>
      <c r="L244" s="704"/>
      <c r="M244" s="225" t="s">
        <v>1193</v>
      </c>
    </row>
    <row r="245" spans="1:13" ht="21" x14ac:dyDescent="0.35">
      <c r="A245" s="327"/>
      <c r="B245" s="677" t="s">
        <v>1194</v>
      </c>
      <c r="C245" s="329"/>
      <c r="D245" s="681"/>
      <c r="E245" s="89"/>
      <c r="F245" s="89"/>
      <c r="G245" s="89"/>
      <c r="H245" s="89"/>
      <c r="I245" s="610"/>
      <c r="J245" s="610"/>
      <c r="K245" s="610"/>
      <c r="L245" s="251">
        <v>24871</v>
      </c>
      <c r="M245" s="615" t="s">
        <v>1195</v>
      </c>
    </row>
    <row r="246" spans="1:13" ht="21" x14ac:dyDescent="0.25">
      <c r="A246" s="203"/>
      <c r="B246" s="279"/>
      <c r="C246" s="89"/>
      <c r="D246" s="617"/>
      <c r="E246" s="89"/>
      <c r="F246" s="89"/>
      <c r="G246" s="89"/>
      <c r="H246" s="89"/>
      <c r="I246" s="610"/>
      <c r="J246" s="610"/>
      <c r="K246" s="610"/>
      <c r="L246" s="219"/>
      <c r="M246" s="615" t="s">
        <v>1196</v>
      </c>
    </row>
    <row r="247" spans="1:13" ht="21" x14ac:dyDescent="0.25">
      <c r="A247" s="276"/>
      <c r="B247" s="282"/>
      <c r="C247" s="253"/>
      <c r="D247" s="706"/>
      <c r="E247" s="89"/>
      <c r="F247" s="89"/>
      <c r="G247" s="89"/>
      <c r="H247" s="89"/>
      <c r="I247" s="610"/>
      <c r="J247" s="610"/>
      <c r="K247" s="610"/>
      <c r="L247" s="219">
        <v>24900</v>
      </c>
      <c r="M247" s="615" t="s">
        <v>1197</v>
      </c>
    </row>
    <row r="248" spans="1:13" ht="21" x14ac:dyDescent="0.25">
      <c r="A248" s="276"/>
      <c r="B248" s="282"/>
      <c r="C248" s="253"/>
      <c r="D248" s="706"/>
      <c r="E248" s="89"/>
      <c r="F248" s="89"/>
      <c r="G248" s="89"/>
      <c r="H248" s="89"/>
      <c r="I248" s="610"/>
      <c r="J248" s="610"/>
      <c r="K248" s="610"/>
      <c r="L248" s="219"/>
      <c r="M248" s="618" t="s">
        <v>1198</v>
      </c>
    </row>
    <row r="249" spans="1:13" ht="21" x14ac:dyDescent="0.25">
      <c r="A249" s="276"/>
      <c r="B249" s="282"/>
      <c r="C249" s="253"/>
      <c r="D249" s="706"/>
      <c r="E249" s="89"/>
      <c r="F249" s="89"/>
      <c r="G249" s="89"/>
      <c r="H249" s="89"/>
      <c r="I249" s="610"/>
      <c r="J249" s="610"/>
      <c r="K249" s="610"/>
      <c r="L249" s="219"/>
      <c r="M249" s="618"/>
    </row>
    <row r="250" spans="1:13" ht="21" x14ac:dyDescent="0.35">
      <c r="A250" s="245">
        <v>14</v>
      </c>
      <c r="B250" s="707" t="s">
        <v>1199</v>
      </c>
      <c r="C250" s="483">
        <v>38000</v>
      </c>
      <c r="D250" s="484" t="s">
        <v>959</v>
      </c>
      <c r="E250" s="89"/>
      <c r="F250" s="89"/>
      <c r="G250" s="89">
        <v>38000</v>
      </c>
      <c r="H250" s="89"/>
      <c r="I250" s="610">
        <f>F250+G250+H250</f>
        <v>38000</v>
      </c>
      <c r="J250" s="610">
        <f>E250+I250</f>
        <v>38000</v>
      </c>
      <c r="K250" s="610"/>
      <c r="L250" s="219">
        <v>24832</v>
      </c>
      <c r="M250" s="708" t="s">
        <v>1200</v>
      </c>
    </row>
    <row r="251" spans="1:13" ht="21" x14ac:dyDescent="0.35">
      <c r="A251" s="245"/>
      <c r="B251" s="613" t="s">
        <v>993</v>
      </c>
      <c r="C251" s="483"/>
      <c r="D251" s="484"/>
      <c r="E251" s="89"/>
      <c r="F251" s="89"/>
      <c r="G251" s="89"/>
      <c r="H251" s="89"/>
      <c r="I251" s="610"/>
      <c r="J251" s="610"/>
      <c r="K251" s="610"/>
      <c r="L251" s="219"/>
      <c r="M251" s="618" t="s">
        <v>1201</v>
      </c>
    </row>
    <row r="252" spans="1:13" ht="21" x14ac:dyDescent="0.35">
      <c r="A252" s="249"/>
      <c r="B252" s="609" t="s">
        <v>1202</v>
      </c>
      <c r="C252" s="329"/>
      <c r="D252" s="459"/>
      <c r="E252" s="89"/>
      <c r="F252" s="89"/>
      <c r="G252" s="89"/>
      <c r="H252" s="89"/>
      <c r="I252" s="610"/>
      <c r="J252" s="610"/>
      <c r="K252" s="610"/>
      <c r="L252" s="1008">
        <v>24868</v>
      </c>
      <c r="M252" s="990" t="s">
        <v>1203</v>
      </c>
    </row>
    <row r="253" spans="1:13" ht="21" x14ac:dyDescent="0.35">
      <c r="A253" s="990"/>
      <c r="B253" s="1263"/>
      <c r="C253" s="987"/>
      <c r="D253" s="973"/>
      <c r="E253" s="89"/>
      <c r="F253" s="89"/>
      <c r="G253" s="89"/>
      <c r="H253" s="89"/>
      <c r="I253" s="610"/>
      <c r="J253" s="610"/>
      <c r="K253" s="610"/>
      <c r="L253" s="997" t="s">
        <v>340</v>
      </c>
      <c r="M253" s="981" t="s">
        <v>1204</v>
      </c>
    </row>
    <row r="254" spans="1:13" ht="21" x14ac:dyDescent="0.35">
      <c r="A254" s="665"/>
      <c r="B254" s="167"/>
      <c r="C254" s="167"/>
      <c r="D254" s="167"/>
      <c r="E254" s="167"/>
      <c r="F254" s="167"/>
      <c r="G254" s="167"/>
      <c r="H254" s="167"/>
      <c r="I254" s="214"/>
      <c r="J254" s="214"/>
      <c r="K254" s="214"/>
      <c r="L254" s="1008">
        <v>24850</v>
      </c>
      <c r="M254" s="981" t="s">
        <v>1205</v>
      </c>
    </row>
    <row r="255" spans="1:13" ht="21" x14ac:dyDescent="0.35">
      <c r="A255" s="1264"/>
      <c r="B255" s="1080"/>
      <c r="C255" s="1080"/>
      <c r="D255" s="1080"/>
      <c r="E255" s="1080"/>
      <c r="F255" s="1080"/>
      <c r="G255" s="1080"/>
      <c r="H255" s="1080"/>
      <c r="I255" s="1081"/>
      <c r="J255" s="1081"/>
      <c r="K255" s="1081"/>
      <c r="L255" s="1265">
        <v>24928</v>
      </c>
      <c r="M255" s="1266" t="s">
        <v>1618</v>
      </c>
    </row>
    <row r="256" spans="1:13" ht="21" x14ac:dyDescent="0.35">
      <c r="A256" s="249">
        <v>15</v>
      </c>
      <c r="B256" s="458" t="s">
        <v>1206</v>
      </c>
      <c r="C256" s="329">
        <v>10100</v>
      </c>
      <c r="D256" s="459" t="s">
        <v>959</v>
      </c>
      <c r="E256" s="89"/>
      <c r="F256" s="89"/>
      <c r="G256" s="89">
        <v>10100</v>
      </c>
      <c r="H256" s="89"/>
      <c r="I256" s="610">
        <f>F256+G256+H256</f>
        <v>10100</v>
      </c>
      <c r="J256" s="610">
        <f>E256+I256</f>
        <v>10100</v>
      </c>
      <c r="K256" s="610"/>
      <c r="L256" s="219">
        <v>24823</v>
      </c>
      <c r="M256" s="615" t="s">
        <v>1207</v>
      </c>
    </row>
    <row r="257" spans="1:13" ht="21" x14ac:dyDescent="0.35">
      <c r="A257" s="245"/>
      <c r="B257" s="613" t="s">
        <v>993</v>
      </c>
      <c r="C257" s="483"/>
      <c r="D257" s="484"/>
      <c r="E257" s="89"/>
      <c r="F257" s="89"/>
      <c r="G257" s="89"/>
      <c r="H257" s="89"/>
      <c r="I257" s="610"/>
      <c r="J257" s="610"/>
      <c r="K257" s="610"/>
      <c r="L257" s="219"/>
      <c r="M257" s="618" t="s">
        <v>1208</v>
      </c>
    </row>
    <row r="258" spans="1:13" ht="21" x14ac:dyDescent="0.35">
      <c r="A258" s="245"/>
      <c r="B258" s="613" t="s">
        <v>1202</v>
      </c>
      <c r="C258" s="483"/>
      <c r="D258" s="484"/>
      <c r="E258" s="89"/>
      <c r="F258" s="89"/>
      <c r="G258" s="89"/>
      <c r="H258" s="89"/>
      <c r="I258" s="610"/>
      <c r="J258" s="610"/>
      <c r="K258" s="610"/>
      <c r="L258" s="219">
        <v>24868</v>
      </c>
      <c r="M258" s="618" t="s">
        <v>1209</v>
      </c>
    </row>
    <row r="259" spans="1:13" ht="21" x14ac:dyDescent="0.35">
      <c r="A259" s="245"/>
      <c r="B259" s="707"/>
      <c r="C259" s="483"/>
      <c r="D259" s="484"/>
      <c r="E259" s="89"/>
      <c r="F259" s="89"/>
      <c r="G259" s="89"/>
      <c r="H259" s="89"/>
      <c r="I259" s="610"/>
      <c r="J259" s="610"/>
      <c r="K259" s="610"/>
      <c r="L259" s="228" t="s">
        <v>340</v>
      </c>
      <c r="M259" s="618" t="s">
        <v>1210</v>
      </c>
    </row>
    <row r="260" spans="1:13" ht="21" x14ac:dyDescent="0.35">
      <c r="A260" s="245"/>
      <c r="B260" s="707"/>
      <c r="C260" s="483"/>
      <c r="D260" s="484"/>
      <c r="E260" s="89"/>
      <c r="F260" s="89"/>
      <c r="G260" s="89"/>
      <c r="H260" s="89"/>
      <c r="I260" s="610"/>
      <c r="J260" s="610"/>
      <c r="K260" s="610"/>
      <c r="L260" s="606">
        <v>24928</v>
      </c>
      <c r="M260" s="476" t="s">
        <v>1618</v>
      </c>
    </row>
    <row r="261" spans="1:13" ht="21" x14ac:dyDescent="0.35">
      <c r="A261" s="249"/>
      <c r="B261" s="458"/>
      <c r="C261" s="329"/>
      <c r="D261" s="459"/>
      <c r="E261" s="89"/>
      <c r="F261" s="89"/>
      <c r="G261" s="89"/>
      <c r="H261" s="89"/>
      <c r="I261" s="610"/>
      <c r="J261" s="610"/>
      <c r="K261" s="610"/>
      <c r="L261" s="228"/>
      <c r="M261" s="618"/>
    </row>
    <row r="262" spans="1:13" ht="21" x14ac:dyDescent="0.35">
      <c r="A262" s="245">
        <v>16</v>
      </c>
      <c r="B262" s="707" t="s">
        <v>1211</v>
      </c>
      <c r="C262" s="483">
        <v>158400</v>
      </c>
      <c r="D262" s="484" t="s">
        <v>959</v>
      </c>
      <c r="E262" s="89">
        <v>22800</v>
      </c>
      <c r="F262" s="89"/>
      <c r="G262" s="89">
        <v>56400</v>
      </c>
      <c r="H262" s="89">
        <v>79200</v>
      </c>
      <c r="I262" s="610">
        <f>F262+G262+H262</f>
        <v>135600</v>
      </c>
      <c r="J262" s="610">
        <f>E262+I262</f>
        <v>158400</v>
      </c>
      <c r="K262" s="610"/>
      <c r="L262" s="219">
        <v>24802</v>
      </c>
      <c r="M262" s="618" t="s">
        <v>1212</v>
      </c>
    </row>
    <row r="263" spans="1:13" ht="21" x14ac:dyDescent="0.35">
      <c r="A263" s="249"/>
      <c r="B263" s="609" t="s">
        <v>993</v>
      </c>
      <c r="C263" s="329"/>
      <c r="D263" s="459"/>
      <c r="E263" s="89"/>
      <c r="F263" s="89"/>
      <c r="G263" s="89"/>
      <c r="H263" s="89"/>
      <c r="I263" s="610"/>
      <c r="J263" s="610"/>
      <c r="K263" s="610"/>
      <c r="L263" s="219"/>
      <c r="M263" s="618" t="s">
        <v>1213</v>
      </c>
    </row>
    <row r="264" spans="1:13" ht="21" x14ac:dyDescent="0.35">
      <c r="A264" s="245"/>
      <c r="B264" s="613" t="s">
        <v>1202</v>
      </c>
      <c r="C264" s="483"/>
      <c r="D264" s="484"/>
      <c r="E264" s="89"/>
      <c r="F264" s="89"/>
      <c r="G264" s="89"/>
      <c r="H264" s="89"/>
      <c r="I264" s="610"/>
      <c r="J264" s="610"/>
      <c r="K264" s="610"/>
      <c r="L264" s="219">
        <v>24868</v>
      </c>
      <c r="M264" s="618" t="s">
        <v>1214</v>
      </c>
    </row>
    <row r="265" spans="1:13" ht="21" x14ac:dyDescent="0.35">
      <c r="A265" s="710"/>
      <c r="B265" s="711" t="s">
        <v>1215</v>
      </c>
      <c r="C265" s="695"/>
      <c r="D265" s="712"/>
      <c r="E265" s="238"/>
      <c r="F265" s="238"/>
      <c r="G265" s="238"/>
      <c r="H265" s="238"/>
      <c r="I265" s="713"/>
      <c r="J265" s="713"/>
      <c r="K265" s="713"/>
      <c r="L265" s="714" t="s">
        <v>340</v>
      </c>
      <c r="M265" s="715" t="s">
        <v>1619</v>
      </c>
    </row>
    <row r="266" spans="1:13" ht="21" x14ac:dyDescent="0.35">
      <c r="A266" s="249"/>
      <c r="B266" s="458"/>
      <c r="C266" s="329"/>
      <c r="D266" s="459"/>
      <c r="E266" s="89"/>
      <c r="F266" s="89"/>
      <c r="G266" s="89"/>
      <c r="H266" s="89"/>
      <c r="I266" s="610"/>
      <c r="J266" s="610"/>
      <c r="K266" s="610"/>
      <c r="L266" s="251">
        <v>24923</v>
      </c>
      <c r="M266" s="615" t="s">
        <v>1620</v>
      </c>
    </row>
    <row r="267" spans="1:13" ht="21" x14ac:dyDescent="0.35">
      <c r="A267" s="249"/>
      <c r="B267" s="458"/>
      <c r="C267" s="329"/>
      <c r="D267" s="459"/>
      <c r="E267" s="89"/>
      <c r="F267" s="89"/>
      <c r="G267" s="89"/>
      <c r="H267" s="89"/>
      <c r="I267" s="610"/>
      <c r="J267" s="610"/>
      <c r="K267" s="610"/>
      <c r="L267" s="228"/>
      <c r="M267" s="615"/>
    </row>
    <row r="268" spans="1:13" ht="21" x14ac:dyDescent="0.35">
      <c r="A268" s="245">
        <v>17</v>
      </c>
      <c r="B268" s="707" t="s">
        <v>1216</v>
      </c>
      <c r="C268" s="483">
        <v>70000</v>
      </c>
      <c r="D268" s="484" t="s">
        <v>959</v>
      </c>
      <c r="E268" s="253"/>
      <c r="F268" s="253"/>
      <c r="G268" s="253">
        <v>45000</v>
      </c>
      <c r="H268" s="253">
        <v>25000</v>
      </c>
      <c r="I268" s="645">
        <f>F268+G268+H268</f>
        <v>70000</v>
      </c>
      <c r="J268" s="645">
        <f>E268+I268</f>
        <v>70000</v>
      </c>
      <c r="K268" s="645"/>
      <c r="L268" s="257">
        <v>24810</v>
      </c>
      <c r="M268" s="716" t="s">
        <v>1217</v>
      </c>
    </row>
    <row r="269" spans="1:13" ht="21" x14ac:dyDescent="0.35">
      <c r="A269" s="245"/>
      <c r="B269" s="613" t="s">
        <v>993</v>
      </c>
      <c r="C269" s="483"/>
      <c r="D269" s="484"/>
      <c r="E269" s="89"/>
      <c r="F269" s="89"/>
      <c r="G269" s="89" t="s">
        <v>1218</v>
      </c>
      <c r="H269" s="89"/>
      <c r="I269" s="610"/>
      <c r="J269" s="610"/>
      <c r="K269" s="610"/>
      <c r="L269" s="219"/>
      <c r="M269" s="618" t="s">
        <v>1219</v>
      </c>
    </row>
    <row r="270" spans="1:13" ht="21" x14ac:dyDescent="0.35">
      <c r="A270" s="245"/>
      <c r="B270" s="613" t="s">
        <v>1202</v>
      </c>
      <c r="C270" s="483"/>
      <c r="D270" s="484"/>
      <c r="E270" s="89"/>
      <c r="F270" s="89"/>
      <c r="G270" s="89"/>
      <c r="H270" s="89"/>
      <c r="I270" s="610"/>
      <c r="J270" s="610"/>
      <c r="K270" s="610"/>
      <c r="L270" s="219">
        <v>24868</v>
      </c>
      <c r="M270" s="618" t="s">
        <v>1220</v>
      </c>
    </row>
    <row r="271" spans="1:13" ht="21" x14ac:dyDescent="0.35">
      <c r="A271" s="245"/>
      <c r="B271" s="707" t="s">
        <v>1221</v>
      </c>
      <c r="C271" s="483"/>
      <c r="D271" s="484"/>
      <c r="E271" s="89"/>
      <c r="F271" s="89"/>
      <c r="G271" s="89"/>
      <c r="H271" s="89"/>
      <c r="I271" s="610"/>
      <c r="J271" s="610"/>
      <c r="K271" s="610"/>
      <c r="L271" s="219">
        <v>24896</v>
      </c>
      <c r="M271" s="618" t="s">
        <v>1621</v>
      </c>
    </row>
    <row r="272" spans="1:13" ht="21" x14ac:dyDescent="0.35">
      <c r="A272" s="245"/>
      <c r="B272" s="345" t="s">
        <v>1222</v>
      </c>
      <c r="C272" s="483"/>
      <c r="D272" s="484"/>
      <c r="E272" s="89"/>
      <c r="F272" s="89"/>
      <c r="G272" s="89"/>
      <c r="H272" s="89"/>
      <c r="I272" s="610"/>
      <c r="J272" s="610"/>
      <c r="K272" s="610"/>
      <c r="L272" s="219">
        <v>24928</v>
      </c>
      <c r="M272" s="618" t="s">
        <v>1618</v>
      </c>
    </row>
    <row r="273" spans="1:13" ht="21" x14ac:dyDescent="0.35">
      <c r="A273" s="707"/>
      <c r="B273" s="345" t="s">
        <v>1223</v>
      </c>
      <c r="C273" s="483"/>
      <c r="D273" s="484"/>
      <c r="E273" s="89"/>
      <c r="F273" s="89"/>
      <c r="G273" s="89"/>
      <c r="H273" s="89"/>
      <c r="I273" s="610"/>
      <c r="J273" s="610"/>
      <c r="K273" s="610"/>
      <c r="L273" s="219">
        <v>24928</v>
      </c>
      <c r="M273" s="618" t="s">
        <v>1622</v>
      </c>
    </row>
    <row r="274" spans="1:13" ht="21" x14ac:dyDescent="0.35">
      <c r="A274" s="245">
        <v>18</v>
      </c>
      <c r="B274" s="707" t="s">
        <v>1224</v>
      </c>
      <c r="C274" s="483">
        <v>7200000</v>
      </c>
      <c r="D274" s="484"/>
      <c r="E274" s="89"/>
      <c r="F274" s="89"/>
      <c r="G274" s="89"/>
      <c r="H274" s="89">
        <v>7200000</v>
      </c>
      <c r="I274" s="610"/>
      <c r="J274" s="610"/>
      <c r="K274" s="610"/>
      <c r="L274" s="219"/>
      <c r="M274" s="618"/>
    </row>
    <row r="275" spans="1:13" ht="21" x14ac:dyDescent="0.35">
      <c r="A275" s="245"/>
      <c r="B275" s="707" t="s">
        <v>993</v>
      </c>
      <c r="C275" s="483"/>
      <c r="D275" s="484"/>
      <c r="E275" s="89"/>
      <c r="F275" s="89"/>
      <c r="G275" s="89"/>
      <c r="H275" s="89"/>
      <c r="I275" s="610"/>
      <c r="J275" s="610"/>
      <c r="K275" s="610"/>
      <c r="L275" s="219">
        <v>24826</v>
      </c>
      <c r="M275" s="615" t="s">
        <v>1225</v>
      </c>
    </row>
    <row r="276" spans="1:13" ht="21" x14ac:dyDescent="0.35">
      <c r="A276" s="245"/>
      <c r="B276" s="707" t="s">
        <v>1202</v>
      </c>
      <c r="C276" s="483"/>
      <c r="D276" s="484"/>
      <c r="E276" s="89"/>
      <c r="F276" s="89"/>
      <c r="G276" s="89"/>
      <c r="H276" s="89"/>
      <c r="I276" s="610"/>
      <c r="J276" s="610"/>
      <c r="K276" s="610"/>
      <c r="L276" s="219"/>
      <c r="M276" s="618" t="s">
        <v>1226</v>
      </c>
    </row>
    <row r="277" spans="1:13" ht="21" x14ac:dyDescent="0.35">
      <c r="A277" s="245"/>
      <c r="B277" s="707"/>
      <c r="C277" s="483"/>
      <c r="D277" s="484"/>
      <c r="E277" s="89"/>
      <c r="F277" s="89"/>
      <c r="G277" s="89"/>
      <c r="H277" s="89"/>
      <c r="I277" s="610"/>
      <c r="J277" s="610"/>
      <c r="K277" s="610"/>
      <c r="L277" s="138" t="s">
        <v>1227</v>
      </c>
      <c r="M277" s="615" t="s">
        <v>1228</v>
      </c>
    </row>
    <row r="278" spans="1:13" ht="42" x14ac:dyDescent="0.35">
      <c r="A278" s="249"/>
      <c r="B278" s="458"/>
      <c r="C278" s="329"/>
      <c r="D278" s="459"/>
      <c r="E278" s="89"/>
      <c r="F278" s="89"/>
      <c r="G278" s="89"/>
      <c r="H278" s="89"/>
      <c r="I278" s="610"/>
      <c r="J278" s="610"/>
      <c r="K278" s="610"/>
      <c r="L278" s="138" t="s">
        <v>1229</v>
      </c>
      <c r="M278" s="615" t="s">
        <v>1230</v>
      </c>
    </row>
    <row r="279" spans="1:13" ht="21" x14ac:dyDescent="0.35">
      <c r="A279" s="665"/>
      <c r="B279" s="167"/>
      <c r="C279" s="167"/>
      <c r="D279" s="167"/>
      <c r="E279" s="167"/>
      <c r="F279" s="167"/>
      <c r="G279" s="167"/>
      <c r="H279" s="167"/>
      <c r="I279" s="214"/>
      <c r="J279" s="214"/>
      <c r="K279" s="214"/>
      <c r="L279" s="992">
        <v>24896</v>
      </c>
      <c r="M279" s="993" t="s">
        <v>1623</v>
      </c>
    </row>
    <row r="280" spans="1:13" ht="21" x14ac:dyDescent="0.35">
      <c r="A280" s="665"/>
      <c r="B280" s="167"/>
      <c r="C280" s="167"/>
      <c r="D280" s="167"/>
      <c r="E280" s="167"/>
      <c r="F280" s="167"/>
      <c r="G280" s="167"/>
      <c r="H280" s="167"/>
      <c r="I280" s="214"/>
      <c r="J280" s="214"/>
      <c r="K280" s="214"/>
      <c r="L280" s="994">
        <v>24900</v>
      </c>
      <c r="M280" s="995" t="s">
        <v>1625</v>
      </c>
    </row>
    <row r="281" spans="1:13" ht="21" x14ac:dyDescent="0.35">
      <c r="A281" s="665"/>
      <c r="B281" s="167"/>
      <c r="C281" s="167"/>
      <c r="D281" s="167"/>
      <c r="E281" s="167"/>
      <c r="F281" s="167"/>
      <c r="G281" s="167"/>
      <c r="H281" s="167"/>
      <c r="I281" s="214"/>
      <c r="J281" s="214"/>
      <c r="K281" s="214"/>
      <c r="L281" s="994"/>
      <c r="M281" s="995" t="s">
        <v>1626</v>
      </c>
    </row>
    <row r="282" spans="1:13" ht="21" x14ac:dyDescent="0.35">
      <c r="A282" s="665"/>
      <c r="B282" s="167"/>
      <c r="C282" s="167"/>
      <c r="D282" s="167"/>
      <c r="E282" s="167"/>
      <c r="F282" s="167"/>
      <c r="G282" s="167"/>
      <c r="H282" s="167"/>
      <c r="I282" s="214"/>
      <c r="J282" s="214"/>
      <c r="K282" s="214"/>
      <c r="L282" s="994">
        <v>24912</v>
      </c>
      <c r="M282" s="995" t="s">
        <v>1627</v>
      </c>
    </row>
    <row r="283" spans="1:13" ht="42" x14ac:dyDescent="0.35">
      <c r="A283" s="665"/>
      <c r="B283" s="167"/>
      <c r="C283" s="167"/>
      <c r="D283" s="167"/>
      <c r="E283" s="167"/>
      <c r="F283" s="167"/>
      <c r="G283" s="167"/>
      <c r="H283" s="167"/>
      <c r="I283" s="214"/>
      <c r="J283" s="214"/>
      <c r="K283" s="214"/>
      <c r="L283" s="996">
        <v>24928</v>
      </c>
      <c r="M283" s="995" t="s">
        <v>1628</v>
      </c>
    </row>
    <row r="284" spans="1:13" ht="19.5" customHeight="1" x14ac:dyDescent="0.35">
      <c r="A284" s="665"/>
      <c r="B284" s="167"/>
      <c r="C284" s="167"/>
      <c r="D284" s="167"/>
      <c r="E284" s="167"/>
      <c r="F284" s="167"/>
      <c r="G284" s="167"/>
      <c r="H284" s="167"/>
      <c r="I284" s="214"/>
      <c r="J284" s="214"/>
      <c r="K284" s="214"/>
      <c r="L284" s="169"/>
      <c r="M284" s="476"/>
    </row>
    <row r="285" spans="1:13" ht="19.5" customHeight="1" x14ac:dyDescent="0.35">
      <c r="A285" s="717">
        <v>19</v>
      </c>
      <c r="B285" s="345" t="s">
        <v>1231</v>
      </c>
      <c r="C285" s="211">
        <v>200000</v>
      </c>
      <c r="D285" s="167"/>
      <c r="E285" s="167"/>
      <c r="F285" s="167"/>
      <c r="G285" s="167"/>
      <c r="H285" s="167"/>
      <c r="I285" s="214"/>
      <c r="J285" s="214"/>
      <c r="K285" s="214"/>
      <c r="L285" s="718" t="s">
        <v>1232</v>
      </c>
      <c r="M285" s="476" t="s">
        <v>1233</v>
      </c>
    </row>
    <row r="286" spans="1:13" ht="19.5" customHeight="1" x14ac:dyDescent="0.35">
      <c r="A286" s="665"/>
      <c r="B286" s="345" t="s">
        <v>1234</v>
      </c>
      <c r="C286" s="167"/>
      <c r="D286" s="167"/>
      <c r="E286" s="167"/>
      <c r="F286" s="167"/>
      <c r="G286" s="167"/>
      <c r="H286" s="167"/>
      <c r="I286" s="214"/>
      <c r="J286" s="214"/>
      <c r="K286" s="214"/>
      <c r="L286" s="655" t="s">
        <v>1235</v>
      </c>
      <c r="M286" s="476" t="s">
        <v>1624</v>
      </c>
    </row>
    <row r="287" spans="1:13" ht="19.5" customHeight="1" x14ac:dyDescent="0.35">
      <c r="A287" s="665"/>
      <c r="B287" s="707" t="s">
        <v>993</v>
      </c>
      <c r="C287" s="167"/>
      <c r="D287" s="167"/>
      <c r="E287" s="167"/>
      <c r="F287" s="167"/>
      <c r="G287" s="167"/>
      <c r="H287" s="167"/>
      <c r="I287" s="214"/>
      <c r="J287" s="214"/>
      <c r="K287" s="214"/>
      <c r="L287" s="719"/>
      <c r="M287" s="720"/>
    </row>
    <row r="288" spans="1:13" ht="19.5" customHeight="1" x14ac:dyDescent="0.35">
      <c r="A288" s="665"/>
      <c r="B288" s="707" t="s">
        <v>1667</v>
      </c>
      <c r="C288" s="167"/>
      <c r="D288" s="167"/>
      <c r="E288" s="167"/>
      <c r="F288" s="167"/>
      <c r="G288" s="167"/>
      <c r="H288" s="167"/>
      <c r="I288" s="214"/>
      <c r="J288" s="214"/>
      <c r="K288" s="214"/>
      <c r="L288" s="1323"/>
      <c r="M288" s="1324"/>
    </row>
    <row r="289" spans="1:13" ht="19.5" customHeight="1" x14ac:dyDescent="0.35">
      <c r="A289" s="665"/>
      <c r="B289" s="345"/>
      <c r="C289" s="167"/>
      <c r="D289" s="167"/>
      <c r="E289" s="167"/>
      <c r="F289" s="167"/>
      <c r="G289" s="167"/>
      <c r="H289" s="167"/>
      <c r="I289" s="214"/>
      <c r="J289" s="214"/>
      <c r="K289" s="214"/>
      <c r="L289" s="719"/>
      <c r="M289" s="720"/>
    </row>
    <row r="290" spans="1:13" ht="21" x14ac:dyDescent="0.35">
      <c r="A290" s="249"/>
      <c r="B290" s="458" t="s">
        <v>1236</v>
      </c>
      <c r="C290" s="329"/>
      <c r="D290" s="459"/>
      <c r="E290" s="89"/>
      <c r="F290" s="89"/>
      <c r="G290" s="89"/>
      <c r="H290" s="89"/>
      <c r="I290" s="610"/>
      <c r="J290" s="610"/>
      <c r="K290" s="610"/>
      <c r="L290" s="219"/>
      <c r="M290" s="618"/>
    </row>
    <row r="291" spans="1:13" ht="21" x14ac:dyDescent="0.35">
      <c r="A291" s="249">
        <v>20</v>
      </c>
      <c r="B291" s="345" t="s">
        <v>1237</v>
      </c>
      <c r="C291" s="721">
        <v>209400</v>
      </c>
      <c r="D291" s="459" t="s">
        <v>934</v>
      </c>
      <c r="E291" s="89">
        <v>108830</v>
      </c>
      <c r="F291" s="89"/>
      <c r="G291" s="89">
        <v>34570</v>
      </c>
      <c r="H291" s="89">
        <v>66000</v>
      </c>
      <c r="I291" s="610">
        <f>F291+G291+H291</f>
        <v>100570</v>
      </c>
      <c r="J291" s="610">
        <f>E291+I291</f>
        <v>209400</v>
      </c>
      <c r="K291" s="610"/>
      <c r="L291" s="219"/>
      <c r="M291" s="618"/>
    </row>
    <row r="292" spans="1:13" ht="21" x14ac:dyDescent="0.35">
      <c r="A292" s="249"/>
      <c r="B292" s="722" t="s">
        <v>1238</v>
      </c>
      <c r="C292" s="721"/>
      <c r="D292" s="459"/>
      <c r="E292" s="89"/>
      <c r="F292" s="89"/>
      <c r="G292" s="89"/>
      <c r="H292" s="89"/>
      <c r="I292" s="610"/>
      <c r="J292" s="610"/>
      <c r="K292" s="610"/>
      <c r="L292" s="219"/>
      <c r="M292" s="618"/>
    </row>
    <row r="293" spans="1:13" ht="21" x14ac:dyDescent="0.35">
      <c r="A293" s="249"/>
      <c r="B293" s="722" t="s">
        <v>1160</v>
      </c>
      <c r="C293" s="721"/>
      <c r="D293" s="459"/>
      <c r="E293" s="89"/>
      <c r="F293" s="89"/>
      <c r="G293" s="89"/>
      <c r="H293" s="89"/>
      <c r="I293" s="610"/>
      <c r="J293" s="610"/>
      <c r="K293" s="610"/>
      <c r="L293" s="219"/>
      <c r="M293" s="618"/>
    </row>
    <row r="294" spans="1:13" ht="21" x14ac:dyDescent="0.35">
      <c r="A294" s="249"/>
      <c r="B294" s="723" t="s">
        <v>1239</v>
      </c>
      <c r="C294" s="724"/>
      <c r="D294" s="459"/>
      <c r="E294" s="89"/>
      <c r="F294" s="89"/>
      <c r="G294" s="89"/>
      <c r="H294" s="89"/>
      <c r="I294" s="610"/>
      <c r="J294" s="610"/>
      <c r="K294" s="610"/>
      <c r="L294" s="219"/>
      <c r="M294" s="618"/>
    </row>
    <row r="295" spans="1:13" ht="21" x14ac:dyDescent="0.35">
      <c r="A295" s="249"/>
      <c r="B295" s="723" t="s">
        <v>1240</v>
      </c>
      <c r="C295" s="724"/>
      <c r="D295" s="459"/>
      <c r="E295" s="89"/>
      <c r="F295" s="89"/>
      <c r="G295" s="89"/>
      <c r="H295" s="89"/>
      <c r="I295" s="610"/>
      <c r="J295" s="610"/>
      <c r="K295" s="610"/>
      <c r="L295" s="219"/>
      <c r="M295" s="618"/>
    </row>
    <row r="296" spans="1:13" ht="21" x14ac:dyDescent="0.35">
      <c r="A296" s="249"/>
      <c r="B296" s="723" t="s">
        <v>1241</v>
      </c>
      <c r="C296" s="724"/>
      <c r="D296" s="459"/>
      <c r="E296" s="89"/>
      <c r="F296" s="89"/>
      <c r="G296" s="89"/>
      <c r="H296" s="89"/>
      <c r="I296" s="610"/>
      <c r="J296" s="610"/>
      <c r="K296" s="610"/>
      <c r="L296" s="219"/>
      <c r="M296" s="618"/>
    </row>
    <row r="297" spans="1:13" ht="21" x14ac:dyDescent="0.35">
      <c r="A297" s="245"/>
      <c r="B297" s="725" t="s">
        <v>1242</v>
      </c>
      <c r="C297" s="726"/>
      <c r="D297" s="484"/>
      <c r="E297" s="253"/>
      <c r="F297" s="253"/>
      <c r="G297" s="253"/>
      <c r="H297" s="253"/>
      <c r="I297" s="645"/>
      <c r="J297" s="645"/>
      <c r="K297" s="645"/>
      <c r="L297" s="257"/>
      <c r="M297" s="673"/>
    </row>
    <row r="298" spans="1:13" ht="21" x14ac:dyDescent="0.35">
      <c r="A298" s="249"/>
      <c r="B298" s="723" t="s">
        <v>1243</v>
      </c>
      <c r="C298" s="724"/>
      <c r="D298" s="459"/>
      <c r="E298" s="89"/>
      <c r="F298" s="89"/>
      <c r="G298" s="89"/>
      <c r="H298" s="89"/>
      <c r="I298" s="610"/>
      <c r="J298" s="610"/>
      <c r="K298" s="610"/>
      <c r="L298" s="219"/>
      <c r="M298" s="618"/>
    </row>
    <row r="299" spans="1:13" ht="21" x14ac:dyDescent="0.35">
      <c r="A299" s="249"/>
      <c r="B299" s="723" t="s">
        <v>1244</v>
      </c>
      <c r="C299" s="724"/>
      <c r="D299" s="459"/>
      <c r="E299" s="89"/>
      <c r="F299" s="89"/>
      <c r="G299" s="89"/>
      <c r="H299" s="89"/>
      <c r="I299" s="610"/>
      <c r="J299" s="610"/>
      <c r="K299" s="610"/>
      <c r="L299" s="219"/>
      <c r="M299" s="618"/>
    </row>
    <row r="300" spans="1:13" ht="21" x14ac:dyDescent="0.35">
      <c r="A300" s="249"/>
      <c r="B300" s="727" t="s">
        <v>1245</v>
      </c>
      <c r="C300" s="724"/>
      <c r="D300" s="459"/>
      <c r="E300" s="89"/>
      <c r="F300" s="89"/>
      <c r="G300" s="89"/>
      <c r="H300" s="89"/>
      <c r="I300" s="610"/>
      <c r="J300" s="610"/>
      <c r="K300" s="610"/>
      <c r="L300" s="219"/>
      <c r="M300" s="618"/>
    </row>
    <row r="301" spans="1:13" ht="21" x14ac:dyDescent="0.35">
      <c r="A301" s="249"/>
      <c r="B301" s="728" t="s">
        <v>1246</v>
      </c>
      <c r="C301" s="1267"/>
      <c r="D301" s="997" t="s">
        <v>934</v>
      </c>
      <c r="E301" s="729"/>
      <c r="F301" s="329"/>
      <c r="G301" s="89">
        <v>2280</v>
      </c>
      <c r="H301" s="89"/>
      <c r="I301" s="610"/>
      <c r="J301" s="610"/>
      <c r="K301" s="610"/>
      <c r="L301" s="1008">
        <v>24928</v>
      </c>
      <c r="M301" s="990" t="s">
        <v>1629</v>
      </c>
    </row>
    <row r="302" spans="1:13" ht="21" x14ac:dyDescent="0.35">
      <c r="A302" s="249"/>
      <c r="B302" s="728" t="s">
        <v>1247</v>
      </c>
      <c r="C302" s="1267"/>
      <c r="D302" s="997" t="s">
        <v>934</v>
      </c>
      <c r="E302" s="729"/>
      <c r="F302" s="329"/>
      <c r="G302" s="89">
        <v>13000</v>
      </c>
      <c r="H302" s="89"/>
      <c r="I302" s="610"/>
      <c r="J302" s="610"/>
      <c r="K302" s="610"/>
      <c r="L302" s="1008">
        <v>24928</v>
      </c>
      <c r="M302" s="990" t="s">
        <v>1248</v>
      </c>
    </row>
    <row r="303" spans="1:13" ht="21" x14ac:dyDescent="0.35">
      <c r="A303" s="1268"/>
      <c r="B303" s="1269" t="s">
        <v>1249</v>
      </c>
      <c r="C303" s="1270"/>
      <c r="D303" s="1170"/>
      <c r="E303" s="1084"/>
      <c r="F303" s="1084"/>
      <c r="G303" s="1084"/>
      <c r="H303" s="1084"/>
      <c r="I303" s="1239"/>
      <c r="J303" s="1239"/>
      <c r="K303" s="1239"/>
      <c r="L303" s="1085"/>
      <c r="M303" s="1256"/>
    </row>
    <row r="304" spans="1:13" ht="21" x14ac:dyDescent="0.35">
      <c r="A304" s="245"/>
      <c r="B304" s="730" t="s">
        <v>1250</v>
      </c>
      <c r="C304" s="726"/>
      <c r="D304" s="484"/>
      <c r="E304" s="253"/>
      <c r="F304" s="253"/>
      <c r="G304" s="253"/>
      <c r="H304" s="253"/>
      <c r="I304" s="645"/>
      <c r="J304" s="645"/>
      <c r="K304" s="645"/>
      <c r="L304" s="257">
        <v>24909</v>
      </c>
      <c r="M304" s="731" t="s">
        <v>1630</v>
      </c>
    </row>
    <row r="305" spans="1:13" ht="21" x14ac:dyDescent="0.35">
      <c r="A305" s="249"/>
      <c r="B305" s="728" t="s">
        <v>1251</v>
      </c>
      <c r="C305" s="724"/>
      <c r="D305" s="459"/>
      <c r="E305" s="89"/>
      <c r="F305" s="89"/>
      <c r="G305" s="89"/>
      <c r="H305" s="89"/>
      <c r="I305" s="610"/>
      <c r="J305" s="610"/>
      <c r="K305" s="610"/>
      <c r="L305" s="219"/>
      <c r="M305" s="731"/>
    </row>
    <row r="306" spans="1:13" ht="21" x14ac:dyDescent="0.35">
      <c r="A306" s="249"/>
      <c r="B306" s="728" t="s">
        <v>1252</v>
      </c>
      <c r="C306" s="724"/>
      <c r="D306" s="459"/>
      <c r="E306" s="89"/>
      <c r="F306" s="89"/>
      <c r="G306" s="89"/>
      <c r="H306" s="89"/>
      <c r="I306" s="610"/>
      <c r="J306" s="610"/>
      <c r="K306" s="610"/>
      <c r="L306" s="219"/>
      <c r="M306" s="618"/>
    </row>
    <row r="307" spans="1:13" ht="21" x14ac:dyDescent="0.35">
      <c r="A307" s="249"/>
      <c r="B307" s="728" t="s">
        <v>1253</v>
      </c>
      <c r="C307" s="724"/>
      <c r="D307" s="459"/>
      <c r="E307" s="89"/>
      <c r="F307" s="89"/>
      <c r="G307" s="89"/>
      <c r="H307" s="89"/>
      <c r="I307" s="610"/>
      <c r="J307" s="610"/>
      <c r="K307" s="610"/>
      <c r="L307" s="219"/>
      <c r="M307" s="618"/>
    </row>
    <row r="308" spans="1:13" ht="21" x14ac:dyDescent="0.35">
      <c r="A308" s="249"/>
      <c r="B308" s="728" t="s">
        <v>1254</v>
      </c>
      <c r="C308" s="721"/>
      <c r="D308" s="459"/>
      <c r="E308" s="89"/>
      <c r="F308" s="89"/>
      <c r="G308" s="89"/>
      <c r="H308" s="89"/>
      <c r="I308" s="610"/>
      <c r="J308" s="610"/>
      <c r="K308" s="610"/>
      <c r="L308" s="228" t="s">
        <v>1175</v>
      </c>
      <c r="M308" s="618" t="s">
        <v>1255</v>
      </c>
    </row>
    <row r="309" spans="1:13" ht="21" x14ac:dyDescent="0.35">
      <c r="A309" s="249"/>
      <c r="B309" s="728" t="s">
        <v>1256</v>
      </c>
      <c r="C309" s="721"/>
      <c r="D309" s="459"/>
      <c r="E309" s="89"/>
      <c r="F309" s="89"/>
      <c r="G309" s="89"/>
      <c r="H309" s="89"/>
      <c r="I309" s="610"/>
      <c r="J309" s="610"/>
      <c r="K309" s="610"/>
      <c r="L309" s="228" t="s">
        <v>1175</v>
      </c>
      <c r="M309" s="618" t="s">
        <v>1257</v>
      </c>
    </row>
    <row r="310" spans="1:13" ht="21" x14ac:dyDescent="0.35">
      <c r="A310" s="249"/>
      <c r="B310" s="728" t="s">
        <v>1258</v>
      </c>
      <c r="C310" s="721"/>
      <c r="D310" s="459"/>
      <c r="E310" s="89"/>
      <c r="F310" s="89"/>
      <c r="G310" s="89"/>
      <c r="H310" s="89"/>
      <c r="I310" s="610"/>
      <c r="J310" s="610"/>
      <c r="K310" s="610"/>
      <c r="L310" s="997" t="s">
        <v>546</v>
      </c>
      <c r="M310" s="990" t="s">
        <v>1259</v>
      </c>
    </row>
    <row r="311" spans="1:13" ht="21" x14ac:dyDescent="0.35">
      <c r="A311" s="1271"/>
      <c r="B311" s="728" t="s">
        <v>1260</v>
      </c>
      <c r="C311" s="1272"/>
      <c r="D311" s="973"/>
      <c r="E311" s="89"/>
      <c r="F311" s="89"/>
      <c r="G311" s="89"/>
      <c r="H311" s="89"/>
      <c r="I311" s="610"/>
      <c r="J311" s="610"/>
      <c r="K311" s="610"/>
      <c r="L311" s="997" t="s">
        <v>546</v>
      </c>
      <c r="M311" s="990" t="s">
        <v>1261</v>
      </c>
    </row>
    <row r="312" spans="1:13" ht="21" x14ac:dyDescent="0.35">
      <c r="A312" s="1273"/>
      <c r="B312" s="728" t="s">
        <v>1262</v>
      </c>
      <c r="C312" s="1274"/>
      <c r="D312" s="1155"/>
      <c r="E312" s="89"/>
      <c r="F312" s="89"/>
      <c r="G312" s="89"/>
      <c r="H312" s="89"/>
      <c r="I312" s="610"/>
      <c r="J312" s="610"/>
      <c r="K312" s="610"/>
      <c r="L312" s="997" t="s">
        <v>546</v>
      </c>
      <c r="M312" s="990" t="s">
        <v>1263</v>
      </c>
    </row>
    <row r="313" spans="1:13" ht="21" x14ac:dyDescent="0.35">
      <c r="A313" s="1273"/>
      <c r="B313" s="728" t="s">
        <v>1264</v>
      </c>
      <c r="C313" s="1274"/>
      <c r="D313" s="1155"/>
      <c r="E313" s="89"/>
      <c r="F313" s="89"/>
      <c r="G313" s="89"/>
      <c r="H313" s="89"/>
      <c r="I313" s="610"/>
      <c r="J313" s="610"/>
      <c r="K313" s="610"/>
      <c r="L313" s="1275"/>
      <c r="M313" s="990"/>
    </row>
    <row r="314" spans="1:13" ht="21" x14ac:dyDescent="0.35">
      <c r="A314" s="249"/>
      <c r="B314" s="728" t="s">
        <v>1265</v>
      </c>
      <c r="C314" s="721"/>
      <c r="D314" s="459"/>
      <c r="E314" s="89"/>
      <c r="F314" s="89"/>
      <c r="G314" s="89"/>
      <c r="H314" s="89"/>
      <c r="I314" s="610"/>
      <c r="J314" s="610"/>
      <c r="K314" s="610"/>
      <c r="L314" s="1275"/>
      <c r="M314" s="990"/>
    </row>
    <row r="315" spans="1:13" ht="21" x14ac:dyDescent="0.35">
      <c r="A315" s="710"/>
      <c r="B315" s="730" t="s">
        <v>1266</v>
      </c>
      <c r="C315" s="736"/>
      <c r="D315" s="712"/>
      <c r="E315" s="253"/>
      <c r="F315" s="253"/>
      <c r="G315" s="253"/>
      <c r="H315" s="253"/>
      <c r="I315" s="645"/>
      <c r="J315" s="645"/>
      <c r="K315" s="645"/>
      <c r="L315" s="737"/>
      <c r="M315" s="673"/>
    </row>
    <row r="316" spans="1:13" ht="21" x14ac:dyDescent="0.35">
      <c r="A316" s="733"/>
      <c r="B316" s="728" t="s">
        <v>1267</v>
      </c>
      <c r="C316" s="734"/>
      <c r="D316" s="478"/>
      <c r="E316" s="89"/>
      <c r="F316" s="89"/>
      <c r="G316" s="89"/>
      <c r="H316" s="89"/>
      <c r="I316" s="610"/>
      <c r="J316" s="610"/>
      <c r="K316" s="610"/>
      <c r="L316" s="219">
        <v>24892</v>
      </c>
      <c r="M316" s="225" t="s">
        <v>1268</v>
      </c>
    </row>
    <row r="317" spans="1:13" ht="21" x14ac:dyDescent="0.35">
      <c r="A317" s="733"/>
      <c r="B317" s="722"/>
      <c r="C317" s="734"/>
      <c r="D317" s="478"/>
      <c r="E317" s="89"/>
      <c r="F317" s="89"/>
      <c r="G317" s="89"/>
      <c r="H317" s="89"/>
      <c r="I317" s="610"/>
      <c r="J317" s="610"/>
      <c r="K317" s="610"/>
      <c r="L317" s="219"/>
      <c r="M317" s="618"/>
    </row>
    <row r="318" spans="1:13" ht="21" x14ac:dyDescent="0.35">
      <c r="A318" s="249"/>
      <c r="B318" s="458" t="s">
        <v>363</v>
      </c>
      <c r="C318" s="721"/>
      <c r="D318" s="459"/>
      <c r="E318" s="89"/>
      <c r="F318" s="89"/>
      <c r="G318" s="89"/>
      <c r="H318" s="89"/>
      <c r="I318" s="610"/>
      <c r="J318" s="610"/>
      <c r="K318" s="610"/>
      <c r="L318" s="219"/>
      <c r="M318" s="618"/>
    </row>
    <row r="319" spans="1:13" ht="21" x14ac:dyDescent="0.35">
      <c r="A319" s="249">
        <v>21</v>
      </c>
      <c r="B319" s="345" t="s">
        <v>1269</v>
      </c>
      <c r="C319" s="721">
        <v>167100</v>
      </c>
      <c r="D319" s="459" t="s">
        <v>1270</v>
      </c>
      <c r="E319" s="89">
        <v>86920</v>
      </c>
      <c r="F319" s="89"/>
      <c r="G319" s="89">
        <v>24480</v>
      </c>
      <c r="H319" s="89">
        <v>55700</v>
      </c>
      <c r="I319" s="610">
        <f>F319+G319+H319</f>
        <v>80180</v>
      </c>
      <c r="J319" s="610">
        <f>I319+E319</f>
        <v>167100</v>
      </c>
      <c r="K319" s="610"/>
      <c r="L319" s="219"/>
      <c r="M319" s="618"/>
    </row>
    <row r="320" spans="1:13" ht="21" x14ac:dyDescent="0.35">
      <c r="A320" s="249"/>
      <c r="B320" s="345" t="s">
        <v>1271</v>
      </c>
      <c r="C320" s="721"/>
      <c r="D320" s="459"/>
      <c r="E320" s="89"/>
      <c r="F320" s="89"/>
      <c r="G320" s="89"/>
      <c r="H320" s="89"/>
      <c r="I320" s="610"/>
      <c r="J320" s="610"/>
      <c r="K320" s="610"/>
      <c r="L320" s="735"/>
      <c r="M320" s="664"/>
    </row>
    <row r="321" spans="1:13" ht="21" x14ac:dyDescent="0.35">
      <c r="A321" s="249"/>
      <c r="B321" s="738" t="s">
        <v>1272</v>
      </c>
      <c r="C321" s="721"/>
      <c r="D321" s="459"/>
      <c r="E321" s="89"/>
      <c r="F321" s="89"/>
      <c r="G321" s="89"/>
      <c r="H321" s="89"/>
      <c r="I321" s="610"/>
      <c r="J321" s="610"/>
      <c r="K321" s="610"/>
      <c r="L321" s="735"/>
      <c r="M321" s="664"/>
    </row>
    <row r="322" spans="1:13" ht="21" x14ac:dyDescent="0.35">
      <c r="A322" s="245"/>
      <c r="B322" s="458" t="s">
        <v>1160</v>
      </c>
      <c r="C322" s="732"/>
      <c r="D322" s="484"/>
      <c r="E322" s="89"/>
      <c r="F322" s="89"/>
      <c r="G322" s="89"/>
      <c r="H322" s="89"/>
      <c r="I322" s="610"/>
      <c r="J322" s="610"/>
      <c r="K322" s="610"/>
      <c r="L322" s="735"/>
      <c r="M322" s="664"/>
    </row>
    <row r="323" spans="1:13" ht="21" x14ac:dyDescent="0.35">
      <c r="A323" s="245"/>
      <c r="B323" s="345" t="s">
        <v>1273</v>
      </c>
      <c r="C323" s="732"/>
      <c r="D323" s="484"/>
      <c r="E323" s="89"/>
      <c r="F323" s="89"/>
      <c r="G323" s="89"/>
      <c r="H323" s="89"/>
      <c r="I323" s="610"/>
      <c r="J323" s="610"/>
      <c r="K323" s="610"/>
      <c r="L323" s="735"/>
      <c r="M323" s="664"/>
    </row>
    <row r="324" spans="1:13" ht="21" x14ac:dyDescent="0.35">
      <c r="A324" s="245"/>
      <c r="B324" s="727" t="s">
        <v>1245</v>
      </c>
      <c r="C324" s="732"/>
      <c r="D324" s="484"/>
      <c r="E324" s="89"/>
      <c r="F324" s="89"/>
      <c r="G324" s="89"/>
      <c r="H324" s="89"/>
      <c r="I324" s="610"/>
      <c r="J324" s="610"/>
      <c r="K324" s="610"/>
      <c r="L324" s="735"/>
      <c r="M324" s="664"/>
    </row>
    <row r="325" spans="1:13" ht="21" x14ac:dyDescent="0.35">
      <c r="A325" s="245"/>
      <c r="B325" s="345" t="s">
        <v>1274</v>
      </c>
      <c r="C325" s="732"/>
      <c r="D325" s="484"/>
      <c r="E325" s="89"/>
      <c r="F325" s="89"/>
      <c r="G325" s="89"/>
      <c r="H325" s="89"/>
      <c r="I325" s="610"/>
      <c r="J325" s="610"/>
      <c r="K325" s="610"/>
      <c r="L325" s="735">
        <v>24928</v>
      </c>
      <c r="M325" s="664" t="s">
        <v>1631</v>
      </c>
    </row>
    <row r="326" spans="1:13" ht="21" x14ac:dyDescent="0.35">
      <c r="A326" s="245"/>
      <c r="B326" s="345" t="s">
        <v>1275</v>
      </c>
      <c r="C326" s="732"/>
      <c r="D326" s="484"/>
      <c r="E326" s="89"/>
      <c r="F326" s="89"/>
      <c r="G326" s="89"/>
      <c r="H326" s="89"/>
      <c r="I326" s="610"/>
      <c r="J326" s="610"/>
      <c r="K326" s="610"/>
      <c r="L326" s="228"/>
      <c r="M326" s="664"/>
    </row>
    <row r="327" spans="1:13" ht="21" x14ac:dyDescent="0.35">
      <c r="A327" s="245"/>
      <c r="B327" s="739" t="s">
        <v>1276</v>
      </c>
      <c r="C327" s="732"/>
      <c r="D327" s="484"/>
      <c r="E327" s="89"/>
      <c r="F327" s="89"/>
      <c r="G327" s="89"/>
      <c r="H327" s="89"/>
      <c r="I327" s="610"/>
      <c r="J327" s="610"/>
      <c r="K327" s="610"/>
      <c r="L327" s="735"/>
      <c r="M327" s="664"/>
    </row>
    <row r="328" spans="1:13" ht="21" x14ac:dyDescent="0.35">
      <c r="A328" s="245"/>
      <c r="B328" s="345" t="s">
        <v>1277</v>
      </c>
      <c r="C328" s="732"/>
      <c r="D328" s="484"/>
      <c r="E328" s="89"/>
      <c r="F328" s="89"/>
      <c r="G328" s="89"/>
      <c r="H328" s="89"/>
      <c r="I328" s="610"/>
      <c r="J328" s="610"/>
      <c r="K328" s="610"/>
      <c r="L328" s="735"/>
      <c r="M328" s="664"/>
    </row>
    <row r="329" spans="1:13" ht="21" x14ac:dyDescent="0.35">
      <c r="A329" s="245"/>
      <c r="B329" s="345" t="s">
        <v>1278</v>
      </c>
      <c r="C329" s="732"/>
      <c r="D329" s="484"/>
      <c r="E329" s="89"/>
      <c r="F329" s="89"/>
      <c r="G329" s="89"/>
      <c r="H329" s="89"/>
      <c r="I329" s="610"/>
      <c r="J329" s="610"/>
      <c r="K329" s="610"/>
      <c r="L329" s="735"/>
      <c r="M329" s="664"/>
    </row>
    <row r="330" spans="1:13" ht="21" x14ac:dyDescent="0.35">
      <c r="A330" s="249"/>
      <c r="B330" s="345" t="s">
        <v>1279</v>
      </c>
      <c r="C330" s="721"/>
      <c r="D330" s="459"/>
      <c r="E330" s="89"/>
      <c r="F330" s="89"/>
      <c r="G330" s="89"/>
      <c r="H330" s="89"/>
      <c r="I330" s="610"/>
      <c r="J330" s="610"/>
      <c r="K330" s="610"/>
      <c r="L330" s="735"/>
      <c r="M330" s="664"/>
    </row>
    <row r="331" spans="1:13" ht="21" x14ac:dyDescent="0.35">
      <c r="A331" s="249"/>
      <c r="B331" s="345" t="s">
        <v>1280</v>
      </c>
      <c r="C331" s="721"/>
      <c r="D331" s="459"/>
      <c r="E331" s="89"/>
      <c r="F331" s="89"/>
      <c r="G331" s="89"/>
      <c r="H331" s="89"/>
      <c r="I331" s="610"/>
      <c r="J331" s="610"/>
      <c r="K331" s="610"/>
      <c r="L331" s="735"/>
      <c r="M331" s="664"/>
    </row>
    <row r="332" spans="1:13" ht="21" x14ac:dyDescent="0.35">
      <c r="A332" s="249"/>
      <c r="B332" s="345" t="s">
        <v>1281</v>
      </c>
      <c r="C332" s="721"/>
      <c r="D332" s="459"/>
      <c r="E332" s="89"/>
      <c r="F332" s="89"/>
      <c r="G332" s="89"/>
      <c r="H332" s="89"/>
      <c r="I332" s="610"/>
      <c r="J332" s="610"/>
      <c r="K332" s="610"/>
      <c r="L332" s="735"/>
      <c r="M332" s="664"/>
    </row>
    <row r="333" spans="1:13" ht="21" x14ac:dyDescent="0.35">
      <c r="A333" s="249"/>
      <c r="B333" s="345" t="s">
        <v>1280</v>
      </c>
      <c r="C333" s="721"/>
      <c r="D333" s="459"/>
      <c r="E333" s="89"/>
      <c r="F333" s="89"/>
      <c r="G333" s="89"/>
      <c r="H333" s="89"/>
      <c r="I333" s="610"/>
      <c r="J333" s="610"/>
      <c r="K333" s="610"/>
      <c r="L333" s="735"/>
      <c r="M333" s="664"/>
    </row>
    <row r="334" spans="1:13" ht="21" x14ac:dyDescent="0.35">
      <c r="A334" s="245"/>
      <c r="B334" s="707" t="s">
        <v>1160</v>
      </c>
      <c r="C334" s="732"/>
      <c r="D334" s="484"/>
      <c r="E334" s="253"/>
      <c r="F334" s="253"/>
      <c r="G334" s="253"/>
      <c r="H334" s="253"/>
      <c r="I334" s="645"/>
      <c r="J334" s="645"/>
      <c r="K334" s="645"/>
      <c r="L334" s="257"/>
      <c r="M334" s="740"/>
    </row>
    <row r="335" spans="1:13" ht="21" x14ac:dyDescent="0.35">
      <c r="A335" s="741"/>
      <c r="B335" s="345" t="s">
        <v>1282</v>
      </c>
      <c r="C335" s="281"/>
      <c r="D335" s="526"/>
      <c r="E335" s="89"/>
      <c r="F335" s="89"/>
      <c r="G335" s="89"/>
      <c r="H335" s="89"/>
      <c r="I335" s="610"/>
      <c r="J335" s="610"/>
      <c r="K335" s="610"/>
      <c r="L335" s="735"/>
      <c r="M335" s="664"/>
    </row>
    <row r="336" spans="1:13" ht="21" x14ac:dyDescent="0.3">
      <c r="A336" s="741"/>
      <c r="B336" s="727" t="s">
        <v>1245</v>
      </c>
      <c r="C336" s="281"/>
      <c r="D336" s="526"/>
      <c r="E336" s="89"/>
      <c r="F336" s="89"/>
      <c r="G336" s="89"/>
      <c r="H336" s="89"/>
      <c r="I336" s="610"/>
      <c r="J336" s="610"/>
      <c r="K336" s="610"/>
      <c r="L336" s="219"/>
      <c r="M336" s="664"/>
    </row>
    <row r="337" spans="1:13" ht="21" x14ac:dyDescent="0.3">
      <c r="A337" s="741"/>
      <c r="B337" s="742" t="s">
        <v>1283</v>
      </c>
      <c r="C337" s="281"/>
      <c r="D337" s="526"/>
      <c r="E337" s="89"/>
      <c r="F337" s="89"/>
      <c r="G337" s="89"/>
      <c r="H337" s="89"/>
      <c r="I337" s="610"/>
      <c r="J337" s="610"/>
      <c r="K337" s="610"/>
      <c r="L337" s="228" t="s">
        <v>546</v>
      </c>
      <c r="M337" s="664" t="s">
        <v>1284</v>
      </c>
    </row>
    <row r="338" spans="1:13" ht="21" x14ac:dyDescent="0.3">
      <c r="A338" s="743"/>
      <c r="B338" s="742" t="s">
        <v>1285</v>
      </c>
      <c r="C338" s="280"/>
      <c r="D338" s="417"/>
      <c r="E338" s="89"/>
      <c r="F338" s="89"/>
      <c r="G338" s="89"/>
      <c r="H338" s="89"/>
      <c r="I338" s="610"/>
      <c r="J338" s="610"/>
      <c r="K338" s="610"/>
      <c r="L338" s="219"/>
      <c r="M338" s="664"/>
    </row>
    <row r="339" spans="1:13" ht="21" x14ac:dyDescent="0.3">
      <c r="A339" s="743"/>
      <c r="B339" s="742"/>
      <c r="C339" s="280"/>
      <c r="D339" s="417"/>
      <c r="E339" s="89"/>
      <c r="F339" s="89"/>
      <c r="G339" s="89"/>
      <c r="H339" s="89"/>
      <c r="I339" s="610"/>
      <c r="J339" s="610"/>
      <c r="K339" s="610"/>
      <c r="L339" s="219"/>
      <c r="M339" s="664"/>
    </row>
    <row r="340" spans="1:13" ht="21" x14ac:dyDescent="0.3">
      <c r="A340" s="743"/>
      <c r="B340" s="744" t="s">
        <v>364</v>
      </c>
      <c r="C340" s="280"/>
      <c r="D340" s="417"/>
      <c r="E340" s="89"/>
      <c r="F340" s="89"/>
      <c r="G340" s="89"/>
      <c r="H340" s="89"/>
      <c r="I340" s="610"/>
      <c r="J340" s="610"/>
      <c r="K340" s="610"/>
      <c r="L340" s="745"/>
      <c r="M340" s="664"/>
    </row>
    <row r="341" spans="1:13" ht="21" x14ac:dyDescent="0.3">
      <c r="A341" s="743">
        <v>22</v>
      </c>
      <c r="B341" s="279" t="s">
        <v>1286</v>
      </c>
      <c r="C341" s="280">
        <v>6000</v>
      </c>
      <c r="D341" s="417" t="s">
        <v>546</v>
      </c>
      <c r="E341" s="89"/>
      <c r="F341" s="89">
        <v>0</v>
      </c>
      <c r="G341" s="89">
        <v>6000</v>
      </c>
      <c r="H341" s="89">
        <v>0</v>
      </c>
      <c r="I341" s="610">
        <f>F341+G341+H341</f>
        <v>6000</v>
      </c>
      <c r="J341" s="610">
        <f>E341+I341</f>
        <v>6000</v>
      </c>
      <c r="K341" s="610"/>
      <c r="L341" s="745"/>
      <c r="M341" s="746" t="s">
        <v>1287</v>
      </c>
    </row>
    <row r="342" spans="1:13" ht="21" x14ac:dyDescent="0.3">
      <c r="A342" s="743"/>
      <c r="B342" s="744" t="s">
        <v>1288</v>
      </c>
      <c r="C342" s="280"/>
      <c r="D342" s="417"/>
      <c r="E342" s="89"/>
      <c r="F342" s="89"/>
      <c r="G342" s="89"/>
      <c r="H342" s="89"/>
      <c r="I342" s="610"/>
      <c r="J342" s="610"/>
      <c r="K342" s="610"/>
      <c r="L342" s="228" t="s">
        <v>546</v>
      </c>
      <c r="M342" s="746" t="s">
        <v>1291</v>
      </c>
    </row>
    <row r="343" spans="1:13" ht="21" x14ac:dyDescent="0.3">
      <c r="A343" s="743"/>
      <c r="B343" s="279" t="s">
        <v>1289</v>
      </c>
      <c r="C343" s="280"/>
      <c r="D343" s="417"/>
      <c r="E343" s="89"/>
      <c r="F343" s="89"/>
      <c r="G343" s="89"/>
      <c r="H343" s="89"/>
      <c r="I343" s="610"/>
      <c r="J343" s="610"/>
      <c r="K343" s="610"/>
      <c r="L343" s="704"/>
      <c r="M343" s="746"/>
    </row>
    <row r="344" spans="1:13" ht="21" x14ac:dyDescent="0.3">
      <c r="A344" s="743"/>
      <c r="B344" s="748" t="s">
        <v>1290</v>
      </c>
      <c r="C344" s="280"/>
      <c r="D344" s="749"/>
      <c r="E344" s="89"/>
      <c r="F344" s="89"/>
      <c r="G344" s="89"/>
      <c r="H344" s="89"/>
      <c r="I344" s="610"/>
      <c r="J344" s="610"/>
      <c r="K344" s="610"/>
      <c r="L344" s="704"/>
      <c r="M344" s="746"/>
    </row>
    <row r="345" spans="1:13" ht="21" x14ac:dyDescent="0.3">
      <c r="A345" s="743"/>
      <c r="B345" s="744" t="s">
        <v>1245</v>
      </c>
      <c r="C345" s="280"/>
      <c r="D345" s="417"/>
      <c r="E345" s="89"/>
      <c r="F345" s="89"/>
      <c r="G345" s="89"/>
      <c r="H345" s="89"/>
      <c r="I345" s="610"/>
      <c r="J345" s="610"/>
      <c r="K345" s="610"/>
      <c r="L345" s="704"/>
      <c r="M345" s="746"/>
    </row>
    <row r="346" spans="1:13" ht="21" x14ac:dyDescent="0.25">
      <c r="A346" s="743"/>
      <c r="B346" s="279" t="s">
        <v>1292</v>
      </c>
      <c r="C346" s="280"/>
      <c r="D346" s="417"/>
      <c r="E346" s="89"/>
      <c r="F346" s="89"/>
      <c r="G346" s="89"/>
      <c r="H346" s="89"/>
      <c r="I346" s="610"/>
      <c r="J346" s="610"/>
      <c r="K346" s="610"/>
      <c r="L346" s="704"/>
      <c r="M346" s="664"/>
    </row>
    <row r="347" spans="1:13" ht="21" x14ac:dyDescent="0.25">
      <c r="A347" s="1278"/>
      <c r="B347" s="1100"/>
      <c r="C347" s="959"/>
      <c r="D347" s="961"/>
      <c r="E347" s="962"/>
      <c r="F347" s="962"/>
      <c r="G347" s="962"/>
      <c r="H347" s="962"/>
      <c r="I347" s="645"/>
      <c r="J347" s="645"/>
      <c r="K347" s="645"/>
      <c r="L347" s="1279"/>
      <c r="M347" s="1280"/>
    </row>
    <row r="348" spans="1:13" ht="21" x14ac:dyDescent="0.3">
      <c r="A348" s="741"/>
      <c r="B348" s="750" t="s">
        <v>90</v>
      </c>
      <c r="C348" s="281"/>
      <c r="D348" s="526"/>
      <c r="E348" s="253"/>
      <c r="F348" s="253"/>
      <c r="G348" s="253"/>
      <c r="H348" s="253"/>
      <c r="I348" s="645"/>
      <c r="J348" s="645"/>
      <c r="K348" s="645"/>
      <c r="L348" s="751"/>
      <c r="M348" s="673"/>
    </row>
    <row r="349" spans="1:13" ht="21" x14ac:dyDescent="0.3">
      <c r="A349" s="743">
        <v>23</v>
      </c>
      <c r="B349" s="279" t="s">
        <v>1293</v>
      </c>
      <c r="C349" s="280">
        <v>169500</v>
      </c>
      <c r="D349" s="417" t="s">
        <v>267</v>
      </c>
      <c r="E349" s="89"/>
      <c r="F349" s="89">
        <v>0</v>
      </c>
      <c r="G349" s="89">
        <v>169500</v>
      </c>
      <c r="H349" s="89">
        <v>0</v>
      </c>
      <c r="I349" s="610">
        <f>F349+G349+H349</f>
        <v>169500</v>
      </c>
      <c r="J349" s="610">
        <f>E349+I349</f>
        <v>169500</v>
      </c>
      <c r="K349" s="610"/>
      <c r="L349" s="745">
        <v>24840</v>
      </c>
      <c r="M349" s="746" t="s">
        <v>1294</v>
      </c>
    </row>
    <row r="350" spans="1:13" ht="21" x14ac:dyDescent="0.3">
      <c r="A350" s="743"/>
      <c r="B350" s="279" t="s">
        <v>1295</v>
      </c>
      <c r="C350" s="280"/>
      <c r="D350" s="417"/>
      <c r="E350" s="89"/>
      <c r="F350" s="89"/>
      <c r="G350" s="89"/>
      <c r="H350" s="89"/>
      <c r="I350" s="610"/>
      <c r="J350" s="610"/>
      <c r="K350" s="610"/>
      <c r="L350" s="745">
        <v>24900</v>
      </c>
      <c r="M350" s="746" t="s">
        <v>1172</v>
      </c>
    </row>
    <row r="351" spans="1:13" ht="21" x14ac:dyDescent="0.3">
      <c r="A351" s="743"/>
      <c r="B351" s="744" t="s">
        <v>1296</v>
      </c>
      <c r="C351" s="280"/>
      <c r="D351" s="417"/>
      <c r="E351" s="89"/>
      <c r="F351" s="89"/>
      <c r="G351" s="89"/>
      <c r="H351" s="89"/>
      <c r="I351" s="610"/>
      <c r="J351" s="610"/>
      <c r="K351" s="610"/>
      <c r="L351" s="1284">
        <v>24900</v>
      </c>
      <c r="M351" s="1277" t="s">
        <v>1174</v>
      </c>
    </row>
    <row r="352" spans="1:13" ht="21" x14ac:dyDescent="0.3">
      <c r="A352" s="743"/>
      <c r="B352" s="279" t="s">
        <v>1297</v>
      </c>
      <c r="C352" s="280"/>
      <c r="D352" s="417"/>
      <c r="E352" s="89"/>
      <c r="F352" s="89"/>
      <c r="G352" s="89"/>
      <c r="H352" s="89"/>
      <c r="I352" s="610"/>
      <c r="J352" s="610"/>
      <c r="K352" s="610"/>
      <c r="L352" s="1284" t="s">
        <v>1632</v>
      </c>
      <c r="M352" s="1277" t="s">
        <v>1633</v>
      </c>
    </row>
    <row r="353" spans="1:13" ht="21" x14ac:dyDescent="0.3">
      <c r="A353" s="1285"/>
      <c r="B353" s="1103" t="s">
        <v>1298</v>
      </c>
      <c r="C353" s="1104"/>
      <c r="D353" s="1286"/>
      <c r="E353" s="1084"/>
      <c r="F353" s="1084"/>
      <c r="G353" s="1084"/>
      <c r="H353" s="1084"/>
      <c r="I353" s="1239"/>
      <c r="J353" s="1239"/>
      <c r="K353" s="1239"/>
      <c r="L353" s="1287">
        <v>24928</v>
      </c>
      <c r="M353" s="1288" t="s">
        <v>1634</v>
      </c>
    </row>
    <row r="354" spans="1:13" ht="21" x14ac:dyDescent="0.3">
      <c r="A354" s="1278"/>
      <c r="B354" s="1281" t="s">
        <v>1245</v>
      </c>
      <c r="C354" s="959"/>
      <c r="D354" s="961"/>
      <c r="E354" s="962"/>
      <c r="F354" s="962"/>
      <c r="G354" s="962"/>
      <c r="H354" s="962"/>
      <c r="I354" s="645"/>
      <c r="J354" s="645"/>
      <c r="K354" s="645"/>
      <c r="L354" s="1282">
        <v>24928</v>
      </c>
      <c r="M354" s="1283" t="s">
        <v>1635</v>
      </c>
    </row>
    <row r="355" spans="1:13" ht="21" x14ac:dyDescent="0.25">
      <c r="A355" s="741"/>
      <c r="B355" s="282" t="s">
        <v>1299</v>
      </c>
      <c r="C355" s="281"/>
      <c r="D355" s="526"/>
      <c r="E355" s="253"/>
      <c r="F355" s="253"/>
      <c r="G355" s="253"/>
      <c r="H355" s="253"/>
      <c r="I355" s="645"/>
      <c r="J355" s="645"/>
      <c r="K355" s="645"/>
      <c r="L355" s="737"/>
      <c r="M355" s="618"/>
    </row>
    <row r="356" spans="1:13" ht="21" x14ac:dyDescent="0.3">
      <c r="A356" s="743"/>
      <c r="B356" s="279" t="s">
        <v>1300</v>
      </c>
      <c r="C356" s="280"/>
      <c r="D356" s="417"/>
      <c r="E356" s="89"/>
      <c r="F356" s="89"/>
      <c r="G356" s="89"/>
      <c r="H356" s="89"/>
      <c r="I356" s="610"/>
      <c r="J356" s="610"/>
      <c r="K356" s="610"/>
      <c r="L356" s="735"/>
      <c r="M356" s="746"/>
    </row>
    <row r="357" spans="1:13" ht="21" x14ac:dyDescent="0.25">
      <c r="A357" s="743"/>
      <c r="B357" s="279"/>
      <c r="C357" s="280"/>
      <c r="D357" s="417"/>
      <c r="E357" s="89"/>
      <c r="F357" s="89"/>
      <c r="G357" s="89"/>
      <c r="H357" s="89"/>
      <c r="I357" s="610"/>
      <c r="J357" s="610"/>
      <c r="K357" s="610"/>
      <c r="L357" s="735"/>
      <c r="M357" s="618"/>
    </row>
    <row r="358" spans="1:13" ht="21" x14ac:dyDescent="0.3">
      <c r="A358" s="743">
        <v>24</v>
      </c>
      <c r="B358" s="279" t="s">
        <v>1301</v>
      </c>
      <c r="C358" s="280">
        <v>99000</v>
      </c>
      <c r="D358" s="417" t="s">
        <v>934</v>
      </c>
      <c r="E358" s="89">
        <v>63000</v>
      </c>
      <c r="F358" s="89"/>
      <c r="G358" s="89">
        <v>20250</v>
      </c>
      <c r="H358" s="89">
        <v>15750</v>
      </c>
      <c r="I358" s="610">
        <f>F358+G358+H358</f>
        <v>36000</v>
      </c>
      <c r="J358" s="610">
        <f>E358+I358</f>
        <v>99000</v>
      </c>
      <c r="K358" s="610"/>
      <c r="L358" s="752"/>
      <c r="M358" s="746" t="s">
        <v>1302</v>
      </c>
    </row>
    <row r="359" spans="1:13" ht="21" x14ac:dyDescent="0.3">
      <c r="A359" s="743"/>
      <c r="B359" s="279" t="s">
        <v>1303</v>
      </c>
      <c r="C359" s="280"/>
      <c r="D359" s="417"/>
      <c r="E359" s="89"/>
      <c r="F359" s="89"/>
      <c r="G359" s="89"/>
      <c r="H359" s="89"/>
      <c r="I359" s="610"/>
      <c r="J359" s="610"/>
      <c r="K359" s="610"/>
      <c r="L359" s="747">
        <v>24746</v>
      </c>
      <c r="M359" s="746" t="s">
        <v>1304</v>
      </c>
    </row>
    <row r="360" spans="1:13" ht="21" x14ac:dyDescent="0.3">
      <c r="A360" s="743"/>
      <c r="B360" s="744" t="s">
        <v>1160</v>
      </c>
      <c r="C360" s="280"/>
      <c r="D360" s="417"/>
      <c r="E360" s="89"/>
      <c r="F360" s="89"/>
      <c r="G360" s="89"/>
      <c r="H360" s="89"/>
      <c r="I360" s="610"/>
      <c r="J360" s="610"/>
      <c r="K360" s="610"/>
      <c r="L360" s="745">
        <v>24766</v>
      </c>
      <c r="M360" s="746" t="s">
        <v>1172</v>
      </c>
    </row>
    <row r="361" spans="1:13" ht="21" x14ac:dyDescent="0.35">
      <c r="A361" s="743"/>
      <c r="B361" s="279" t="s">
        <v>1305</v>
      </c>
      <c r="C361" s="280"/>
      <c r="D361" s="417"/>
      <c r="E361" s="89"/>
      <c r="F361" s="89"/>
      <c r="G361" s="89"/>
      <c r="H361" s="89"/>
      <c r="I361" s="610"/>
      <c r="J361" s="610"/>
      <c r="K361" s="610"/>
      <c r="L361" s="228" t="s">
        <v>1306</v>
      </c>
      <c r="M361" s="410" t="s">
        <v>1307</v>
      </c>
    </row>
    <row r="362" spans="1:13" ht="21" x14ac:dyDescent="0.25">
      <c r="A362" s="743"/>
      <c r="B362" s="744" t="s">
        <v>1245</v>
      </c>
      <c r="C362" s="280"/>
      <c r="D362" s="417"/>
      <c r="E362" s="89"/>
      <c r="F362" s="89"/>
      <c r="G362" s="89"/>
      <c r="H362" s="89"/>
      <c r="I362" s="610"/>
      <c r="J362" s="610"/>
      <c r="K362" s="610"/>
      <c r="L362" s="1276" t="s">
        <v>1308</v>
      </c>
      <c r="M362" s="990" t="s">
        <v>1309</v>
      </c>
    </row>
    <row r="363" spans="1:13" ht="21" x14ac:dyDescent="0.25">
      <c r="A363" s="743"/>
      <c r="B363" s="279" t="s">
        <v>1310</v>
      </c>
      <c r="C363" s="280"/>
      <c r="D363" s="417"/>
      <c r="E363" s="89"/>
      <c r="F363" s="89"/>
      <c r="G363" s="89"/>
      <c r="H363" s="89"/>
      <c r="I363" s="610"/>
      <c r="J363" s="610"/>
      <c r="K363" s="610"/>
      <c r="L363" s="952"/>
      <c r="M363" s="990" t="s">
        <v>30</v>
      </c>
    </row>
    <row r="364" spans="1:13" ht="21" x14ac:dyDescent="0.25">
      <c r="A364" s="743"/>
      <c r="B364" s="279" t="s">
        <v>1311</v>
      </c>
      <c r="C364" s="280"/>
      <c r="D364" s="417"/>
      <c r="E364" s="89"/>
      <c r="F364" s="89"/>
      <c r="G364" s="89"/>
      <c r="H364" s="89"/>
      <c r="I364" s="610"/>
      <c r="J364" s="610"/>
      <c r="K364" s="610"/>
      <c r="L364" s="952">
        <v>24802</v>
      </c>
      <c r="M364" s="990" t="s">
        <v>1312</v>
      </c>
    </row>
    <row r="365" spans="1:13" ht="21" x14ac:dyDescent="0.25">
      <c r="A365" s="743"/>
      <c r="B365" s="279"/>
      <c r="C365" s="280"/>
      <c r="D365" s="417"/>
      <c r="E365" s="89"/>
      <c r="F365" s="89"/>
      <c r="G365" s="89"/>
      <c r="H365" s="89"/>
      <c r="I365" s="610"/>
      <c r="J365" s="610"/>
      <c r="K365" s="610"/>
      <c r="L365" s="952">
        <v>24803</v>
      </c>
      <c r="M365" s="990" t="s">
        <v>1313</v>
      </c>
    </row>
    <row r="366" spans="1:13" ht="21" x14ac:dyDescent="0.25">
      <c r="A366" s="741"/>
      <c r="B366" s="282"/>
      <c r="C366" s="281"/>
      <c r="D366" s="526"/>
      <c r="E366" s="253"/>
      <c r="F366" s="253"/>
      <c r="G366" s="253"/>
      <c r="H366" s="253"/>
      <c r="I366" s="645"/>
      <c r="J366" s="645"/>
      <c r="K366" s="645"/>
      <c r="L366" s="259">
        <v>24818</v>
      </c>
      <c r="M366" s="673" t="s">
        <v>1314</v>
      </c>
    </row>
    <row r="367" spans="1:13" ht="21" x14ac:dyDescent="0.25">
      <c r="A367" s="743"/>
      <c r="B367" s="279"/>
      <c r="C367" s="280"/>
      <c r="D367" s="417"/>
      <c r="E367" s="89"/>
      <c r="F367" s="89"/>
      <c r="G367" s="89"/>
      <c r="H367" s="89"/>
      <c r="I367" s="610"/>
      <c r="J367" s="610"/>
      <c r="K367" s="610"/>
      <c r="L367" s="251">
        <v>24822</v>
      </c>
      <c r="M367" s="618" t="s">
        <v>1315</v>
      </c>
    </row>
    <row r="368" spans="1:13" ht="21" x14ac:dyDescent="0.25">
      <c r="A368" s="743"/>
      <c r="B368" s="279"/>
      <c r="C368" s="280"/>
      <c r="D368" s="417"/>
      <c r="E368" s="89"/>
      <c r="F368" s="89"/>
      <c r="G368" s="89"/>
      <c r="H368" s="89"/>
      <c r="I368" s="610"/>
      <c r="J368" s="610"/>
      <c r="K368" s="610"/>
      <c r="L368" s="251">
        <v>24822</v>
      </c>
      <c r="M368" s="618" t="s">
        <v>1316</v>
      </c>
    </row>
    <row r="369" spans="1:13" ht="21" x14ac:dyDescent="0.25">
      <c r="A369" s="743"/>
      <c r="B369" s="279"/>
      <c r="C369" s="280"/>
      <c r="D369" s="417"/>
      <c r="E369" s="89"/>
      <c r="F369" s="89"/>
      <c r="G369" s="89"/>
      <c r="H369" s="89"/>
      <c r="I369" s="610"/>
      <c r="J369" s="610"/>
      <c r="K369" s="610"/>
      <c r="L369" s="251">
        <v>24822</v>
      </c>
      <c r="M369" s="618" t="s">
        <v>1317</v>
      </c>
    </row>
    <row r="370" spans="1:13" ht="21" x14ac:dyDescent="0.25">
      <c r="A370" s="743"/>
      <c r="B370" s="279"/>
      <c r="C370" s="280"/>
      <c r="D370" s="417"/>
      <c r="E370" s="89"/>
      <c r="F370" s="89"/>
      <c r="G370" s="89"/>
      <c r="H370" s="89"/>
      <c r="I370" s="610"/>
      <c r="J370" s="610"/>
      <c r="K370" s="610"/>
      <c r="L370" s="251">
        <v>24824</v>
      </c>
      <c r="M370" s="618" t="s">
        <v>1318</v>
      </c>
    </row>
    <row r="371" spans="1:13" ht="21" x14ac:dyDescent="0.25">
      <c r="A371" s="743"/>
      <c r="B371" s="279"/>
      <c r="C371" s="280"/>
      <c r="D371" s="417"/>
      <c r="E371" s="89"/>
      <c r="F371" s="89"/>
      <c r="G371" s="89"/>
      <c r="H371" s="89"/>
      <c r="I371" s="610"/>
      <c r="J371" s="610"/>
      <c r="K371" s="610"/>
      <c r="L371" s="251">
        <v>24824</v>
      </c>
      <c r="M371" s="618" t="s">
        <v>1319</v>
      </c>
    </row>
    <row r="372" spans="1:13" ht="21" x14ac:dyDescent="0.25">
      <c r="A372" s="743"/>
      <c r="B372" s="279"/>
      <c r="C372" s="280"/>
      <c r="D372" s="417"/>
      <c r="E372" s="89"/>
      <c r="F372" s="89"/>
      <c r="G372" s="89"/>
      <c r="H372" s="89"/>
      <c r="I372" s="610"/>
      <c r="J372" s="610"/>
      <c r="K372" s="610"/>
      <c r="L372" s="235">
        <v>24824</v>
      </c>
      <c r="M372" s="618" t="s">
        <v>1320</v>
      </c>
    </row>
    <row r="373" spans="1:13" ht="21" x14ac:dyDescent="0.25">
      <c r="A373" s="743"/>
      <c r="B373" s="279"/>
      <c r="C373" s="280"/>
      <c r="D373" s="417"/>
      <c r="E373" s="89"/>
      <c r="F373" s="89"/>
      <c r="G373" s="89"/>
      <c r="H373" s="89"/>
      <c r="I373" s="610"/>
      <c r="J373" s="610"/>
      <c r="K373" s="610"/>
      <c r="L373" s="251">
        <v>24832</v>
      </c>
      <c r="M373" s="618" t="s">
        <v>1321</v>
      </c>
    </row>
    <row r="374" spans="1:13" ht="21" x14ac:dyDescent="0.25">
      <c r="A374" s="743"/>
      <c r="B374" s="279"/>
      <c r="C374" s="280"/>
      <c r="D374" s="417"/>
      <c r="E374" s="89"/>
      <c r="F374" s="89"/>
      <c r="G374" s="89"/>
      <c r="H374" s="89"/>
      <c r="I374" s="610"/>
      <c r="J374" s="610"/>
      <c r="K374" s="610"/>
      <c r="L374" s="251">
        <v>24867</v>
      </c>
      <c r="M374" s="618" t="s">
        <v>1322</v>
      </c>
    </row>
    <row r="375" spans="1:13" ht="21" x14ac:dyDescent="0.25">
      <c r="A375" s="743"/>
      <c r="B375" s="279"/>
      <c r="C375" s="280"/>
      <c r="D375" s="417"/>
      <c r="E375" s="89"/>
      <c r="F375" s="89"/>
      <c r="G375" s="89"/>
      <c r="H375" s="89"/>
      <c r="I375" s="610"/>
      <c r="J375" s="610"/>
      <c r="K375" s="610"/>
      <c r="L375" s="251">
        <v>24867</v>
      </c>
      <c r="M375" s="618" t="s">
        <v>1323</v>
      </c>
    </row>
    <row r="376" spans="1:13" ht="21" x14ac:dyDescent="0.25">
      <c r="A376" s="743"/>
      <c r="B376" s="279"/>
      <c r="C376" s="280"/>
      <c r="D376" s="417"/>
      <c r="E376" s="89"/>
      <c r="F376" s="89"/>
      <c r="G376" s="89"/>
      <c r="H376" s="89"/>
      <c r="I376" s="610"/>
      <c r="J376" s="610"/>
      <c r="K376" s="610"/>
      <c r="L376" s="251">
        <v>24887</v>
      </c>
      <c r="M376" s="618" t="s">
        <v>1324</v>
      </c>
    </row>
    <row r="377" spans="1:13" ht="21" x14ac:dyDescent="0.25">
      <c r="A377" s="743"/>
      <c r="B377" s="279"/>
      <c r="C377" s="280"/>
      <c r="D377" s="417"/>
      <c r="E377" s="89"/>
      <c r="F377" s="89"/>
      <c r="G377" s="89"/>
      <c r="H377" s="89"/>
      <c r="I377" s="610"/>
      <c r="J377" s="610"/>
      <c r="K377" s="610"/>
      <c r="L377" s="251">
        <v>24893</v>
      </c>
      <c r="M377" s="618" t="s">
        <v>1325</v>
      </c>
    </row>
    <row r="378" spans="1:13" ht="21" x14ac:dyDescent="0.3">
      <c r="A378" s="743"/>
      <c r="B378" s="279"/>
      <c r="C378" s="280"/>
      <c r="D378" s="417"/>
      <c r="E378" s="89"/>
      <c r="F378" s="89"/>
      <c r="G378" s="89"/>
      <c r="H378" s="89"/>
      <c r="I378" s="610"/>
      <c r="J378" s="610"/>
      <c r="K378" s="610"/>
      <c r="L378" s="754"/>
      <c r="M378" s="668"/>
    </row>
    <row r="379" spans="1:13" ht="21" x14ac:dyDescent="0.3">
      <c r="A379" s="743">
        <v>25</v>
      </c>
      <c r="B379" s="279" t="s">
        <v>1326</v>
      </c>
      <c r="C379" s="280">
        <v>32300</v>
      </c>
      <c r="D379" s="417" t="s">
        <v>934</v>
      </c>
      <c r="E379" s="89">
        <v>18400</v>
      </c>
      <c r="F379" s="89"/>
      <c r="G379" s="89">
        <v>13900</v>
      </c>
      <c r="H379" s="89">
        <v>0</v>
      </c>
      <c r="I379" s="610">
        <f>F379+G379+H379</f>
        <v>13900</v>
      </c>
      <c r="J379" s="610">
        <f>E379+I379</f>
        <v>32300</v>
      </c>
      <c r="K379" s="610"/>
      <c r="L379" s="752"/>
      <c r="M379" s="746" t="s">
        <v>1302</v>
      </c>
    </row>
    <row r="380" spans="1:13" ht="21" x14ac:dyDescent="0.3">
      <c r="A380" s="743"/>
      <c r="B380" s="279" t="s">
        <v>1327</v>
      </c>
      <c r="C380" s="280"/>
      <c r="D380" s="417"/>
      <c r="E380" s="89"/>
      <c r="F380" s="89"/>
      <c r="G380" s="89"/>
      <c r="H380" s="89"/>
      <c r="I380" s="610"/>
      <c r="J380" s="610"/>
      <c r="K380" s="610"/>
      <c r="L380" s="747">
        <v>24746</v>
      </c>
      <c r="M380" s="746" t="s">
        <v>1304</v>
      </c>
    </row>
    <row r="381" spans="1:13" ht="21" x14ac:dyDescent="0.3">
      <c r="A381" s="743"/>
      <c r="B381" s="744" t="s">
        <v>1328</v>
      </c>
      <c r="C381" s="280"/>
      <c r="D381" s="417"/>
      <c r="E381" s="89"/>
      <c r="F381" s="89"/>
      <c r="G381" s="89"/>
      <c r="H381" s="89"/>
      <c r="I381" s="610"/>
      <c r="J381" s="610"/>
      <c r="K381" s="610"/>
      <c r="L381" s="745">
        <v>24766</v>
      </c>
      <c r="M381" s="746" t="s">
        <v>1172</v>
      </c>
    </row>
    <row r="382" spans="1:13" ht="21" x14ac:dyDescent="0.35">
      <c r="A382" s="743"/>
      <c r="B382" s="279" t="s">
        <v>1329</v>
      </c>
      <c r="C382" s="280"/>
      <c r="D382" s="417"/>
      <c r="E382" s="89"/>
      <c r="F382" s="89"/>
      <c r="G382" s="89"/>
      <c r="H382" s="89"/>
      <c r="I382" s="610"/>
      <c r="J382" s="610"/>
      <c r="K382" s="610"/>
      <c r="L382" s="228" t="s">
        <v>1306</v>
      </c>
      <c r="M382" s="410" t="s">
        <v>1307</v>
      </c>
    </row>
    <row r="383" spans="1:13" ht="21" x14ac:dyDescent="0.25">
      <c r="A383" s="743"/>
      <c r="B383" s="744" t="s">
        <v>1245</v>
      </c>
      <c r="C383" s="280"/>
      <c r="D383" s="417"/>
      <c r="E383" s="89"/>
      <c r="F383" s="89"/>
      <c r="G383" s="89"/>
      <c r="H383" s="89"/>
      <c r="I383" s="610"/>
      <c r="J383" s="610"/>
      <c r="K383" s="610"/>
      <c r="L383" s="704" t="s">
        <v>1308</v>
      </c>
      <c r="M383" s="618" t="s">
        <v>1309</v>
      </c>
    </row>
    <row r="384" spans="1:13" ht="21" x14ac:dyDescent="0.3">
      <c r="A384" s="743"/>
      <c r="B384" s="755" t="s">
        <v>1330</v>
      </c>
      <c r="C384" s="280"/>
      <c r="D384" s="417"/>
      <c r="E384" s="89"/>
      <c r="F384" s="89"/>
      <c r="G384" s="89"/>
      <c r="H384" s="89"/>
      <c r="I384" s="610"/>
      <c r="J384" s="610"/>
      <c r="K384" s="610"/>
      <c r="L384" s="747"/>
      <c r="M384" s="618" t="s">
        <v>30</v>
      </c>
    </row>
    <row r="385" spans="1:13" ht="21" x14ac:dyDescent="0.3">
      <c r="A385" s="743"/>
      <c r="B385" s="756" t="s">
        <v>1331</v>
      </c>
      <c r="C385" s="280"/>
      <c r="D385" s="417"/>
      <c r="E385" s="89"/>
      <c r="F385" s="89"/>
      <c r="G385" s="89"/>
      <c r="H385" s="89"/>
      <c r="I385" s="610"/>
      <c r="J385" s="610"/>
      <c r="K385" s="610"/>
      <c r="L385" s="747">
        <v>24802</v>
      </c>
      <c r="M385" s="618" t="s">
        <v>1332</v>
      </c>
    </row>
    <row r="386" spans="1:13" ht="21" x14ac:dyDescent="0.3">
      <c r="A386" s="743"/>
      <c r="B386" s="756" t="s">
        <v>1333</v>
      </c>
      <c r="C386" s="280"/>
      <c r="D386" s="417"/>
      <c r="E386" s="89"/>
      <c r="F386" s="89"/>
      <c r="G386" s="89"/>
      <c r="H386" s="89"/>
      <c r="I386" s="610"/>
      <c r="J386" s="610"/>
      <c r="K386" s="610"/>
      <c r="L386" s="747">
        <v>24802</v>
      </c>
      <c r="M386" s="618" t="s">
        <v>1334</v>
      </c>
    </row>
    <row r="387" spans="1:13" ht="21" x14ac:dyDescent="0.25">
      <c r="A387" s="743"/>
      <c r="B387" s="756" t="s">
        <v>1335</v>
      </c>
      <c r="C387" s="280"/>
      <c r="D387" s="417"/>
      <c r="E387" s="89"/>
      <c r="F387" s="89"/>
      <c r="G387" s="89"/>
      <c r="H387" s="89"/>
      <c r="I387" s="610"/>
      <c r="J387" s="610"/>
      <c r="K387" s="610"/>
      <c r="L387" s="735">
        <v>24802</v>
      </c>
      <c r="M387" s="618" t="s">
        <v>1336</v>
      </c>
    </row>
    <row r="388" spans="1:13" ht="21" x14ac:dyDescent="0.25">
      <c r="A388" s="743"/>
      <c r="B388" s="757" t="s">
        <v>1337</v>
      </c>
      <c r="C388" s="280"/>
      <c r="D388" s="417"/>
      <c r="E388" s="89"/>
      <c r="F388" s="89"/>
      <c r="G388" s="89"/>
      <c r="H388" s="89"/>
      <c r="I388" s="610"/>
      <c r="J388" s="610"/>
      <c r="K388" s="610"/>
      <c r="L388" s="735">
        <v>24819</v>
      </c>
      <c r="M388" s="618" t="s">
        <v>1338</v>
      </c>
    </row>
    <row r="389" spans="1:13" ht="21" x14ac:dyDescent="0.25">
      <c r="A389" s="743"/>
      <c r="B389" s="758" t="s">
        <v>1339</v>
      </c>
      <c r="C389" s="280"/>
      <c r="D389" s="417"/>
      <c r="E389" s="89"/>
      <c r="F389" s="89"/>
      <c r="G389" s="89"/>
      <c r="H389" s="89"/>
      <c r="I389" s="610"/>
      <c r="J389" s="610"/>
      <c r="K389" s="610"/>
      <c r="L389" s="735">
        <v>24819</v>
      </c>
      <c r="M389" s="618" t="s">
        <v>1340</v>
      </c>
    </row>
    <row r="390" spans="1:13" ht="21" x14ac:dyDescent="0.25">
      <c r="A390" s="743"/>
      <c r="B390" s="758" t="s">
        <v>1341</v>
      </c>
      <c r="C390" s="280"/>
      <c r="D390" s="417"/>
      <c r="E390" s="89"/>
      <c r="F390" s="89"/>
      <c r="G390" s="89"/>
      <c r="H390" s="89"/>
      <c r="I390" s="610"/>
      <c r="J390" s="610"/>
      <c r="K390" s="610"/>
      <c r="L390" s="735">
        <v>24824</v>
      </c>
      <c r="M390" s="618" t="s">
        <v>1342</v>
      </c>
    </row>
    <row r="391" spans="1:13" ht="21" x14ac:dyDescent="0.25">
      <c r="A391" s="759"/>
      <c r="B391" s="760" t="s">
        <v>1343</v>
      </c>
      <c r="C391" s="761"/>
      <c r="D391" s="762"/>
      <c r="E391" s="238"/>
      <c r="F391" s="238"/>
      <c r="G391" s="238"/>
      <c r="H391" s="238"/>
      <c r="I391" s="713"/>
      <c r="J391" s="713"/>
      <c r="K391" s="713"/>
      <c r="L391" s="763">
        <v>24822</v>
      </c>
      <c r="M391" s="764" t="s">
        <v>1344</v>
      </c>
    </row>
    <row r="392" spans="1:13" ht="21" x14ac:dyDescent="0.25">
      <c r="A392" s="743"/>
      <c r="B392" s="621"/>
      <c r="C392" s="280"/>
      <c r="D392" s="417"/>
      <c r="E392" s="89"/>
      <c r="F392" s="89"/>
      <c r="G392" s="89"/>
      <c r="H392" s="89"/>
      <c r="I392" s="610"/>
      <c r="J392" s="610"/>
      <c r="K392" s="610"/>
      <c r="L392" s="735">
        <v>24832</v>
      </c>
      <c r="M392" s="618" t="s">
        <v>1345</v>
      </c>
    </row>
    <row r="393" spans="1:13" ht="21" x14ac:dyDescent="0.25">
      <c r="A393" s="743"/>
      <c r="B393" s="621"/>
      <c r="C393" s="280"/>
      <c r="D393" s="417"/>
      <c r="E393" s="89"/>
      <c r="F393" s="89"/>
      <c r="G393" s="89"/>
      <c r="H393" s="89"/>
      <c r="I393" s="610"/>
      <c r="J393" s="610"/>
      <c r="K393" s="610"/>
      <c r="L393" s="735">
        <v>24864</v>
      </c>
      <c r="M393" s="618" t="s">
        <v>1346</v>
      </c>
    </row>
    <row r="394" spans="1:13" ht="21" x14ac:dyDescent="0.25">
      <c r="A394" s="743"/>
      <c r="B394" s="621"/>
      <c r="C394" s="280"/>
      <c r="D394" s="417"/>
      <c r="E394" s="89"/>
      <c r="F394" s="89"/>
      <c r="G394" s="89"/>
      <c r="H394" s="89"/>
      <c r="I394" s="610"/>
      <c r="J394" s="610"/>
      <c r="K394" s="610"/>
      <c r="L394" s="735">
        <v>24867</v>
      </c>
      <c r="M394" s="618" t="s">
        <v>1347</v>
      </c>
    </row>
    <row r="395" spans="1:13" ht="21" x14ac:dyDescent="0.25">
      <c r="A395" s="743"/>
      <c r="B395" s="621"/>
      <c r="C395" s="280"/>
      <c r="D395" s="417"/>
      <c r="E395" s="89"/>
      <c r="F395" s="89"/>
      <c r="G395" s="89"/>
      <c r="H395" s="89"/>
      <c r="I395" s="610"/>
      <c r="J395" s="610"/>
      <c r="K395" s="610"/>
      <c r="L395" s="735">
        <v>24867</v>
      </c>
      <c r="M395" s="764" t="s">
        <v>1348</v>
      </c>
    </row>
    <row r="396" spans="1:13" ht="21" x14ac:dyDescent="0.25">
      <c r="A396" s="743"/>
      <c r="B396" s="621"/>
      <c r="C396" s="280"/>
      <c r="D396" s="417"/>
      <c r="E396" s="89"/>
      <c r="F396" s="89"/>
      <c r="G396" s="89"/>
      <c r="H396" s="89"/>
      <c r="I396" s="610"/>
      <c r="J396" s="610"/>
      <c r="K396" s="610"/>
      <c r="L396" s="735">
        <v>24882</v>
      </c>
      <c r="M396" s="618" t="s">
        <v>1349</v>
      </c>
    </row>
    <row r="397" spans="1:13" ht="21" x14ac:dyDescent="0.25">
      <c r="A397" s="741"/>
      <c r="B397" s="623"/>
      <c r="C397" s="281"/>
      <c r="D397" s="526"/>
      <c r="E397" s="253"/>
      <c r="F397" s="253"/>
      <c r="G397" s="253"/>
      <c r="H397" s="253"/>
      <c r="I397" s="645"/>
      <c r="J397" s="645"/>
      <c r="K397" s="645"/>
      <c r="L397" s="737">
        <v>24887</v>
      </c>
      <c r="M397" s="673" t="s">
        <v>1350</v>
      </c>
    </row>
    <row r="398" spans="1:13" ht="21" x14ac:dyDescent="0.25">
      <c r="A398" s="743"/>
      <c r="B398" s="621"/>
      <c r="C398" s="280"/>
      <c r="D398" s="417"/>
      <c r="E398" s="89"/>
      <c r="F398" s="89"/>
      <c r="G398" s="89"/>
      <c r="H398" s="89"/>
      <c r="I398" s="610"/>
      <c r="J398" s="610"/>
      <c r="K398" s="610"/>
      <c r="L398" s="251">
        <v>24892</v>
      </c>
      <c r="M398" s="618" t="s">
        <v>1636</v>
      </c>
    </row>
    <row r="399" spans="1:13" ht="15" customHeight="1" x14ac:dyDescent="0.25">
      <c r="A399" s="665"/>
      <c r="B399" s="167"/>
      <c r="C399" s="167"/>
      <c r="D399" s="167"/>
      <c r="E399" s="167"/>
      <c r="F399" s="167"/>
      <c r="G399" s="167"/>
      <c r="H399" s="167"/>
      <c r="I399" s="214"/>
      <c r="J399" s="214"/>
      <c r="K399" s="214"/>
      <c r="L399" s="169"/>
      <c r="M399" s="216"/>
    </row>
    <row r="400" spans="1:13" ht="21" x14ac:dyDescent="0.3">
      <c r="A400" s="741">
        <v>26</v>
      </c>
      <c r="B400" s="282" t="s">
        <v>1351</v>
      </c>
      <c r="C400" s="281">
        <v>168500</v>
      </c>
      <c r="D400" s="526" t="s">
        <v>934</v>
      </c>
      <c r="E400" s="253">
        <v>168500</v>
      </c>
      <c r="F400" s="253"/>
      <c r="G400" s="253">
        <v>0</v>
      </c>
      <c r="H400" s="253">
        <v>0</v>
      </c>
      <c r="I400" s="645">
        <f>F400+G400+H400</f>
        <v>0</v>
      </c>
      <c r="J400" s="645">
        <f>I400+E400</f>
        <v>168500</v>
      </c>
      <c r="K400" s="645"/>
      <c r="L400" s="765">
        <v>24746</v>
      </c>
      <c r="M400" s="766" t="s">
        <v>1352</v>
      </c>
    </row>
    <row r="401" spans="1:13" ht="21" x14ac:dyDescent="0.3">
      <c r="A401" s="743"/>
      <c r="B401" s="744" t="s">
        <v>1353</v>
      </c>
      <c r="C401" s="280"/>
      <c r="D401" s="417"/>
      <c r="E401" s="89"/>
      <c r="F401" s="89"/>
      <c r="G401" s="89"/>
      <c r="H401" s="89"/>
      <c r="I401" s="610"/>
      <c r="J401" s="610"/>
      <c r="K401" s="610"/>
      <c r="L401" s="1289">
        <v>24766</v>
      </c>
      <c r="M401" s="1277" t="s">
        <v>1172</v>
      </c>
    </row>
    <row r="402" spans="1:13" ht="21" x14ac:dyDescent="0.35">
      <c r="A402" s="743"/>
      <c r="B402" s="279" t="s">
        <v>1354</v>
      </c>
      <c r="C402" s="280"/>
      <c r="D402" s="417"/>
      <c r="E402" s="89"/>
      <c r="F402" s="89"/>
      <c r="G402" s="89"/>
      <c r="H402" s="89"/>
      <c r="I402" s="610"/>
      <c r="J402" s="610"/>
      <c r="K402" s="610"/>
      <c r="L402" s="997" t="s">
        <v>1306</v>
      </c>
      <c r="M402" s="1290" t="s">
        <v>1307</v>
      </c>
    </row>
    <row r="403" spans="1:13" ht="21" x14ac:dyDescent="0.25">
      <c r="A403" s="1285"/>
      <c r="B403" s="1103" t="s">
        <v>1355</v>
      </c>
      <c r="C403" s="1104"/>
      <c r="D403" s="1286"/>
      <c r="E403" s="1084"/>
      <c r="F403" s="1084"/>
      <c r="G403" s="1084"/>
      <c r="H403" s="1084"/>
      <c r="I403" s="1239"/>
      <c r="J403" s="1239"/>
      <c r="K403" s="1239"/>
      <c r="L403" s="1291" t="s">
        <v>1356</v>
      </c>
      <c r="M403" s="1256" t="s">
        <v>1309</v>
      </c>
    </row>
    <row r="404" spans="1:13" ht="21" x14ac:dyDescent="0.25">
      <c r="A404" s="1278"/>
      <c r="B404" s="1100" t="s">
        <v>1357</v>
      </c>
      <c r="C404" s="959"/>
      <c r="D404" s="961"/>
      <c r="E404" s="962"/>
      <c r="F404" s="962"/>
      <c r="G404" s="962"/>
      <c r="H404" s="962"/>
      <c r="I404" s="645"/>
      <c r="J404" s="645"/>
      <c r="K404" s="645"/>
      <c r="L404" s="955"/>
      <c r="M404" s="1261" t="s">
        <v>1358</v>
      </c>
    </row>
    <row r="405" spans="1:13" ht="21" x14ac:dyDescent="0.25">
      <c r="A405" s="743"/>
      <c r="B405" s="744" t="s">
        <v>1245</v>
      </c>
      <c r="C405" s="280"/>
      <c r="D405" s="417"/>
      <c r="E405" s="89"/>
      <c r="F405" s="89"/>
      <c r="G405" s="89"/>
      <c r="H405" s="89"/>
      <c r="I405" s="610"/>
      <c r="J405" s="610"/>
      <c r="K405" s="610"/>
      <c r="L405" s="251"/>
      <c r="M405" s="618" t="s">
        <v>30</v>
      </c>
    </row>
    <row r="406" spans="1:13" ht="21" x14ac:dyDescent="0.35">
      <c r="A406" s="743"/>
      <c r="B406" s="345" t="s">
        <v>1359</v>
      </c>
      <c r="C406" s="280"/>
      <c r="D406" s="417"/>
      <c r="E406" s="89"/>
      <c r="F406" s="89"/>
      <c r="G406" s="89"/>
      <c r="H406" s="89"/>
      <c r="I406" s="610"/>
      <c r="J406" s="610"/>
      <c r="K406" s="610"/>
      <c r="L406" s="251">
        <v>24803</v>
      </c>
      <c r="M406" s="618" t="s">
        <v>1360</v>
      </c>
    </row>
    <row r="407" spans="1:13" ht="21" x14ac:dyDescent="0.35">
      <c r="A407" s="743"/>
      <c r="B407" s="345" t="s">
        <v>1361</v>
      </c>
      <c r="C407" s="280"/>
      <c r="D407" s="417"/>
      <c r="E407" s="89"/>
      <c r="F407" s="89"/>
      <c r="G407" s="89"/>
      <c r="H407" s="89"/>
      <c r="I407" s="610"/>
      <c r="J407" s="610"/>
      <c r="K407" s="610"/>
      <c r="L407" s="251">
        <v>24824</v>
      </c>
      <c r="M407" s="664" t="s">
        <v>1362</v>
      </c>
    </row>
    <row r="408" spans="1:13" ht="21" x14ac:dyDescent="0.35">
      <c r="A408" s="743"/>
      <c r="B408" s="349"/>
      <c r="C408" s="280"/>
      <c r="D408" s="417"/>
      <c r="E408" s="89"/>
      <c r="F408" s="89"/>
      <c r="G408" s="89"/>
      <c r="H408" s="89"/>
      <c r="I408" s="610"/>
      <c r="J408" s="610"/>
      <c r="K408" s="610"/>
      <c r="L408" s="251">
        <v>24824</v>
      </c>
      <c r="M408" s="664" t="s">
        <v>1363</v>
      </c>
    </row>
    <row r="409" spans="1:13" ht="21" x14ac:dyDescent="0.35">
      <c r="A409" s="743"/>
      <c r="B409" s="349"/>
      <c r="C409" s="280"/>
      <c r="D409" s="417"/>
      <c r="E409" s="89"/>
      <c r="F409" s="89"/>
      <c r="G409" s="89"/>
      <c r="H409" s="89"/>
      <c r="I409" s="610"/>
      <c r="J409" s="610"/>
      <c r="K409" s="610"/>
      <c r="L409" s="251">
        <v>24829</v>
      </c>
      <c r="M409" s="664" t="s">
        <v>1364</v>
      </c>
    </row>
    <row r="410" spans="1:13" ht="21" x14ac:dyDescent="0.35">
      <c r="A410" s="743"/>
      <c r="B410" s="982"/>
      <c r="C410" s="280"/>
      <c r="D410" s="417"/>
      <c r="E410" s="89"/>
      <c r="F410" s="89"/>
      <c r="G410" s="89"/>
      <c r="H410" s="89"/>
      <c r="I410" s="610"/>
      <c r="J410" s="610"/>
      <c r="K410" s="610"/>
      <c r="L410" s="952">
        <v>24823</v>
      </c>
      <c r="M410" s="1292" t="s">
        <v>1365</v>
      </c>
    </row>
    <row r="411" spans="1:13" ht="21" x14ac:dyDescent="0.35">
      <c r="A411" s="743"/>
      <c r="B411" s="982"/>
      <c r="C411" s="280"/>
      <c r="D411" s="417"/>
      <c r="E411" s="89"/>
      <c r="F411" s="89"/>
      <c r="G411" s="89"/>
      <c r="H411" s="89"/>
      <c r="I411" s="610"/>
      <c r="J411" s="610"/>
      <c r="K411" s="610"/>
      <c r="L411" s="952">
        <v>24833</v>
      </c>
      <c r="M411" s="1292" t="s">
        <v>1366</v>
      </c>
    </row>
    <row r="412" spans="1:13" ht="21" x14ac:dyDescent="0.35">
      <c r="A412" s="743"/>
      <c r="B412" s="982"/>
      <c r="C412" s="280"/>
      <c r="D412" s="417"/>
      <c r="E412" s="89"/>
      <c r="F412" s="89"/>
      <c r="G412" s="89"/>
      <c r="H412" s="89"/>
      <c r="I412" s="610"/>
      <c r="J412" s="610"/>
      <c r="K412" s="610"/>
      <c r="L412" s="952">
        <v>24833</v>
      </c>
      <c r="M412" s="1292" t="s">
        <v>1367</v>
      </c>
    </row>
    <row r="413" spans="1:13" ht="21" x14ac:dyDescent="0.35">
      <c r="A413" s="741"/>
      <c r="B413" s="347"/>
      <c r="C413" s="281"/>
      <c r="D413" s="526"/>
      <c r="E413" s="253"/>
      <c r="F413" s="253"/>
      <c r="G413" s="253"/>
      <c r="H413" s="253"/>
      <c r="I413" s="645"/>
      <c r="J413" s="645"/>
      <c r="K413" s="645"/>
      <c r="L413" s="259">
        <v>24846</v>
      </c>
      <c r="M413" s="740" t="s">
        <v>1368</v>
      </c>
    </row>
    <row r="414" spans="1:13" ht="21" x14ac:dyDescent="0.35">
      <c r="A414" s="743"/>
      <c r="B414" s="349"/>
      <c r="C414" s="280"/>
      <c r="D414" s="417"/>
      <c r="E414" s="89"/>
      <c r="F414" s="89"/>
      <c r="G414" s="89"/>
      <c r="H414" s="89"/>
      <c r="I414" s="610"/>
      <c r="J414" s="610"/>
      <c r="K414" s="610"/>
      <c r="L414" s="251">
        <v>24854</v>
      </c>
      <c r="M414" s="664" t="s">
        <v>1369</v>
      </c>
    </row>
    <row r="415" spans="1:13" ht="21" x14ac:dyDescent="0.35">
      <c r="A415" s="743"/>
      <c r="B415" s="349"/>
      <c r="C415" s="280"/>
      <c r="D415" s="417"/>
      <c r="E415" s="89"/>
      <c r="F415" s="89"/>
      <c r="G415" s="89"/>
      <c r="H415" s="89"/>
      <c r="I415" s="610"/>
      <c r="J415" s="610"/>
      <c r="K415" s="610"/>
      <c r="L415" s="251">
        <v>24868</v>
      </c>
      <c r="M415" s="664" t="s">
        <v>1370</v>
      </c>
    </row>
    <row r="416" spans="1:13" ht="21" x14ac:dyDescent="0.35">
      <c r="A416" s="743"/>
      <c r="B416" s="349"/>
      <c r="C416" s="280"/>
      <c r="D416" s="417"/>
      <c r="E416" s="89"/>
      <c r="F416" s="89"/>
      <c r="G416" s="89"/>
      <c r="H416" s="89"/>
      <c r="I416" s="610"/>
      <c r="J416" s="610"/>
      <c r="K416" s="610"/>
      <c r="L416" s="251">
        <v>24851</v>
      </c>
      <c r="M416" s="664" t="s">
        <v>1371</v>
      </c>
    </row>
    <row r="417" spans="1:13" ht="21" x14ac:dyDescent="0.35">
      <c r="A417" s="743"/>
      <c r="B417" s="349"/>
      <c r="C417" s="280"/>
      <c r="D417" s="417"/>
      <c r="E417" s="89"/>
      <c r="F417" s="89"/>
      <c r="G417" s="89"/>
      <c r="H417" s="89"/>
      <c r="I417" s="610"/>
      <c r="J417" s="610"/>
      <c r="K417" s="610"/>
      <c r="L417" s="251">
        <v>24878</v>
      </c>
      <c r="M417" s="664" t="s">
        <v>1372</v>
      </c>
    </row>
    <row r="418" spans="1:13" ht="21" x14ac:dyDescent="0.35">
      <c r="A418" s="743"/>
      <c r="B418" s="349"/>
      <c r="C418" s="280"/>
      <c r="D418" s="417"/>
      <c r="E418" s="89"/>
      <c r="F418" s="89"/>
      <c r="G418" s="89"/>
      <c r="H418" s="89"/>
      <c r="I418" s="610"/>
      <c r="J418" s="610"/>
      <c r="K418" s="610"/>
      <c r="L418" s="251">
        <v>24892</v>
      </c>
      <c r="M418" s="664" t="s">
        <v>1373</v>
      </c>
    </row>
    <row r="419" spans="1:13" ht="21" x14ac:dyDescent="0.35">
      <c r="A419" s="743"/>
      <c r="B419" s="349"/>
      <c r="C419" s="280"/>
      <c r="D419" s="417"/>
      <c r="E419" s="89"/>
      <c r="F419" s="89"/>
      <c r="G419" s="89"/>
      <c r="H419" s="89"/>
      <c r="I419" s="610"/>
      <c r="J419" s="610"/>
      <c r="K419" s="610"/>
      <c r="L419" s="251">
        <v>24892</v>
      </c>
      <c r="M419" s="664" t="s">
        <v>1374</v>
      </c>
    </row>
    <row r="420" spans="1:13" ht="21" x14ac:dyDescent="0.35">
      <c r="A420" s="743"/>
      <c r="B420" s="349"/>
      <c r="C420" s="280"/>
      <c r="D420" s="417"/>
      <c r="E420" s="89"/>
      <c r="F420" s="89"/>
      <c r="G420" s="89"/>
      <c r="H420" s="89"/>
      <c r="I420" s="610"/>
      <c r="J420" s="610"/>
      <c r="K420" s="610"/>
      <c r="L420" s="251">
        <v>24892</v>
      </c>
      <c r="M420" s="664" t="s">
        <v>1375</v>
      </c>
    </row>
    <row r="421" spans="1:13" ht="21" x14ac:dyDescent="0.35">
      <c r="A421" s="743"/>
      <c r="B421" s="349"/>
      <c r="C421" s="280"/>
      <c r="D421" s="417"/>
      <c r="E421" s="89"/>
      <c r="F421" s="89"/>
      <c r="G421" s="89"/>
      <c r="H421" s="89"/>
      <c r="I421" s="610"/>
      <c r="J421" s="610"/>
      <c r="K421" s="610"/>
      <c r="L421" s="251"/>
      <c r="M421" s="664"/>
    </row>
    <row r="422" spans="1:13" ht="21" x14ac:dyDescent="0.3">
      <c r="A422" s="743">
        <v>27</v>
      </c>
      <c r="B422" s="279" t="s">
        <v>1376</v>
      </c>
      <c r="C422" s="280">
        <v>270000</v>
      </c>
      <c r="D422" s="417" t="s">
        <v>546</v>
      </c>
      <c r="E422" s="89"/>
      <c r="F422" s="89">
        <v>0</v>
      </c>
      <c r="G422" s="89">
        <v>270000</v>
      </c>
      <c r="H422" s="89">
        <v>0</v>
      </c>
      <c r="I422" s="610">
        <f>F422+G422+H422</f>
        <v>270000</v>
      </c>
      <c r="J422" s="610">
        <f>E422+I422</f>
        <v>270000</v>
      </c>
      <c r="K422" s="610"/>
      <c r="L422" s="745"/>
      <c r="M422" s="746" t="s">
        <v>1637</v>
      </c>
    </row>
    <row r="423" spans="1:13" ht="21" x14ac:dyDescent="0.3">
      <c r="A423" s="743"/>
      <c r="B423" s="744" t="s">
        <v>1377</v>
      </c>
      <c r="C423" s="280"/>
      <c r="D423" s="417"/>
      <c r="E423" s="89"/>
      <c r="F423" s="89"/>
      <c r="G423" s="89"/>
      <c r="H423" s="89"/>
      <c r="I423" s="610"/>
      <c r="J423" s="610"/>
      <c r="K423" s="610"/>
      <c r="L423" s="767" t="s">
        <v>1638</v>
      </c>
      <c r="M423" s="746" t="s">
        <v>1379</v>
      </c>
    </row>
    <row r="424" spans="1:13" ht="21" x14ac:dyDescent="0.35">
      <c r="A424" s="743"/>
      <c r="B424" s="279" t="s">
        <v>1378</v>
      </c>
      <c r="C424" s="280"/>
      <c r="D424" s="417"/>
      <c r="E424" s="89"/>
      <c r="F424" s="89"/>
      <c r="G424" s="89"/>
      <c r="H424" s="89"/>
      <c r="I424" s="610"/>
      <c r="J424" s="610"/>
      <c r="K424" s="610"/>
      <c r="L424" s="767" t="s">
        <v>1638</v>
      </c>
      <c r="M424" s="342" t="s">
        <v>1381</v>
      </c>
    </row>
    <row r="425" spans="1:13" ht="21" x14ac:dyDescent="0.25">
      <c r="A425" s="743"/>
      <c r="B425" s="279" t="s">
        <v>1380</v>
      </c>
      <c r="C425" s="280"/>
      <c r="D425" s="417"/>
      <c r="E425" s="89"/>
      <c r="F425" s="89"/>
      <c r="G425" s="89"/>
      <c r="H425" s="89"/>
      <c r="I425" s="610"/>
      <c r="J425" s="610"/>
      <c r="K425" s="610"/>
      <c r="L425" s="767" t="s">
        <v>1638</v>
      </c>
      <c r="M425" s="618" t="s">
        <v>1358</v>
      </c>
    </row>
    <row r="426" spans="1:13" ht="21" x14ac:dyDescent="0.25">
      <c r="A426" s="743"/>
      <c r="B426" s="279" t="s">
        <v>1582</v>
      </c>
      <c r="C426" s="280"/>
      <c r="D426" s="417"/>
      <c r="E426" s="89"/>
      <c r="F426" s="89"/>
      <c r="G426" s="89"/>
      <c r="H426" s="89"/>
      <c r="I426" s="610"/>
      <c r="J426" s="610"/>
      <c r="K426" s="610"/>
      <c r="L426" s="767"/>
      <c r="M426" s="618"/>
    </row>
    <row r="427" spans="1:13" ht="21" x14ac:dyDescent="0.25">
      <c r="A427" s="743"/>
      <c r="B427" s="279" t="s">
        <v>1382</v>
      </c>
      <c r="C427" s="280"/>
      <c r="D427" s="417"/>
      <c r="E427" s="89"/>
      <c r="F427" s="89"/>
      <c r="G427" s="89"/>
      <c r="H427" s="89"/>
      <c r="I427" s="610"/>
      <c r="J427" s="610"/>
      <c r="K427" s="610"/>
      <c r="L427" s="704"/>
      <c r="M427" s="618"/>
    </row>
    <row r="428" spans="1:13" ht="21" x14ac:dyDescent="0.25">
      <c r="A428" s="743"/>
      <c r="B428" s="279" t="s">
        <v>1583</v>
      </c>
      <c r="C428" s="280"/>
      <c r="D428" s="417"/>
      <c r="E428" s="89"/>
      <c r="F428" s="89"/>
      <c r="G428" s="89"/>
      <c r="H428" s="89"/>
      <c r="I428" s="610"/>
      <c r="J428" s="610"/>
      <c r="K428" s="610"/>
      <c r="L428" s="704"/>
      <c r="M428" s="618"/>
    </row>
    <row r="429" spans="1:13" ht="21" x14ac:dyDescent="0.25">
      <c r="A429" s="743"/>
      <c r="B429" s="279" t="s">
        <v>1383</v>
      </c>
      <c r="C429" s="280"/>
      <c r="D429" s="417"/>
      <c r="E429" s="89"/>
      <c r="F429" s="89"/>
      <c r="G429" s="89"/>
      <c r="H429" s="89"/>
      <c r="I429" s="610"/>
      <c r="J429" s="610"/>
      <c r="K429" s="610"/>
      <c r="L429" s="704"/>
      <c r="M429" s="618"/>
    </row>
    <row r="430" spans="1:13" ht="21" x14ac:dyDescent="0.25">
      <c r="A430" s="743"/>
      <c r="B430" s="279" t="s">
        <v>1584</v>
      </c>
      <c r="C430" s="280"/>
      <c r="D430" s="417"/>
      <c r="E430" s="89"/>
      <c r="F430" s="89"/>
      <c r="G430" s="89"/>
      <c r="H430" s="89"/>
      <c r="I430" s="610"/>
      <c r="J430" s="610"/>
      <c r="K430" s="610"/>
      <c r="L430" s="704"/>
      <c r="M430" s="618"/>
    </row>
    <row r="431" spans="1:13" ht="21" x14ac:dyDescent="0.25">
      <c r="A431" s="743"/>
      <c r="B431" s="279" t="s">
        <v>1384</v>
      </c>
      <c r="C431" s="280"/>
      <c r="D431" s="417"/>
      <c r="E431" s="89"/>
      <c r="F431" s="89"/>
      <c r="G431" s="89"/>
      <c r="H431" s="89"/>
      <c r="I431" s="610"/>
      <c r="J431" s="610"/>
      <c r="K431" s="610"/>
      <c r="L431" s="704"/>
      <c r="M431" s="618"/>
    </row>
    <row r="432" spans="1:13" ht="21" x14ac:dyDescent="0.25">
      <c r="A432" s="743"/>
      <c r="B432" s="744" t="s">
        <v>1245</v>
      </c>
      <c r="C432" s="280"/>
      <c r="D432" s="417"/>
      <c r="E432" s="89"/>
      <c r="F432" s="89"/>
      <c r="G432" s="89"/>
      <c r="H432" s="89"/>
      <c r="I432" s="610"/>
      <c r="J432" s="610"/>
      <c r="K432" s="610"/>
      <c r="L432" s="704"/>
      <c r="M432" s="618"/>
    </row>
    <row r="433" spans="1:13" ht="21" x14ac:dyDescent="0.25">
      <c r="A433" s="743"/>
      <c r="B433" s="279" t="s">
        <v>1385</v>
      </c>
      <c r="C433" s="280"/>
      <c r="D433" s="417"/>
      <c r="E433" s="89"/>
      <c r="F433" s="89"/>
      <c r="G433" s="89"/>
      <c r="H433" s="89"/>
      <c r="I433" s="610"/>
      <c r="J433" s="610"/>
      <c r="K433" s="610"/>
      <c r="L433" s="704"/>
      <c r="M433" s="618"/>
    </row>
    <row r="434" spans="1:13" ht="21" x14ac:dyDescent="0.25">
      <c r="A434" s="743"/>
      <c r="B434" s="279" t="s">
        <v>1386</v>
      </c>
      <c r="C434" s="280"/>
      <c r="D434" s="417"/>
      <c r="E434" s="89"/>
      <c r="F434" s="89"/>
      <c r="G434" s="89"/>
      <c r="H434" s="89"/>
      <c r="I434" s="610"/>
      <c r="J434" s="610"/>
      <c r="K434" s="610"/>
      <c r="L434" s="704"/>
      <c r="M434" s="618"/>
    </row>
    <row r="435" spans="1:13" ht="21" x14ac:dyDescent="0.25">
      <c r="A435" s="743"/>
      <c r="B435" s="279"/>
      <c r="C435" s="280"/>
      <c r="D435" s="417"/>
      <c r="E435" s="89"/>
      <c r="F435" s="89"/>
      <c r="G435" s="89"/>
      <c r="H435" s="89"/>
      <c r="I435" s="610"/>
      <c r="J435" s="610"/>
      <c r="K435" s="610"/>
      <c r="L435" s="704"/>
      <c r="M435" s="618"/>
    </row>
    <row r="436" spans="1:13" ht="21" x14ac:dyDescent="0.3">
      <c r="A436" s="743">
        <v>28</v>
      </c>
      <c r="B436" s="279" t="s">
        <v>1387</v>
      </c>
      <c r="C436" s="280">
        <v>248000</v>
      </c>
      <c r="D436" s="417" t="s">
        <v>546</v>
      </c>
      <c r="E436" s="89"/>
      <c r="F436" s="89">
        <v>0</v>
      </c>
      <c r="G436" s="89">
        <v>200000</v>
      </c>
      <c r="H436" s="89">
        <v>48000</v>
      </c>
      <c r="I436" s="610">
        <f>F436+G436+H436</f>
        <v>248000</v>
      </c>
      <c r="J436" s="610">
        <f>I436+E436</f>
        <v>248000</v>
      </c>
      <c r="K436" s="610"/>
      <c r="L436" s="768">
        <v>24840</v>
      </c>
      <c r="M436" s="746" t="s">
        <v>1639</v>
      </c>
    </row>
    <row r="437" spans="1:13" ht="21" x14ac:dyDescent="0.3">
      <c r="A437" s="743"/>
      <c r="B437" s="744" t="s">
        <v>1160</v>
      </c>
      <c r="C437" s="280"/>
      <c r="D437" s="417"/>
      <c r="E437" s="89"/>
      <c r="F437" s="89"/>
      <c r="G437" s="89"/>
      <c r="H437" s="89"/>
      <c r="I437" s="610"/>
      <c r="J437" s="610"/>
      <c r="K437" s="610"/>
      <c r="L437" s="769" t="s">
        <v>529</v>
      </c>
      <c r="M437" s="746" t="s">
        <v>1389</v>
      </c>
    </row>
    <row r="438" spans="1:13" ht="21" x14ac:dyDescent="0.35">
      <c r="A438" s="743"/>
      <c r="B438" s="279" t="s">
        <v>1388</v>
      </c>
      <c r="C438" s="280"/>
      <c r="D438" s="417"/>
      <c r="E438" s="89"/>
      <c r="F438" s="89"/>
      <c r="G438" s="89"/>
      <c r="H438" s="89"/>
      <c r="I438" s="610"/>
      <c r="J438" s="610"/>
      <c r="K438" s="610"/>
      <c r="L438" s="132" t="s">
        <v>546</v>
      </c>
      <c r="M438" s="342" t="s">
        <v>1381</v>
      </c>
    </row>
    <row r="439" spans="1:13" ht="21" x14ac:dyDescent="0.35">
      <c r="A439" s="743"/>
      <c r="B439" s="279" t="s">
        <v>1390</v>
      </c>
      <c r="C439" s="280"/>
      <c r="D439" s="417"/>
      <c r="E439" s="89"/>
      <c r="F439" s="89"/>
      <c r="G439" s="89"/>
      <c r="H439" s="89"/>
      <c r="I439" s="610"/>
      <c r="J439" s="610"/>
      <c r="K439" s="610"/>
      <c r="L439" s="132" t="s">
        <v>546</v>
      </c>
      <c r="M439" s="96" t="s">
        <v>1392</v>
      </c>
    </row>
    <row r="440" spans="1:13" ht="21" x14ac:dyDescent="0.35">
      <c r="A440" s="743"/>
      <c r="B440" s="279" t="s">
        <v>1391</v>
      </c>
      <c r="C440" s="280"/>
      <c r="D440" s="417"/>
      <c r="E440" s="89"/>
      <c r="F440" s="89"/>
      <c r="G440" s="89"/>
      <c r="H440" s="89"/>
      <c r="I440" s="610"/>
      <c r="J440" s="610"/>
      <c r="K440" s="610"/>
      <c r="L440" s="132"/>
      <c r="M440" s="96"/>
    </row>
    <row r="441" spans="1:13" ht="21" x14ac:dyDescent="0.35">
      <c r="A441" s="743"/>
      <c r="B441" s="279" t="s">
        <v>1393</v>
      </c>
      <c r="C441" s="280"/>
      <c r="D441" s="417"/>
      <c r="E441" s="89"/>
      <c r="F441" s="89"/>
      <c r="G441" s="89"/>
      <c r="H441" s="89"/>
      <c r="I441" s="610"/>
      <c r="J441" s="610"/>
      <c r="K441" s="610"/>
      <c r="L441" s="132"/>
      <c r="M441" s="96"/>
    </row>
    <row r="442" spans="1:13" ht="21" x14ac:dyDescent="0.35">
      <c r="A442" s="743"/>
      <c r="B442" s="744" t="s">
        <v>1245</v>
      </c>
      <c r="C442" s="280"/>
      <c r="D442" s="417"/>
      <c r="E442" s="89"/>
      <c r="F442" s="89"/>
      <c r="G442" s="89"/>
      <c r="H442" s="89"/>
      <c r="I442" s="610"/>
      <c r="J442" s="610"/>
      <c r="K442" s="610"/>
      <c r="L442" s="132"/>
      <c r="M442" s="96"/>
    </row>
    <row r="443" spans="1:13" ht="21" x14ac:dyDescent="0.35">
      <c r="A443" s="743"/>
      <c r="B443" s="279" t="s">
        <v>1394</v>
      </c>
      <c r="C443" s="280"/>
      <c r="D443" s="417"/>
      <c r="E443" s="89"/>
      <c r="F443" s="89"/>
      <c r="G443" s="89"/>
      <c r="H443" s="89"/>
      <c r="I443" s="610"/>
      <c r="J443" s="610"/>
      <c r="K443" s="610"/>
      <c r="L443" s="132"/>
      <c r="M443" s="476"/>
    </row>
    <row r="444" spans="1:13" ht="21" x14ac:dyDescent="0.35">
      <c r="A444" s="741"/>
      <c r="B444" s="282" t="s">
        <v>1395</v>
      </c>
      <c r="C444" s="281"/>
      <c r="D444" s="526"/>
      <c r="E444" s="253"/>
      <c r="F444" s="253"/>
      <c r="G444" s="253"/>
      <c r="H444" s="253"/>
      <c r="I444" s="645"/>
      <c r="J444" s="645"/>
      <c r="K444" s="645"/>
      <c r="L444" s="770"/>
      <c r="M444" s="771"/>
    </row>
    <row r="445" spans="1:13" ht="21" x14ac:dyDescent="0.35">
      <c r="A445" s="743"/>
      <c r="B445" s="279" t="s">
        <v>1396</v>
      </c>
      <c r="C445" s="280"/>
      <c r="D445" s="417"/>
      <c r="E445" s="89"/>
      <c r="F445" s="89"/>
      <c r="G445" s="89"/>
      <c r="H445" s="89"/>
      <c r="I445" s="610"/>
      <c r="J445" s="610"/>
      <c r="K445" s="610"/>
      <c r="L445" s="132"/>
      <c r="M445" s="96"/>
    </row>
    <row r="446" spans="1:13" ht="21" x14ac:dyDescent="0.35">
      <c r="A446" s="743"/>
      <c r="B446" s="279" t="s">
        <v>1397</v>
      </c>
      <c r="C446" s="280"/>
      <c r="D446" s="417"/>
      <c r="E446" s="89"/>
      <c r="F446" s="89"/>
      <c r="G446" s="89"/>
      <c r="H446" s="89"/>
      <c r="I446" s="610"/>
      <c r="J446" s="610"/>
      <c r="K446" s="610"/>
      <c r="L446" s="132"/>
      <c r="M446" s="96"/>
    </row>
    <row r="447" spans="1:13" ht="21" x14ac:dyDescent="0.35">
      <c r="A447" s="743"/>
      <c r="B447" s="279" t="s">
        <v>1398</v>
      </c>
      <c r="C447" s="280"/>
      <c r="D447" s="417"/>
      <c r="E447" s="89"/>
      <c r="F447" s="89"/>
      <c r="G447" s="89"/>
      <c r="H447" s="89"/>
      <c r="I447" s="610"/>
      <c r="J447" s="610"/>
      <c r="K447" s="610"/>
      <c r="L447" s="132"/>
      <c r="M447" s="476"/>
    </row>
    <row r="448" spans="1:13" ht="21" x14ac:dyDescent="0.35">
      <c r="A448" s="1293"/>
      <c r="B448" s="1294"/>
      <c r="C448" s="1295"/>
      <c r="D448" s="1296"/>
      <c r="E448" s="1074"/>
      <c r="F448" s="1074"/>
      <c r="G448" s="1074"/>
      <c r="H448" s="1074"/>
      <c r="I448" s="713"/>
      <c r="J448" s="713"/>
      <c r="K448" s="713"/>
      <c r="L448" s="1297"/>
      <c r="M448" s="981"/>
    </row>
    <row r="449" spans="1:13" ht="21" x14ac:dyDescent="0.35">
      <c r="A449" s="759"/>
      <c r="B449" s="772"/>
      <c r="C449" s="761"/>
      <c r="D449" s="762"/>
      <c r="E449" s="238"/>
      <c r="F449" s="238"/>
      <c r="G449" s="238"/>
      <c r="H449" s="238"/>
      <c r="I449" s="713"/>
      <c r="J449" s="713"/>
      <c r="K449" s="713"/>
      <c r="L449" s="773"/>
      <c r="M449" s="96"/>
    </row>
    <row r="450" spans="1:13" ht="21" x14ac:dyDescent="0.3">
      <c r="A450" s="517">
        <v>29</v>
      </c>
      <c r="B450" s="279" t="s">
        <v>1399</v>
      </c>
      <c r="C450" s="280">
        <v>744000</v>
      </c>
      <c r="D450" s="417" t="s">
        <v>546</v>
      </c>
      <c r="E450" s="89"/>
      <c r="F450" s="89">
        <v>0</v>
      </c>
      <c r="G450" s="89">
        <v>744000</v>
      </c>
      <c r="H450" s="89">
        <v>0</v>
      </c>
      <c r="I450" s="610">
        <f>F450+G450+H450</f>
        <v>744000</v>
      </c>
      <c r="J450" s="610">
        <f>E450+I450</f>
        <v>744000</v>
      </c>
      <c r="K450" s="610"/>
      <c r="L450" s="769" t="s">
        <v>1400</v>
      </c>
      <c r="M450" s="130" t="s">
        <v>1401</v>
      </c>
    </row>
    <row r="451" spans="1:13" ht="21" x14ac:dyDescent="0.35">
      <c r="A451" s="743"/>
      <c r="B451" s="744" t="s">
        <v>1402</v>
      </c>
      <c r="C451" s="280"/>
      <c r="D451" s="417"/>
      <c r="E451" s="89"/>
      <c r="F451" s="89"/>
      <c r="G451" s="89"/>
      <c r="H451" s="89"/>
      <c r="I451" s="610"/>
      <c r="J451" s="610"/>
      <c r="K451" s="610"/>
      <c r="L451" s="61" t="s">
        <v>546</v>
      </c>
      <c r="M451" s="746" t="s">
        <v>1404</v>
      </c>
    </row>
    <row r="452" spans="1:13" ht="21" x14ac:dyDescent="0.3">
      <c r="A452" s="743"/>
      <c r="B452" s="279" t="s">
        <v>1403</v>
      </c>
      <c r="C452" s="280"/>
      <c r="D452" s="417"/>
      <c r="E452" s="89"/>
      <c r="F452" s="89"/>
      <c r="G452" s="89"/>
      <c r="H452" s="89"/>
      <c r="I452" s="610"/>
      <c r="J452" s="610"/>
      <c r="K452" s="610"/>
      <c r="L452" s="774" t="s">
        <v>1406</v>
      </c>
      <c r="M452" s="130" t="s">
        <v>1407</v>
      </c>
    </row>
    <row r="453" spans="1:13" ht="21" x14ac:dyDescent="0.3">
      <c r="A453" s="743"/>
      <c r="B453" s="279" t="s">
        <v>1405</v>
      </c>
      <c r="C453" s="280"/>
      <c r="D453" s="417"/>
      <c r="E453" s="89"/>
      <c r="F453" s="89"/>
      <c r="G453" s="89"/>
      <c r="H453" s="89"/>
      <c r="I453" s="610"/>
      <c r="J453" s="610"/>
      <c r="K453" s="610"/>
      <c r="L453" s="774" t="s">
        <v>1408</v>
      </c>
      <c r="M453" s="130" t="s">
        <v>1409</v>
      </c>
    </row>
    <row r="454" spans="1:13" ht="21" x14ac:dyDescent="0.3">
      <c r="A454" s="743"/>
      <c r="B454" s="744" t="s">
        <v>1245</v>
      </c>
      <c r="C454" s="280"/>
      <c r="D454" s="417"/>
      <c r="E454" s="89"/>
      <c r="F454" s="89"/>
      <c r="G454" s="89"/>
      <c r="H454" s="89"/>
      <c r="I454" s="610"/>
      <c r="J454" s="610"/>
      <c r="K454" s="610"/>
      <c r="L454" s="774" t="s">
        <v>1408</v>
      </c>
      <c r="M454" s="746" t="s">
        <v>1411</v>
      </c>
    </row>
    <row r="455" spans="1:13" ht="21" x14ac:dyDescent="0.3">
      <c r="A455" s="743"/>
      <c r="B455" s="279" t="s">
        <v>1410</v>
      </c>
      <c r="C455" s="280"/>
      <c r="D455" s="417"/>
      <c r="E455" s="89"/>
      <c r="F455" s="89"/>
      <c r="G455" s="89"/>
      <c r="H455" s="89"/>
      <c r="I455" s="610"/>
      <c r="J455" s="610"/>
      <c r="K455" s="610"/>
      <c r="L455" s="735"/>
      <c r="M455" s="746"/>
    </row>
    <row r="456" spans="1:13" ht="21" x14ac:dyDescent="0.3">
      <c r="A456" s="743"/>
      <c r="B456" s="279" t="s">
        <v>1412</v>
      </c>
      <c r="C456" s="280"/>
      <c r="D456" s="417"/>
      <c r="E456" s="89"/>
      <c r="F456" s="89"/>
      <c r="G456" s="89"/>
      <c r="H456" s="89"/>
      <c r="I456" s="610"/>
      <c r="J456" s="610"/>
      <c r="K456" s="610"/>
      <c r="L456" s="735"/>
      <c r="M456" s="746"/>
    </row>
    <row r="457" spans="1:13" ht="21" x14ac:dyDescent="0.25">
      <c r="A457" s="743"/>
      <c r="B457" s="279" t="s">
        <v>1413</v>
      </c>
      <c r="C457" s="280"/>
      <c r="D457" s="417"/>
      <c r="E457" s="89"/>
      <c r="F457" s="89"/>
      <c r="G457" s="89"/>
      <c r="H457" s="89"/>
      <c r="I457" s="610"/>
      <c r="J457" s="610"/>
      <c r="K457" s="610"/>
      <c r="L457" s="735"/>
      <c r="M457" s="664"/>
    </row>
    <row r="458" spans="1:13" ht="21" x14ac:dyDescent="0.25">
      <c r="A458" s="203"/>
      <c r="B458" s="616"/>
      <c r="C458" s="89"/>
      <c r="D458" s="617"/>
      <c r="E458" s="89"/>
      <c r="F458" s="89"/>
      <c r="G458" s="89"/>
      <c r="H458" s="89"/>
      <c r="I458" s="610"/>
      <c r="J458" s="610"/>
      <c r="K458" s="610"/>
      <c r="L458" s="1276"/>
      <c r="M458" s="1292"/>
    </row>
    <row r="459" spans="1:13" ht="21" x14ac:dyDescent="0.35">
      <c r="A459" s="203">
        <v>30</v>
      </c>
      <c r="B459" s="616" t="s">
        <v>1414</v>
      </c>
      <c r="C459" s="89">
        <v>5904000</v>
      </c>
      <c r="D459" s="617" t="s">
        <v>929</v>
      </c>
      <c r="E459" s="89">
        <v>2618400</v>
      </c>
      <c r="F459" s="89"/>
      <c r="G459" s="89">
        <v>8220000</v>
      </c>
      <c r="H459" s="89">
        <v>2463600</v>
      </c>
      <c r="I459" s="610">
        <f>F459+G459+H459</f>
        <v>10683600</v>
      </c>
      <c r="J459" s="610">
        <f>E459+I459</f>
        <v>13302000</v>
      </c>
      <c r="K459" s="610"/>
      <c r="L459" s="952">
        <v>24809</v>
      </c>
      <c r="M459" s="175" t="s">
        <v>1415</v>
      </c>
    </row>
    <row r="460" spans="1:13" ht="21" x14ac:dyDescent="0.25">
      <c r="A460" s="203"/>
      <c r="B460" s="616"/>
      <c r="C460" s="89"/>
      <c r="D460" s="617"/>
      <c r="E460" s="89"/>
      <c r="F460" s="89"/>
      <c r="G460" s="89"/>
      <c r="H460" s="89"/>
      <c r="I460" s="610"/>
      <c r="J460" s="610"/>
      <c r="K460" s="610"/>
      <c r="L460" s="952"/>
      <c r="M460" s="1292" t="s">
        <v>310</v>
      </c>
    </row>
    <row r="461" spans="1:13" ht="21" x14ac:dyDescent="0.25">
      <c r="A461" s="203"/>
      <c r="B461" s="616"/>
      <c r="C461" s="89"/>
      <c r="D461" s="617"/>
      <c r="E461" s="89"/>
      <c r="F461" s="89"/>
      <c r="G461" s="89"/>
      <c r="H461" s="89"/>
      <c r="I461" s="610"/>
      <c r="J461" s="610"/>
      <c r="K461" s="610"/>
      <c r="L461" s="952">
        <v>24812</v>
      </c>
      <c r="M461" s="1292" t="s">
        <v>1416</v>
      </c>
    </row>
    <row r="462" spans="1:13" ht="21" x14ac:dyDescent="0.25">
      <c r="A462" s="276"/>
      <c r="B462" s="776"/>
      <c r="C462" s="253"/>
      <c r="D462" s="706"/>
      <c r="E462" s="253"/>
      <c r="F462" s="253"/>
      <c r="G462" s="253"/>
      <c r="H462" s="253"/>
      <c r="I462" s="645"/>
      <c r="J462" s="645"/>
      <c r="K462" s="645"/>
      <c r="L462" s="259">
        <v>24819</v>
      </c>
      <c r="M462" s="740" t="s">
        <v>1417</v>
      </c>
    </row>
    <row r="463" spans="1:13" ht="21" x14ac:dyDescent="0.25">
      <c r="A463" s="203"/>
      <c r="B463" s="616"/>
      <c r="C463" s="89"/>
      <c r="D463" s="617"/>
      <c r="E463" s="89"/>
      <c r="F463" s="89"/>
      <c r="G463" s="89"/>
      <c r="H463" s="89"/>
      <c r="I463" s="610"/>
      <c r="J463" s="610"/>
      <c r="K463" s="610"/>
      <c r="L463" s="251">
        <v>24819</v>
      </c>
      <c r="M463" s="664" t="s">
        <v>1418</v>
      </c>
    </row>
    <row r="464" spans="1:13" ht="21" x14ac:dyDescent="0.25">
      <c r="A464" s="203"/>
      <c r="B464" s="616"/>
      <c r="C464" s="89"/>
      <c r="D464" s="617"/>
      <c r="E464" s="89"/>
      <c r="F464" s="89"/>
      <c r="G464" s="89"/>
      <c r="H464" s="89"/>
      <c r="I464" s="610"/>
      <c r="J464" s="610"/>
      <c r="K464" s="610"/>
      <c r="L464" s="251">
        <v>24826</v>
      </c>
      <c r="M464" s="664" t="s">
        <v>1419</v>
      </c>
    </row>
    <row r="465" spans="1:13" ht="21" x14ac:dyDescent="0.25">
      <c r="A465" s="203"/>
      <c r="B465" s="616"/>
      <c r="C465" s="89"/>
      <c r="D465" s="617"/>
      <c r="E465" s="89"/>
      <c r="F465" s="89"/>
      <c r="G465" s="89"/>
      <c r="H465" s="89"/>
      <c r="I465" s="610"/>
      <c r="J465" s="610"/>
      <c r="K465" s="610"/>
      <c r="L465" s="251">
        <v>24853</v>
      </c>
      <c r="M465" s="664" t="s">
        <v>1420</v>
      </c>
    </row>
    <row r="466" spans="1:13" ht="21" x14ac:dyDescent="0.25">
      <c r="A466" s="203"/>
      <c r="B466" s="616"/>
      <c r="C466" s="89"/>
      <c r="D466" s="617"/>
      <c r="E466" s="89"/>
      <c r="F466" s="89"/>
      <c r="G466" s="89"/>
      <c r="H466" s="89"/>
      <c r="I466" s="610"/>
      <c r="J466" s="610"/>
      <c r="K466" s="610"/>
      <c r="L466" s="251">
        <v>24865</v>
      </c>
      <c r="M466" s="664" t="s">
        <v>1421</v>
      </c>
    </row>
    <row r="467" spans="1:13" ht="21" x14ac:dyDescent="0.25">
      <c r="A467" s="203"/>
      <c r="B467" s="616"/>
      <c r="C467" s="89"/>
      <c r="D467" s="617"/>
      <c r="E467" s="89"/>
      <c r="F467" s="89"/>
      <c r="G467" s="89"/>
      <c r="H467" s="89"/>
      <c r="I467" s="610"/>
      <c r="J467" s="610"/>
      <c r="K467" s="610"/>
      <c r="L467" s="251">
        <v>24879</v>
      </c>
      <c r="M467" s="664" t="s">
        <v>1422</v>
      </c>
    </row>
    <row r="468" spans="1:13" ht="21" x14ac:dyDescent="0.25">
      <c r="A468" s="203"/>
      <c r="B468" s="616"/>
      <c r="C468" s="89"/>
      <c r="D468" s="617"/>
      <c r="E468" s="89"/>
      <c r="F468" s="89"/>
      <c r="G468" s="89"/>
      <c r="H468" s="89"/>
      <c r="I468" s="610"/>
      <c r="J468" s="610"/>
      <c r="K468" s="610"/>
      <c r="L468" s="251">
        <v>24887</v>
      </c>
      <c r="M468" s="664" t="s">
        <v>1423</v>
      </c>
    </row>
    <row r="469" spans="1:13" ht="21" x14ac:dyDescent="0.25">
      <c r="A469" s="203"/>
      <c r="B469" s="616"/>
      <c r="C469" s="89"/>
      <c r="D469" s="617"/>
      <c r="E469" s="89"/>
      <c r="F469" s="89"/>
      <c r="G469" s="89"/>
      <c r="H469" s="89"/>
      <c r="I469" s="610"/>
      <c r="J469" s="610"/>
      <c r="K469" s="610"/>
      <c r="L469" s="251">
        <v>24902</v>
      </c>
      <c r="M469" s="664" t="s">
        <v>1424</v>
      </c>
    </row>
    <row r="470" spans="1:13" ht="21" x14ac:dyDescent="0.25">
      <c r="A470" s="203"/>
      <c r="B470" s="616"/>
      <c r="C470" s="89"/>
      <c r="D470" s="617"/>
      <c r="E470" s="89"/>
      <c r="F470" s="89"/>
      <c r="G470" s="89"/>
      <c r="H470" s="89"/>
      <c r="I470" s="610"/>
      <c r="J470" s="610"/>
      <c r="K470" s="610"/>
      <c r="L470" s="251">
        <v>24915</v>
      </c>
      <c r="M470" s="664" t="s">
        <v>1425</v>
      </c>
    </row>
    <row r="471" spans="1:13" ht="21" x14ac:dyDescent="0.25">
      <c r="A471" s="203"/>
      <c r="B471" s="616"/>
      <c r="C471" s="89"/>
      <c r="D471" s="617"/>
      <c r="E471" s="89"/>
      <c r="F471" s="89"/>
      <c r="G471" s="89"/>
      <c r="H471" s="89"/>
      <c r="I471" s="610"/>
      <c r="J471" s="610"/>
      <c r="K471" s="610"/>
      <c r="L471" s="251">
        <v>24921</v>
      </c>
      <c r="M471" s="664" t="s">
        <v>1426</v>
      </c>
    </row>
    <row r="472" spans="1:13" ht="21" x14ac:dyDescent="0.25">
      <c r="A472" s="203"/>
      <c r="B472" s="616"/>
      <c r="C472" s="89"/>
      <c r="D472" s="617"/>
      <c r="E472" s="89"/>
      <c r="F472" s="89"/>
      <c r="G472" s="89"/>
      <c r="H472" s="89"/>
      <c r="I472" s="610"/>
      <c r="J472" s="610"/>
      <c r="K472" s="610"/>
      <c r="L472" s="251">
        <v>24921</v>
      </c>
      <c r="M472" s="664" t="s">
        <v>1427</v>
      </c>
    </row>
    <row r="473" spans="1:13" ht="21" x14ac:dyDescent="0.25">
      <c r="A473" s="203"/>
      <c r="B473" s="616"/>
      <c r="C473" s="89"/>
      <c r="D473" s="617"/>
      <c r="E473" s="89"/>
      <c r="F473" s="89"/>
      <c r="G473" s="89"/>
      <c r="H473" s="89"/>
      <c r="I473" s="610"/>
      <c r="J473" s="610"/>
      <c r="K473" s="610"/>
      <c r="L473" s="235"/>
      <c r="M473" s="664"/>
    </row>
    <row r="474" spans="1:13" ht="21" x14ac:dyDescent="0.25">
      <c r="A474" s="203">
        <v>31</v>
      </c>
      <c r="B474" s="616" t="s">
        <v>1428</v>
      </c>
      <c r="C474" s="89">
        <v>51600</v>
      </c>
      <c r="D474" s="617" t="s">
        <v>1175</v>
      </c>
      <c r="E474" s="89"/>
      <c r="F474" s="89"/>
      <c r="G474" s="89">
        <v>0</v>
      </c>
      <c r="H474" s="89">
        <v>0</v>
      </c>
      <c r="I474" s="610">
        <f>F474+G474+H474</f>
        <v>0</v>
      </c>
      <c r="J474" s="610">
        <f>E474+I474</f>
        <v>0</v>
      </c>
      <c r="K474" s="610"/>
      <c r="L474" s="235">
        <v>24791</v>
      </c>
      <c r="M474" s="664" t="s">
        <v>1429</v>
      </c>
    </row>
    <row r="475" spans="1:13" ht="21" x14ac:dyDescent="0.25">
      <c r="A475" s="203"/>
      <c r="B475" s="616" t="s">
        <v>1430</v>
      </c>
      <c r="C475" s="89"/>
      <c r="D475" s="617"/>
      <c r="E475" s="89"/>
      <c r="F475" s="89"/>
      <c r="G475" s="89"/>
      <c r="H475" s="89"/>
      <c r="I475" s="610"/>
      <c r="J475" s="610"/>
      <c r="K475" s="610"/>
      <c r="L475" s="704"/>
      <c r="M475" s="664" t="s">
        <v>1431</v>
      </c>
    </row>
    <row r="476" spans="1:13" ht="21" x14ac:dyDescent="0.25">
      <c r="A476" s="203"/>
      <c r="B476" s="616" t="s">
        <v>1432</v>
      </c>
      <c r="C476" s="89"/>
      <c r="D476" s="617"/>
      <c r="E476" s="89"/>
      <c r="F476" s="89"/>
      <c r="G476" s="89"/>
      <c r="H476" s="89"/>
      <c r="I476" s="610"/>
      <c r="J476" s="610"/>
      <c r="K476" s="610"/>
      <c r="L476" s="704"/>
      <c r="M476" s="664" t="s">
        <v>1433</v>
      </c>
    </row>
    <row r="477" spans="1:13" ht="21" x14ac:dyDescent="0.25">
      <c r="A477" s="203"/>
      <c r="B477" s="616" t="s">
        <v>1434</v>
      </c>
      <c r="C477" s="89"/>
      <c r="D477" s="617"/>
      <c r="E477" s="89"/>
      <c r="F477" s="89"/>
      <c r="G477" s="89"/>
      <c r="H477" s="89"/>
      <c r="I477" s="610"/>
      <c r="J477" s="610"/>
      <c r="K477" s="610"/>
      <c r="L477" s="704"/>
      <c r="M477" s="664" t="s">
        <v>1435</v>
      </c>
    </row>
    <row r="478" spans="1:13" ht="21" x14ac:dyDescent="0.25">
      <c r="A478" s="203"/>
      <c r="B478" s="616" t="s">
        <v>1436</v>
      </c>
      <c r="C478" s="89"/>
      <c r="D478" s="617"/>
      <c r="E478" s="89"/>
      <c r="F478" s="89"/>
      <c r="G478" s="89"/>
      <c r="H478" s="89"/>
      <c r="I478" s="610"/>
      <c r="J478" s="610"/>
      <c r="K478" s="610"/>
      <c r="L478" s="704"/>
      <c r="M478" s="664" t="s">
        <v>1437</v>
      </c>
    </row>
    <row r="479" spans="1:13" ht="21" x14ac:dyDescent="0.25">
      <c r="A479" s="203"/>
      <c r="B479" s="616" t="s">
        <v>1438</v>
      </c>
      <c r="C479" s="89"/>
      <c r="D479" s="617"/>
      <c r="E479" s="89"/>
      <c r="F479" s="89"/>
      <c r="G479" s="89"/>
      <c r="H479" s="89"/>
      <c r="I479" s="610"/>
      <c r="J479" s="610"/>
      <c r="K479" s="610"/>
      <c r="L479" s="138" t="s">
        <v>203</v>
      </c>
      <c r="M479" s="284" t="s">
        <v>1439</v>
      </c>
    </row>
    <row r="480" spans="1:13" ht="21" x14ac:dyDescent="0.25">
      <c r="A480" s="203"/>
      <c r="B480" s="616" t="s">
        <v>1440</v>
      </c>
      <c r="C480" s="89"/>
      <c r="D480" s="617"/>
      <c r="E480" s="89"/>
      <c r="F480" s="89"/>
      <c r="G480" s="89"/>
      <c r="H480" s="89"/>
      <c r="I480" s="610"/>
      <c r="J480" s="610"/>
      <c r="K480" s="610"/>
      <c r="L480" s="704"/>
      <c r="M480" s="284" t="s">
        <v>1441</v>
      </c>
    </row>
    <row r="481" spans="1:13" ht="21" x14ac:dyDescent="0.25">
      <c r="A481" s="203"/>
      <c r="B481" s="616" t="s">
        <v>1442</v>
      </c>
      <c r="C481" s="89"/>
      <c r="D481" s="617"/>
      <c r="E481" s="89"/>
      <c r="F481" s="89"/>
      <c r="G481" s="89"/>
      <c r="H481" s="89"/>
      <c r="I481" s="610"/>
      <c r="J481" s="610"/>
      <c r="K481" s="610"/>
      <c r="L481" s="138" t="s">
        <v>1601</v>
      </c>
      <c r="M481" s="664" t="s">
        <v>1640</v>
      </c>
    </row>
    <row r="482" spans="1:13" ht="21" x14ac:dyDescent="0.25">
      <c r="A482" s="203"/>
      <c r="B482" s="616" t="s">
        <v>1443</v>
      </c>
      <c r="C482" s="89"/>
      <c r="D482" s="617"/>
      <c r="E482" s="89"/>
      <c r="F482" s="89"/>
      <c r="G482" s="89"/>
      <c r="H482" s="89"/>
      <c r="I482" s="610"/>
      <c r="J482" s="610"/>
      <c r="K482" s="610"/>
      <c r="L482" s="704"/>
      <c r="M482" s="664" t="s">
        <v>1641</v>
      </c>
    </row>
    <row r="483" spans="1:13" ht="21" x14ac:dyDescent="0.25">
      <c r="A483" s="203"/>
      <c r="B483" s="616" t="s">
        <v>1444</v>
      </c>
      <c r="C483" s="89"/>
      <c r="D483" s="617"/>
      <c r="E483" s="89"/>
      <c r="F483" s="89"/>
      <c r="G483" s="89"/>
      <c r="H483" s="89"/>
      <c r="I483" s="610"/>
      <c r="J483" s="610"/>
      <c r="K483" s="610"/>
      <c r="L483" s="704"/>
      <c r="M483" s="664" t="s">
        <v>1642</v>
      </c>
    </row>
    <row r="484" spans="1:13" ht="21" x14ac:dyDescent="0.25">
      <c r="A484" s="203"/>
      <c r="B484" s="616" t="s">
        <v>1445</v>
      </c>
      <c r="C484" s="89"/>
      <c r="D484" s="617"/>
      <c r="E484" s="89"/>
      <c r="F484" s="89"/>
      <c r="G484" s="89"/>
      <c r="H484" s="89"/>
      <c r="I484" s="610"/>
      <c r="J484" s="610"/>
      <c r="K484" s="610"/>
      <c r="L484" s="704"/>
      <c r="M484" s="664"/>
    </row>
    <row r="485" spans="1:13" ht="21" x14ac:dyDescent="0.25">
      <c r="A485" s="203"/>
      <c r="B485" s="616"/>
      <c r="C485" s="89"/>
      <c r="D485" s="617"/>
      <c r="E485" s="89"/>
      <c r="F485" s="89"/>
      <c r="G485" s="89"/>
      <c r="H485" s="89"/>
      <c r="I485" s="610"/>
      <c r="J485" s="610"/>
      <c r="K485" s="610"/>
      <c r="L485" s="704"/>
      <c r="M485" s="664"/>
    </row>
    <row r="486" spans="1:13" ht="21" x14ac:dyDescent="0.35">
      <c r="A486" s="203">
        <v>32</v>
      </c>
      <c r="B486" s="616" t="s">
        <v>1446</v>
      </c>
      <c r="C486" s="777">
        <v>56200</v>
      </c>
      <c r="D486" s="778" t="s">
        <v>1447</v>
      </c>
      <c r="E486" s="89"/>
      <c r="F486" s="777">
        <v>56200</v>
      </c>
      <c r="G486" s="89">
        <v>0</v>
      </c>
      <c r="H486" s="89">
        <v>0</v>
      </c>
      <c r="I486" s="610">
        <f>F486+G486+H486</f>
        <v>56200</v>
      </c>
      <c r="J486" s="610">
        <f>E486+I486</f>
        <v>56200</v>
      </c>
      <c r="K486" s="610"/>
      <c r="L486" s="235">
        <v>24791</v>
      </c>
      <c r="M486" s="664" t="s">
        <v>1429</v>
      </c>
    </row>
    <row r="487" spans="1:13" ht="21" x14ac:dyDescent="0.25">
      <c r="A487" s="203"/>
      <c r="B487" s="616" t="s">
        <v>1448</v>
      </c>
      <c r="C487" s="89"/>
      <c r="D487" s="617"/>
      <c r="E487" s="89"/>
      <c r="F487" s="89"/>
      <c r="G487" s="89"/>
      <c r="H487" s="89"/>
      <c r="I487" s="610"/>
      <c r="J487" s="610"/>
      <c r="K487" s="610"/>
      <c r="L487" s="704"/>
      <c r="M487" s="664" t="s">
        <v>1449</v>
      </c>
    </row>
    <row r="488" spans="1:13" ht="21" x14ac:dyDescent="0.25">
      <c r="A488" s="203"/>
      <c r="B488" s="616" t="s">
        <v>1450</v>
      </c>
      <c r="C488" s="89"/>
      <c r="D488" s="617"/>
      <c r="E488" s="89"/>
      <c r="F488" s="89"/>
      <c r="G488" s="89"/>
      <c r="H488" s="89"/>
      <c r="I488" s="610"/>
      <c r="J488" s="610"/>
      <c r="K488" s="610"/>
      <c r="L488" s="704"/>
      <c r="M488" s="664" t="s">
        <v>1451</v>
      </c>
    </row>
    <row r="489" spans="1:13" ht="21" x14ac:dyDescent="0.25">
      <c r="A489" s="203"/>
      <c r="B489" s="616" t="s">
        <v>1452</v>
      </c>
      <c r="C489" s="89"/>
      <c r="D489" s="617"/>
      <c r="E489" s="89"/>
      <c r="F489" s="89"/>
      <c r="G489" s="89"/>
      <c r="H489" s="89"/>
      <c r="I489" s="610"/>
      <c r="J489" s="610"/>
      <c r="K489" s="610"/>
      <c r="L489" s="704"/>
      <c r="M489" s="664" t="s">
        <v>1453</v>
      </c>
    </row>
    <row r="490" spans="1:13" ht="21" x14ac:dyDescent="0.25">
      <c r="A490" s="203"/>
      <c r="B490" s="616" t="s">
        <v>1454</v>
      </c>
      <c r="C490" s="89"/>
      <c r="D490" s="617"/>
      <c r="E490" s="89"/>
      <c r="F490" s="89"/>
      <c r="G490" s="89"/>
      <c r="H490" s="89"/>
      <c r="I490" s="610"/>
      <c r="J490" s="610"/>
      <c r="K490" s="610"/>
      <c r="L490" s="704"/>
      <c r="M490" s="664"/>
    </row>
    <row r="491" spans="1:13" ht="21" x14ac:dyDescent="0.25">
      <c r="A491" s="203"/>
      <c r="B491" s="616" t="s">
        <v>1455</v>
      </c>
      <c r="C491" s="89"/>
      <c r="D491" s="617"/>
      <c r="E491" s="89"/>
      <c r="F491" s="89"/>
      <c r="G491" s="89"/>
      <c r="H491" s="89"/>
      <c r="I491" s="610"/>
      <c r="J491" s="610"/>
      <c r="K491" s="610"/>
      <c r="L491" s="704"/>
      <c r="M491" s="664"/>
    </row>
    <row r="492" spans="1:13" ht="21" x14ac:dyDescent="0.25">
      <c r="A492" s="203"/>
      <c r="B492" s="616" t="s">
        <v>1440</v>
      </c>
      <c r="C492" s="89"/>
      <c r="D492" s="617"/>
      <c r="E492" s="89"/>
      <c r="F492" s="89"/>
      <c r="G492" s="89"/>
      <c r="H492" s="89"/>
      <c r="I492" s="610"/>
      <c r="J492" s="610"/>
      <c r="K492" s="610"/>
      <c r="L492" s="704"/>
      <c r="M492" s="664"/>
    </row>
    <row r="493" spans="1:13" ht="21" x14ac:dyDescent="0.25">
      <c r="A493" s="203"/>
      <c r="B493" s="616" t="s">
        <v>1456</v>
      </c>
      <c r="C493" s="89"/>
      <c r="D493" s="617"/>
      <c r="E493" s="89"/>
      <c r="F493" s="89"/>
      <c r="G493" s="89"/>
      <c r="H493" s="89"/>
      <c r="I493" s="610"/>
      <c r="J493" s="610"/>
      <c r="K493" s="610"/>
      <c r="L493" s="704"/>
      <c r="M493" s="664"/>
    </row>
    <row r="494" spans="1:13" ht="21" x14ac:dyDescent="0.25">
      <c r="A494" s="203"/>
      <c r="B494" s="616" t="s">
        <v>1457</v>
      </c>
      <c r="C494" s="89"/>
      <c r="D494" s="617"/>
      <c r="E494" s="89"/>
      <c r="F494" s="89"/>
      <c r="G494" s="89"/>
      <c r="H494" s="89"/>
      <c r="I494" s="610"/>
      <c r="J494" s="610"/>
      <c r="K494" s="610"/>
      <c r="L494" s="704"/>
      <c r="M494" s="664"/>
    </row>
    <row r="495" spans="1:13" ht="21" x14ac:dyDescent="0.25">
      <c r="A495" s="203"/>
      <c r="B495" s="616" t="s">
        <v>1458</v>
      </c>
      <c r="C495" s="89"/>
      <c r="D495" s="617"/>
      <c r="E495" s="89"/>
      <c r="F495" s="89"/>
      <c r="G495" s="89"/>
      <c r="H495" s="89"/>
      <c r="I495" s="610"/>
      <c r="J495" s="610"/>
      <c r="K495" s="610"/>
      <c r="L495" s="704"/>
      <c r="M495" s="664"/>
    </row>
    <row r="496" spans="1:13" ht="21" x14ac:dyDescent="0.25">
      <c r="A496" s="203"/>
      <c r="B496" s="616" t="s">
        <v>1445</v>
      </c>
      <c r="C496" s="89"/>
      <c r="D496" s="617"/>
      <c r="E496" s="89"/>
      <c r="F496" s="89"/>
      <c r="G496" s="89"/>
      <c r="H496" s="89"/>
      <c r="I496" s="610"/>
      <c r="J496" s="610"/>
      <c r="K496" s="610"/>
      <c r="L496" s="704"/>
      <c r="M496" s="664"/>
    </row>
    <row r="497" spans="1:13" ht="15" customHeight="1" x14ac:dyDescent="0.25">
      <c r="A497" s="665"/>
      <c r="B497" s="167"/>
      <c r="C497" s="167"/>
      <c r="D497" s="167"/>
      <c r="E497" s="167"/>
      <c r="F497" s="167"/>
      <c r="G497" s="167"/>
      <c r="H497" s="167"/>
      <c r="I497" s="214"/>
      <c r="J497" s="214"/>
      <c r="K497" s="214"/>
      <c r="L497" s="169"/>
      <c r="M497" s="216"/>
    </row>
    <row r="498" spans="1:13" ht="15" customHeight="1" x14ac:dyDescent="0.25">
      <c r="A498" s="665"/>
      <c r="B498" s="167"/>
      <c r="C498" s="167"/>
      <c r="D498" s="167"/>
      <c r="E498" s="167"/>
      <c r="F498" s="167"/>
      <c r="G498" s="167"/>
      <c r="H498" s="167"/>
      <c r="I498" s="214"/>
      <c r="J498" s="214"/>
      <c r="K498" s="214"/>
      <c r="L498" s="169"/>
      <c r="M498" s="216"/>
    </row>
    <row r="499" spans="1:13" ht="15" customHeight="1" x14ac:dyDescent="0.25">
      <c r="A499" s="665"/>
      <c r="B499" s="167"/>
      <c r="C499" s="167"/>
      <c r="D499" s="167"/>
      <c r="E499" s="167"/>
      <c r="F499" s="167"/>
      <c r="G499" s="167"/>
      <c r="H499" s="167"/>
      <c r="I499" s="214"/>
      <c r="J499" s="214"/>
      <c r="K499" s="214"/>
      <c r="L499" s="169"/>
      <c r="M499" s="216"/>
    </row>
    <row r="500" spans="1:13" ht="21" x14ac:dyDescent="0.25">
      <c r="A500" s="203">
        <v>33</v>
      </c>
      <c r="B500" s="616" t="s">
        <v>1459</v>
      </c>
      <c r="C500" s="89">
        <v>88320</v>
      </c>
      <c r="D500" s="617" t="s">
        <v>959</v>
      </c>
      <c r="E500" s="89">
        <v>29960</v>
      </c>
      <c r="F500" s="89"/>
      <c r="G500" s="89">
        <v>28040</v>
      </c>
      <c r="H500" s="89">
        <v>30320</v>
      </c>
      <c r="I500" s="610">
        <f>F500+G500+H500</f>
        <v>58360</v>
      </c>
      <c r="J500" s="610">
        <f>E500+I500</f>
        <v>88320</v>
      </c>
      <c r="K500" s="610"/>
      <c r="L500" s="989">
        <v>24796</v>
      </c>
      <c r="M500" s="1300" t="s">
        <v>1429</v>
      </c>
    </row>
    <row r="501" spans="1:13" ht="21" x14ac:dyDescent="0.25">
      <c r="A501" s="203"/>
      <c r="B501" s="616" t="s">
        <v>1160</v>
      </c>
      <c r="C501" s="89"/>
      <c r="D501" s="617"/>
      <c r="E501" s="89"/>
      <c r="F501" s="89"/>
      <c r="G501" s="89"/>
      <c r="H501" s="89"/>
      <c r="I501" s="610"/>
      <c r="J501" s="610"/>
      <c r="K501" s="610"/>
      <c r="L501" s="1276"/>
      <c r="M501" s="1300" t="s">
        <v>1460</v>
      </c>
    </row>
    <row r="502" spans="1:13" ht="21" x14ac:dyDescent="0.25">
      <c r="A502" s="203"/>
      <c r="B502" s="616" t="s">
        <v>1461</v>
      </c>
      <c r="C502" s="89"/>
      <c r="D502" s="617"/>
      <c r="E502" s="89"/>
      <c r="F502" s="89"/>
      <c r="G502" s="89"/>
      <c r="H502" s="89"/>
      <c r="I502" s="610"/>
      <c r="J502" s="610"/>
      <c r="K502" s="610"/>
      <c r="L502" s="1276" t="s">
        <v>934</v>
      </c>
      <c r="M502" s="1292" t="s">
        <v>1462</v>
      </c>
    </row>
    <row r="503" spans="1:13" ht="21" x14ac:dyDescent="0.25">
      <c r="A503" s="203"/>
      <c r="B503" s="616" t="s">
        <v>1463</v>
      </c>
      <c r="C503" s="89"/>
      <c r="D503" s="617"/>
      <c r="E503" s="89"/>
      <c r="F503" s="89"/>
      <c r="G503" s="89"/>
      <c r="H503" s="89"/>
      <c r="I503" s="610"/>
      <c r="J503" s="610"/>
      <c r="K503" s="610"/>
      <c r="L503" s="1276"/>
      <c r="M503" s="1292" t="s">
        <v>1464</v>
      </c>
    </row>
    <row r="504" spans="1:13" ht="21" x14ac:dyDescent="0.25">
      <c r="A504" s="1092"/>
      <c r="B504" s="1301" t="s">
        <v>1465</v>
      </c>
      <c r="C504" s="1084"/>
      <c r="D504" s="1302"/>
      <c r="E504" s="1084"/>
      <c r="F504" s="1084"/>
      <c r="G504" s="1084"/>
      <c r="H504" s="1084"/>
      <c r="I504" s="1239"/>
      <c r="J504" s="1239"/>
      <c r="K504" s="1239"/>
      <c r="L504" s="1291" t="s">
        <v>959</v>
      </c>
      <c r="M504" s="1303" t="s">
        <v>1466</v>
      </c>
    </row>
    <row r="505" spans="1:13" ht="21" x14ac:dyDescent="0.25">
      <c r="A505" s="1091"/>
      <c r="B505" s="1298" t="s">
        <v>1467</v>
      </c>
      <c r="C505" s="962"/>
      <c r="D505" s="1299"/>
      <c r="E505" s="962"/>
      <c r="F505" s="962"/>
      <c r="G505" s="962"/>
      <c r="H505" s="962"/>
      <c r="I505" s="645"/>
      <c r="J505" s="645"/>
      <c r="K505" s="645"/>
      <c r="L505" s="1279" t="s">
        <v>959</v>
      </c>
      <c r="M505" s="1280" t="s">
        <v>1468</v>
      </c>
    </row>
    <row r="506" spans="1:13" ht="21" x14ac:dyDescent="0.25">
      <c r="A506" s="203"/>
      <c r="B506" s="616" t="s">
        <v>1469</v>
      </c>
      <c r="C506" s="89"/>
      <c r="D506" s="617"/>
      <c r="E506" s="89"/>
      <c r="F506" s="89"/>
      <c r="G506" s="89"/>
      <c r="H506" s="89"/>
      <c r="I506" s="610"/>
      <c r="J506" s="610"/>
      <c r="K506" s="610"/>
      <c r="L506" s="704"/>
      <c r="M506" s="664" t="s">
        <v>30</v>
      </c>
    </row>
    <row r="507" spans="1:13" ht="21" x14ac:dyDescent="0.25">
      <c r="A507" s="203"/>
      <c r="B507" s="616" t="s">
        <v>1245</v>
      </c>
      <c r="C507" s="89"/>
      <c r="D507" s="617"/>
      <c r="E507" s="89"/>
      <c r="F507" s="89"/>
      <c r="G507" s="89"/>
      <c r="H507" s="89"/>
      <c r="I507" s="610"/>
      <c r="J507" s="610"/>
      <c r="K507" s="610"/>
      <c r="L507" s="251">
        <v>24858</v>
      </c>
      <c r="M507" s="664" t="s">
        <v>1470</v>
      </c>
    </row>
    <row r="508" spans="1:13" ht="21" x14ac:dyDescent="0.25">
      <c r="A508" s="203"/>
      <c r="B508" s="616" t="s">
        <v>1471</v>
      </c>
      <c r="C508" s="89"/>
      <c r="D508" s="617"/>
      <c r="E508" s="89"/>
      <c r="F508" s="89"/>
      <c r="G508" s="89"/>
      <c r="H508" s="89"/>
      <c r="I508" s="610"/>
      <c r="J508" s="610"/>
      <c r="K508" s="610"/>
      <c r="L508" s="251">
        <v>24909</v>
      </c>
      <c r="M508" s="664" t="s">
        <v>1472</v>
      </c>
    </row>
    <row r="509" spans="1:13" ht="21" x14ac:dyDescent="0.25">
      <c r="A509" s="203"/>
      <c r="B509" s="616" t="s">
        <v>1473</v>
      </c>
      <c r="C509" s="89"/>
      <c r="D509" s="617"/>
      <c r="E509" s="89"/>
      <c r="F509" s="89"/>
      <c r="G509" s="89"/>
      <c r="H509" s="89"/>
      <c r="I509" s="610"/>
      <c r="J509" s="610"/>
      <c r="K509" s="610"/>
      <c r="L509" s="235">
        <v>24921</v>
      </c>
      <c r="M509" s="664" t="s">
        <v>1474</v>
      </c>
    </row>
    <row r="510" spans="1:13" ht="21" x14ac:dyDescent="0.25">
      <c r="A510" s="203"/>
      <c r="B510" s="616" t="s">
        <v>1475</v>
      </c>
      <c r="C510" s="89"/>
      <c r="D510" s="617"/>
      <c r="E510" s="89"/>
      <c r="F510" s="89"/>
      <c r="G510" s="89"/>
      <c r="H510" s="89"/>
      <c r="I510" s="610"/>
      <c r="J510" s="610"/>
      <c r="K510" s="610"/>
      <c r="L510" s="704"/>
      <c r="M510" s="664"/>
    </row>
    <row r="511" spans="1:13" ht="21" x14ac:dyDescent="0.25">
      <c r="A511" s="276"/>
      <c r="B511" s="776" t="s">
        <v>1476</v>
      </c>
      <c r="C511" s="253"/>
      <c r="D511" s="706"/>
      <c r="E511" s="253"/>
      <c r="F511" s="253"/>
      <c r="G511" s="253"/>
      <c r="H511" s="253"/>
      <c r="I511" s="645"/>
      <c r="J511" s="645"/>
      <c r="K511" s="645"/>
      <c r="L511" s="779"/>
      <c r="M511" s="740"/>
    </row>
    <row r="512" spans="1:13" ht="21" x14ac:dyDescent="0.25">
      <c r="A512" s="203"/>
      <c r="B512" s="616" t="s">
        <v>1477</v>
      </c>
      <c r="C512" s="89"/>
      <c r="D512" s="617"/>
      <c r="E512" s="89"/>
      <c r="F512" s="89"/>
      <c r="G512" s="89"/>
      <c r="H512" s="89"/>
      <c r="I512" s="610"/>
      <c r="J512" s="610"/>
      <c r="K512" s="610"/>
      <c r="L512" s="704"/>
      <c r="M512" s="664"/>
    </row>
    <row r="513" spans="1:13" ht="21" x14ac:dyDescent="0.25">
      <c r="A513" s="203"/>
      <c r="B513" s="616" t="s">
        <v>1478</v>
      </c>
      <c r="C513" s="89"/>
      <c r="D513" s="617"/>
      <c r="E513" s="89"/>
      <c r="F513" s="89"/>
      <c r="G513" s="89"/>
      <c r="H513" s="89"/>
      <c r="I513" s="610"/>
      <c r="J513" s="610"/>
      <c r="K513" s="610"/>
      <c r="L513" s="704"/>
      <c r="M513" s="664"/>
    </row>
    <row r="514" spans="1:13" ht="21" x14ac:dyDescent="0.25">
      <c r="A514" s="203"/>
      <c r="B514" s="616" t="s">
        <v>1479</v>
      </c>
      <c r="C514" s="89"/>
      <c r="D514" s="617"/>
      <c r="E514" s="89"/>
      <c r="F514" s="89"/>
      <c r="G514" s="89"/>
      <c r="H514" s="89"/>
      <c r="I514" s="610"/>
      <c r="J514" s="610"/>
      <c r="K514" s="610"/>
      <c r="L514" s="704"/>
      <c r="M514" s="664"/>
    </row>
    <row r="515" spans="1:13" ht="21" x14ac:dyDescent="0.25">
      <c r="A515" s="203"/>
      <c r="B515" s="616" t="s">
        <v>1480</v>
      </c>
      <c r="C515" s="89"/>
      <c r="D515" s="617"/>
      <c r="E515" s="89"/>
      <c r="F515" s="89"/>
      <c r="G515" s="89"/>
      <c r="H515" s="89"/>
      <c r="I515" s="610"/>
      <c r="J515" s="610"/>
      <c r="K515" s="610"/>
      <c r="L515" s="1276"/>
      <c r="M515" s="1292"/>
    </row>
    <row r="516" spans="1:13" ht="21" x14ac:dyDescent="0.25">
      <c r="A516" s="203"/>
      <c r="B516" s="616" t="s">
        <v>1481</v>
      </c>
      <c r="C516" s="89"/>
      <c r="D516" s="617"/>
      <c r="E516" s="89"/>
      <c r="F516" s="89"/>
      <c r="G516" s="89"/>
      <c r="H516" s="89"/>
      <c r="I516" s="610"/>
      <c r="J516" s="610"/>
      <c r="K516" s="610"/>
      <c r="L516" s="1276"/>
      <c r="M516" s="1292"/>
    </row>
    <row r="517" spans="1:13" ht="21" x14ac:dyDescent="0.25">
      <c r="A517" s="276"/>
      <c r="B517" s="776" t="s">
        <v>1482</v>
      </c>
      <c r="C517" s="253"/>
      <c r="D517" s="706"/>
      <c r="E517" s="253"/>
      <c r="F517" s="253"/>
      <c r="G517" s="253"/>
      <c r="H517" s="253"/>
      <c r="I517" s="645"/>
      <c r="J517" s="645"/>
      <c r="K517" s="645"/>
      <c r="L517" s="779"/>
      <c r="M517" s="740"/>
    </row>
    <row r="518" spans="1:13" ht="21" x14ac:dyDescent="0.25">
      <c r="A518" s="203"/>
      <c r="B518" s="616" t="s">
        <v>1483</v>
      </c>
      <c r="C518" s="89"/>
      <c r="D518" s="617"/>
      <c r="E518" s="89"/>
      <c r="F518" s="89"/>
      <c r="G518" s="89"/>
      <c r="H518" s="89"/>
      <c r="I518" s="610"/>
      <c r="J518" s="610"/>
      <c r="K518" s="610"/>
      <c r="L518" s="704"/>
      <c r="M518" s="664"/>
    </row>
    <row r="519" spans="1:13" ht="21" x14ac:dyDescent="0.25">
      <c r="A519" s="203"/>
      <c r="B519" s="616" t="s">
        <v>1484</v>
      </c>
      <c r="C519" s="89"/>
      <c r="D519" s="617"/>
      <c r="E519" s="89"/>
      <c r="F519" s="89"/>
      <c r="G519" s="89"/>
      <c r="H519" s="89"/>
      <c r="I519" s="610"/>
      <c r="J519" s="610"/>
      <c r="K519" s="610"/>
      <c r="L519" s="704"/>
      <c r="M519" s="664"/>
    </row>
    <row r="520" spans="1:13" ht="21" x14ac:dyDescent="0.25">
      <c r="A520" s="203"/>
      <c r="B520" s="616" t="s">
        <v>1485</v>
      </c>
      <c r="C520" s="89"/>
      <c r="D520" s="617"/>
      <c r="E520" s="89"/>
      <c r="F520" s="89"/>
      <c r="G520" s="89"/>
      <c r="H520" s="89"/>
      <c r="I520" s="610"/>
      <c r="J520" s="610"/>
      <c r="K520" s="610"/>
      <c r="L520" s="704"/>
      <c r="M520" s="664"/>
    </row>
    <row r="521" spans="1:13" ht="21" x14ac:dyDescent="0.25">
      <c r="A521" s="203"/>
      <c r="B521" s="616" t="s">
        <v>1486</v>
      </c>
      <c r="C521" s="89"/>
      <c r="D521" s="617"/>
      <c r="E521" s="89"/>
      <c r="F521" s="89"/>
      <c r="G521" s="89"/>
      <c r="H521" s="89"/>
      <c r="I521" s="610"/>
      <c r="J521" s="610"/>
      <c r="K521" s="610"/>
      <c r="L521" s="704"/>
      <c r="M521" s="664"/>
    </row>
    <row r="522" spans="1:13" ht="21" x14ac:dyDescent="0.25">
      <c r="A522" s="203"/>
      <c r="B522" s="616"/>
      <c r="C522" s="280"/>
      <c r="D522" s="417"/>
      <c r="E522" s="280"/>
      <c r="F522" s="280"/>
      <c r="G522" s="280"/>
      <c r="H522" s="280"/>
      <c r="I522" s="610"/>
      <c r="J522" s="610"/>
      <c r="K522" s="221"/>
      <c r="L522" s="704"/>
      <c r="M522" s="664"/>
    </row>
    <row r="523" spans="1:13" ht="21" x14ac:dyDescent="0.25">
      <c r="A523" s="203">
        <v>34</v>
      </c>
      <c r="B523" s="616" t="s">
        <v>1487</v>
      </c>
      <c r="C523" s="280">
        <v>79600</v>
      </c>
      <c r="D523" s="417" t="s">
        <v>531</v>
      </c>
      <c r="E523" s="280"/>
      <c r="F523" s="280"/>
      <c r="G523" s="280">
        <v>79600</v>
      </c>
      <c r="H523" s="280"/>
      <c r="I523" s="610">
        <f>F523+G523+H523</f>
        <v>79600</v>
      </c>
      <c r="J523" s="610">
        <f>E523+I523</f>
        <v>79600</v>
      </c>
      <c r="K523" s="221"/>
      <c r="L523" s="704"/>
      <c r="M523" s="618" t="s">
        <v>1488</v>
      </c>
    </row>
    <row r="524" spans="1:13" ht="21" x14ac:dyDescent="0.3">
      <c r="A524" s="203"/>
      <c r="B524" s="780" t="s">
        <v>1160</v>
      </c>
      <c r="C524" s="280"/>
      <c r="D524" s="417"/>
      <c r="E524" s="280"/>
      <c r="F524" s="280"/>
      <c r="G524" s="280"/>
      <c r="H524" s="280"/>
      <c r="I524" s="610"/>
      <c r="J524" s="610"/>
      <c r="K524" s="221"/>
      <c r="L524" s="704"/>
      <c r="M524" s="618" t="s">
        <v>1489</v>
      </c>
    </row>
    <row r="525" spans="1:13" ht="21" x14ac:dyDescent="0.3">
      <c r="A525" s="203"/>
      <c r="B525" s="780" t="s">
        <v>1490</v>
      </c>
      <c r="C525" s="280"/>
      <c r="D525" s="417"/>
      <c r="E525" s="280"/>
      <c r="F525" s="280"/>
      <c r="G525" s="280"/>
      <c r="H525" s="280"/>
      <c r="I525" s="610"/>
      <c r="J525" s="610"/>
      <c r="K525" s="221"/>
      <c r="L525" s="235">
        <v>24928</v>
      </c>
      <c r="M525" s="618" t="s">
        <v>1649</v>
      </c>
    </row>
    <row r="526" spans="1:13" ht="21" x14ac:dyDescent="0.3">
      <c r="A526" s="203"/>
      <c r="B526" s="780" t="s">
        <v>1491</v>
      </c>
      <c r="C526" s="280"/>
      <c r="D526" s="417"/>
      <c r="E526" s="280"/>
      <c r="F526" s="280"/>
      <c r="G526" s="280"/>
      <c r="H526" s="280"/>
      <c r="I526" s="610"/>
      <c r="J526" s="610"/>
      <c r="K526" s="221"/>
      <c r="L526" s="704"/>
      <c r="M526" s="618"/>
    </row>
    <row r="527" spans="1:13" ht="21" x14ac:dyDescent="0.3">
      <c r="A527" s="203"/>
      <c r="B527" s="780" t="s">
        <v>1492</v>
      </c>
      <c r="C527" s="280"/>
      <c r="D527" s="417"/>
      <c r="E527" s="280"/>
      <c r="F527" s="280"/>
      <c r="G527" s="280"/>
      <c r="H527" s="280"/>
      <c r="I527" s="610"/>
      <c r="J527" s="610"/>
      <c r="K527" s="221"/>
      <c r="L527" s="704"/>
      <c r="M527" s="618"/>
    </row>
    <row r="528" spans="1:13" ht="21" x14ac:dyDescent="0.3">
      <c r="A528" s="203"/>
      <c r="B528" s="780" t="s">
        <v>1493</v>
      </c>
      <c r="C528" s="280"/>
      <c r="D528" s="417"/>
      <c r="E528" s="280"/>
      <c r="F528" s="280"/>
      <c r="G528" s="280"/>
      <c r="H528" s="280"/>
      <c r="I528" s="610"/>
      <c r="J528" s="610"/>
      <c r="K528" s="221"/>
      <c r="L528" s="704"/>
      <c r="M528" s="618"/>
    </row>
    <row r="529" spans="1:13" ht="21" x14ac:dyDescent="0.3">
      <c r="A529" s="203"/>
      <c r="B529" s="780" t="s">
        <v>1494</v>
      </c>
      <c r="C529" s="280"/>
      <c r="D529" s="417"/>
      <c r="E529" s="280"/>
      <c r="F529" s="280"/>
      <c r="G529" s="280"/>
      <c r="H529" s="280"/>
      <c r="I529" s="610"/>
      <c r="J529" s="610"/>
      <c r="K529" s="221"/>
      <c r="L529" s="704"/>
      <c r="M529" s="618"/>
    </row>
    <row r="530" spans="1:13" ht="21" x14ac:dyDescent="0.3">
      <c r="A530" s="203"/>
      <c r="B530" s="780" t="s">
        <v>1495</v>
      </c>
      <c r="C530" s="280"/>
      <c r="D530" s="417"/>
      <c r="E530" s="280"/>
      <c r="F530" s="280"/>
      <c r="G530" s="280"/>
      <c r="H530" s="280"/>
      <c r="I530" s="610"/>
      <c r="J530" s="610"/>
      <c r="K530" s="214"/>
      <c r="L530" s="169"/>
      <c r="M530" s="216"/>
    </row>
    <row r="531" spans="1:13" ht="21" x14ac:dyDescent="0.3">
      <c r="A531" s="203"/>
      <c r="B531" s="780" t="s">
        <v>1496</v>
      </c>
      <c r="C531" s="280"/>
      <c r="D531" s="417"/>
      <c r="E531" s="280"/>
      <c r="F531" s="280"/>
      <c r="G531" s="280"/>
      <c r="H531" s="280"/>
      <c r="I531" s="610"/>
      <c r="J531" s="610"/>
      <c r="K531" s="214"/>
      <c r="L531" s="169"/>
      <c r="M531" s="216"/>
    </row>
    <row r="532" spans="1:13" ht="21" x14ac:dyDescent="0.25">
      <c r="A532" s="263"/>
      <c r="B532" s="775"/>
      <c r="C532" s="283"/>
      <c r="D532" s="753"/>
      <c r="E532" s="283"/>
      <c r="F532" s="283"/>
      <c r="G532" s="283"/>
      <c r="H532" s="283"/>
      <c r="I532" s="644"/>
      <c r="J532" s="644"/>
      <c r="K532" s="243"/>
      <c r="L532" s="781"/>
      <c r="M532" s="407"/>
    </row>
    <row r="533" spans="1:13" ht="21" x14ac:dyDescent="0.25">
      <c r="A533" s="782"/>
      <c r="B533" s="782" t="s">
        <v>39</v>
      </c>
      <c r="C533" s="783">
        <f>SUM(C10:C532)</f>
        <v>24074920</v>
      </c>
      <c r="D533" s="784"/>
      <c r="E533" s="783">
        <f t="shared" ref="E533:J533" si="0">SUM(E10:E532)</f>
        <v>5136622.5600000005</v>
      </c>
      <c r="F533" s="783">
        <f t="shared" si="0"/>
        <v>56200</v>
      </c>
      <c r="G533" s="783">
        <f t="shared" si="0"/>
        <v>13488473.699999999</v>
      </c>
      <c r="H533" s="783">
        <f t="shared" si="0"/>
        <v>12532778.74</v>
      </c>
      <c r="I533" s="783">
        <f t="shared" si="0"/>
        <v>18812672.440000001</v>
      </c>
      <c r="J533" s="783">
        <f t="shared" si="0"/>
        <v>23949295</v>
      </c>
      <c r="K533" s="785"/>
      <c r="L533" s="301"/>
      <c r="M533" s="786"/>
    </row>
    <row r="534" spans="1:13" ht="15" customHeight="1" x14ac:dyDescent="0.25">
      <c r="A534" s="697"/>
    </row>
    <row r="535" spans="1:13" x14ac:dyDescent="0.25">
      <c r="A535" s="697"/>
    </row>
    <row r="536" spans="1:13" x14ac:dyDescent="0.25">
      <c r="A536" s="697"/>
    </row>
    <row r="537" spans="1:13" x14ac:dyDescent="0.25">
      <c r="A537" s="697"/>
    </row>
    <row r="538" spans="1:13" x14ac:dyDescent="0.25">
      <c r="A538" s="697"/>
    </row>
    <row r="539" spans="1:13" x14ac:dyDescent="0.25">
      <c r="A539" s="697"/>
    </row>
    <row r="540" spans="1:13" x14ac:dyDescent="0.25">
      <c r="A540" s="697"/>
    </row>
    <row r="541" spans="1:13" x14ac:dyDescent="0.25">
      <c r="A541" s="697"/>
    </row>
    <row r="542" spans="1:13" x14ac:dyDescent="0.25">
      <c r="A542" s="697"/>
    </row>
    <row r="543" spans="1:13" x14ac:dyDescent="0.25">
      <c r="A543" s="697"/>
    </row>
    <row r="544" spans="1:13" x14ac:dyDescent="0.25">
      <c r="A544" s="697"/>
    </row>
    <row r="545" spans="1:1" x14ac:dyDescent="0.25">
      <c r="A545" s="697"/>
    </row>
    <row r="546" spans="1:1" x14ac:dyDescent="0.25">
      <c r="A546" s="697"/>
    </row>
    <row r="547" spans="1:1" x14ac:dyDescent="0.25">
      <c r="A547" s="697"/>
    </row>
    <row r="548" spans="1:1" x14ac:dyDescent="0.25">
      <c r="A548" s="697"/>
    </row>
    <row r="549" spans="1:1" x14ac:dyDescent="0.25">
      <c r="A549" s="697"/>
    </row>
    <row r="550" spans="1:1" x14ac:dyDescent="0.25">
      <c r="A550" s="697"/>
    </row>
    <row r="551" spans="1:1" x14ac:dyDescent="0.25">
      <c r="A551" s="697"/>
    </row>
    <row r="552" spans="1:1" x14ac:dyDescent="0.25">
      <c r="A552" s="697"/>
    </row>
    <row r="553" spans="1:1" x14ac:dyDescent="0.25">
      <c r="A553" s="697"/>
    </row>
    <row r="554" spans="1:1" x14ac:dyDescent="0.25">
      <c r="A554" s="697"/>
    </row>
    <row r="555" spans="1:1" x14ac:dyDescent="0.25">
      <c r="A555" s="697"/>
    </row>
    <row r="556" spans="1:1" x14ac:dyDescent="0.25">
      <c r="A556" s="697"/>
    </row>
    <row r="557" spans="1:1" x14ac:dyDescent="0.25">
      <c r="A557" s="697"/>
    </row>
    <row r="558" spans="1:1" x14ac:dyDescent="0.25">
      <c r="A558" s="697"/>
    </row>
    <row r="559" spans="1:1" x14ac:dyDescent="0.25">
      <c r="A559" s="697"/>
    </row>
    <row r="560" spans="1:1" x14ac:dyDescent="0.25">
      <c r="A560" s="697"/>
    </row>
    <row r="561" spans="1:1" x14ac:dyDescent="0.25">
      <c r="A561" s="697"/>
    </row>
    <row r="562" spans="1:1" x14ac:dyDescent="0.25">
      <c r="A562" s="697"/>
    </row>
    <row r="563" spans="1:1" x14ac:dyDescent="0.25">
      <c r="A563" s="697"/>
    </row>
    <row r="564" spans="1:1" x14ac:dyDescent="0.25">
      <c r="A564" s="697"/>
    </row>
    <row r="565" spans="1:1" x14ac:dyDescent="0.25">
      <c r="A565" s="697"/>
    </row>
    <row r="566" spans="1:1" x14ac:dyDescent="0.25">
      <c r="A566" s="697"/>
    </row>
    <row r="567" spans="1:1" x14ac:dyDescent="0.25">
      <c r="A567" s="697"/>
    </row>
    <row r="568" spans="1:1" x14ac:dyDescent="0.25">
      <c r="A568" s="697"/>
    </row>
    <row r="569" spans="1:1" x14ac:dyDescent="0.25">
      <c r="A569" s="697"/>
    </row>
    <row r="570" spans="1:1" x14ac:dyDescent="0.25">
      <c r="A570" s="697"/>
    </row>
    <row r="571" spans="1:1" x14ac:dyDescent="0.25">
      <c r="A571" s="697"/>
    </row>
    <row r="572" spans="1:1" x14ac:dyDescent="0.25">
      <c r="A572" s="697"/>
    </row>
    <row r="573" spans="1:1" x14ac:dyDescent="0.25">
      <c r="A573" s="697"/>
    </row>
    <row r="574" spans="1:1" x14ac:dyDescent="0.25">
      <c r="A574" s="697"/>
    </row>
    <row r="575" spans="1:1" x14ac:dyDescent="0.25">
      <c r="A575" s="697"/>
    </row>
    <row r="576" spans="1:1" x14ac:dyDescent="0.25">
      <c r="A576" s="697"/>
    </row>
    <row r="577" spans="1:1" x14ac:dyDescent="0.25">
      <c r="A577" s="697"/>
    </row>
    <row r="578" spans="1:1" x14ac:dyDescent="0.25">
      <c r="A578" s="697"/>
    </row>
    <row r="579" spans="1:1" x14ac:dyDescent="0.25">
      <c r="A579" s="697"/>
    </row>
    <row r="580" spans="1:1" x14ac:dyDescent="0.25">
      <c r="A580" s="697"/>
    </row>
    <row r="581" spans="1:1" x14ac:dyDescent="0.25">
      <c r="A581" s="697"/>
    </row>
    <row r="582" spans="1:1" x14ac:dyDescent="0.25">
      <c r="A582" s="697"/>
    </row>
    <row r="583" spans="1:1" x14ac:dyDescent="0.25">
      <c r="A583" s="697"/>
    </row>
    <row r="584" spans="1:1" x14ac:dyDescent="0.25">
      <c r="A584" s="697"/>
    </row>
    <row r="585" spans="1:1" x14ac:dyDescent="0.25">
      <c r="A585" s="697"/>
    </row>
    <row r="586" spans="1:1" x14ac:dyDescent="0.25">
      <c r="A586" s="697"/>
    </row>
    <row r="587" spans="1:1" x14ac:dyDescent="0.25">
      <c r="A587" s="697"/>
    </row>
    <row r="588" spans="1:1" x14ac:dyDescent="0.25">
      <c r="A588" s="697"/>
    </row>
    <row r="589" spans="1:1" x14ac:dyDescent="0.25">
      <c r="A589" s="697"/>
    </row>
    <row r="590" spans="1:1" x14ac:dyDescent="0.25">
      <c r="A590" s="697"/>
    </row>
    <row r="591" spans="1:1" x14ac:dyDescent="0.25">
      <c r="A591" s="697"/>
    </row>
    <row r="592" spans="1:1" x14ac:dyDescent="0.25">
      <c r="A592" s="697"/>
    </row>
    <row r="593" spans="1:1" x14ac:dyDescent="0.25">
      <c r="A593" s="697"/>
    </row>
    <row r="594" spans="1:1" x14ac:dyDescent="0.25">
      <c r="A594" s="697"/>
    </row>
    <row r="595" spans="1:1" x14ac:dyDescent="0.25">
      <c r="A595" s="697"/>
    </row>
    <row r="596" spans="1:1" x14ac:dyDescent="0.25">
      <c r="A596" s="697"/>
    </row>
    <row r="597" spans="1:1" x14ac:dyDescent="0.25">
      <c r="A597" s="697"/>
    </row>
    <row r="598" spans="1:1" x14ac:dyDescent="0.25">
      <c r="A598" s="697"/>
    </row>
    <row r="599" spans="1:1" x14ac:dyDescent="0.25">
      <c r="A599" s="697"/>
    </row>
    <row r="600" spans="1:1" x14ac:dyDescent="0.25">
      <c r="A600" s="697"/>
    </row>
    <row r="601" spans="1:1" x14ac:dyDescent="0.25">
      <c r="A601" s="697"/>
    </row>
    <row r="602" spans="1:1" x14ac:dyDescent="0.25">
      <c r="A602" s="697"/>
    </row>
    <row r="603" spans="1:1" x14ac:dyDescent="0.25">
      <c r="A603" s="697"/>
    </row>
    <row r="604" spans="1:1" x14ac:dyDescent="0.25">
      <c r="A604" s="697"/>
    </row>
    <row r="605" spans="1:1" x14ac:dyDescent="0.25">
      <c r="A605" s="697"/>
    </row>
    <row r="606" spans="1:1" x14ac:dyDescent="0.25">
      <c r="A606" s="697"/>
    </row>
    <row r="607" spans="1:1" x14ac:dyDescent="0.25">
      <c r="A607" s="697"/>
    </row>
    <row r="608" spans="1:1" x14ac:dyDescent="0.25">
      <c r="A608" s="697"/>
    </row>
    <row r="609" spans="1:1" x14ac:dyDescent="0.25">
      <c r="A609" s="697"/>
    </row>
    <row r="610" spans="1:1" x14ac:dyDescent="0.25">
      <c r="A610" s="697"/>
    </row>
    <row r="611" spans="1:1" x14ac:dyDescent="0.25">
      <c r="A611" s="697"/>
    </row>
    <row r="612" spans="1:1" x14ac:dyDescent="0.25">
      <c r="A612" s="697"/>
    </row>
    <row r="613" spans="1:1" x14ac:dyDescent="0.25">
      <c r="A613" s="697"/>
    </row>
    <row r="614" spans="1:1" x14ac:dyDescent="0.25">
      <c r="A614" s="697"/>
    </row>
    <row r="615" spans="1:1" x14ac:dyDescent="0.25">
      <c r="A615" s="697"/>
    </row>
    <row r="616" spans="1:1" x14ac:dyDescent="0.25">
      <c r="A616" s="697"/>
    </row>
    <row r="617" spans="1:1" x14ac:dyDescent="0.25">
      <c r="A617" s="697"/>
    </row>
    <row r="618" spans="1:1" x14ac:dyDescent="0.25">
      <c r="A618" s="697"/>
    </row>
    <row r="619" spans="1:1" x14ac:dyDescent="0.25">
      <c r="A619" s="697"/>
    </row>
    <row r="620" spans="1:1" x14ac:dyDescent="0.25">
      <c r="A620" s="697"/>
    </row>
    <row r="621" spans="1:1" x14ac:dyDescent="0.25">
      <c r="A621" s="697"/>
    </row>
    <row r="622" spans="1:1" x14ac:dyDescent="0.25">
      <c r="A622" s="697"/>
    </row>
    <row r="623" spans="1:1" x14ac:dyDescent="0.25">
      <c r="A623" s="697"/>
    </row>
    <row r="624" spans="1:1" x14ac:dyDescent="0.25">
      <c r="A624" s="697"/>
    </row>
    <row r="625" spans="1:1" x14ac:dyDescent="0.25">
      <c r="A625" s="697"/>
    </row>
    <row r="626" spans="1:1" x14ac:dyDescent="0.25">
      <c r="A626" s="697"/>
    </row>
    <row r="627" spans="1:1" x14ac:dyDescent="0.25">
      <c r="A627" s="697"/>
    </row>
    <row r="628" spans="1:1" x14ac:dyDescent="0.25">
      <c r="A628" s="697"/>
    </row>
    <row r="629" spans="1:1" x14ac:dyDescent="0.25">
      <c r="A629" s="697"/>
    </row>
    <row r="630" spans="1:1" x14ac:dyDescent="0.25">
      <c r="A630" s="697"/>
    </row>
    <row r="631" spans="1:1" x14ac:dyDescent="0.25">
      <c r="A631" s="697"/>
    </row>
    <row r="632" spans="1:1" x14ac:dyDescent="0.25">
      <c r="A632" s="697"/>
    </row>
    <row r="633" spans="1:1" x14ac:dyDescent="0.25">
      <c r="A633" s="697"/>
    </row>
    <row r="634" spans="1:1" x14ac:dyDescent="0.25">
      <c r="A634" s="697"/>
    </row>
    <row r="635" spans="1:1" x14ac:dyDescent="0.25">
      <c r="A635" s="697"/>
    </row>
    <row r="636" spans="1:1" x14ac:dyDescent="0.25">
      <c r="A636" s="697"/>
    </row>
    <row r="637" spans="1:1" x14ac:dyDescent="0.25">
      <c r="A637" s="697"/>
    </row>
    <row r="638" spans="1:1" x14ac:dyDescent="0.25">
      <c r="A638" s="697"/>
    </row>
    <row r="639" spans="1:1" x14ac:dyDescent="0.25">
      <c r="A639" s="697"/>
    </row>
    <row r="640" spans="1:1" x14ac:dyDescent="0.25">
      <c r="A640" s="697"/>
    </row>
    <row r="641" spans="1:1" x14ac:dyDescent="0.25">
      <c r="A641" s="697"/>
    </row>
    <row r="642" spans="1:1" x14ac:dyDescent="0.25">
      <c r="A642" s="697"/>
    </row>
    <row r="643" spans="1:1" x14ac:dyDescent="0.25">
      <c r="A643" s="697"/>
    </row>
    <row r="644" spans="1:1" x14ac:dyDescent="0.25">
      <c r="A644" s="697"/>
    </row>
    <row r="645" spans="1:1" x14ac:dyDescent="0.25">
      <c r="A645" s="697"/>
    </row>
    <row r="646" spans="1:1" x14ac:dyDescent="0.25">
      <c r="A646" s="697"/>
    </row>
    <row r="647" spans="1:1" x14ac:dyDescent="0.25">
      <c r="A647" s="697"/>
    </row>
    <row r="648" spans="1:1" x14ac:dyDescent="0.25">
      <c r="A648" s="697"/>
    </row>
    <row r="649" spans="1:1" x14ac:dyDescent="0.25">
      <c r="A649" s="697"/>
    </row>
    <row r="650" spans="1:1" x14ac:dyDescent="0.25">
      <c r="A650" s="697"/>
    </row>
    <row r="651" spans="1:1" x14ac:dyDescent="0.25">
      <c r="A651" s="697"/>
    </row>
    <row r="652" spans="1:1" x14ac:dyDescent="0.25">
      <c r="A652" s="697"/>
    </row>
    <row r="653" spans="1:1" x14ac:dyDescent="0.25">
      <c r="A653" s="697"/>
    </row>
    <row r="654" spans="1:1" x14ac:dyDescent="0.25">
      <c r="A654" s="697"/>
    </row>
    <row r="655" spans="1:1" x14ac:dyDescent="0.25">
      <c r="A655" s="697"/>
    </row>
    <row r="656" spans="1:1" x14ac:dyDescent="0.25">
      <c r="A656" s="697"/>
    </row>
    <row r="657" spans="1:1" x14ac:dyDescent="0.25">
      <c r="A657" s="697"/>
    </row>
    <row r="658" spans="1:1" x14ac:dyDescent="0.25">
      <c r="A658" s="697"/>
    </row>
    <row r="659" spans="1:1" x14ac:dyDescent="0.25">
      <c r="A659" s="697"/>
    </row>
    <row r="660" spans="1:1" x14ac:dyDescent="0.25">
      <c r="A660" s="697"/>
    </row>
    <row r="661" spans="1:1" x14ac:dyDescent="0.25">
      <c r="A661" s="697"/>
    </row>
    <row r="662" spans="1:1" x14ac:dyDescent="0.25">
      <c r="A662" s="697"/>
    </row>
    <row r="663" spans="1:1" x14ac:dyDescent="0.25">
      <c r="A663" s="697"/>
    </row>
    <row r="664" spans="1:1" x14ac:dyDescent="0.25">
      <c r="A664" s="697"/>
    </row>
    <row r="665" spans="1:1" x14ac:dyDescent="0.25">
      <c r="A665" s="697"/>
    </row>
    <row r="666" spans="1:1" x14ac:dyDescent="0.25">
      <c r="A666" s="697"/>
    </row>
    <row r="667" spans="1:1" x14ac:dyDescent="0.25">
      <c r="A667" s="697"/>
    </row>
    <row r="668" spans="1:1" x14ac:dyDescent="0.25">
      <c r="A668" s="697"/>
    </row>
    <row r="669" spans="1:1" x14ac:dyDescent="0.25">
      <c r="A669" s="697"/>
    </row>
    <row r="670" spans="1:1" x14ac:dyDescent="0.25">
      <c r="A670" s="697"/>
    </row>
    <row r="671" spans="1:1" x14ac:dyDescent="0.25">
      <c r="A671" s="697"/>
    </row>
    <row r="672" spans="1:1" x14ac:dyDescent="0.25">
      <c r="A672" s="697"/>
    </row>
    <row r="673" spans="1:1" x14ac:dyDescent="0.25">
      <c r="A673" s="697"/>
    </row>
    <row r="674" spans="1:1" x14ac:dyDescent="0.25">
      <c r="A674" s="697"/>
    </row>
    <row r="675" spans="1:1" x14ac:dyDescent="0.25">
      <c r="A675" s="697"/>
    </row>
    <row r="676" spans="1:1" x14ac:dyDescent="0.25">
      <c r="A676" s="697"/>
    </row>
    <row r="677" spans="1:1" x14ac:dyDescent="0.25">
      <c r="A677" s="697"/>
    </row>
    <row r="678" spans="1:1" x14ac:dyDescent="0.25">
      <c r="A678" s="697"/>
    </row>
    <row r="679" spans="1:1" x14ac:dyDescent="0.25">
      <c r="A679" s="697"/>
    </row>
    <row r="680" spans="1:1" x14ac:dyDescent="0.25">
      <c r="A680" s="697"/>
    </row>
    <row r="681" spans="1:1" x14ac:dyDescent="0.25">
      <c r="A681" s="697"/>
    </row>
    <row r="682" spans="1:1" x14ac:dyDescent="0.25">
      <c r="A682" s="697"/>
    </row>
    <row r="683" spans="1:1" x14ac:dyDescent="0.25">
      <c r="A683" s="697"/>
    </row>
    <row r="684" spans="1:1" x14ac:dyDescent="0.25">
      <c r="A684" s="697"/>
    </row>
    <row r="685" spans="1:1" x14ac:dyDescent="0.25">
      <c r="A685" s="697"/>
    </row>
    <row r="686" spans="1:1" x14ac:dyDescent="0.25">
      <c r="A686" s="697"/>
    </row>
    <row r="687" spans="1:1" x14ac:dyDescent="0.25">
      <c r="A687" s="697"/>
    </row>
    <row r="688" spans="1:1" x14ac:dyDescent="0.25">
      <c r="A688" s="697"/>
    </row>
    <row r="689" spans="1:1" x14ac:dyDescent="0.25">
      <c r="A689" s="697"/>
    </row>
    <row r="690" spans="1:1" x14ac:dyDescent="0.25">
      <c r="A690" s="697"/>
    </row>
    <row r="691" spans="1:1" x14ac:dyDescent="0.25">
      <c r="A691" s="697"/>
    </row>
    <row r="692" spans="1:1" x14ac:dyDescent="0.25">
      <c r="A692" s="697"/>
    </row>
    <row r="693" spans="1:1" x14ac:dyDescent="0.25">
      <c r="A693" s="697"/>
    </row>
    <row r="694" spans="1:1" x14ac:dyDescent="0.25">
      <c r="A694" s="697"/>
    </row>
    <row r="695" spans="1:1" x14ac:dyDescent="0.25">
      <c r="A695" s="697"/>
    </row>
    <row r="696" spans="1:1" x14ac:dyDescent="0.25">
      <c r="A696" s="697"/>
    </row>
    <row r="697" spans="1:1" x14ac:dyDescent="0.25">
      <c r="A697" s="697"/>
    </row>
    <row r="698" spans="1:1" x14ac:dyDescent="0.25">
      <c r="A698" s="697"/>
    </row>
    <row r="699" spans="1:1" x14ac:dyDescent="0.25">
      <c r="A699" s="697"/>
    </row>
    <row r="700" spans="1:1" x14ac:dyDescent="0.25">
      <c r="A700" s="697"/>
    </row>
    <row r="701" spans="1:1" x14ac:dyDescent="0.25">
      <c r="A701" s="697"/>
    </row>
    <row r="702" spans="1:1" x14ac:dyDescent="0.25">
      <c r="A702" s="697"/>
    </row>
    <row r="703" spans="1:1" x14ac:dyDescent="0.25">
      <c r="A703" s="697"/>
    </row>
    <row r="704" spans="1:1" x14ac:dyDescent="0.25">
      <c r="A704" s="697"/>
    </row>
    <row r="705" spans="1:1" x14ac:dyDescent="0.25">
      <c r="A705" s="697"/>
    </row>
    <row r="706" spans="1:1" x14ac:dyDescent="0.25">
      <c r="A706" s="697"/>
    </row>
    <row r="707" spans="1:1" x14ac:dyDescent="0.25">
      <c r="A707" s="697"/>
    </row>
    <row r="708" spans="1:1" x14ac:dyDescent="0.25">
      <c r="A708" s="697"/>
    </row>
    <row r="709" spans="1:1" x14ac:dyDescent="0.25">
      <c r="A709" s="697"/>
    </row>
    <row r="710" spans="1:1" x14ac:dyDescent="0.25">
      <c r="A710" s="697"/>
    </row>
    <row r="711" spans="1:1" x14ac:dyDescent="0.25">
      <c r="A711" s="697"/>
    </row>
    <row r="712" spans="1:1" x14ac:dyDescent="0.25">
      <c r="A712" s="697"/>
    </row>
    <row r="713" spans="1:1" x14ac:dyDescent="0.25">
      <c r="A713" s="697"/>
    </row>
    <row r="714" spans="1:1" x14ac:dyDescent="0.25">
      <c r="A714" s="697"/>
    </row>
    <row r="715" spans="1:1" x14ac:dyDescent="0.25">
      <c r="A715" s="697"/>
    </row>
    <row r="716" spans="1:1" x14ac:dyDescent="0.25">
      <c r="A716" s="697"/>
    </row>
    <row r="717" spans="1:1" x14ac:dyDescent="0.25">
      <c r="A717" s="697"/>
    </row>
    <row r="718" spans="1:1" x14ac:dyDescent="0.25">
      <c r="A718" s="697"/>
    </row>
    <row r="719" spans="1:1" x14ac:dyDescent="0.25">
      <c r="A719" s="697"/>
    </row>
    <row r="720" spans="1:1" x14ac:dyDescent="0.25">
      <c r="A720" s="697"/>
    </row>
    <row r="721" spans="1:1" x14ac:dyDescent="0.25">
      <c r="A721" s="697"/>
    </row>
    <row r="722" spans="1:1" x14ac:dyDescent="0.25">
      <c r="A722" s="697"/>
    </row>
    <row r="723" spans="1:1" x14ac:dyDescent="0.25">
      <c r="A723" s="697"/>
    </row>
    <row r="724" spans="1:1" x14ac:dyDescent="0.25">
      <c r="A724" s="697"/>
    </row>
    <row r="725" spans="1:1" x14ac:dyDescent="0.25">
      <c r="A725" s="697"/>
    </row>
    <row r="726" spans="1:1" x14ac:dyDescent="0.25">
      <c r="A726" s="697"/>
    </row>
    <row r="727" spans="1:1" x14ac:dyDescent="0.25">
      <c r="A727" s="697"/>
    </row>
    <row r="728" spans="1:1" x14ac:dyDescent="0.25">
      <c r="A728" s="697"/>
    </row>
    <row r="729" spans="1:1" x14ac:dyDescent="0.25">
      <c r="A729" s="697"/>
    </row>
    <row r="730" spans="1:1" x14ac:dyDescent="0.25">
      <c r="A730" s="697"/>
    </row>
    <row r="731" spans="1:1" x14ac:dyDescent="0.25">
      <c r="A731" s="697"/>
    </row>
    <row r="732" spans="1:1" x14ac:dyDescent="0.25">
      <c r="A732" s="697"/>
    </row>
    <row r="733" spans="1:1" x14ac:dyDescent="0.25">
      <c r="A733" s="697"/>
    </row>
    <row r="734" spans="1:1" x14ac:dyDescent="0.25">
      <c r="A734" s="697"/>
    </row>
    <row r="735" spans="1:1" x14ac:dyDescent="0.25">
      <c r="A735" s="697"/>
    </row>
    <row r="736" spans="1:1" x14ac:dyDescent="0.25">
      <c r="A736" s="697"/>
    </row>
    <row r="737" spans="1:1" x14ac:dyDescent="0.25">
      <c r="A737" s="697"/>
    </row>
    <row r="738" spans="1:1" x14ac:dyDescent="0.25">
      <c r="A738" s="697"/>
    </row>
    <row r="739" spans="1:1" x14ac:dyDescent="0.25">
      <c r="A739" s="697"/>
    </row>
    <row r="740" spans="1:1" x14ac:dyDescent="0.25">
      <c r="A740" s="697"/>
    </row>
    <row r="741" spans="1:1" x14ac:dyDescent="0.25">
      <c r="A741" s="697"/>
    </row>
    <row r="742" spans="1:1" x14ac:dyDescent="0.25">
      <c r="A742" s="697"/>
    </row>
    <row r="743" spans="1:1" x14ac:dyDescent="0.25">
      <c r="A743" s="697"/>
    </row>
    <row r="744" spans="1:1" x14ac:dyDescent="0.25">
      <c r="A744" s="697"/>
    </row>
    <row r="745" spans="1:1" x14ac:dyDescent="0.25">
      <c r="A745" s="697"/>
    </row>
    <row r="746" spans="1:1" x14ac:dyDescent="0.25">
      <c r="A746" s="697"/>
    </row>
    <row r="747" spans="1:1" x14ac:dyDescent="0.25">
      <c r="A747" s="697"/>
    </row>
    <row r="748" spans="1:1" x14ac:dyDescent="0.25">
      <c r="A748" s="697"/>
    </row>
    <row r="749" spans="1:1" x14ac:dyDescent="0.25">
      <c r="A749" s="697"/>
    </row>
    <row r="750" spans="1:1" x14ac:dyDescent="0.25">
      <c r="A750" s="697"/>
    </row>
    <row r="751" spans="1:1" x14ac:dyDescent="0.25">
      <c r="A751" s="697"/>
    </row>
    <row r="752" spans="1:1" x14ac:dyDescent="0.25">
      <c r="A752" s="697"/>
    </row>
    <row r="753" spans="1:1" x14ac:dyDescent="0.25">
      <c r="A753" s="697"/>
    </row>
    <row r="754" spans="1:1" x14ac:dyDescent="0.25">
      <c r="A754" s="697"/>
    </row>
    <row r="755" spans="1:1" x14ac:dyDescent="0.25">
      <c r="A755" s="697"/>
    </row>
    <row r="756" spans="1:1" x14ac:dyDescent="0.25">
      <c r="A756" s="697"/>
    </row>
    <row r="757" spans="1:1" x14ac:dyDescent="0.25">
      <c r="A757" s="697"/>
    </row>
    <row r="758" spans="1:1" x14ac:dyDescent="0.25">
      <c r="A758" s="697"/>
    </row>
    <row r="759" spans="1:1" x14ac:dyDescent="0.25">
      <c r="A759" s="697"/>
    </row>
    <row r="760" spans="1:1" x14ac:dyDescent="0.25">
      <c r="A760" s="697"/>
    </row>
    <row r="761" spans="1:1" x14ac:dyDescent="0.25">
      <c r="A761" s="697"/>
    </row>
    <row r="762" spans="1:1" x14ac:dyDescent="0.25">
      <c r="A762" s="697"/>
    </row>
    <row r="763" spans="1:1" x14ac:dyDescent="0.25">
      <c r="A763" s="697"/>
    </row>
    <row r="764" spans="1:1" x14ac:dyDescent="0.25">
      <c r="A764" s="697"/>
    </row>
    <row r="765" spans="1:1" x14ac:dyDescent="0.25">
      <c r="A765" s="697"/>
    </row>
    <row r="766" spans="1:1" x14ac:dyDescent="0.25">
      <c r="A766" s="697"/>
    </row>
    <row r="767" spans="1:1" x14ac:dyDescent="0.25">
      <c r="A767" s="697"/>
    </row>
    <row r="768" spans="1:1" x14ac:dyDescent="0.25">
      <c r="A768" s="697"/>
    </row>
    <row r="769" spans="1:1" x14ac:dyDescent="0.25">
      <c r="A769" s="697"/>
    </row>
    <row r="770" spans="1:1" x14ac:dyDescent="0.25">
      <c r="A770" s="697"/>
    </row>
    <row r="771" spans="1:1" x14ac:dyDescent="0.25">
      <c r="A771" s="697"/>
    </row>
    <row r="772" spans="1:1" x14ac:dyDescent="0.25">
      <c r="A772" s="697"/>
    </row>
    <row r="773" spans="1:1" x14ac:dyDescent="0.25">
      <c r="A773" s="697"/>
    </row>
    <row r="774" spans="1:1" x14ac:dyDescent="0.25">
      <c r="A774" s="697"/>
    </row>
    <row r="775" spans="1:1" x14ac:dyDescent="0.25">
      <c r="A775" s="697"/>
    </row>
    <row r="776" spans="1:1" x14ac:dyDescent="0.25">
      <c r="A776" s="697"/>
    </row>
    <row r="777" spans="1:1" x14ac:dyDescent="0.25">
      <c r="A777" s="697"/>
    </row>
    <row r="778" spans="1:1" x14ac:dyDescent="0.25">
      <c r="A778" s="697"/>
    </row>
    <row r="779" spans="1:1" x14ac:dyDescent="0.25">
      <c r="A779" s="697"/>
    </row>
    <row r="780" spans="1:1" x14ac:dyDescent="0.25">
      <c r="A780" s="697"/>
    </row>
    <row r="781" spans="1:1" x14ac:dyDescent="0.25">
      <c r="A781" s="697"/>
    </row>
    <row r="782" spans="1:1" x14ac:dyDescent="0.25">
      <c r="A782" s="697"/>
    </row>
    <row r="783" spans="1:1" x14ac:dyDescent="0.25">
      <c r="A783" s="697"/>
    </row>
    <row r="784" spans="1:1" x14ac:dyDescent="0.25">
      <c r="A784" s="697"/>
    </row>
    <row r="785" spans="1:1" x14ac:dyDescent="0.25">
      <c r="A785" s="697"/>
    </row>
    <row r="786" spans="1:1" x14ac:dyDescent="0.25">
      <c r="A786" s="697"/>
    </row>
    <row r="787" spans="1:1" x14ac:dyDescent="0.25">
      <c r="A787" s="697"/>
    </row>
    <row r="788" spans="1:1" x14ac:dyDescent="0.25">
      <c r="A788" s="697"/>
    </row>
    <row r="789" spans="1:1" x14ac:dyDescent="0.25">
      <c r="A789" s="697"/>
    </row>
    <row r="790" spans="1:1" x14ac:dyDescent="0.25">
      <c r="A790" s="697"/>
    </row>
    <row r="791" spans="1:1" x14ac:dyDescent="0.25">
      <c r="A791" s="697"/>
    </row>
    <row r="792" spans="1:1" x14ac:dyDescent="0.25">
      <c r="A792" s="697"/>
    </row>
    <row r="793" spans="1:1" x14ac:dyDescent="0.25">
      <c r="A793" s="697"/>
    </row>
    <row r="794" spans="1:1" x14ac:dyDescent="0.25">
      <c r="A794" s="697"/>
    </row>
    <row r="795" spans="1:1" x14ac:dyDescent="0.25">
      <c r="A795" s="697"/>
    </row>
    <row r="796" spans="1:1" x14ac:dyDescent="0.25">
      <c r="A796" s="697"/>
    </row>
    <row r="797" spans="1:1" x14ac:dyDescent="0.25">
      <c r="A797" s="697"/>
    </row>
    <row r="798" spans="1:1" x14ac:dyDescent="0.25">
      <c r="A798" s="697"/>
    </row>
    <row r="799" spans="1:1" x14ac:dyDescent="0.25">
      <c r="A799" s="697"/>
    </row>
    <row r="800" spans="1:1" x14ac:dyDescent="0.25">
      <c r="A800" s="697"/>
    </row>
    <row r="801" spans="1:1" x14ac:dyDescent="0.25">
      <c r="A801" s="697"/>
    </row>
    <row r="802" spans="1:1" x14ac:dyDescent="0.25">
      <c r="A802" s="697"/>
    </row>
    <row r="803" spans="1:1" x14ac:dyDescent="0.25">
      <c r="A803" s="697"/>
    </row>
    <row r="804" spans="1:1" x14ac:dyDescent="0.25">
      <c r="A804" s="697"/>
    </row>
    <row r="805" spans="1:1" x14ac:dyDescent="0.25">
      <c r="A805" s="697"/>
    </row>
    <row r="806" spans="1:1" x14ac:dyDescent="0.25">
      <c r="A806" s="697"/>
    </row>
    <row r="807" spans="1:1" x14ac:dyDescent="0.25">
      <c r="A807" s="697"/>
    </row>
    <row r="808" spans="1:1" x14ac:dyDescent="0.25">
      <c r="A808" s="697"/>
    </row>
    <row r="809" spans="1:1" x14ac:dyDescent="0.25">
      <c r="A809" s="697"/>
    </row>
    <row r="810" spans="1:1" x14ac:dyDescent="0.25">
      <c r="A810" s="697"/>
    </row>
    <row r="811" spans="1:1" x14ac:dyDescent="0.25">
      <c r="A811" s="697"/>
    </row>
    <row r="812" spans="1:1" x14ac:dyDescent="0.25">
      <c r="A812" s="697"/>
    </row>
    <row r="813" spans="1:1" x14ac:dyDescent="0.25">
      <c r="A813" s="697"/>
    </row>
    <row r="814" spans="1:1" x14ac:dyDescent="0.25">
      <c r="A814" s="697"/>
    </row>
    <row r="815" spans="1:1" x14ac:dyDescent="0.25">
      <c r="A815" s="697"/>
    </row>
    <row r="816" spans="1:1" x14ac:dyDescent="0.25">
      <c r="A816" s="697"/>
    </row>
    <row r="817" spans="1:1" x14ac:dyDescent="0.25">
      <c r="A817" s="697"/>
    </row>
    <row r="818" spans="1:1" x14ac:dyDescent="0.25">
      <c r="A818" s="697"/>
    </row>
    <row r="819" spans="1:1" x14ac:dyDescent="0.25">
      <c r="A819" s="697"/>
    </row>
    <row r="820" spans="1:1" x14ac:dyDescent="0.25">
      <c r="A820" s="697"/>
    </row>
    <row r="821" spans="1:1" x14ac:dyDescent="0.25">
      <c r="A821" s="697"/>
    </row>
    <row r="822" spans="1:1" x14ac:dyDescent="0.25">
      <c r="A822" s="697"/>
    </row>
    <row r="823" spans="1:1" x14ac:dyDescent="0.25">
      <c r="A823" s="697"/>
    </row>
    <row r="824" spans="1:1" x14ac:dyDescent="0.25">
      <c r="A824" s="697"/>
    </row>
    <row r="825" spans="1:1" x14ac:dyDescent="0.25">
      <c r="A825" s="697"/>
    </row>
    <row r="826" spans="1:1" x14ac:dyDescent="0.25">
      <c r="A826" s="697"/>
    </row>
    <row r="827" spans="1:1" x14ac:dyDescent="0.25">
      <c r="A827" s="697"/>
    </row>
    <row r="828" spans="1:1" x14ac:dyDescent="0.25">
      <c r="A828" s="697"/>
    </row>
    <row r="829" spans="1:1" x14ac:dyDescent="0.25">
      <c r="A829" s="697"/>
    </row>
    <row r="830" spans="1:1" x14ac:dyDescent="0.25">
      <c r="A830" s="697"/>
    </row>
    <row r="831" spans="1:1" x14ac:dyDescent="0.25">
      <c r="A831" s="697"/>
    </row>
    <row r="832" spans="1:1" x14ac:dyDescent="0.25">
      <c r="A832" s="697"/>
    </row>
    <row r="833" spans="1:1" x14ac:dyDescent="0.25">
      <c r="A833" s="697"/>
    </row>
    <row r="834" spans="1:1" x14ac:dyDescent="0.25">
      <c r="A834" s="697"/>
    </row>
    <row r="835" spans="1:1" x14ac:dyDescent="0.25">
      <c r="A835" s="697"/>
    </row>
    <row r="836" spans="1:1" x14ac:dyDescent="0.25">
      <c r="A836" s="697"/>
    </row>
    <row r="837" spans="1:1" x14ac:dyDescent="0.25">
      <c r="A837" s="697"/>
    </row>
    <row r="838" spans="1:1" x14ac:dyDescent="0.25">
      <c r="A838" s="697"/>
    </row>
    <row r="839" spans="1:1" x14ac:dyDescent="0.25">
      <c r="A839" s="697"/>
    </row>
    <row r="840" spans="1:1" x14ac:dyDescent="0.25">
      <c r="A840" s="697"/>
    </row>
    <row r="841" spans="1:1" x14ac:dyDescent="0.25">
      <c r="A841" s="697"/>
    </row>
    <row r="842" spans="1:1" x14ac:dyDescent="0.25">
      <c r="A842" s="697"/>
    </row>
    <row r="843" spans="1:1" x14ac:dyDescent="0.25">
      <c r="A843" s="697"/>
    </row>
    <row r="844" spans="1:1" x14ac:dyDescent="0.25">
      <c r="A844" s="697"/>
    </row>
    <row r="845" spans="1:1" x14ac:dyDescent="0.25">
      <c r="A845" s="697"/>
    </row>
    <row r="846" spans="1:1" x14ac:dyDescent="0.25">
      <c r="A846" s="697"/>
    </row>
    <row r="847" spans="1:1" x14ac:dyDescent="0.25">
      <c r="A847" s="697"/>
    </row>
    <row r="848" spans="1:1" x14ac:dyDescent="0.25">
      <c r="A848" s="697"/>
    </row>
    <row r="849" spans="1:1" x14ac:dyDescent="0.25">
      <c r="A849" s="697"/>
    </row>
    <row r="850" spans="1:1" x14ac:dyDescent="0.25">
      <c r="A850" s="697"/>
    </row>
    <row r="851" spans="1:1" x14ac:dyDescent="0.25">
      <c r="A851" s="697"/>
    </row>
    <row r="852" spans="1:1" x14ac:dyDescent="0.25">
      <c r="A852" s="697"/>
    </row>
    <row r="853" spans="1:1" x14ac:dyDescent="0.25">
      <c r="A853" s="697"/>
    </row>
    <row r="854" spans="1:1" x14ac:dyDescent="0.25">
      <c r="A854" s="697"/>
    </row>
    <row r="855" spans="1:1" x14ac:dyDescent="0.25">
      <c r="A855" s="697"/>
    </row>
    <row r="856" spans="1:1" x14ac:dyDescent="0.25">
      <c r="A856" s="697"/>
    </row>
    <row r="857" spans="1:1" x14ac:dyDescent="0.25">
      <c r="A857" s="697"/>
    </row>
    <row r="858" spans="1:1" x14ac:dyDescent="0.25">
      <c r="A858" s="697"/>
    </row>
    <row r="859" spans="1:1" x14ac:dyDescent="0.25">
      <c r="A859" s="697"/>
    </row>
    <row r="860" spans="1:1" x14ac:dyDescent="0.25">
      <c r="A860" s="697"/>
    </row>
    <row r="861" spans="1:1" x14ac:dyDescent="0.25">
      <c r="A861" s="697"/>
    </row>
    <row r="862" spans="1:1" x14ac:dyDescent="0.25">
      <c r="A862" s="697"/>
    </row>
    <row r="863" spans="1:1" x14ac:dyDescent="0.25">
      <c r="A863" s="697"/>
    </row>
    <row r="864" spans="1:1" x14ac:dyDescent="0.25">
      <c r="A864" s="697"/>
    </row>
    <row r="865" spans="1:1" x14ac:dyDescent="0.25">
      <c r="A865" s="697"/>
    </row>
    <row r="866" spans="1:1" x14ac:dyDescent="0.25">
      <c r="A866" s="697"/>
    </row>
    <row r="867" spans="1:1" x14ac:dyDescent="0.25">
      <c r="A867" s="697"/>
    </row>
    <row r="868" spans="1:1" x14ac:dyDescent="0.25">
      <c r="A868" s="697"/>
    </row>
    <row r="869" spans="1:1" x14ac:dyDescent="0.25">
      <c r="A869" s="697"/>
    </row>
    <row r="870" spans="1:1" x14ac:dyDescent="0.25">
      <c r="A870" s="697"/>
    </row>
    <row r="871" spans="1:1" x14ac:dyDescent="0.25">
      <c r="A871" s="697"/>
    </row>
    <row r="872" spans="1:1" x14ac:dyDescent="0.25">
      <c r="A872" s="697"/>
    </row>
    <row r="873" spans="1:1" x14ac:dyDescent="0.25">
      <c r="A873" s="697"/>
    </row>
    <row r="874" spans="1:1" x14ac:dyDescent="0.25">
      <c r="A874" s="697"/>
    </row>
    <row r="875" spans="1:1" x14ac:dyDescent="0.25">
      <c r="A875" s="697"/>
    </row>
    <row r="876" spans="1:1" x14ac:dyDescent="0.25">
      <c r="A876" s="697"/>
    </row>
    <row r="877" spans="1:1" x14ac:dyDescent="0.25">
      <c r="A877" s="697"/>
    </row>
    <row r="878" spans="1:1" x14ac:dyDescent="0.25">
      <c r="A878" s="697"/>
    </row>
    <row r="879" spans="1:1" x14ac:dyDescent="0.25">
      <c r="A879" s="697"/>
    </row>
    <row r="880" spans="1:1" x14ac:dyDescent="0.25">
      <c r="A880" s="697"/>
    </row>
    <row r="881" spans="1:1" x14ac:dyDescent="0.25">
      <c r="A881" s="697"/>
    </row>
    <row r="882" spans="1:1" x14ac:dyDescent="0.25">
      <c r="A882" s="697"/>
    </row>
    <row r="883" spans="1:1" x14ac:dyDescent="0.25">
      <c r="A883" s="697"/>
    </row>
    <row r="884" spans="1:1" x14ac:dyDescent="0.25">
      <c r="A884" s="697"/>
    </row>
    <row r="885" spans="1:1" x14ac:dyDescent="0.25">
      <c r="A885" s="697"/>
    </row>
    <row r="886" spans="1:1" x14ac:dyDescent="0.25">
      <c r="A886" s="697"/>
    </row>
    <row r="887" spans="1:1" x14ac:dyDescent="0.25">
      <c r="A887" s="697"/>
    </row>
    <row r="888" spans="1:1" x14ac:dyDescent="0.25">
      <c r="A888" s="697"/>
    </row>
    <row r="889" spans="1:1" x14ac:dyDescent="0.25">
      <c r="A889" s="697"/>
    </row>
    <row r="890" spans="1:1" x14ac:dyDescent="0.25">
      <c r="A890" s="697"/>
    </row>
    <row r="891" spans="1:1" x14ac:dyDescent="0.25">
      <c r="A891" s="697"/>
    </row>
    <row r="892" spans="1:1" x14ac:dyDescent="0.25">
      <c r="A892" s="697"/>
    </row>
    <row r="893" spans="1:1" x14ac:dyDescent="0.25">
      <c r="A893" s="697"/>
    </row>
    <row r="894" spans="1:1" x14ac:dyDescent="0.25">
      <c r="A894" s="697"/>
    </row>
    <row r="895" spans="1:1" x14ac:dyDescent="0.25">
      <c r="A895" s="697"/>
    </row>
    <row r="896" spans="1:1" x14ac:dyDescent="0.25">
      <c r="A896" s="697"/>
    </row>
    <row r="897" spans="1:1" x14ac:dyDescent="0.25">
      <c r="A897" s="697"/>
    </row>
    <row r="898" spans="1:1" x14ac:dyDescent="0.25">
      <c r="A898" s="697"/>
    </row>
    <row r="899" spans="1:1" x14ac:dyDescent="0.25">
      <c r="A899" s="697"/>
    </row>
    <row r="900" spans="1:1" x14ac:dyDescent="0.25">
      <c r="A900" s="697"/>
    </row>
    <row r="901" spans="1:1" x14ac:dyDescent="0.25">
      <c r="A901" s="697"/>
    </row>
    <row r="902" spans="1:1" x14ac:dyDescent="0.25">
      <c r="A902" s="697"/>
    </row>
    <row r="903" spans="1:1" x14ac:dyDescent="0.25">
      <c r="A903" s="697"/>
    </row>
    <row r="904" spans="1:1" x14ac:dyDescent="0.25">
      <c r="A904" s="697"/>
    </row>
    <row r="905" spans="1:1" x14ac:dyDescent="0.25">
      <c r="A905" s="697"/>
    </row>
    <row r="906" spans="1:1" x14ac:dyDescent="0.25">
      <c r="A906" s="697"/>
    </row>
    <row r="907" spans="1:1" x14ac:dyDescent="0.25">
      <c r="A907" s="697"/>
    </row>
    <row r="908" spans="1:1" x14ac:dyDescent="0.25">
      <c r="A908" s="697"/>
    </row>
    <row r="909" spans="1:1" x14ac:dyDescent="0.25">
      <c r="A909" s="697"/>
    </row>
    <row r="910" spans="1:1" x14ac:dyDescent="0.25">
      <c r="A910" s="697"/>
    </row>
    <row r="911" spans="1:1" x14ac:dyDescent="0.25">
      <c r="A911" s="697"/>
    </row>
    <row r="912" spans="1:1" x14ac:dyDescent="0.25">
      <c r="A912" s="697"/>
    </row>
    <row r="913" spans="1:1" x14ac:dyDescent="0.25">
      <c r="A913" s="697"/>
    </row>
    <row r="914" spans="1:1" x14ac:dyDescent="0.25">
      <c r="A914" s="697"/>
    </row>
    <row r="915" spans="1:1" x14ac:dyDescent="0.25">
      <c r="A915" s="697"/>
    </row>
    <row r="916" spans="1:1" x14ac:dyDescent="0.25">
      <c r="A916" s="697"/>
    </row>
    <row r="917" spans="1:1" x14ac:dyDescent="0.25">
      <c r="A917" s="697"/>
    </row>
    <row r="918" spans="1:1" x14ac:dyDescent="0.25">
      <c r="A918" s="697"/>
    </row>
    <row r="919" spans="1:1" x14ac:dyDescent="0.25">
      <c r="A919" s="697"/>
    </row>
    <row r="920" spans="1:1" x14ac:dyDescent="0.25">
      <c r="A920" s="697"/>
    </row>
    <row r="921" spans="1:1" x14ac:dyDescent="0.25">
      <c r="A921" s="697"/>
    </row>
    <row r="922" spans="1:1" x14ac:dyDescent="0.25">
      <c r="A922" s="697"/>
    </row>
    <row r="923" spans="1:1" x14ac:dyDescent="0.25">
      <c r="A923" s="697"/>
    </row>
    <row r="924" spans="1:1" x14ac:dyDescent="0.25">
      <c r="A924" s="697"/>
    </row>
    <row r="925" spans="1:1" x14ac:dyDescent="0.25">
      <c r="A925" s="697"/>
    </row>
    <row r="926" spans="1:1" x14ac:dyDescent="0.25">
      <c r="A926" s="697"/>
    </row>
    <row r="927" spans="1:1" x14ac:dyDescent="0.25">
      <c r="A927" s="697"/>
    </row>
    <row r="928" spans="1:1" x14ac:dyDescent="0.25">
      <c r="A928" s="697"/>
    </row>
    <row r="929" spans="1:1" x14ac:dyDescent="0.25">
      <c r="A929" s="697"/>
    </row>
    <row r="930" spans="1:1" x14ac:dyDescent="0.25">
      <c r="A930" s="697"/>
    </row>
    <row r="931" spans="1:1" x14ac:dyDescent="0.25">
      <c r="A931" s="697"/>
    </row>
    <row r="932" spans="1:1" x14ac:dyDescent="0.25">
      <c r="A932" s="697"/>
    </row>
    <row r="933" spans="1:1" x14ac:dyDescent="0.25">
      <c r="A933" s="697"/>
    </row>
    <row r="934" spans="1:1" x14ac:dyDescent="0.25">
      <c r="A934" s="697"/>
    </row>
    <row r="935" spans="1:1" x14ac:dyDescent="0.25">
      <c r="A935" s="697"/>
    </row>
    <row r="936" spans="1:1" x14ac:dyDescent="0.25">
      <c r="A936" s="697"/>
    </row>
    <row r="937" spans="1:1" x14ac:dyDescent="0.25">
      <c r="A937" s="697"/>
    </row>
    <row r="938" spans="1:1" x14ac:dyDescent="0.25">
      <c r="A938" s="697"/>
    </row>
    <row r="939" spans="1:1" x14ac:dyDescent="0.25">
      <c r="A939" s="697"/>
    </row>
    <row r="940" spans="1:1" x14ac:dyDescent="0.25">
      <c r="A940" s="697"/>
    </row>
    <row r="941" spans="1:1" x14ac:dyDescent="0.25">
      <c r="A941" s="697"/>
    </row>
    <row r="942" spans="1:1" x14ac:dyDescent="0.25">
      <c r="A942" s="697"/>
    </row>
    <row r="943" spans="1:1" x14ac:dyDescent="0.25">
      <c r="A943" s="697"/>
    </row>
    <row r="944" spans="1:1" x14ac:dyDescent="0.25">
      <c r="A944" s="697"/>
    </row>
    <row r="945" spans="1:1" x14ac:dyDescent="0.25">
      <c r="A945" s="697"/>
    </row>
    <row r="946" spans="1:1" x14ac:dyDescent="0.25">
      <c r="A946" s="697"/>
    </row>
    <row r="947" spans="1:1" x14ac:dyDescent="0.25">
      <c r="A947" s="697"/>
    </row>
    <row r="948" spans="1:1" x14ac:dyDescent="0.25">
      <c r="A948" s="697"/>
    </row>
    <row r="949" spans="1:1" x14ac:dyDescent="0.25">
      <c r="A949" s="697"/>
    </row>
    <row r="950" spans="1:1" x14ac:dyDescent="0.25">
      <c r="A950" s="697"/>
    </row>
    <row r="951" spans="1:1" x14ac:dyDescent="0.25">
      <c r="A951" s="697"/>
    </row>
    <row r="952" spans="1:1" x14ac:dyDescent="0.25">
      <c r="A952" s="697"/>
    </row>
    <row r="953" spans="1:1" x14ac:dyDescent="0.25">
      <c r="A953" s="697"/>
    </row>
    <row r="954" spans="1:1" x14ac:dyDescent="0.25">
      <c r="A954" s="697"/>
    </row>
    <row r="955" spans="1:1" x14ac:dyDescent="0.25">
      <c r="A955" s="697"/>
    </row>
    <row r="956" spans="1:1" x14ac:dyDescent="0.25">
      <c r="A956" s="697"/>
    </row>
    <row r="957" spans="1:1" x14ac:dyDescent="0.25">
      <c r="A957" s="697"/>
    </row>
    <row r="958" spans="1:1" x14ac:dyDescent="0.25">
      <c r="A958" s="697"/>
    </row>
    <row r="959" spans="1:1" x14ac:dyDescent="0.25">
      <c r="A959" s="697"/>
    </row>
    <row r="960" spans="1:1" x14ac:dyDescent="0.25">
      <c r="A960" s="697"/>
    </row>
    <row r="961" spans="1:1" x14ac:dyDescent="0.25">
      <c r="A961" s="697"/>
    </row>
    <row r="962" spans="1:1" x14ac:dyDescent="0.25">
      <c r="A962" s="697"/>
    </row>
    <row r="963" spans="1:1" x14ac:dyDescent="0.25">
      <c r="A963" s="697"/>
    </row>
    <row r="964" spans="1:1" x14ac:dyDescent="0.25">
      <c r="A964" s="697"/>
    </row>
    <row r="965" spans="1:1" x14ac:dyDescent="0.25">
      <c r="A965" s="697"/>
    </row>
    <row r="966" spans="1:1" x14ac:dyDescent="0.25">
      <c r="A966" s="697"/>
    </row>
    <row r="967" spans="1:1" x14ac:dyDescent="0.25">
      <c r="A967" s="697"/>
    </row>
    <row r="968" spans="1:1" x14ac:dyDescent="0.25">
      <c r="A968" s="697"/>
    </row>
    <row r="969" spans="1:1" x14ac:dyDescent="0.25">
      <c r="A969" s="697"/>
    </row>
    <row r="970" spans="1:1" x14ac:dyDescent="0.25">
      <c r="A970" s="697"/>
    </row>
    <row r="971" spans="1:1" x14ac:dyDescent="0.25">
      <c r="A971" s="697"/>
    </row>
    <row r="972" spans="1:1" x14ac:dyDescent="0.25">
      <c r="A972" s="697"/>
    </row>
    <row r="973" spans="1:1" x14ac:dyDescent="0.25">
      <c r="A973" s="697"/>
    </row>
    <row r="974" spans="1:1" x14ac:dyDescent="0.25">
      <c r="A974" s="697"/>
    </row>
    <row r="975" spans="1:1" x14ac:dyDescent="0.25">
      <c r="A975" s="697"/>
    </row>
    <row r="976" spans="1:1" x14ac:dyDescent="0.25">
      <c r="A976" s="697"/>
    </row>
    <row r="977" spans="1:1" x14ac:dyDescent="0.25">
      <c r="A977" s="697"/>
    </row>
    <row r="978" spans="1:1" x14ac:dyDescent="0.25">
      <c r="A978" s="697"/>
    </row>
    <row r="979" spans="1:1" x14ac:dyDescent="0.25">
      <c r="A979" s="697"/>
    </row>
    <row r="980" spans="1:1" x14ac:dyDescent="0.25">
      <c r="A980" s="697"/>
    </row>
    <row r="981" spans="1:1" x14ac:dyDescent="0.25">
      <c r="A981" s="697"/>
    </row>
    <row r="982" spans="1:1" x14ac:dyDescent="0.25">
      <c r="A982" s="697"/>
    </row>
    <row r="983" spans="1:1" x14ac:dyDescent="0.25">
      <c r="A983" s="697"/>
    </row>
    <row r="984" spans="1:1" x14ac:dyDescent="0.25">
      <c r="A984" s="697"/>
    </row>
    <row r="985" spans="1:1" x14ac:dyDescent="0.25">
      <c r="A985" s="697"/>
    </row>
    <row r="986" spans="1:1" x14ac:dyDescent="0.25">
      <c r="A986" s="697"/>
    </row>
    <row r="987" spans="1:1" x14ac:dyDescent="0.25">
      <c r="A987" s="697"/>
    </row>
    <row r="988" spans="1:1" x14ac:dyDescent="0.25">
      <c r="A988" s="697"/>
    </row>
    <row r="989" spans="1:1" x14ac:dyDescent="0.25">
      <c r="A989" s="697"/>
    </row>
    <row r="990" spans="1:1" x14ac:dyDescent="0.25">
      <c r="A990" s="697"/>
    </row>
    <row r="991" spans="1:1" x14ac:dyDescent="0.25">
      <c r="A991" s="697"/>
    </row>
    <row r="992" spans="1:1" x14ac:dyDescent="0.25">
      <c r="A992" s="697"/>
    </row>
    <row r="993" spans="1:1" x14ac:dyDescent="0.25">
      <c r="A993" s="697"/>
    </row>
    <row r="994" spans="1:1" x14ac:dyDescent="0.25">
      <c r="A994" s="697"/>
    </row>
    <row r="995" spans="1:1" x14ac:dyDescent="0.25">
      <c r="A995" s="697"/>
    </row>
    <row r="996" spans="1:1" x14ac:dyDescent="0.25">
      <c r="A996" s="697"/>
    </row>
    <row r="997" spans="1:1" x14ac:dyDescent="0.25">
      <c r="A997" s="697"/>
    </row>
    <row r="998" spans="1:1" x14ac:dyDescent="0.25">
      <c r="A998" s="697"/>
    </row>
    <row r="999" spans="1:1" x14ac:dyDescent="0.25">
      <c r="A999" s="697"/>
    </row>
    <row r="1000" spans="1:1" x14ac:dyDescent="0.25">
      <c r="A1000" s="697"/>
    </row>
    <row r="1001" spans="1:1" x14ac:dyDescent="0.25">
      <c r="A1001" s="697"/>
    </row>
    <row r="1002" spans="1:1" x14ac:dyDescent="0.25">
      <c r="A1002" s="697"/>
    </row>
    <row r="1003" spans="1:1" x14ac:dyDescent="0.25">
      <c r="A1003" s="697"/>
    </row>
    <row r="1004" spans="1:1" x14ac:dyDescent="0.25">
      <c r="A1004" s="697"/>
    </row>
    <row r="1005" spans="1:1" x14ac:dyDescent="0.25">
      <c r="A1005" s="697"/>
    </row>
    <row r="1006" spans="1:1" x14ac:dyDescent="0.25">
      <c r="A1006" s="697"/>
    </row>
    <row r="1007" spans="1:1" x14ac:dyDescent="0.25">
      <c r="A1007" s="697"/>
    </row>
    <row r="1008" spans="1:1" x14ac:dyDescent="0.25">
      <c r="A1008" s="697"/>
    </row>
    <row r="1009" spans="1:1" x14ac:dyDescent="0.25">
      <c r="A1009" s="697"/>
    </row>
    <row r="1010" spans="1:1" x14ac:dyDescent="0.25">
      <c r="A1010" s="697"/>
    </row>
    <row r="1011" spans="1:1" x14ac:dyDescent="0.25">
      <c r="A1011" s="697"/>
    </row>
    <row r="1012" spans="1:1" x14ac:dyDescent="0.25">
      <c r="A1012" s="697"/>
    </row>
    <row r="1013" spans="1:1" x14ac:dyDescent="0.25">
      <c r="A1013" s="697"/>
    </row>
    <row r="1014" spans="1:1" x14ac:dyDescent="0.25">
      <c r="A1014" s="697"/>
    </row>
    <row r="1015" spans="1:1" x14ac:dyDescent="0.25">
      <c r="A1015" s="697"/>
    </row>
    <row r="1016" spans="1:1" x14ac:dyDescent="0.25">
      <c r="A1016" s="697"/>
    </row>
    <row r="1017" spans="1:1" x14ac:dyDescent="0.25">
      <c r="A1017" s="697"/>
    </row>
    <row r="1018" spans="1:1" x14ac:dyDescent="0.25">
      <c r="A1018" s="697"/>
    </row>
    <row r="1019" spans="1:1" x14ac:dyDescent="0.25">
      <c r="A1019" s="697"/>
    </row>
    <row r="1020" spans="1:1" x14ac:dyDescent="0.25">
      <c r="A1020" s="697"/>
    </row>
    <row r="1021" spans="1:1" x14ac:dyDescent="0.25">
      <c r="A1021" s="697"/>
    </row>
    <row r="1022" spans="1:1" x14ac:dyDescent="0.25">
      <c r="A1022" s="697"/>
    </row>
    <row r="1023" spans="1:1" x14ac:dyDescent="0.25">
      <c r="A1023" s="697"/>
    </row>
    <row r="1024" spans="1:1" x14ac:dyDescent="0.25">
      <c r="A1024" s="697"/>
    </row>
    <row r="1025" spans="1:1" x14ac:dyDescent="0.25">
      <c r="A1025" s="697"/>
    </row>
    <row r="1026" spans="1:1" x14ac:dyDescent="0.25">
      <c r="A1026" s="697"/>
    </row>
    <row r="1027" spans="1:1" x14ac:dyDescent="0.25">
      <c r="A1027" s="697"/>
    </row>
    <row r="1028" spans="1:1" x14ac:dyDescent="0.25">
      <c r="A1028" s="697"/>
    </row>
    <row r="1029" spans="1:1" x14ac:dyDescent="0.25">
      <c r="A1029" s="697"/>
    </row>
    <row r="1030" spans="1:1" x14ac:dyDescent="0.25">
      <c r="A1030" s="697"/>
    </row>
    <row r="1031" spans="1:1" x14ac:dyDescent="0.25">
      <c r="A1031" s="697"/>
    </row>
    <row r="1032" spans="1:1" x14ac:dyDescent="0.25">
      <c r="A1032" s="697"/>
    </row>
    <row r="1033" spans="1:1" x14ac:dyDescent="0.25">
      <c r="A1033" s="697"/>
    </row>
    <row r="1034" spans="1:1" x14ac:dyDescent="0.25">
      <c r="A1034" s="697"/>
    </row>
    <row r="1035" spans="1:1" x14ac:dyDescent="0.25">
      <c r="A1035" s="697"/>
    </row>
    <row r="1036" spans="1:1" x14ac:dyDescent="0.25">
      <c r="A1036" s="697"/>
    </row>
    <row r="1037" spans="1:1" x14ac:dyDescent="0.25">
      <c r="A1037" s="697"/>
    </row>
    <row r="1038" spans="1:1" x14ac:dyDescent="0.25">
      <c r="A1038" s="697"/>
    </row>
    <row r="1039" spans="1:1" x14ac:dyDescent="0.25">
      <c r="A1039" s="697"/>
    </row>
    <row r="1040" spans="1:1" x14ac:dyDescent="0.25">
      <c r="A1040" s="697"/>
    </row>
    <row r="1041" spans="1:1" x14ac:dyDescent="0.25">
      <c r="A1041" s="697"/>
    </row>
    <row r="1042" spans="1:1" x14ac:dyDescent="0.25">
      <c r="A1042" s="697"/>
    </row>
    <row r="1043" spans="1:1" x14ac:dyDescent="0.25">
      <c r="A1043" s="697"/>
    </row>
    <row r="1044" spans="1:1" x14ac:dyDescent="0.25">
      <c r="A1044" s="697"/>
    </row>
    <row r="1045" spans="1:1" x14ac:dyDescent="0.25">
      <c r="A1045" s="697"/>
    </row>
    <row r="1046" spans="1:1" x14ac:dyDescent="0.25">
      <c r="A1046" s="697"/>
    </row>
    <row r="1047" spans="1:1" x14ac:dyDescent="0.25">
      <c r="A1047" s="697"/>
    </row>
    <row r="1048" spans="1:1" x14ac:dyDescent="0.25">
      <c r="A1048" s="697"/>
    </row>
    <row r="1049" spans="1:1" x14ac:dyDescent="0.25">
      <c r="A1049" s="697"/>
    </row>
    <row r="1050" spans="1:1" x14ac:dyDescent="0.25">
      <c r="A1050" s="697"/>
    </row>
    <row r="1051" spans="1:1" x14ac:dyDescent="0.25">
      <c r="A1051" s="697"/>
    </row>
    <row r="1052" spans="1:1" x14ac:dyDescent="0.25">
      <c r="A1052" s="697"/>
    </row>
    <row r="1053" spans="1:1" x14ac:dyDescent="0.25">
      <c r="A1053" s="697"/>
    </row>
    <row r="1054" spans="1:1" x14ac:dyDescent="0.25">
      <c r="A1054" s="697"/>
    </row>
    <row r="1055" spans="1:1" x14ac:dyDescent="0.25">
      <c r="A1055" s="697"/>
    </row>
    <row r="1056" spans="1:1" x14ac:dyDescent="0.25">
      <c r="A1056" s="697"/>
    </row>
    <row r="1057" spans="1:1" x14ac:dyDescent="0.25">
      <c r="A1057" s="697"/>
    </row>
    <row r="1058" spans="1:1" x14ac:dyDescent="0.25">
      <c r="A1058" s="697"/>
    </row>
    <row r="1059" spans="1:1" x14ac:dyDescent="0.25">
      <c r="A1059" s="697"/>
    </row>
    <row r="1060" spans="1:1" x14ac:dyDescent="0.25">
      <c r="A1060" s="697"/>
    </row>
    <row r="1061" spans="1:1" x14ac:dyDescent="0.25">
      <c r="A1061" s="697"/>
    </row>
    <row r="1062" spans="1:1" x14ac:dyDescent="0.25">
      <c r="A1062" s="697"/>
    </row>
    <row r="1063" spans="1:1" x14ac:dyDescent="0.25">
      <c r="A1063" s="697"/>
    </row>
    <row r="1064" spans="1:1" x14ac:dyDescent="0.25">
      <c r="A1064" s="697"/>
    </row>
    <row r="1065" spans="1:1" x14ac:dyDescent="0.25">
      <c r="A1065" s="697"/>
    </row>
    <row r="1066" spans="1:1" x14ac:dyDescent="0.25">
      <c r="A1066" s="697"/>
    </row>
    <row r="1067" spans="1:1" x14ac:dyDescent="0.25">
      <c r="A1067" s="697"/>
    </row>
    <row r="1068" spans="1:1" x14ac:dyDescent="0.25">
      <c r="A1068" s="697"/>
    </row>
    <row r="1069" spans="1:1" x14ac:dyDescent="0.25">
      <c r="A1069" s="697"/>
    </row>
    <row r="1070" spans="1:1" x14ac:dyDescent="0.25">
      <c r="A1070" s="697"/>
    </row>
    <row r="1071" spans="1:1" x14ac:dyDescent="0.25">
      <c r="A1071" s="697"/>
    </row>
    <row r="1072" spans="1:1" x14ac:dyDescent="0.25">
      <c r="A1072" s="697"/>
    </row>
    <row r="1073" spans="1:1" x14ac:dyDescent="0.25">
      <c r="A1073" s="697"/>
    </row>
    <row r="1074" spans="1:1" x14ac:dyDescent="0.25">
      <c r="A1074" s="697"/>
    </row>
    <row r="1075" spans="1:1" x14ac:dyDescent="0.25">
      <c r="A1075" s="697"/>
    </row>
    <row r="1076" spans="1:1" x14ac:dyDescent="0.25">
      <c r="A1076" s="697"/>
    </row>
    <row r="1077" spans="1:1" x14ac:dyDescent="0.25">
      <c r="A1077" s="697"/>
    </row>
    <row r="1078" spans="1:1" x14ac:dyDescent="0.25">
      <c r="A1078" s="697"/>
    </row>
    <row r="1079" spans="1:1" x14ac:dyDescent="0.25">
      <c r="A1079" s="697"/>
    </row>
  </sheetData>
  <mergeCells count="14">
    <mergeCell ref="M6:M9"/>
    <mergeCell ref="A1:N1"/>
    <mergeCell ref="A2:N2"/>
    <mergeCell ref="A3:N3"/>
    <mergeCell ref="A4:N4"/>
    <mergeCell ref="A5:N5"/>
    <mergeCell ref="A6:A9"/>
    <mergeCell ref="B6:B9"/>
    <mergeCell ref="N6:N9"/>
    <mergeCell ref="C6:C8"/>
    <mergeCell ref="D6:D9"/>
    <mergeCell ref="E6:E8"/>
    <mergeCell ref="F6:I6"/>
    <mergeCell ref="L6:L9"/>
  </mergeCells>
  <printOptions horizontalCentered="1"/>
  <pageMargins left="0.23622047244094491" right="0.23622047244094491" top="0.39370078740157483" bottom="0.27559055118110237" header="0" footer="0"/>
  <pageSetup paperSize="5" scale="47" firstPageNumber="31" fitToHeight="0" orientation="landscape" useFirstPageNumber="1" r:id="rId1"/>
  <headerFooter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C2D69B"/>
    <pageSetUpPr fitToPage="1"/>
  </sheetPr>
  <dimension ref="A1:V1000"/>
  <sheetViews>
    <sheetView zoomScale="50" zoomScaleNormal="50" workbookViewId="0">
      <selection activeCell="K39" sqref="K39"/>
    </sheetView>
  </sheetViews>
  <sheetFormatPr defaultColWidth="14.42578125" defaultRowHeight="15" customHeight="1" x14ac:dyDescent="0.25"/>
  <cols>
    <col min="1" max="1" width="6.140625" style="19" customWidth="1"/>
    <col min="2" max="2" width="25.7109375" style="19" customWidth="1"/>
    <col min="3" max="3" width="17.5703125" style="19" customWidth="1"/>
    <col min="4" max="4" width="4.5703125" style="19" customWidth="1"/>
    <col min="5" max="5" width="37.140625" style="19" customWidth="1"/>
    <col min="6" max="6" width="20.28515625" style="19" customWidth="1"/>
    <col min="7" max="7" width="16" style="19" customWidth="1"/>
    <col min="8" max="8" width="19.42578125" style="19" customWidth="1"/>
    <col min="9" max="9" width="16.28515625" style="19" customWidth="1"/>
    <col min="10" max="10" width="14.28515625" style="19" hidden="1" customWidth="1"/>
    <col min="11" max="11" width="19.42578125" style="19" customWidth="1"/>
    <col min="12" max="13" width="17.28515625" style="19" customWidth="1"/>
    <col min="14" max="14" width="19.7109375" style="19" customWidth="1"/>
    <col min="15" max="15" width="23.42578125" style="19" customWidth="1"/>
    <col min="16" max="17" width="20.7109375" style="19" customWidth="1"/>
    <col min="18" max="18" width="19.140625" style="19" hidden="1" customWidth="1"/>
    <col min="19" max="20" width="16.85546875" style="19" hidden="1" customWidth="1"/>
    <col min="21" max="21" width="21.7109375" style="19" customWidth="1"/>
    <col min="22" max="22" width="83.42578125" style="19" customWidth="1"/>
    <col min="23" max="16384" width="14.42578125" style="19"/>
  </cols>
  <sheetData>
    <row r="1" spans="1:22" ht="27.75" customHeight="1" x14ac:dyDescent="0.25">
      <c r="A1" s="1354" t="s">
        <v>1497</v>
      </c>
      <c r="B1" s="1343"/>
      <c r="C1" s="1343"/>
      <c r="D1" s="1343"/>
      <c r="E1" s="1343"/>
      <c r="F1" s="1343"/>
      <c r="G1" s="1343"/>
      <c r="H1" s="1343"/>
      <c r="I1" s="1343"/>
      <c r="J1" s="1343"/>
      <c r="K1" s="1343"/>
      <c r="L1" s="1343"/>
      <c r="M1" s="1343"/>
      <c r="N1" s="1343"/>
      <c r="O1" s="1343"/>
      <c r="P1" s="1343"/>
      <c r="Q1" s="1343"/>
      <c r="R1" s="1343"/>
      <c r="S1" s="1343"/>
      <c r="T1" s="1343"/>
      <c r="U1" s="1343"/>
      <c r="V1" s="1343"/>
    </row>
    <row r="2" spans="1:22" ht="27.75" customHeight="1" x14ac:dyDescent="0.25">
      <c r="A2" s="1354" t="s">
        <v>334</v>
      </c>
      <c r="B2" s="1343"/>
      <c r="C2" s="1343"/>
      <c r="D2" s="1343"/>
      <c r="E2" s="1343"/>
      <c r="F2" s="1343"/>
      <c r="G2" s="1343"/>
      <c r="H2" s="1343"/>
      <c r="I2" s="1343"/>
      <c r="J2" s="1343"/>
      <c r="K2" s="1343"/>
      <c r="L2" s="1343"/>
      <c r="M2" s="1343"/>
      <c r="N2" s="1343"/>
      <c r="O2" s="1343"/>
      <c r="P2" s="1343"/>
      <c r="Q2" s="1343"/>
      <c r="R2" s="1343"/>
      <c r="S2" s="1343"/>
      <c r="T2" s="1343"/>
      <c r="U2" s="1343"/>
      <c r="V2" s="1343"/>
    </row>
    <row r="3" spans="1:22" ht="27.75" customHeight="1" x14ac:dyDescent="0.25">
      <c r="A3" s="1354" t="s">
        <v>1671</v>
      </c>
      <c r="B3" s="1343"/>
      <c r="C3" s="1343"/>
      <c r="D3" s="1343"/>
      <c r="E3" s="1343"/>
      <c r="F3" s="1343"/>
      <c r="G3" s="1343"/>
      <c r="H3" s="1343"/>
      <c r="I3" s="1343"/>
      <c r="J3" s="1343"/>
      <c r="K3" s="1343"/>
      <c r="L3" s="1343"/>
      <c r="M3" s="1343"/>
      <c r="N3" s="1343"/>
      <c r="O3" s="1343"/>
      <c r="P3" s="1343"/>
      <c r="Q3" s="1343"/>
      <c r="R3" s="1343"/>
      <c r="S3" s="1343"/>
      <c r="T3" s="1343"/>
      <c r="U3" s="1343"/>
      <c r="V3" s="1343"/>
    </row>
    <row r="4" spans="1:22" ht="27.75" customHeight="1" x14ac:dyDescent="0.25">
      <c r="A4" s="1354" t="s">
        <v>0</v>
      </c>
      <c r="B4" s="1343"/>
      <c r="C4" s="1343"/>
      <c r="D4" s="1343"/>
      <c r="E4" s="1343"/>
      <c r="F4" s="1343"/>
      <c r="G4" s="1343"/>
      <c r="H4" s="1343"/>
      <c r="I4" s="1343"/>
      <c r="J4" s="1343"/>
      <c r="K4" s="1343"/>
      <c r="L4" s="1343"/>
      <c r="M4" s="1343"/>
      <c r="N4" s="1343"/>
      <c r="O4" s="1343"/>
      <c r="P4" s="1343"/>
      <c r="Q4" s="1343"/>
      <c r="R4" s="1343"/>
      <c r="S4" s="1343"/>
      <c r="T4" s="1343"/>
      <c r="U4" s="1343"/>
      <c r="V4" s="1343"/>
    </row>
    <row r="5" spans="1:22" ht="27.75" customHeight="1" x14ac:dyDescent="0.35">
      <c r="A5" s="787"/>
      <c r="B5" s="190"/>
      <c r="C5" s="190"/>
      <c r="D5" s="190"/>
      <c r="E5" s="190"/>
      <c r="F5" s="190"/>
      <c r="G5" s="190"/>
      <c r="H5" s="787"/>
      <c r="I5" s="190"/>
      <c r="J5" s="190"/>
      <c r="K5" s="190"/>
      <c r="L5" s="190"/>
      <c r="M5" s="190"/>
      <c r="N5" s="190"/>
      <c r="O5" s="190"/>
      <c r="P5" s="190"/>
      <c r="Q5" s="788"/>
      <c r="R5" s="190"/>
      <c r="S5" s="789"/>
      <c r="T5" s="789"/>
      <c r="U5" s="788"/>
      <c r="V5" s="190" t="s">
        <v>24</v>
      </c>
    </row>
    <row r="6" spans="1:22" ht="27.75" customHeight="1" x14ac:dyDescent="0.25">
      <c r="A6" s="1346" t="s">
        <v>25</v>
      </c>
      <c r="B6" s="1356" t="s">
        <v>26</v>
      </c>
      <c r="C6" s="1373"/>
      <c r="D6" s="1373"/>
      <c r="E6" s="1373"/>
      <c r="F6" s="1373"/>
      <c r="G6" s="1374"/>
      <c r="H6" s="1336" t="s">
        <v>335</v>
      </c>
      <c r="I6" s="1336" t="s">
        <v>1498</v>
      </c>
      <c r="J6" s="1338" t="s">
        <v>30</v>
      </c>
      <c r="K6" s="1339" t="s">
        <v>31</v>
      </c>
      <c r="L6" s="1340"/>
      <c r="M6" s="1340"/>
      <c r="N6" s="1341"/>
      <c r="O6" s="790" t="s">
        <v>32</v>
      </c>
      <c r="P6" s="791" t="s">
        <v>1499</v>
      </c>
      <c r="Q6" s="790" t="s">
        <v>1500</v>
      </c>
      <c r="R6" s="792" t="s">
        <v>1501</v>
      </c>
      <c r="S6" s="793" t="s">
        <v>1502</v>
      </c>
      <c r="T6" s="794" t="s">
        <v>1502</v>
      </c>
      <c r="U6" s="1372" t="s">
        <v>1502</v>
      </c>
      <c r="V6" s="1368" t="s">
        <v>338</v>
      </c>
    </row>
    <row r="7" spans="1:22" ht="34.5" customHeight="1" x14ac:dyDescent="0.25">
      <c r="A7" s="1337"/>
      <c r="B7" s="1349"/>
      <c r="C7" s="1343"/>
      <c r="D7" s="1343"/>
      <c r="E7" s="1343"/>
      <c r="F7" s="1343"/>
      <c r="G7" s="1352"/>
      <c r="H7" s="1337"/>
      <c r="I7" s="1337"/>
      <c r="J7" s="1337"/>
      <c r="K7" s="22" t="s">
        <v>1503</v>
      </c>
      <c r="L7" s="795" t="s">
        <v>1504</v>
      </c>
      <c r="M7" s="22" t="s">
        <v>1406</v>
      </c>
      <c r="N7" s="790" t="s">
        <v>39</v>
      </c>
      <c r="O7" s="796" t="s">
        <v>1505</v>
      </c>
      <c r="P7" s="797" t="s">
        <v>1506</v>
      </c>
      <c r="Q7" s="796" t="s">
        <v>1507</v>
      </c>
      <c r="R7" s="798" t="s">
        <v>1507</v>
      </c>
      <c r="S7" s="799" t="s">
        <v>1508</v>
      </c>
      <c r="T7" s="800" t="s">
        <v>1509</v>
      </c>
      <c r="U7" s="1343"/>
      <c r="V7" s="1352"/>
    </row>
    <row r="8" spans="1:22" ht="27.75" customHeight="1" x14ac:dyDescent="0.25">
      <c r="A8" s="1337"/>
      <c r="B8" s="1349"/>
      <c r="C8" s="1343"/>
      <c r="D8" s="1343"/>
      <c r="E8" s="1343"/>
      <c r="F8" s="1343"/>
      <c r="G8" s="1352"/>
      <c r="H8" s="1337"/>
      <c r="I8" s="1337"/>
      <c r="J8" s="1337"/>
      <c r="K8" s="31" t="s">
        <v>42</v>
      </c>
      <c r="L8" s="795" t="s">
        <v>43</v>
      </c>
      <c r="M8" s="31" t="s">
        <v>44</v>
      </c>
      <c r="N8" s="796" t="s">
        <v>342</v>
      </c>
      <c r="O8" s="796" t="s">
        <v>343</v>
      </c>
      <c r="P8" s="797" t="s">
        <v>1510</v>
      </c>
      <c r="Q8" s="796" t="s">
        <v>1511</v>
      </c>
      <c r="R8" s="798" t="s">
        <v>1512</v>
      </c>
      <c r="S8" s="793" t="s">
        <v>1513</v>
      </c>
      <c r="T8" s="794" t="s">
        <v>1514</v>
      </c>
      <c r="U8" s="1343"/>
      <c r="V8" s="1352"/>
    </row>
    <row r="9" spans="1:22" ht="27.75" customHeight="1" x14ac:dyDescent="0.25">
      <c r="A9" s="1337"/>
      <c r="B9" s="1349"/>
      <c r="C9" s="1343"/>
      <c r="D9" s="1343"/>
      <c r="E9" s="1343"/>
      <c r="F9" s="1343"/>
      <c r="G9" s="1352"/>
      <c r="H9" s="801" t="s">
        <v>48</v>
      </c>
      <c r="I9" s="1337"/>
      <c r="J9" s="801" t="s">
        <v>49</v>
      </c>
      <c r="K9" s="801" t="s">
        <v>50</v>
      </c>
      <c r="L9" s="802" t="s">
        <v>345</v>
      </c>
      <c r="M9" s="801" t="s">
        <v>52</v>
      </c>
      <c r="N9" s="803" t="s">
        <v>346</v>
      </c>
      <c r="O9" s="803" t="s">
        <v>347</v>
      </c>
      <c r="P9" s="804" t="s">
        <v>348</v>
      </c>
      <c r="Q9" s="803" t="s">
        <v>1515</v>
      </c>
      <c r="R9" s="805" t="s">
        <v>1516</v>
      </c>
      <c r="S9" s="793" t="s">
        <v>1517</v>
      </c>
      <c r="T9" s="794" t="s">
        <v>558</v>
      </c>
      <c r="U9" s="1343"/>
      <c r="V9" s="1352"/>
    </row>
    <row r="10" spans="1:22" ht="27.75" customHeight="1" x14ac:dyDescent="0.25">
      <c r="A10" s="1347"/>
      <c r="B10" s="1350"/>
      <c r="C10" s="1345"/>
      <c r="D10" s="1345"/>
      <c r="E10" s="1345"/>
      <c r="F10" s="1345"/>
      <c r="G10" s="1353"/>
      <c r="H10" s="33"/>
      <c r="I10" s="1347"/>
      <c r="J10" s="33"/>
      <c r="K10" s="33"/>
      <c r="L10" s="806"/>
      <c r="M10" s="33"/>
      <c r="N10" s="807"/>
      <c r="O10" s="807"/>
      <c r="P10" s="808"/>
      <c r="Q10" s="807" t="s">
        <v>1518</v>
      </c>
      <c r="R10" s="809" t="s">
        <v>1519</v>
      </c>
      <c r="S10" s="810"/>
      <c r="T10" s="811"/>
      <c r="U10" s="1345"/>
      <c r="V10" s="1353"/>
    </row>
    <row r="11" spans="1:22" ht="22.5" customHeight="1" x14ac:dyDescent="0.25">
      <c r="A11" s="20"/>
      <c r="B11" s="812" t="s">
        <v>562</v>
      </c>
      <c r="C11" s="813"/>
      <c r="D11" s="813"/>
      <c r="E11" s="813"/>
      <c r="F11" s="813"/>
      <c r="G11" s="814"/>
      <c r="H11" s="815"/>
      <c r="I11" s="20"/>
      <c r="J11" s="815"/>
      <c r="K11" s="815"/>
      <c r="L11" s="815"/>
      <c r="M11" s="815"/>
      <c r="N11" s="816"/>
      <c r="O11" s="816"/>
      <c r="P11" s="817"/>
      <c r="Q11" s="818"/>
      <c r="R11" s="816"/>
      <c r="S11" s="819"/>
      <c r="T11" s="820"/>
      <c r="U11" s="821"/>
      <c r="V11" s="822"/>
    </row>
    <row r="12" spans="1:22" ht="24" customHeight="1" x14ac:dyDescent="0.25">
      <c r="A12" s="203">
        <v>1</v>
      </c>
      <c r="B12" s="823" t="s">
        <v>1520</v>
      </c>
      <c r="C12" s="824"/>
      <c r="D12" s="824"/>
      <c r="E12" s="824"/>
      <c r="F12" s="825"/>
      <c r="G12" s="826" t="s">
        <v>1521</v>
      </c>
      <c r="H12" s="238">
        <v>25529000</v>
      </c>
      <c r="I12" s="827"/>
      <c r="J12" s="828">
        <v>0</v>
      </c>
      <c r="K12" s="238"/>
      <c r="L12" s="238"/>
      <c r="M12" s="239"/>
      <c r="N12" s="829">
        <f>K12+L12+M12</f>
        <v>0</v>
      </c>
      <c r="O12" s="829">
        <f>J12+N12</f>
        <v>0</v>
      </c>
      <c r="P12" s="830">
        <v>0</v>
      </c>
      <c r="Q12" s="829"/>
      <c r="R12" s="831">
        <v>0</v>
      </c>
      <c r="S12" s="832">
        <v>24721</v>
      </c>
      <c r="T12" s="833">
        <v>24745</v>
      </c>
      <c r="U12" s="834"/>
      <c r="V12" s="133"/>
    </row>
    <row r="13" spans="1:22" ht="24" customHeight="1" x14ac:dyDescent="0.25">
      <c r="A13" s="203"/>
      <c r="B13" s="823" t="s">
        <v>1522</v>
      </c>
      <c r="C13" s="824"/>
      <c r="D13" s="824"/>
      <c r="E13" s="835"/>
      <c r="F13" s="824"/>
      <c r="G13" s="836" t="s">
        <v>39</v>
      </c>
      <c r="H13" s="837">
        <f>+H12</f>
        <v>25529000</v>
      </c>
      <c r="I13" s="837"/>
      <c r="J13" s="837">
        <f t="shared" ref="J13:R13" si="0">+J12</f>
        <v>0</v>
      </c>
      <c r="K13" s="837">
        <f t="shared" si="0"/>
        <v>0</v>
      </c>
      <c r="L13" s="837">
        <f t="shared" si="0"/>
        <v>0</v>
      </c>
      <c r="M13" s="837">
        <f t="shared" si="0"/>
        <v>0</v>
      </c>
      <c r="N13" s="837">
        <f t="shared" si="0"/>
        <v>0</v>
      </c>
      <c r="O13" s="837">
        <f t="shared" si="0"/>
        <v>0</v>
      </c>
      <c r="P13" s="837">
        <f t="shared" si="0"/>
        <v>0</v>
      </c>
      <c r="Q13" s="837">
        <f t="shared" si="0"/>
        <v>0</v>
      </c>
      <c r="R13" s="838">
        <f t="shared" si="0"/>
        <v>0</v>
      </c>
      <c r="S13" s="832"/>
      <c r="T13" s="833"/>
      <c r="U13" s="839">
        <v>24804</v>
      </c>
      <c r="V13" s="133" t="s">
        <v>1523</v>
      </c>
    </row>
    <row r="14" spans="1:22" ht="24" customHeight="1" x14ac:dyDescent="0.25">
      <c r="A14" s="203"/>
      <c r="B14" s="840" t="s">
        <v>1524</v>
      </c>
      <c r="C14" s="841"/>
      <c r="D14" s="842"/>
      <c r="E14" s="843" t="s">
        <v>1525</v>
      </c>
      <c r="F14" s="824"/>
      <c r="G14" s="826"/>
      <c r="H14" s="253"/>
      <c r="I14" s="844"/>
      <c r="J14" s="845"/>
      <c r="K14" s="253"/>
      <c r="L14" s="255"/>
      <c r="M14" s="255"/>
      <c r="N14" s="846"/>
      <c r="O14" s="846"/>
      <c r="P14" s="847"/>
      <c r="Q14" s="846"/>
      <c r="R14" s="848"/>
      <c r="S14" s="849"/>
      <c r="T14" s="850"/>
      <c r="U14" s="274" t="s">
        <v>844</v>
      </c>
      <c r="V14" s="133" t="s">
        <v>202</v>
      </c>
    </row>
    <row r="15" spans="1:22" ht="24" customHeight="1" x14ac:dyDescent="0.35">
      <c r="A15" s="203"/>
      <c r="B15" s="851" t="s">
        <v>1526</v>
      </c>
      <c r="C15" s="852">
        <v>8000000</v>
      </c>
      <c r="D15" s="842" t="s">
        <v>1527</v>
      </c>
      <c r="E15" s="842"/>
      <c r="F15" s="835"/>
      <c r="G15" s="853"/>
      <c r="H15" s="89"/>
      <c r="I15" s="854"/>
      <c r="J15" s="855"/>
      <c r="K15" s="89"/>
      <c r="L15" s="220"/>
      <c r="M15" s="220"/>
      <c r="N15" s="831"/>
      <c r="O15" s="831"/>
      <c r="P15" s="856"/>
      <c r="Q15" s="831"/>
      <c r="R15" s="857"/>
      <c r="S15" s="849"/>
      <c r="T15" s="850"/>
      <c r="U15" s="132" t="s">
        <v>203</v>
      </c>
      <c r="V15" s="858" t="s">
        <v>1528</v>
      </c>
    </row>
    <row r="16" spans="1:22" ht="24" customHeight="1" x14ac:dyDescent="0.35">
      <c r="A16" s="203"/>
      <c r="B16" s="851" t="s">
        <v>1529</v>
      </c>
      <c r="C16" s="852">
        <v>25529000</v>
      </c>
      <c r="D16" s="842" t="s">
        <v>1527</v>
      </c>
      <c r="E16" s="842"/>
      <c r="F16" s="842"/>
      <c r="G16" s="853"/>
      <c r="H16" s="89"/>
      <c r="I16" s="854"/>
      <c r="J16" s="855"/>
      <c r="K16" s="89"/>
      <c r="L16" s="220"/>
      <c r="M16" s="220"/>
      <c r="N16" s="831"/>
      <c r="O16" s="831"/>
      <c r="P16" s="856"/>
      <c r="Q16" s="831"/>
      <c r="R16" s="857"/>
      <c r="S16" s="859"/>
      <c r="T16" s="860"/>
      <c r="U16" s="132"/>
      <c r="V16" s="49" t="s">
        <v>633</v>
      </c>
    </row>
    <row r="17" spans="1:22" ht="24" customHeight="1" x14ac:dyDescent="0.35">
      <c r="A17" s="203"/>
      <c r="B17" s="851" t="s">
        <v>39</v>
      </c>
      <c r="C17" s="852">
        <f>SUM(C15:C16)</f>
        <v>33529000</v>
      </c>
      <c r="D17" s="842" t="s">
        <v>1527</v>
      </c>
      <c r="E17" s="842"/>
      <c r="F17" s="842"/>
      <c r="G17" s="853"/>
      <c r="H17" s="89"/>
      <c r="I17" s="854"/>
      <c r="J17" s="855"/>
      <c r="K17" s="89"/>
      <c r="L17" s="220"/>
      <c r="M17" s="220"/>
      <c r="N17" s="861"/>
      <c r="O17" s="861"/>
      <c r="P17" s="862"/>
      <c r="Q17" s="861"/>
      <c r="R17" s="857"/>
      <c r="S17" s="859"/>
      <c r="T17" s="860"/>
      <c r="U17" s="95">
        <v>24896</v>
      </c>
      <c r="V17" s="49" t="s">
        <v>207</v>
      </c>
    </row>
    <row r="18" spans="1:22" ht="24" customHeight="1" x14ac:dyDescent="0.35">
      <c r="A18" s="203"/>
      <c r="B18" s="851"/>
      <c r="C18" s="852"/>
      <c r="D18" s="842"/>
      <c r="E18" s="842"/>
      <c r="F18" s="842"/>
      <c r="G18" s="853"/>
      <c r="H18" s="89"/>
      <c r="I18" s="854"/>
      <c r="J18" s="855"/>
      <c r="K18" s="89"/>
      <c r="L18" s="220"/>
      <c r="M18" s="220"/>
      <c r="N18" s="861"/>
      <c r="O18" s="861"/>
      <c r="P18" s="862"/>
      <c r="Q18" s="861"/>
      <c r="R18" s="857"/>
      <c r="S18" s="863"/>
      <c r="T18" s="864"/>
      <c r="U18" s="91">
        <v>24914</v>
      </c>
      <c r="V18" s="49" t="s">
        <v>1643</v>
      </c>
    </row>
    <row r="19" spans="1:22" ht="24" customHeight="1" x14ac:dyDescent="0.35">
      <c r="A19" s="203"/>
      <c r="B19" s="851"/>
      <c r="C19" s="852"/>
      <c r="D19" s="842"/>
      <c r="E19" s="842"/>
      <c r="F19" s="842"/>
      <c r="G19" s="853"/>
      <c r="H19" s="89"/>
      <c r="I19" s="854"/>
      <c r="J19" s="855"/>
      <c r="K19" s="89"/>
      <c r="L19" s="220"/>
      <c r="M19" s="220"/>
      <c r="N19" s="861"/>
      <c r="O19" s="861"/>
      <c r="P19" s="862"/>
      <c r="Q19" s="861"/>
      <c r="R19" s="857"/>
      <c r="S19" s="849"/>
      <c r="T19" s="850"/>
      <c r="U19" s="935"/>
      <c r="V19" s="936" t="s">
        <v>1592</v>
      </c>
    </row>
    <row r="20" spans="1:22" ht="24" customHeight="1" x14ac:dyDescent="0.35">
      <c r="A20" s="203"/>
      <c r="B20" s="851"/>
      <c r="C20" s="852"/>
      <c r="D20" s="842"/>
      <c r="E20" s="842"/>
      <c r="F20" s="842"/>
      <c r="G20" s="853"/>
      <c r="H20" s="89"/>
      <c r="I20" s="854"/>
      <c r="J20" s="855"/>
      <c r="K20" s="89"/>
      <c r="L20" s="220"/>
      <c r="M20" s="220"/>
      <c r="N20" s="861"/>
      <c r="O20" s="861"/>
      <c r="P20" s="862"/>
      <c r="Q20" s="861"/>
      <c r="R20" s="857"/>
      <c r="S20" s="849"/>
      <c r="T20" s="850"/>
      <c r="U20" s="935"/>
      <c r="V20" s="936"/>
    </row>
    <row r="21" spans="1:22" ht="24" customHeight="1" x14ac:dyDescent="0.25">
      <c r="A21" s="203"/>
      <c r="B21" s="823"/>
      <c r="C21" s="824"/>
      <c r="D21" s="824"/>
      <c r="E21" s="824"/>
      <c r="F21" s="825"/>
      <c r="G21" s="826"/>
      <c r="H21" s="89"/>
      <c r="I21" s="854"/>
      <c r="J21" s="855"/>
      <c r="K21" s="89"/>
      <c r="L21" s="220"/>
      <c r="M21" s="220"/>
      <c r="N21" s="831"/>
      <c r="O21" s="831"/>
      <c r="P21" s="856"/>
      <c r="Q21" s="831"/>
      <c r="R21" s="831"/>
      <c r="S21" s="865"/>
      <c r="T21" s="866"/>
      <c r="U21" s="274"/>
      <c r="V21" s="133"/>
    </row>
    <row r="22" spans="1:22" ht="24" customHeight="1" x14ac:dyDescent="0.25">
      <c r="A22" s="203"/>
      <c r="B22" s="823"/>
      <c r="C22" s="824"/>
      <c r="D22" s="824"/>
      <c r="E22" s="824"/>
      <c r="F22" s="825"/>
      <c r="G22" s="826"/>
      <c r="H22" s="89"/>
      <c r="I22" s="854"/>
      <c r="J22" s="855"/>
      <c r="K22" s="89"/>
      <c r="L22" s="220"/>
      <c r="M22" s="220"/>
      <c r="N22" s="831"/>
      <c r="O22" s="831"/>
      <c r="P22" s="856"/>
      <c r="Q22" s="831"/>
      <c r="R22" s="831"/>
      <c r="S22" s="859"/>
      <c r="T22" s="860"/>
      <c r="U22" s="274"/>
      <c r="V22" s="464"/>
    </row>
    <row r="23" spans="1:22" ht="24" customHeight="1" x14ac:dyDescent="0.25">
      <c r="A23" s="203"/>
      <c r="B23" s="823"/>
      <c r="C23" s="824"/>
      <c r="D23" s="824"/>
      <c r="E23" s="824"/>
      <c r="F23" s="825"/>
      <c r="G23" s="826"/>
      <c r="H23" s="89"/>
      <c r="I23" s="854"/>
      <c r="J23" s="855"/>
      <c r="K23" s="89"/>
      <c r="L23" s="220"/>
      <c r="M23" s="220"/>
      <c r="N23" s="831"/>
      <c r="O23" s="831"/>
      <c r="P23" s="856"/>
      <c r="Q23" s="831"/>
      <c r="R23" s="831"/>
      <c r="S23" s="859"/>
      <c r="T23" s="860"/>
      <c r="U23" s="274"/>
      <c r="V23" s="133"/>
    </row>
    <row r="24" spans="1:22" ht="24" customHeight="1" x14ac:dyDescent="0.25">
      <c r="A24" s="203"/>
      <c r="B24" s="823"/>
      <c r="C24" s="824"/>
      <c r="D24" s="824"/>
      <c r="E24" s="824"/>
      <c r="F24" s="825"/>
      <c r="G24" s="826"/>
      <c r="H24" s="89"/>
      <c r="I24" s="854"/>
      <c r="J24" s="855"/>
      <c r="K24" s="89"/>
      <c r="L24" s="220"/>
      <c r="M24" s="220"/>
      <c r="N24" s="831"/>
      <c r="O24" s="831"/>
      <c r="P24" s="856"/>
      <c r="Q24" s="831"/>
      <c r="R24" s="831"/>
      <c r="S24" s="859"/>
      <c r="T24" s="860"/>
      <c r="U24" s="274"/>
      <c r="V24" s="133"/>
    </row>
    <row r="25" spans="1:22" ht="24" customHeight="1" x14ac:dyDescent="0.25">
      <c r="A25" s="203"/>
      <c r="B25" s="823"/>
      <c r="C25" s="824"/>
      <c r="D25" s="824"/>
      <c r="E25" s="824"/>
      <c r="F25" s="825"/>
      <c r="G25" s="826"/>
      <c r="H25" s="89"/>
      <c r="I25" s="854"/>
      <c r="J25" s="855"/>
      <c r="K25" s="89"/>
      <c r="L25" s="220"/>
      <c r="M25" s="220"/>
      <c r="N25" s="831"/>
      <c r="O25" s="831"/>
      <c r="P25" s="856"/>
      <c r="Q25" s="831"/>
      <c r="R25" s="831"/>
      <c r="S25" s="859"/>
      <c r="T25" s="860"/>
      <c r="U25" s="414"/>
      <c r="V25" s="133"/>
    </row>
    <row r="26" spans="1:22" ht="24" customHeight="1" x14ac:dyDescent="0.25">
      <c r="A26" s="203"/>
      <c r="B26" s="823"/>
      <c r="C26" s="824"/>
      <c r="D26" s="824"/>
      <c r="E26" s="824"/>
      <c r="F26" s="825"/>
      <c r="G26" s="826"/>
      <c r="H26" s="89"/>
      <c r="I26" s="854"/>
      <c r="J26" s="855"/>
      <c r="K26" s="89"/>
      <c r="L26" s="220"/>
      <c r="M26" s="220"/>
      <c r="N26" s="831"/>
      <c r="O26" s="831"/>
      <c r="P26" s="856"/>
      <c r="Q26" s="831"/>
      <c r="R26" s="831"/>
      <c r="S26" s="859"/>
      <c r="T26" s="860"/>
      <c r="U26" s="867"/>
      <c r="V26" s="868"/>
    </row>
    <row r="27" spans="1:22" ht="24" customHeight="1" x14ac:dyDescent="0.25">
      <c r="A27" s="203"/>
      <c r="B27" s="823"/>
      <c r="C27" s="824"/>
      <c r="D27" s="824"/>
      <c r="E27" s="824"/>
      <c r="F27" s="825"/>
      <c r="G27" s="826"/>
      <c r="H27" s="89"/>
      <c r="I27" s="854"/>
      <c r="J27" s="855"/>
      <c r="K27" s="89"/>
      <c r="L27" s="220"/>
      <c r="M27" s="220"/>
      <c r="N27" s="831"/>
      <c r="O27" s="831"/>
      <c r="P27" s="856"/>
      <c r="Q27" s="831"/>
      <c r="R27" s="831"/>
      <c r="S27" s="859"/>
      <c r="T27" s="860"/>
      <c r="U27" s="867"/>
      <c r="V27" s="869"/>
    </row>
    <row r="28" spans="1:22" ht="24" customHeight="1" x14ac:dyDescent="0.25">
      <c r="A28" s="203"/>
      <c r="B28" s="823"/>
      <c r="C28" s="824"/>
      <c r="D28" s="824"/>
      <c r="E28" s="824"/>
      <c r="F28" s="825"/>
      <c r="G28" s="826"/>
      <c r="H28" s="89"/>
      <c r="I28" s="854"/>
      <c r="J28" s="855"/>
      <c r="K28" s="89"/>
      <c r="L28" s="220"/>
      <c r="M28" s="220"/>
      <c r="N28" s="831"/>
      <c r="O28" s="831"/>
      <c r="P28" s="856"/>
      <c r="Q28" s="831"/>
      <c r="R28" s="831"/>
      <c r="S28" s="859"/>
      <c r="T28" s="860"/>
      <c r="U28" s="867"/>
      <c r="V28" s="869"/>
    </row>
    <row r="29" spans="1:22" ht="24" customHeight="1" x14ac:dyDescent="0.25">
      <c r="A29" s="870"/>
      <c r="B29" s="871"/>
      <c r="C29" s="872"/>
      <c r="D29" s="873"/>
      <c r="E29" s="873"/>
      <c r="F29" s="873"/>
      <c r="G29" s="874"/>
      <c r="H29" s="547"/>
      <c r="I29" s="875"/>
      <c r="J29" s="876"/>
      <c r="K29" s="547"/>
      <c r="L29" s="877"/>
      <c r="M29" s="877"/>
      <c r="N29" s="878"/>
      <c r="O29" s="878"/>
      <c r="P29" s="879"/>
      <c r="Q29" s="878"/>
      <c r="R29" s="880"/>
      <c r="S29" s="810"/>
      <c r="T29" s="811"/>
      <c r="U29" s="881"/>
      <c r="V29" s="37"/>
    </row>
    <row r="30" spans="1:22" ht="27.75" customHeight="1" x14ac:dyDescent="0.25">
      <c r="A30" s="882"/>
      <c r="B30" s="1371" t="s">
        <v>1530</v>
      </c>
      <c r="C30" s="1340"/>
      <c r="D30" s="1340"/>
      <c r="E30" s="1340"/>
      <c r="F30" s="1340"/>
      <c r="G30" s="1341"/>
      <c r="H30" s="883">
        <f t="shared" ref="H30:T30" si="1">SUMIF($G$12:$G$28,"รวม",H$12:H$28)</f>
        <v>25529000</v>
      </c>
      <c r="I30" s="883">
        <f t="shared" si="1"/>
        <v>0</v>
      </c>
      <c r="J30" s="883">
        <f t="shared" si="1"/>
        <v>0</v>
      </c>
      <c r="K30" s="883">
        <f t="shared" si="1"/>
        <v>0</v>
      </c>
      <c r="L30" s="883">
        <f t="shared" si="1"/>
        <v>0</v>
      </c>
      <c r="M30" s="883">
        <f t="shared" si="1"/>
        <v>0</v>
      </c>
      <c r="N30" s="883">
        <f t="shared" si="1"/>
        <v>0</v>
      </c>
      <c r="O30" s="883">
        <f t="shared" si="1"/>
        <v>0</v>
      </c>
      <c r="P30" s="883">
        <f t="shared" si="1"/>
        <v>0</v>
      </c>
      <c r="Q30" s="883">
        <f t="shared" si="1"/>
        <v>0</v>
      </c>
      <c r="R30" s="883">
        <f t="shared" si="1"/>
        <v>0</v>
      </c>
      <c r="S30" s="883">
        <f t="shared" si="1"/>
        <v>0</v>
      </c>
      <c r="T30" s="884">
        <f t="shared" si="1"/>
        <v>0</v>
      </c>
      <c r="U30" s="885"/>
      <c r="V30" s="886"/>
    </row>
    <row r="31" spans="1:22" x14ac:dyDescent="0.25"/>
    <row r="32" spans="1:22" x14ac:dyDescent="0.25"/>
    <row r="33" x14ac:dyDescent="0.25"/>
    <row r="34" x14ac:dyDescent="0.25"/>
    <row r="35" x14ac:dyDescent="0.25"/>
    <row r="36" x14ac:dyDescent="0.25"/>
    <row r="37" x14ac:dyDescent="0.25"/>
    <row r="38" x14ac:dyDescent="0.25"/>
    <row r="39" x14ac:dyDescent="0.25"/>
    <row r="40" x14ac:dyDescent="0.25"/>
    <row r="41" x14ac:dyDescent="0.25"/>
    <row r="42" x14ac:dyDescent="0.25"/>
    <row r="43" x14ac:dyDescent="0.25"/>
    <row r="44" x14ac:dyDescent="0.25"/>
    <row r="45" x14ac:dyDescent="0.25"/>
    <row r="46" x14ac:dyDescent="0.25"/>
    <row r="47" x14ac:dyDescent="0.25"/>
    <row r="48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</sheetData>
  <mergeCells count="13">
    <mergeCell ref="B30:G30"/>
    <mergeCell ref="K6:N6"/>
    <mergeCell ref="U6:U10"/>
    <mergeCell ref="A1:V1"/>
    <mergeCell ref="A2:V2"/>
    <mergeCell ref="A3:V3"/>
    <mergeCell ref="A4:V4"/>
    <mergeCell ref="A6:A10"/>
    <mergeCell ref="B6:G10"/>
    <mergeCell ref="H6:H8"/>
    <mergeCell ref="V6:V10"/>
    <mergeCell ref="I6:I10"/>
    <mergeCell ref="J6:J8"/>
  </mergeCells>
  <conditionalFormatting sqref="S6">
    <cfRule type="colorScale" priority="1">
      <colorScale>
        <cfvo type="min"/>
        <cfvo type="max"/>
        <color rgb="FF57BB8A"/>
        <color rgb="FFFFFFFF"/>
      </colorScale>
    </cfRule>
  </conditionalFormatting>
  <printOptions horizontalCentered="1"/>
  <pageMargins left="0.23622047244094491" right="0.23622047244094491" top="0.39370078740157483" bottom="0.27559055118110237" header="0" footer="0"/>
  <pageSetup paperSize="5" scale="42" firstPageNumber="42" fitToHeight="0" orientation="landscape" useFirstPageNumber="1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D6E3BC"/>
  </sheetPr>
  <dimension ref="A1:N1020"/>
  <sheetViews>
    <sheetView topLeftCell="A27" zoomScale="70" zoomScaleNormal="70" workbookViewId="0">
      <selection activeCell="H13" sqref="H13"/>
    </sheetView>
  </sheetViews>
  <sheetFormatPr defaultColWidth="14.42578125" defaultRowHeight="15" customHeight="1" x14ac:dyDescent="0.25"/>
  <cols>
    <col min="1" max="1" width="6.42578125" style="19" customWidth="1"/>
    <col min="2" max="2" width="59.7109375" style="19" customWidth="1"/>
    <col min="3" max="3" width="18.5703125" style="19" customWidth="1"/>
    <col min="4" max="4" width="15.28515625" style="19" customWidth="1"/>
    <col min="5" max="5" width="18.42578125" style="19" customWidth="1"/>
    <col min="6" max="8" width="18" style="19" customWidth="1"/>
    <col min="9" max="10" width="18.42578125" style="19" customWidth="1"/>
    <col min="11" max="11" width="14.42578125" style="19"/>
    <col min="12" max="12" width="11.42578125" style="19" customWidth="1"/>
    <col min="13" max="13" width="47.85546875" style="19" customWidth="1"/>
    <col min="14" max="14" width="11.28515625" style="19" hidden="1" customWidth="1"/>
    <col min="15" max="15" width="2.42578125" style="19" customWidth="1"/>
    <col min="16" max="16" width="8.7109375" style="19" customWidth="1"/>
    <col min="17" max="26" width="6.85546875" style="19" customWidth="1"/>
    <col min="27" max="16384" width="14.42578125" style="19"/>
  </cols>
  <sheetData>
    <row r="1" spans="1:14" ht="21" customHeight="1" x14ac:dyDescent="0.25">
      <c r="A1" s="1376" t="s">
        <v>1531</v>
      </c>
      <c r="B1" s="1343"/>
      <c r="C1" s="1343"/>
      <c r="D1" s="1343"/>
      <c r="E1" s="1343"/>
      <c r="F1" s="1343"/>
      <c r="G1" s="1343"/>
      <c r="H1" s="1343"/>
      <c r="I1" s="1343"/>
      <c r="J1" s="1343"/>
      <c r="K1" s="1343"/>
      <c r="L1" s="1343"/>
      <c r="M1" s="1343"/>
      <c r="N1" s="1343"/>
    </row>
    <row r="2" spans="1:14" ht="21" customHeight="1" x14ac:dyDescent="0.25">
      <c r="A2" s="1376" t="s">
        <v>1532</v>
      </c>
      <c r="B2" s="1343"/>
      <c r="C2" s="1343"/>
      <c r="D2" s="1343"/>
      <c r="E2" s="1343"/>
      <c r="F2" s="1343"/>
      <c r="G2" s="1343"/>
      <c r="H2" s="1343"/>
      <c r="I2" s="1343"/>
      <c r="J2" s="1343"/>
      <c r="K2" s="1343"/>
      <c r="L2" s="1343"/>
      <c r="M2" s="1343"/>
      <c r="N2" s="1343"/>
    </row>
    <row r="3" spans="1:14" ht="21" customHeight="1" x14ac:dyDescent="0.25">
      <c r="A3" s="1376" t="s">
        <v>1670</v>
      </c>
      <c r="B3" s="1343"/>
      <c r="C3" s="1343"/>
      <c r="D3" s="1343"/>
      <c r="E3" s="1343"/>
      <c r="F3" s="1343"/>
      <c r="G3" s="1343"/>
      <c r="H3" s="1343"/>
      <c r="I3" s="1343"/>
      <c r="J3" s="1343"/>
      <c r="K3" s="1343"/>
      <c r="L3" s="1343"/>
      <c r="M3" s="1343"/>
      <c r="N3" s="1343"/>
    </row>
    <row r="4" spans="1:14" ht="21" customHeight="1" x14ac:dyDescent="0.25">
      <c r="A4" s="1376" t="s">
        <v>0</v>
      </c>
      <c r="B4" s="1343"/>
      <c r="C4" s="1343"/>
      <c r="D4" s="1343"/>
      <c r="E4" s="1343"/>
      <c r="F4" s="1343"/>
      <c r="G4" s="1343"/>
      <c r="H4" s="1343"/>
      <c r="I4" s="1343"/>
      <c r="J4" s="1343"/>
      <c r="K4" s="1343"/>
      <c r="L4" s="1343"/>
      <c r="M4" s="1343"/>
      <c r="N4" s="1343"/>
    </row>
    <row r="5" spans="1:14" ht="21" customHeight="1" x14ac:dyDescent="0.25">
      <c r="A5" s="1361" t="s">
        <v>24</v>
      </c>
      <c r="B5" s="1345"/>
      <c r="C5" s="1345"/>
      <c r="D5" s="1345"/>
      <c r="E5" s="1345"/>
      <c r="F5" s="1345"/>
      <c r="G5" s="1345"/>
      <c r="H5" s="1345"/>
      <c r="I5" s="1345"/>
      <c r="J5" s="1345"/>
      <c r="K5" s="1345"/>
      <c r="L5" s="1345"/>
      <c r="M5" s="1345"/>
      <c r="N5" s="1345"/>
    </row>
    <row r="6" spans="1:14" ht="24.75" customHeight="1" x14ac:dyDescent="0.25">
      <c r="A6" s="1357" t="s">
        <v>25</v>
      </c>
      <c r="B6" s="1357" t="s">
        <v>26</v>
      </c>
      <c r="C6" s="1364" t="s">
        <v>1533</v>
      </c>
      <c r="D6" s="1377" t="s">
        <v>336</v>
      </c>
      <c r="E6" s="1378" t="s">
        <v>30</v>
      </c>
      <c r="F6" s="1380" t="s">
        <v>31</v>
      </c>
      <c r="G6" s="1340"/>
      <c r="H6" s="1340"/>
      <c r="I6" s="1341"/>
      <c r="J6" s="888" t="s">
        <v>32</v>
      </c>
      <c r="K6" s="888"/>
      <c r="L6" s="1381" t="s">
        <v>33</v>
      </c>
      <c r="M6" s="1375" t="s">
        <v>338</v>
      </c>
      <c r="N6" s="1357" t="s">
        <v>339</v>
      </c>
    </row>
    <row r="7" spans="1:14" ht="18.75" customHeight="1" x14ac:dyDescent="0.25">
      <c r="A7" s="1337"/>
      <c r="B7" s="1337"/>
      <c r="C7" s="1337"/>
      <c r="D7" s="1337"/>
      <c r="E7" s="1337"/>
      <c r="F7" s="306" t="s">
        <v>36</v>
      </c>
      <c r="G7" s="312" t="s">
        <v>340</v>
      </c>
      <c r="H7" s="312" t="s">
        <v>38</v>
      </c>
      <c r="I7" s="889" t="s">
        <v>39</v>
      </c>
      <c r="J7" s="889" t="s">
        <v>1534</v>
      </c>
      <c r="K7" s="889"/>
      <c r="L7" s="1349"/>
      <c r="M7" s="1352"/>
      <c r="N7" s="1337"/>
    </row>
    <row r="8" spans="1:14" ht="18.75" customHeight="1" x14ac:dyDescent="0.25">
      <c r="A8" s="1337"/>
      <c r="B8" s="1337"/>
      <c r="C8" s="1337"/>
      <c r="D8" s="1337"/>
      <c r="E8" s="1379"/>
      <c r="F8" s="306" t="s">
        <v>42</v>
      </c>
      <c r="G8" s="312" t="s">
        <v>43</v>
      </c>
      <c r="H8" s="312" t="s">
        <v>44</v>
      </c>
      <c r="I8" s="889" t="s">
        <v>342</v>
      </c>
      <c r="J8" s="889" t="s">
        <v>343</v>
      </c>
      <c r="K8" s="889" t="s">
        <v>344</v>
      </c>
      <c r="L8" s="1349"/>
      <c r="M8" s="1352"/>
      <c r="N8" s="1337"/>
    </row>
    <row r="9" spans="1:14" ht="27" customHeight="1" x14ac:dyDescent="0.25">
      <c r="A9" s="1347"/>
      <c r="B9" s="1347"/>
      <c r="C9" s="890" t="s">
        <v>48</v>
      </c>
      <c r="D9" s="1347"/>
      <c r="E9" s="891" t="s">
        <v>49</v>
      </c>
      <c r="F9" s="892" t="s">
        <v>50</v>
      </c>
      <c r="G9" s="892" t="s">
        <v>345</v>
      </c>
      <c r="H9" s="892" t="s">
        <v>52</v>
      </c>
      <c r="I9" s="893" t="s">
        <v>346</v>
      </c>
      <c r="J9" s="893" t="s">
        <v>347</v>
      </c>
      <c r="K9" s="893" t="s">
        <v>348</v>
      </c>
      <c r="L9" s="1350"/>
      <c r="M9" s="1353"/>
      <c r="N9" s="1347"/>
    </row>
    <row r="10" spans="1:14" ht="27" customHeight="1" x14ac:dyDescent="0.35">
      <c r="A10" s="894"/>
      <c r="B10" s="895" t="s">
        <v>1535</v>
      </c>
      <c r="C10" s="896"/>
      <c r="D10" s="897"/>
      <c r="E10" s="898"/>
      <c r="F10" s="896"/>
      <c r="G10" s="896"/>
      <c r="H10" s="896"/>
      <c r="I10" s="899"/>
      <c r="J10" s="899"/>
      <c r="K10" s="899"/>
      <c r="L10" s="900"/>
      <c r="M10" s="901"/>
      <c r="N10" s="894"/>
    </row>
    <row r="11" spans="1:14" ht="27" customHeight="1" x14ac:dyDescent="0.25">
      <c r="A11" s="517"/>
      <c r="B11" s="902" t="s">
        <v>60</v>
      </c>
      <c r="C11" s="611"/>
      <c r="D11" s="903"/>
      <c r="E11" s="904"/>
      <c r="F11" s="611"/>
      <c r="G11" s="611"/>
      <c r="H11" s="611"/>
      <c r="I11" s="905"/>
      <c r="J11" s="905"/>
      <c r="K11" s="905"/>
      <c r="L11" s="341"/>
      <c r="M11" s="906"/>
      <c r="N11" s="517"/>
    </row>
    <row r="12" spans="1:14" ht="27" customHeight="1" x14ac:dyDescent="0.35">
      <c r="A12" s="517">
        <v>1</v>
      </c>
      <c r="B12" s="275" t="s">
        <v>1536</v>
      </c>
      <c r="C12" s="611">
        <v>420720</v>
      </c>
      <c r="D12" s="903"/>
      <c r="E12" s="904">
        <v>128370</v>
      </c>
      <c r="F12" s="611"/>
      <c r="G12" s="611">
        <v>292350</v>
      </c>
      <c r="H12" s="611"/>
      <c r="I12" s="907">
        <f>F12+G12+H12</f>
        <v>292350</v>
      </c>
      <c r="J12" s="907">
        <f>E12+I12</f>
        <v>420720</v>
      </c>
      <c r="K12" s="905">
        <f>C12-J12</f>
        <v>0</v>
      </c>
      <c r="L12" s="341" t="s">
        <v>1537</v>
      </c>
      <c r="M12" s="614" t="s">
        <v>1538</v>
      </c>
      <c r="N12" s="517"/>
    </row>
    <row r="13" spans="1:14" ht="27" customHeight="1" x14ac:dyDescent="0.35">
      <c r="A13" s="517"/>
      <c r="B13" s="275" t="s">
        <v>1539</v>
      </c>
      <c r="C13" s="611"/>
      <c r="D13" s="903"/>
      <c r="E13" s="904"/>
      <c r="F13" s="611"/>
      <c r="G13" s="611"/>
      <c r="H13" s="611"/>
      <c r="I13" s="907"/>
      <c r="J13" s="907"/>
      <c r="K13" s="905"/>
      <c r="L13" s="341"/>
      <c r="M13" s="614" t="s">
        <v>1540</v>
      </c>
      <c r="N13" s="517"/>
    </row>
    <row r="14" spans="1:14" ht="27" customHeight="1" x14ac:dyDescent="0.35">
      <c r="A14" s="517"/>
      <c r="B14" s="275"/>
      <c r="C14" s="611"/>
      <c r="D14" s="903"/>
      <c r="E14" s="904"/>
      <c r="F14" s="611"/>
      <c r="G14" s="611"/>
      <c r="H14" s="611"/>
      <c r="I14" s="907"/>
      <c r="J14" s="907"/>
      <c r="K14" s="905"/>
      <c r="L14" s="341"/>
      <c r="M14" s="614" t="s">
        <v>1541</v>
      </c>
      <c r="N14" s="517"/>
    </row>
    <row r="15" spans="1:14" ht="27" customHeight="1" x14ac:dyDescent="0.35">
      <c r="A15" s="517"/>
      <c r="B15" s="275"/>
      <c r="C15" s="611"/>
      <c r="D15" s="903"/>
      <c r="E15" s="904"/>
      <c r="F15" s="611"/>
      <c r="G15" s="611"/>
      <c r="H15" s="611"/>
      <c r="I15" s="907"/>
      <c r="J15" s="907"/>
      <c r="K15" s="905"/>
      <c r="L15" s="341"/>
      <c r="M15" s="614" t="s">
        <v>1542</v>
      </c>
      <c r="N15" s="517"/>
    </row>
    <row r="16" spans="1:14" ht="27" customHeight="1" x14ac:dyDescent="0.35">
      <c r="A16" s="517"/>
      <c r="B16" s="275"/>
      <c r="C16" s="611"/>
      <c r="D16" s="903"/>
      <c r="E16" s="904"/>
      <c r="F16" s="611"/>
      <c r="G16" s="611"/>
      <c r="H16" s="611"/>
      <c r="I16" s="907"/>
      <c r="J16" s="907"/>
      <c r="K16" s="905"/>
      <c r="L16" s="341" t="s">
        <v>1650</v>
      </c>
      <c r="M16" s="614" t="s">
        <v>1651</v>
      </c>
      <c r="N16" s="517"/>
    </row>
    <row r="17" spans="1:14" ht="27" customHeight="1" x14ac:dyDescent="0.35">
      <c r="A17" s="517"/>
      <c r="B17" s="275"/>
      <c r="C17" s="611"/>
      <c r="D17" s="903"/>
      <c r="E17" s="904"/>
      <c r="F17" s="611"/>
      <c r="G17" s="611"/>
      <c r="H17" s="611"/>
      <c r="I17" s="907"/>
      <c r="J17" s="907"/>
      <c r="K17" s="905"/>
      <c r="L17" s="341"/>
      <c r="M17" s="614"/>
      <c r="N17" s="887"/>
    </row>
    <row r="18" spans="1:14" ht="27" customHeight="1" x14ac:dyDescent="0.35">
      <c r="A18" s="517">
        <v>2</v>
      </c>
      <c r="B18" s="275" t="s">
        <v>1544</v>
      </c>
      <c r="C18" s="611">
        <v>275000</v>
      </c>
      <c r="D18" s="903"/>
      <c r="E18" s="904"/>
      <c r="F18" s="611"/>
      <c r="G18" s="611">
        <v>275000</v>
      </c>
      <c r="H18" s="611"/>
      <c r="I18" s="907">
        <f>F18+G18+H18</f>
        <v>275000</v>
      </c>
      <c r="J18" s="907">
        <f>E18+I18</f>
        <v>275000</v>
      </c>
      <c r="K18" s="905">
        <f>C18-J18</f>
        <v>0</v>
      </c>
      <c r="L18" s="341" t="s">
        <v>1537</v>
      </c>
      <c r="M18" s="614" t="s">
        <v>1538</v>
      </c>
    </row>
    <row r="19" spans="1:14" ht="27" customHeight="1" x14ac:dyDescent="0.35">
      <c r="A19" s="517"/>
      <c r="B19" s="275" t="s">
        <v>1545</v>
      </c>
      <c r="C19" s="611"/>
      <c r="D19" s="903"/>
      <c r="E19" s="904"/>
      <c r="F19" s="611"/>
      <c r="G19" s="611"/>
      <c r="H19" s="611"/>
      <c r="I19" s="907"/>
      <c r="J19" s="907"/>
      <c r="K19" s="905"/>
      <c r="L19" s="341"/>
      <c r="M19" s="614" t="s">
        <v>1540</v>
      </c>
    </row>
    <row r="20" spans="1:14" ht="27" customHeight="1" x14ac:dyDescent="0.35">
      <c r="A20" s="517"/>
      <c r="B20" s="275"/>
      <c r="C20" s="611"/>
      <c r="D20" s="903"/>
      <c r="E20" s="904"/>
      <c r="F20" s="611"/>
      <c r="G20" s="611"/>
      <c r="H20" s="611"/>
      <c r="I20" s="907"/>
      <c r="J20" s="907"/>
      <c r="K20" s="905"/>
      <c r="L20" s="341" t="s">
        <v>296</v>
      </c>
      <c r="M20" s="614" t="s">
        <v>1543</v>
      </c>
    </row>
    <row r="21" spans="1:14" ht="27" customHeight="1" x14ac:dyDescent="0.35">
      <c r="A21" s="517"/>
      <c r="B21" s="275"/>
      <c r="C21" s="611"/>
      <c r="D21" s="903"/>
      <c r="E21" s="904"/>
      <c r="F21" s="611"/>
      <c r="G21" s="611"/>
      <c r="H21" s="611"/>
      <c r="I21" s="907"/>
      <c r="J21" s="907"/>
      <c r="K21" s="905"/>
      <c r="L21" s="341"/>
      <c r="M21" s="614"/>
    </row>
    <row r="22" spans="1:14" ht="27" customHeight="1" x14ac:dyDescent="0.35">
      <c r="A22" s="517">
        <v>3</v>
      </c>
      <c r="B22" s="275" t="s">
        <v>1546</v>
      </c>
      <c r="C22" s="611">
        <v>420000</v>
      </c>
      <c r="D22" s="903"/>
      <c r="E22" s="904">
        <v>390000</v>
      </c>
      <c r="F22" s="611"/>
      <c r="G22" s="611">
        <v>30000</v>
      </c>
      <c r="H22" s="611"/>
      <c r="I22" s="907">
        <f>F22+G22+H22</f>
        <v>30000</v>
      </c>
      <c r="J22" s="907">
        <f>E22+I22</f>
        <v>420000</v>
      </c>
      <c r="K22" s="905">
        <f>C22-J22</f>
        <v>0</v>
      </c>
      <c r="L22" s="341" t="s">
        <v>1537</v>
      </c>
      <c r="M22" s="614" t="s">
        <v>1538</v>
      </c>
    </row>
    <row r="23" spans="1:14" ht="27" customHeight="1" x14ac:dyDescent="0.35">
      <c r="A23" s="517"/>
      <c r="B23" s="275"/>
      <c r="C23" s="611"/>
      <c r="D23" s="903"/>
      <c r="E23" s="904"/>
      <c r="F23" s="611"/>
      <c r="G23" s="611"/>
      <c r="H23" s="611"/>
      <c r="I23" s="907"/>
      <c r="J23" s="907"/>
      <c r="K23" s="905"/>
      <c r="L23" s="341"/>
      <c r="M23" s="614" t="s">
        <v>1540</v>
      </c>
    </row>
    <row r="24" spans="1:14" ht="27" customHeight="1" x14ac:dyDescent="0.35">
      <c r="A24" s="517"/>
      <c r="B24" s="275"/>
      <c r="C24" s="611"/>
      <c r="D24" s="903"/>
      <c r="E24" s="904"/>
      <c r="F24" s="611"/>
      <c r="G24" s="611"/>
      <c r="H24" s="611"/>
      <c r="I24" s="907"/>
      <c r="J24" s="907"/>
      <c r="K24" s="905"/>
      <c r="L24" s="341" t="s">
        <v>201</v>
      </c>
      <c r="M24" s="614" t="s">
        <v>1666</v>
      </c>
    </row>
    <row r="25" spans="1:14" ht="27" customHeight="1" x14ac:dyDescent="0.25">
      <c r="A25" s="517"/>
      <c r="B25" s="275"/>
      <c r="C25" s="611"/>
      <c r="D25" s="903"/>
      <c r="E25" s="904"/>
      <c r="F25" s="611"/>
      <c r="G25" s="611"/>
      <c r="H25" s="611"/>
      <c r="I25" s="908"/>
      <c r="J25" s="908"/>
      <c r="K25" s="905"/>
      <c r="L25" s="341" t="s">
        <v>1547</v>
      </c>
      <c r="M25" s="614" t="s">
        <v>1548</v>
      </c>
    </row>
    <row r="26" spans="1:14" ht="27" customHeight="1" x14ac:dyDescent="0.25">
      <c r="A26" s="517"/>
      <c r="B26" s="275"/>
      <c r="C26" s="611"/>
      <c r="D26" s="903"/>
      <c r="E26" s="904"/>
      <c r="F26" s="611"/>
      <c r="G26" s="611"/>
      <c r="H26" s="611"/>
      <c r="I26" s="908"/>
      <c r="J26" s="908"/>
      <c r="K26" s="905"/>
      <c r="L26" s="341" t="s">
        <v>1549</v>
      </c>
      <c r="M26" s="614" t="s">
        <v>1550</v>
      </c>
    </row>
    <row r="27" spans="1:14" ht="27" customHeight="1" x14ac:dyDescent="0.25">
      <c r="A27" s="517"/>
      <c r="B27" s="275"/>
      <c r="C27" s="611"/>
      <c r="D27" s="903"/>
      <c r="E27" s="904"/>
      <c r="F27" s="611"/>
      <c r="G27" s="611"/>
      <c r="H27" s="611"/>
      <c r="I27" s="908"/>
      <c r="J27" s="908"/>
      <c r="K27" s="905"/>
      <c r="L27" s="341" t="s">
        <v>1549</v>
      </c>
      <c r="M27" s="614" t="s">
        <v>1551</v>
      </c>
    </row>
    <row r="28" spans="1:14" ht="27" customHeight="1" x14ac:dyDescent="0.25">
      <c r="A28" s="517"/>
      <c r="B28" s="275"/>
      <c r="C28" s="611"/>
      <c r="D28" s="903"/>
      <c r="E28" s="904"/>
      <c r="F28" s="611"/>
      <c r="G28" s="611"/>
      <c r="H28" s="611"/>
      <c r="I28" s="908"/>
      <c r="J28" s="908"/>
      <c r="K28" s="905"/>
      <c r="L28" s="341" t="s">
        <v>1552</v>
      </c>
      <c r="M28" s="614" t="s">
        <v>1553</v>
      </c>
    </row>
    <row r="29" spans="1:14" ht="27" customHeight="1" x14ac:dyDescent="0.25">
      <c r="A29" s="517"/>
      <c r="B29" s="275"/>
      <c r="C29" s="611"/>
      <c r="D29" s="903"/>
      <c r="E29" s="904"/>
      <c r="F29" s="611"/>
      <c r="G29" s="611"/>
      <c r="H29" s="611"/>
      <c r="I29" s="908"/>
      <c r="J29" s="908"/>
      <c r="K29" s="905"/>
      <c r="L29" s="341" t="s">
        <v>1554</v>
      </c>
      <c r="M29" s="614" t="s">
        <v>1555</v>
      </c>
    </row>
    <row r="30" spans="1:14" ht="27" customHeight="1" x14ac:dyDescent="0.25">
      <c r="A30" s="517"/>
      <c r="B30" s="275"/>
      <c r="C30" s="611"/>
      <c r="D30" s="903"/>
      <c r="E30" s="904"/>
      <c r="F30" s="611"/>
      <c r="G30" s="611"/>
      <c r="H30" s="611"/>
      <c r="I30" s="908"/>
      <c r="J30" s="908"/>
      <c r="K30" s="905"/>
      <c r="L30" s="341" t="s">
        <v>1556</v>
      </c>
      <c r="M30" s="614" t="s">
        <v>1557</v>
      </c>
    </row>
    <row r="31" spans="1:14" ht="27" customHeight="1" x14ac:dyDescent="0.25">
      <c r="A31" s="517"/>
      <c r="B31" s="275"/>
      <c r="C31" s="611"/>
      <c r="D31" s="903"/>
      <c r="E31" s="904"/>
      <c r="F31" s="611"/>
      <c r="G31" s="611"/>
      <c r="H31" s="611"/>
      <c r="I31" s="908"/>
      <c r="J31" s="908"/>
      <c r="K31" s="905"/>
      <c r="L31" s="341" t="s">
        <v>1556</v>
      </c>
      <c r="M31" s="614" t="s">
        <v>1558</v>
      </c>
    </row>
    <row r="32" spans="1:14" ht="27" customHeight="1" x14ac:dyDescent="0.25">
      <c r="A32" s="517"/>
      <c r="B32" s="275"/>
      <c r="C32" s="611"/>
      <c r="D32" s="903"/>
      <c r="E32" s="904"/>
      <c r="F32" s="611"/>
      <c r="G32" s="611"/>
      <c r="H32" s="611"/>
      <c r="I32" s="908"/>
      <c r="J32" s="908"/>
      <c r="K32" s="905"/>
      <c r="L32" s="341" t="s">
        <v>309</v>
      </c>
      <c r="M32" s="614" t="s">
        <v>1559</v>
      </c>
    </row>
    <row r="33" spans="1:13" ht="27" customHeight="1" x14ac:dyDescent="0.25">
      <c r="A33" s="517"/>
      <c r="B33" s="275"/>
      <c r="C33" s="611"/>
      <c r="D33" s="903"/>
      <c r="E33" s="904"/>
      <c r="F33" s="611"/>
      <c r="G33" s="611"/>
      <c r="H33" s="611"/>
      <c r="I33" s="908"/>
      <c r="J33" s="908"/>
      <c r="K33" s="905"/>
      <c r="L33" s="1120" t="s">
        <v>1652</v>
      </c>
      <c r="M33" s="614" t="s">
        <v>1561</v>
      </c>
    </row>
    <row r="34" spans="1:13" ht="27" customHeight="1" x14ac:dyDescent="0.25">
      <c r="A34" s="517"/>
      <c r="B34" s="275"/>
      <c r="C34" s="611"/>
      <c r="D34" s="903"/>
      <c r="E34" s="904"/>
      <c r="F34" s="611"/>
      <c r="G34" s="611"/>
      <c r="H34" s="611"/>
      <c r="I34" s="908"/>
      <c r="J34" s="908"/>
      <c r="K34" s="905"/>
      <c r="L34" s="1120" t="s">
        <v>1654</v>
      </c>
      <c r="M34" s="1304" t="s">
        <v>1653</v>
      </c>
    </row>
    <row r="35" spans="1:13" ht="27" customHeight="1" x14ac:dyDescent="0.25">
      <c r="A35" s="517"/>
      <c r="B35" s="275"/>
      <c r="C35" s="611"/>
      <c r="D35" s="903"/>
      <c r="E35" s="904"/>
      <c r="F35" s="611"/>
      <c r="G35" s="611"/>
      <c r="H35" s="611"/>
      <c r="I35" s="908"/>
      <c r="J35" s="908"/>
      <c r="K35" s="905"/>
      <c r="L35" s="341" t="s">
        <v>1655</v>
      </c>
      <c r="M35" s="614" t="s">
        <v>1560</v>
      </c>
    </row>
    <row r="36" spans="1:13" ht="27" customHeight="1" x14ac:dyDescent="0.25">
      <c r="A36" s="517"/>
      <c r="B36" s="275"/>
      <c r="C36" s="611"/>
      <c r="D36" s="903"/>
      <c r="E36" s="904"/>
      <c r="F36" s="611"/>
      <c r="G36" s="611"/>
      <c r="H36" s="611"/>
      <c r="I36" s="908"/>
      <c r="J36" s="908"/>
      <c r="K36" s="905"/>
      <c r="L36" s="1120" t="s">
        <v>862</v>
      </c>
      <c r="M36" s="1304" t="s">
        <v>1562</v>
      </c>
    </row>
    <row r="37" spans="1:13" ht="27" customHeight="1" x14ac:dyDescent="0.25">
      <c r="A37" s="1313"/>
      <c r="B37" s="1314"/>
      <c r="C37" s="1315"/>
      <c r="D37" s="1316"/>
      <c r="E37" s="1317"/>
      <c r="F37" s="1315"/>
      <c r="G37" s="1315"/>
      <c r="H37" s="1315"/>
      <c r="I37" s="1318"/>
      <c r="J37" s="1318"/>
      <c r="K37" s="1319"/>
      <c r="L37" s="1174" t="s">
        <v>1602</v>
      </c>
      <c r="M37" s="1320" t="s">
        <v>1656</v>
      </c>
    </row>
    <row r="38" spans="1:13" ht="27" customHeight="1" x14ac:dyDescent="0.25">
      <c r="A38" s="519">
        <v>4</v>
      </c>
      <c r="B38" s="909" t="s">
        <v>1563</v>
      </c>
      <c r="C38" s="624">
        <v>170000</v>
      </c>
      <c r="D38" s="910"/>
      <c r="E38" s="911">
        <v>114000</v>
      </c>
      <c r="F38" s="624"/>
      <c r="G38" s="624">
        <v>56000</v>
      </c>
      <c r="H38" s="624"/>
      <c r="I38" s="912">
        <f>F38+G38+H38</f>
        <v>56000</v>
      </c>
      <c r="J38" s="912">
        <f>E38+I38</f>
        <v>170000</v>
      </c>
      <c r="K38" s="913">
        <f>C38-J38</f>
        <v>0</v>
      </c>
      <c r="L38" s="466" t="s">
        <v>616</v>
      </c>
      <c r="M38" s="914" t="s">
        <v>1660</v>
      </c>
    </row>
    <row r="39" spans="1:13" ht="27" customHeight="1" x14ac:dyDescent="0.25">
      <c r="A39" s="517"/>
      <c r="B39" s="275"/>
      <c r="C39" s="611"/>
      <c r="D39" s="903"/>
      <c r="E39" s="904"/>
      <c r="F39" s="611"/>
      <c r="G39" s="611"/>
      <c r="H39" s="611"/>
      <c r="I39" s="908"/>
      <c r="J39" s="908"/>
      <c r="K39" s="905"/>
      <c r="L39" s="341"/>
      <c r="M39" s="614" t="s">
        <v>1661</v>
      </c>
    </row>
    <row r="40" spans="1:13" ht="27" customHeight="1" x14ac:dyDescent="0.25">
      <c r="A40" s="517"/>
      <c r="B40" s="517"/>
      <c r="C40" s="611"/>
      <c r="D40" s="903"/>
      <c r="E40" s="904"/>
      <c r="F40" s="611"/>
      <c r="G40" s="611"/>
      <c r="H40" s="611"/>
      <c r="I40" s="905"/>
      <c r="J40" s="905"/>
      <c r="K40" s="905"/>
      <c r="L40" s="341" t="s">
        <v>1657</v>
      </c>
      <c r="M40" s="614" t="s">
        <v>1658</v>
      </c>
    </row>
    <row r="41" spans="1:13" ht="27" customHeight="1" x14ac:dyDescent="0.25">
      <c r="A41" s="957"/>
      <c r="B41" s="957"/>
      <c r="C41" s="1305"/>
      <c r="D41" s="1306"/>
      <c r="E41" s="911"/>
      <c r="F41" s="1307"/>
      <c r="G41" s="1307"/>
      <c r="H41" s="1307"/>
      <c r="I41" s="1308"/>
      <c r="J41" s="1308"/>
      <c r="K41" s="1308"/>
      <c r="L41" s="1177"/>
      <c r="M41" s="1309"/>
    </row>
    <row r="42" spans="1:13" ht="27" customHeight="1" x14ac:dyDescent="0.25">
      <c r="A42" s="957"/>
      <c r="B42" s="957"/>
      <c r="C42" s="1305"/>
      <c r="D42" s="1306"/>
      <c r="E42" s="911"/>
      <c r="F42" s="1307"/>
      <c r="G42" s="1307"/>
      <c r="H42" s="1307"/>
      <c r="I42" s="1308"/>
      <c r="J42" s="1308"/>
      <c r="K42" s="1308"/>
      <c r="L42" s="1177"/>
      <c r="M42" s="1309"/>
    </row>
    <row r="43" spans="1:13" ht="27" customHeight="1" x14ac:dyDescent="0.25">
      <c r="A43" s="957">
        <v>5</v>
      </c>
      <c r="B43" s="1310" t="s">
        <v>1659</v>
      </c>
      <c r="C43" s="1305">
        <v>138442</v>
      </c>
      <c r="D43" s="1306"/>
      <c r="E43" s="911"/>
      <c r="F43" s="1307"/>
      <c r="G43" s="1307">
        <v>138442</v>
      </c>
      <c r="H43" s="1307"/>
      <c r="I43" s="1308">
        <f>+F43+G43+H43</f>
        <v>138442</v>
      </c>
      <c r="J43" s="1308">
        <f>+E43+I43</f>
        <v>138442</v>
      </c>
      <c r="K43" s="1308"/>
      <c r="L43" s="466" t="s">
        <v>1655</v>
      </c>
      <c r="M43" s="914" t="s">
        <v>1662</v>
      </c>
    </row>
    <row r="44" spans="1:13" ht="27" customHeight="1" x14ac:dyDescent="0.25">
      <c r="A44" s="957"/>
      <c r="B44" s="957"/>
      <c r="C44" s="1305"/>
      <c r="D44" s="1306"/>
      <c r="E44" s="911"/>
      <c r="F44" s="1307"/>
      <c r="G44" s="1307"/>
      <c r="H44" s="1307"/>
      <c r="I44" s="1308"/>
      <c r="J44" s="1308"/>
      <c r="K44" s="1308"/>
      <c r="L44" s="1177"/>
      <c r="M44" s="614" t="s">
        <v>1663</v>
      </c>
    </row>
    <row r="45" spans="1:13" ht="27" customHeight="1" x14ac:dyDescent="0.25">
      <c r="A45" s="957"/>
      <c r="B45" s="957"/>
      <c r="C45" s="1305"/>
      <c r="D45" s="1306"/>
      <c r="E45" s="911"/>
      <c r="F45" s="1307"/>
      <c r="G45" s="1307"/>
      <c r="H45" s="1307"/>
      <c r="I45" s="1308"/>
      <c r="J45" s="1308"/>
      <c r="K45" s="1308"/>
      <c r="L45" s="1177"/>
      <c r="M45" s="1311" t="s">
        <v>1664</v>
      </c>
    </row>
    <row r="46" spans="1:13" ht="27" customHeight="1" x14ac:dyDescent="0.25">
      <c r="A46" s="957"/>
      <c r="B46" s="957"/>
      <c r="C46" s="1305"/>
      <c r="D46" s="1306"/>
      <c r="E46" s="911"/>
      <c r="F46" s="1307"/>
      <c r="G46" s="1307"/>
      <c r="H46" s="1307"/>
      <c r="I46" s="1308"/>
      <c r="J46" s="1308"/>
      <c r="K46" s="1308"/>
      <c r="L46" s="1177" t="s">
        <v>1604</v>
      </c>
      <c r="M46" s="1312" t="s">
        <v>1665</v>
      </c>
    </row>
    <row r="47" spans="1:13" ht="27" customHeight="1" x14ac:dyDescent="0.25">
      <c r="A47" s="957"/>
      <c r="B47" s="957"/>
      <c r="C47" s="1305"/>
      <c r="D47" s="1306"/>
      <c r="E47" s="911"/>
      <c r="F47" s="1307"/>
      <c r="G47" s="1307"/>
      <c r="H47" s="1307"/>
      <c r="I47" s="1308"/>
      <c r="J47" s="1308"/>
      <c r="K47" s="1308"/>
      <c r="L47" s="1177"/>
      <c r="M47" s="1309"/>
    </row>
    <row r="48" spans="1:13" ht="22.5" customHeight="1" x14ac:dyDescent="0.35">
      <c r="A48" s="915"/>
      <c r="B48" s="678"/>
      <c r="C48" s="680"/>
      <c r="D48" s="916"/>
      <c r="E48" s="917"/>
      <c r="F48" s="918"/>
      <c r="G48" s="918"/>
      <c r="H48" s="918"/>
      <c r="I48" s="919"/>
      <c r="J48" s="919"/>
      <c r="K48" s="919"/>
      <c r="L48" s="920"/>
      <c r="M48" s="402"/>
    </row>
    <row r="49" spans="1:13" ht="22.5" customHeight="1" x14ac:dyDescent="0.35">
      <c r="A49" s="921"/>
      <c r="B49" s="922"/>
      <c r="C49" s="699"/>
      <c r="D49" s="923"/>
      <c r="E49" s="924"/>
      <c r="F49" s="925"/>
      <c r="G49" s="925"/>
      <c r="H49" s="925"/>
      <c r="I49" s="926"/>
      <c r="J49" s="926"/>
      <c r="K49" s="926"/>
      <c r="L49" s="927"/>
      <c r="M49" s="489"/>
    </row>
    <row r="50" spans="1:13" ht="22.5" customHeight="1" x14ac:dyDescent="0.35">
      <c r="A50" s="928"/>
      <c r="B50" s="928" t="s">
        <v>1564</v>
      </c>
      <c r="C50" s="929">
        <f>SUM(C12:C49)</f>
        <v>1424162</v>
      </c>
      <c r="D50" s="930" t="s">
        <v>19</v>
      </c>
      <c r="E50" s="929">
        <f t="shared" ref="E50:K50" si="0">SUM(E12:E49)</f>
        <v>632370</v>
      </c>
      <c r="F50" s="929">
        <f t="shared" si="0"/>
        <v>0</v>
      </c>
      <c r="G50" s="929">
        <f t="shared" si="0"/>
        <v>791792</v>
      </c>
      <c r="H50" s="929">
        <f t="shared" si="0"/>
        <v>0</v>
      </c>
      <c r="I50" s="929">
        <f t="shared" si="0"/>
        <v>791792</v>
      </c>
      <c r="J50" s="929">
        <f t="shared" si="0"/>
        <v>1424162</v>
      </c>
      <c r="K50" s="929">
        <f t="shared" si="0"/>
        <v>0</v>
      </c>
      <c r="L50" s="931"/>
      <c r="M50" s="932"/>
    </row>
    <row r="51" spans="1:13" x14ac:dyDescent="0.25"/>
    <row r="52" spans="1:13" ht="18.75" customHeight="1" x14ac:dyDescent="0.35">
      <c r="C52" s="933" t="s">
        <v>19</v>
      </c>
    </row>
    <row r="53" spans="1:13" x14ac:dyDescent="0.25"/>
    <row r="54" spans="1:13" x14ac:dyDescent="0.25"/>
    <row r="55" spans="1:13" x14ac:dyDescent="0.25"/>
    <row r="56" spans="1:13" x14ac:dyDescent="0.25"/>
    <row r="57" spans="1:13" x14ac:dyDescent="0.25"/>
    <row r="58" spans="1:13" x14ac:dyDescent="0.25"/>
    <row r="59" spans="1:13" x14ac:dyDescent="0.25"/>
    <row r="60" spans="1:13" x14ac:dyDescent="0.25"/>
    <row r="61" spans="1:13" x14ac:dyDescent="0.25"/>
    <row r="62" spans="1:13" x14ac:dyDescent="0.25"/>
    <row r="63" spans="1:13" x14ac:dyDescent="0.25"/>
    <row r="64" spans="1:13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</sheetData>
  <mergeCells count="14">
    <mergeCell ref="M6:M9"/>
    <mergeCell ref="A1:N1"/>
    <mergeCell ref="A2:N2"/>
    <mergeCell ref="A3:N3"/>
    <mergeCell ref="A4:N4"/>
    <mergeCell ref="A5:N5"/>
    <mergeCell ref="A6:A9"/>
    <mergeCell ref="B6:B9"/>
    <mergeCell ref="N6:N9"/>
    <mergeCell ref="C6:C8"/>
    <mergeCell ref="D6:D9"/>
    <mergeCell ref="E6:E8"/>
    <mergeCell ref="F6:I6"/>
    <mergeCell ref="L6:L9"/>
  </mergeCells>
  <printOptions horizontalCentered="1"/>
  <pageMargins left="0.31496062992125984" right="0.31496062992125984" top="0.39370078740157483" bottom="0.31496062992125984" header="0" footer="0"/>
  <pageSetup paperSize="5" scale="60" firstPageNumber="43" orientation="landscape" useFirstPageNumber="1" r:id="rId1"/>
  <headerFooter>
    <oddHeader>&amp;L&amp;P&amp;R&amp;P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8</vt:i4>
      </vt:variant>
      <vt:variant>
        <vt:lpstr>ช่วงที่มีชื่อ</vt:lpstr>
      </vt:variant>
      <vt:variant>
        <vt:i4>6</vt:i4>
      </vt:variant>
    </vt:vector>
  </HeadingPairs>
  <TitlesOfParts>
    <vt:vector size="14" baseType="lpstr">
      <vt:lpstr>ปะหน้าสรุป </vt:lpstr>
      <vt:lpstr>1.กันเหลื่อมปีแบบมีหนี้</vt:lpstr>
      <vt:lpstr>2.งบดำเนินงาน</vt:lpstr>
      <vt:lpstr>3.งบลงทุนยังไม่ก่อหนี้</vt:lpstr>
      <vt:lpstr>4.งบลงทุนก่อหนี้แล้ว</vt:lpstr>
      <vt:lpstr>5. งบรายจ่ายอื่น</vt:lpstr>
      <vt:lpstr>6.รายการ-โครงการผูกพัน(ถ้ามี)</vt:lpstr>
      <vt:lpstr>7. งบกลางเฉพาะขอจัดสรร (ถ้ามี)</vt:lpstr>
      <vt:lpstr>'1.กันเหลื่อมปีแบบมีหนี้'!Print_Titles</vt:lpstr>
      <vt:lpstr>'2.งบดำเนินงาน'!Print_Titles</vt:lpstr>
      <vt:lpstr>'3.งบลงทุนยังไม่ก่อหนี้'!Print_Titles</vt:lpstr>
      <vt:lpstr>'4.งบลงทุนก่อหนี้แล้ว'!Print_Titles</vt:lpstr>
      <vt:lpstr>'5. งบรายจ่ายอื่น'!Print_Titles</vt:lpstr>
      <vt:lpstr>'7. งบกลางเฉพาะขอจัดสรร (ถ้ามี)'!Print_Titles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bma03582</cp:lastModifiedBy>
  <cp:lastPrinted>2025-04-29T11:17:45Z</cp:lastPrinted>
  <dcterms:created xsi:type="dcterms:W3CDTF">2025-01-02T01:49:13Z</dcterms:created>
  <dcterms:modified xsi:type="dcterms:W3CDTF">2025-04-29T11:19:28Z</dcterms:modified>
</cp:coreProperties>
</file>