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4240" windowHeight="13140" activeTab="1"/>
  </bookViews>
  <sheets>
    <sheet name="รายงาน ง.401" sheetId="1" r:id="rId1"/>
    <sheet name="รายงาน ง.402" sheetId="2" r:id="rId2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4" i="2" l="1"/>
  <c r="E14" i="2"/>
  <c r="C19" i="2"/>
  <c r="B19" i="2"/>
  <c r="J14" i="2"/>
  <c r="I14" i="2"/>
  <c r="G14" i="2"/>
  <c r="F14" i="2"/>
  <c r="D14" i="2"/>
  <c r="C14" i="2"/>
  <c r="B14" i="2"/>
  <c r="J19" i="2" l="1"/>
  <c r="H19" i="2"/>
  <c r="I19" i="2"/>
  <c r="G19" i="2"/>
  <c r="F19" i="2"/>
  <c r="E19" i="2"/>
  <c r="D19" i="2"/>
  <c r="J27" i="1"/>
  <c r="J26" i="1"/>
  <c r="J25" i="1"/>
  <c r="J22" i="1"/>
  <c r="J21" i="1"/>
  <c r="J20" i="1"/>
  <c r="J19" i="1"/>
  <c r="J18" i="1"/>
  <c r="J17" i="1"/>
  <c r="J16" i="1"/>
  <c r="J23" i="1" s="1"/>
  <c r="I23" i="1"/>
  <c r="H23" i="1"/>
  <c r="H17" i="1"/>
  <c r="H16" i="1"/>
  <c r="I24" i="1"/>
  <c r="H24" i="1"/>
  <c r="F24" i="1"/>
  <c r="E24" i="1"/>
  <c r="D24" i="1"/>
  <c r="C24" i="1"/>
  <c r="C29" i="1" s="1"/>
  <c r="B24" i="1"/>
  <c r="G24" i="1"/>
  <c r="G23" i="1"/>
  <c r="I28" i="1"/>
  <c r="H28" i="1"/>
  <c r="G28" i="1"/>
  <c r="F28" i="1"/>
  <c r="E28" i="1"/>
  <c r="D28" i="1"/>
  <c r="C28" i="1"/>
  <c r="B28" i="1"/>
  <c r="J8" i="1"/>
  <c r="G29" i="1" l="1"/>
  <c r="J28" i="1"/>
  <c r="B30" i="1"/>
  <c r="B31" i="1" s="1"/>
  <c r="B29" i="1"/>
  <c r="C30" i="1"/>
  <c r="C31" i="1" s="1"/>
  <c r="J24" i="1"/>
  <c r="J29" i="1" s="1"/>
  <c r="I29" i="1"/>
  <c r="H30" i="1"/>
  <c r="H31" i="1" s="1"/>
  <c r="H29" i="1"/>
  <c r="I30" i="1"/>
  <c r="I31" i="1" s="1"/>
  <c r="E30" i="1"/>
  <c r="E31" i="1" s="1"/>
  <c r="F29" i="1"/>
  <c r="G30" i="1"/>
  <c r="G31" i="1" s="1"/>
  <c r="F30" i="1"/>
  <c r="F31" i="1" s="1"/>
  <c r="E29" i="1"/>
  <c r="D29" i="1"/>
  <c r="D30" i="1"/>
  <c r="D31" i="1" s="1"/>
  <c r="J30" i="1" l="1"/>
  <c r="J31" i="1" s="1"/>
</calcChain>
</file>

<file path=xl/sharedStrings.xml><?xml version="1.0" encoding="utf-8"?>
<sst xmlns="http://schemas.openxmlformats.org/spreadsheetml/2006/main" count="71" uniqueCount="56">
  <si>
    <t>รายงานสรุปการใช้จ่ายงบประมาณรายจ่าย ระดับหน่วยงาน</t>
  </si>
  <si>
    <t>สำนักงานเขตบางกะปิ</t>
  </si>
  <si>
    <t>รายการ/งบประมาณรายจ่าย</t>
  </si>
  <si>
    <t>เงินเดือนและ</t>
  </si>
  <si>
    <t>ค่าจ้างประจำ</t>
  </si>
  <si>
    <t>ค่าจ้างชั่วคราว</t>
  </si>
  <si>
    <t>ค่าตอบแทน</t>
  </si>
  <si>
    <t>ใช้สอยและวัสดุ</t>
  </si>
  <si>
    <t>ค่า</t>
  </si>
  <si>
    <t>สาธารณูปโภค</t>
  </si>
  <si>
    <t>ค่าครุภัณฑ์ ที่ดินและสิ่งก่อสร้าง</t>
  </si>
  <si>
    <t>ครุภัณฑ์</t>
  </si>
  <si>
    <t>ที่ดินและสิ่งก่อสร้าง</t>
  </si>
  <si>
    <t>เงินอุดหนุน</t>
  </si>
  <si>
    <t>รายจ่ายอื่น</t>
  </si>
  <si>
    <t>รวม</t>
  </si>
  <si>
    <t>1. งบประมาณอนุมัติ</t>
  </si>
  <si>
    <t>2. โอนก่อน 01/10/66</t>
  </si>
  <si>
    <t xml:space="preserve">   2.1 อนุมัติแล้ว</t>
  </si>
  <si>
    <t xml:space="preserve">         - โอนลบ (-)</t>
  </si>
  <si>
    <t xml:space="preserve">   2.2 อยู่ระหว่างเสนอขออนุมัติ</t>
  </si>
  <si>
    <t xml:space="preserve">   3.1 อนุมัติแล้ว</t>
  </si>
  <si>
    <t xml:space="preserve">   3.2 อยู่ระหว่างเสนอขออนุมัติ</t>
  </si>
  <si>
    <t>6. อนุมัติเงินประจำงวดหลังปรับโอน</t>
  </si>
  <si>
    <t>9. รายจ่ายทั้งสิ้น (7+8)</t>
  </si>
  <si>
    <t>5. งบประมาณหลังปรับโอน (1+4)</t>
  </si>
  <si>
    <t>10. % รายจ่ายทั้งสิ้น (9/5x100)</t>
  </si>
  <si>
    <t>11. งบประมาณคงเหลือ (5-9)</t>
  </si>
  <si>
    <t>12. % งบประมาณคงเหลือ (11/5x100)</t>
  </si>
  <si>
    <t xml:space="preserve">         - โอนเพิ่ม (+)</t>
  </si>
  <si>
    <t>4. โอนทั้งสิ้น (2+3)</t>
  </si>
  <si>
    <t>รายงานสรุปการใช้จ่ายเงินงบกลาง ระดับหน่วยงาน</t>
  </si>
  <si>
    <t>งบประมาณกลาง/ผลผลิต/โครงการ</t>
  </si>
  <si>
    <t>งบประมาณที่ได้รับ</t>
  </si>
  <si>
    <t>งบดำเนินการ</t>
  </si>
  <si>
    <t>งบลงทุน</t>
  </si>
  <si>
    <t>เบิกจ่าย</t>
  </si>
  <si>
    <t>คงเหลือ</t>
  </si>
  <si>
    <t>17 : เงินสำรองจ่ายทั่วไป กรณีค่าใช้จายเพื่อการพัฒนากรุงเทพมหานคร</t>
  </si>
  <si>
    <t>21 : เงินช่วยเหลือ ข้าราชการและลูกจ้าง</t>
  </si>
  <si>
    <t xml:space="preserve">       :</t>
  </si>
  <si>
    <t>23 : เงินบำเหน็จ ลูกจ้าง</t>
  </si>
  <si>
    <t xml:space="preserve">     :</t>
  </si>
  <si>
    <t>68 : ค่าใช้จ่ายเกี่ยวกับภารกิจและ หรือนโยบายที่ได้รับมอบจากรัฐบาล</t>
  </si>
  <si>
    <t xml:space="preserve">      1300022 : งบประมาณโรงเรียน</t>
  </si>
  <si>
    <t>79 : เงินสำรองสำหรับภาระผูกพันที่ค้างจ่ายตามกฎหมาย</t>
  </si>
  <si>
    <t xml:space="preserve">      1300014 : บำรุงรักษาซ่อมแซม</t>
  </si>
  <si>
    <t>รวมทั้งสิ้น</t>
  </si>
  <si>
    <t>รายการงบประมาณประจำปี พ.ศ. 2568</t>
  </si>
  <si>
    <t>ระหว่างวันที่ 1 ตุลาคม 2567 ถึงวันที่ 31 มีนาคม 2568</t>
  </si>
  <si>
    <t>ณ วันที่ 31 มีนาคม 2568</t>
  </si>
  <si>
    <t>3. โอนตั้งแต่ 01/10/67 ถึง 31/03/68</t>
  </si>
  <si>
    <t>7. รายจ่ายก่อน 01/10/67</t>
  </si>
  <si>
    <t>8. รายจ่ายตั้งแต่ 01/10/67 ถึง 31/03/68</t>
  </si>
  <si>
    <t xml:space="preserve">     1300022 : งบประมาณโรงเรียน</t>
  </si>
  <si>
    <t xml:space="preserve">      1300009 : งานดูแลสวนและพื้นที่สีเขียว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</si>
</sst>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3"/>
      <color theme="1"/>
      <name val="TH SarabunPSK"/>
      <family val="2"/>
    </font>
    <font>
      <sz val="12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3" fontId="2" fillId="0" borderId="0" xfId="1" applyFont="1" applyAlignment="1">
      <alignment horizontal="center"/>
    </xf>
    <xf numFmtId="43" fontId="2" fillId="0" borderId="0" xfId="1" applyFont="1"/>
    <xf numFmtId="0" fontId="2" fillId="0" borderId="4" xfId="0" applyFont="1" applyBorder="1"/>
    <xf numFmtId="0" fontId="2" fillId="0" borderId="3" xfId="0" applyFont="1" applyBorder="1"/>
    <xf numFmtId="43" fontId="2" fillId="0" borderId="2" xfId="1" applyFont="1" applyBorder="1" applyAlignment="1">
      <alignment horizontal="center"/>
    </xf>
    <xf numFmtId="43" fontId="2" fillId="0" borderId="3" xfId="1" applyFont="1" applyBorder="1" applyAlignment="1">
      <alignment horizontal="center"/>
    </xf>
    <xf numFmtId="4" fontId="2" fillId="0" borderId="4" xfId="1" applyNumberFormat="1" applyFont="1" applyBorder="1"/>
    <xf numFmtId="10" fontId="2" fillId="0" borderId="4" xfId="1" applyNumberFormat="1" applyFont="1" applyBorder="1"/>
    <xf numFmtId="10" fontId="2" fillId="0" borderId="3" xfId="1" applyNumberFormat="1" applyFont="1" applyBorder="1"/>
    <xf numFmtId="43" fontId="2" fillId="0" borderId="3" xfId="1" applyFont="1" applyBorder="1"/>
    <xf numFmtId="0" fontId="3" fillId="0" borderId="0" xfId="0" applyFont="1"/>
    <xf numFmtId="0" fontId="3" fillId="0" borderId="4" xfId="0" applyFont="1" applyBorder="1"/>
    <xf numFmtId="20" fontId="3" fillId="0" borderId="4" xfId="0" applyNumberFormat="1" applyFont="1" applyBorder="1"/>
    <xf numFmtId="0" fontId="2" fillId="0" borderId="3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43" fontId="2" fillId="0" borderId="1" xfId="1" applyFont="1" applyBorder="1"/>
    <xf numFmtId="0" fontId="2" fillId="0" borderId="0" xfId="0" applyFont="1" applyAlignment="1">
      <alignment horizontal="center"/>
    </xf>
    <xf numFmtId="43" fontId="2" fillId="0" borderId="1" xfId="1" applyFont="1" applyBorder="1" applyAlignment="1">
      <alignment horizontal="center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1" xfId="0" applyFont="1" applyBorder="1" applyAlignment="1">
      <alignment horizontal="center"/>
    </xf>
    <xf numFmtId="43" fontId="2" fillId="0" borderId="4" xfId="1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workbookViewId="0">
      <selection activeCell="I28" sqref="I28"/>
    </sheetView>
  </sheetViews>
  <sheetFormatPr defaultColWidth="14" defaultRowHeight="17.25" x14ac:dyDescent="0.3"/>
  <cols>
    <col min="1" max="1" width="24.625" style="1" customWidth="1"/>
    <col min="2" max="10" width="12.625" style="4" customWidth="1"/>
    <col min="11" max="16384" width="14" style="1"/>
  </cols>
  <sheetData>
    <row r="1" spans="1:10" x14ac:dyDescent="0.3">
      <c r="A1" s="19" t="s">
        <v>0</v>
      </c>
      <c r="B1" s="19"/>
      <c r="C1" s="19"/>
      <c r="D1" s="19"/>
      <c r="E1" s="19"/>
      <c r="F1" s="19"/>
      <c r="G1" s="19"/>
      <c r="H1" s="19"/>
      <c r="I1" s="19"/>
      <c r="J1" s="19"/>
    </row>
    <row r="2" spans="1:10" x14ac:dyDescent="0.3">
      <c r="A2" s="19" t="s">
        <v>48</v>
      </c>
      <c r="B2" s="19"/>
      <c r="C2" s="19"/>
      <c r="D2" s="19"/>
      <c r="E2" s="19"/>
      <c r="F2" s="19"/>
      <c r="G2" s="19"/>
      <c r="H2" s="19"/>
      <c r="I2" s="19"/>
      <c r="J2" s="19"/>
    </row>
    <row r="3" spans="1:10" x14ac:dyDescent="0.3">
      <c r="A3" s="19" t="s">
        <v>49</v>
      </c>
      <c r="B3" s="19"/>
      <c r="C3" s="19"/>
      <c r="D3" s="19"/>
      <c r="E3" s="19"/>
      <c r="F3" s="19"/>
      <c r="G3" s="19"/>
      <c r="H3" s="19"/>
      <c r="I3" s="19"/>
      <c r="J3" s="19"/>
    </row>
    <row r="4" spans="1:10" x14ac:dyDescent="0.3">
      <c r="A4" s="19" t="s">
        <v>1</v>
      </c>
      <c r="B4" s="19"/>
      <c r="C4" s="19"/>
      <c r="D4" s="19"/>
      <c r="E4" s="19"/>
      <c r="F4" s="19"/>
      <c r="G4" s="19"/>
      <c r="H4" s="19"/>
      <c r="I4" s="19"/>
      <c r="J4" s="19"/>
    </row>
    <row r="5" spans="1:10" x14ac:dyDescent="0.3">
      <c r="A5" s="2"/>
      <c r="B5" s="3"/>
      <c r="C5" s="3"/>
      <c r="D5" s="3"/>
      <c r="E5" s="3"/>
      <c r="F5" s="3"/>
      <c r="G5" s="3"/>
      <c r="H5" s="3"/>
      <c r="I5" s="3"/>
      <c r="J5" s="3"/>
    </row>
    <row r="6" spans="1:10" x14ac:dyDescent="0.3">
      <c r="A6" s="21" t="s">
        <v>2</v>
      </c>
      <c r="B6" s="7" t="s">
        <v>3</v>
      </c>
      <c r="C6" s="7" t="s">
        <v>5</v>
      </c>
      <c r="D6" s="7" t="s">
        <v>6</v>
      </c>
      <c r="E6" s="7" t="s">
        <v>8</v>
      </c>
      <c r="F6" s="20" t="s">
        <v>10</v>
      </c>
      <c r="G6" s="20"/>
      <c r="H6" s="7" t="s">
        <v>13</v>
      </c>
      <c r="I6" s="7" t="s">
        <v>14</v>
      </c>
      <c r="J6" s="7" t="s">
        <v>15</v>
      </c>
    </row>
    <row r="7" spans="1:10" x14ac:dyDescent="0.3">
      <c r="A7" s="22"/>
      <c r="B7" s="8" t="s">
        <v>4</v>
      </c>
      <c r="C7" s="12"/>
      <c r="D7" s="8" t="s">
        <v>7</v>
      </c>
      <c r="E7" s="8" t="s">
        <v>9</v>
      </c>
      <c r="F7" s="8" t="s">
        <v>11</v>
      </c>
      <c r="G7" s="8" t="s">
        <v>12</v>
      </c>
      <c r="H7" s="12"/>
      <c r="I7" s="12"/>
      <c r="J7" s="12"/>
    </row>
    <row r="8" spans="1:10" x14ac:dyDescent="0.3">
      <c r="A8" s="5" t="s">
        <v>16</v>
      </c>
      <c r="B8" s="9">
        <v>170825950</v>
      </c>
      <c r="C8" s="9">
        <v>53082000</v>
      </c>
      <c r="D8" s="9">
        <v>135175800</v>
      </c>
      <c r="E8" s="9">
        <v>16807700</v>
      </c>
      <c r="F8" s="9">
        <v>11810370</v>
      </c>
      <c r="G8" s="9">
        <v>109962000</v>
      </c>
      <c r="H8" s="9">
        <v>44285200</v>
      </c>
      <c r="I8" s="9">
        <v>11321900</v>
      </c>
      <c r="J8" s="9">
        <f>SUM(B8:I8)</f>
        <v>553270920</v>
      </c>
    </row>
    <row r="9" spans="1:10" x14ac:dyDescent="0.3">
      <c r="A9" s="5" t="s">
        <v>17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  <c r="I9" s="9">
        <v>0</v>
      </c>
      <c r="J9" s="9">
        <v>0</v>
      </c>
    </row>
    <row r="10" spans="1:10" x14ac:dyDescent="0.3">
      <c r="A10" s="5" t="s">
        <v>18</v>
      </c>
      <c r="B10" s="9">
        <v>0</v>
      </c>
      <c r="C10" s="9">
        <v>0</v>
      </c>
      <c r="D10" s="9">
        <v>0</v>
      </c>
      <c r="E10" s="9">
        <v>0</v>
      </c>
      <c r="F10" s="9">
        <v>0</v>
      </c>
      <c r="G10" s="9">
        <v>0</v>
      </c>
      <c r="H10" s="9">
        <v>0</v>
      </c>
      <c r="I10" s="9">
        <v>0</v>
      </c>
      <c r="J10" s="9">
        <v>0</v>
      </c>
    </row>
    <row r="11" spans="1:10" x14ac:dyDescent="0.3">
      <c r="A11" s="5" t="s">
        <v>29</v>
      </c>
      <c r="B11" s="9">
        <v>0</v>
      </c>
      <c r="C11" s="9">
        <v>0</v>
      </c>
      <c r="D11" s="9">
        <v>0</v>
      </c>
      <c r="E11" s="9">
        <v>0</v>
      </c>
      <c r="F11" s="9">
        <v>0</v>
      </c>
      <c r="G11" s="9">
        <v>0</v>
      </c>
      <c r="H11" s="9">
        <v>0</v>
      </c>
      <c r="I11" s="9">
        <v>0</v>
      </c>
      <c r="J11" s="9">
        <v>0</v>
      </c>
    </row>
    <row r="12" spans="1:10" x14ac:dyDescent="0.3">
      <c r="A12" s="5" t="s">
        <v>19</v>
      </c>
      <c r="B12" s="9">
        <v>0</v>
      </c>
      <c r="C12" s="9">
        <v>0</v>
      </c>
      <c r="D12" s="9">
        <v>0</v>
      </c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9">
        <v>0</v>
      </c>
    </row>
    <row r="13" spans="1:10" x14ac:dyDescent="0.3">
      <c r="A13" s="5" t="s">
        <v>20</v>
      </c>
      <c r="B13" s="9">
        <v>0</v>
      </c>
      <c r="C13" s="9">
        <v>0</v>
      </c>
      <c r="D13" s="9">
        <v>0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</row>
    <row r="14" spans="1:10" x14ac:dyDescent="0.3">
      <c r="A14" s="5" t="s">
        <v>29</v>
      </c>
      <c r="B14" s="9">
        <v>0</v>
      </c>
      <c r="C14" s="9">
        <v>0</v>
      </c>
      <c r="D14" s="9">
        <v>0</v>
      </c>
      <c r="E14" s="9">
        <v>0</v>
      </c>
      <c r="F14" s="9">
        <v>0</v>
      </c>
      <c r="G14" s="9">
        <v>0</v>
      </c>
      <c r="H14" s="9">
        <v>0</v>
      </c>
      <c r="I14" s="9">
        <v>0</v>
      </c>
      <c r="J14" s="9">
        <v>0</v>
      </c>
    </row>
    <row r="15" spans="1:10" x14ac:dyDescent="0.3">
      <c r="A15" s="5" t="s">
        <v>19</v>
      </c>
      <c r="B15" s="9">
        <v>0</v>
      </c>
      <c r="C15" s="9">
        <v>0</v>
      </c>
      <c r="D15" s="9">
        <v>0</v>
      </c>
      <c r="E15" s="9">
        <v>0</v>
      </c>
      <c r="F15" s="9">
        <v>0</v>
      </c>
      <c r="G15" s="9">
        <v>0</v>
      </c>
      <c r="H15" s="9">
        <v>0</v>
      </c>
      <c r="I15" s="9">
        <v>0</v>
      </c>
      <c r="J15" s="9">
        <v>0</v>
      </c>
    </row>
    <row r="16" spans="1:10" x14ac:dyDescent="0.3">
      <c r="A16" s="5" t="s">
        <v>51</v>
      </c>
      <c r="B16" s="9">
        <v>0</v>
      </c>
      <c r="C16" s="9">
        <v>-53650</v>
      </c>
      <c r="D16" s="9">
        <v>53650</v>
      </c>
      <c r="E16" s="9">
        <v>0</v>
      </c>
      <c r="F16" s="9">
        <v>0</v>
      </c>
      <c r="G16" s="9">
        <v>0</v>
      </c>
      <c r="H16" s="9">
        <f t="shared" ref="H16:I16" si="0">+H18+H19</f>
        <v>0</v>
      </c>
      <c r="I16" s="9">
        <v>17085670</v>
      </c>
      <c r="J16" s="9">
        <f>+B16+C16+D16+E16+F16+G16+H16+I16</f>
        <v>17085670</v>
      </c>
    </row>
    <row r="17" spans="1:10" x14ac:dyDescent="0.3">
      <c r="A17" s="5" t="s">
        <v>21</v>
      </c>
      <c r="B17" s="9">
        <v>0</v>
      </c>
      <c r="C17" s="9">
        <v>-53650</v>
      </c>
      <c r="D17" s="9">
        <v>53650</v>
      </c>
      <c r="E17" s="9">
        <v>0</v>
      </c>
      <c r="F17" s="9">
        <v>0</v>
      </c>
      <c r="G17" s="9">
        <v>0</v>
      </c>
      <c r="H17" s="9">
        <f t="shared" ref="H17:I17" si="1">+H18+H19</f>
        <v>0</v>
      </c>
      <c r="I17" s="9">
        <v>17085670</v>
      </c>
      <c r="J17" s="9">
        <f t="shared" ref="J17:J22" si="2">+B17+C17+D17+E17+F17+G17+H17+I17</f>
        <v>17085670</v>
      </c>
    </row>
    <row r="18" spans="1:10" x14ac:dyDescent="0.3">
      <c r="A18" s="5" t="s">
        <v>29</v>
      </c>
      <c r="B18" s="9">
        <v>0</v>
      </c>
      <c r="C18" s="9">
        <v>1073000</v>
      </c>
      <c r="D18" s="9">
        <v>53650</v>
      </c>
      <c r="E18" s="9">
        <v>0</v>
      </c>
      <c r="F18" s="9">
        <v>0</v>
      </c>
      <c r="G18" s="9">
        <v>0</v>
      </c>
      <c r="H18" s="9">
        <v>0</v>
      </c>
      <c r="I18" s="9">
        <v>17085670</v>
      </c>
      <c r="J18" s="9">
        <f t="shared" si="2"/>
        <v>18212320</v>
      </c>
    </row>
    <row r="19" spans="1:10" x14ac:dyDescent="0.3">
      <c r="A19" s="5" t="s">
        <v>19</v>
      </c>
      <c r="B19" s="9">
        <v>0</v>
      </c>
      <c r="C19" s="9">
        <v>-1126650</v>
      </c>
      <c r="D19" s="9">
        <v>0</v>
      </c>
      <c r="E19" s="9">
        <v>0</v>
      </c>
      <c r="F19" s="9">
        <v>0</v>
      </c>
      <c r="G19" s="9">
        <v>0</v>
      </c>
      <c r="H19" s="9">
        <v>0</v>
      </c>
      <c r="I19" s="9">
        <v>0</v>
      </c>
      <c r="J19" s="9">
        <f t="shared" si="2"/>
        <v>-1126650</v>
      </c>
    </row>
    <row r="20" spans="1:10" x14ac:dyDescent="0.3">
      <c r="A20" s="5" t="s">
        <v>22</v>
      </c>
      <c r="B20" s="9">
        <v>0</v>
      </c>
      <c r="C20" s="9">
        <v>0</v>
      </c>
      <c r="D20" s="9">
        <v>0</v>
      </c>
      <c r="E20" s="9">
        <v>0</v>
      </c>
      <c r="F20" s="9">
        <v>0</v>
      </c>
      <c r="G20" s="9">
        <v>0</v>
      </c>
      <c r="H20" s="9">
        <v>0</v>
      </c>
      <c r="I20" s="9">
        <v>0</v>
      </c>
      <c r="J20" s="9">
        <f t="shared" si="2"/>
        <v>0</v>
      </c>
    </row>
    <row r="21" spans="1:10" x14ac:dyDescent="0.3">
      <c r="A21" s="5" t="s">
        <v>29</v>
      </c>
      <c r="B21" s="9">
        <v>0</v>
      </c>
      <c r="C21" s="9">
        <v>0</v>
      </c>
      <c r="D21" s="9">
        <v>0</v>
      </c>
      <c r="E21" s="9">
        <v>0</v>
      </c>
      <c r="F21" s="9">
        <v>0</v>
      </c>
      <c r="G21" s="9">
        <v>0</v>
      </c>
      <c r="H21" s="9">
        <v>0</v>
      </c>
      <c r="I21" s="9">
        <v>0</v>
      </c>
      <c r="J21" s="9">
        <f t="shared" si="2"/>
        <v>0</v>
      </c>
    </row>
    <row r="22" spans="1:10" x14ac:dyDescent="0.3">
      <c r="A22" s="5" t="s">
        <v>19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f t="shared" si="2"/>
        <v>0</v>
      </c>
    </row>
    <row r="23" spans="1:10" x14ac:dyDescent="0.3">
      <c r="A23" s="5" t="s">
        <v>30</v>
      </c>
      <c r="B23" s="9">
        <v>0</v>
      </c>
      <c r="C23" s="9">
        <v>-53650</v>
      </c>
      <c r="D23" s="9">
        <v>53650</v>
      </c>
      <c r="E23" s="9">
        <v>0</v>
      </c>
      <c r="F23" s="9">
        <v>0</v>
      </c>
      <c r="G23" s="9">
        <f>+G9+G16</f>
        <v>0</v>
      </c>
      <c r="H23" s="9">
        <f t="shared" ref="H23:J23" si="3">+H9+H16</f>
        <v>0</v>
      </c>
      <c r="I23" s="9">
        <f t="shared" si="3"/>
        <v>17085670</v>
      </c>
      <c r="J23" s="9">
        <f t="shared" si="3"/>
        <v>17085670</v>
      </c>
    </row>
    <row r="24" spans="1:10" x14ac:dyDescent="0.3">
      <c r="A24" s="5" t="s">
        <v>25</v>
      </c>
      <c r="B24" s="9">
        <f t="shared" ref="B24:F24" si="4">+B8+B23</f>
        <v>170825950</v>
      </c>
      <c r="C24" s="9">
        <f t="shared" si="4"/>
        <v>53028350</v>
      </c>
      <c r="D24" s="9">
        <f t="shared" si="4"/>
        <v>135229450</v>
      </c>
      <c r="E24" s="9">
        <f t="shared" si="4"/>
        <v>16807700</v>
      </c>
      <c r="F24" s="9">
        <f t="shared" si="4"/>
        <v>11810370</v>
      </c>
      <c r="G24" s="9">
        <f>+G8+G23</f>
        <v>109962000</v>
      </c>
      <c r="H24" s="9">
        <f t="shared" ref="H24:J24" si="5">+H8+H23</f>
        <v>44285200</v>
      </c>
      <c r="I24" s="9">
        <f t="shared" si="5"/>
        <v>28407570</v>
      </c>
      <c r="J24" s="9">
        <f t="shared" si="5"/>
        <v>570356590</v>
      </c>
    </row>
    <row r="25" spans="1:10" x14ac:dyDescent="0.3">
      <c r="A25" s="5" t="s">
        <v>23</v>
      </c>
      <c r="B25" s="9">
        <v>170867300</v>
      </c>
      <c r="C25" s="9">
        <v>53028350</v>
      </c>
      <c r="D25" s="9">
        <v>53650</v>
      </c>
      <c r="E25" s="9">
        <v>16807700</v>
      </c>
      <c r="F25" s="9">
        <v>0</v>
      </c>
      <c r="G25" s="9">
        <v>0</v>
      </c>
      <c r="H25" s="9">
        <v>0</v>
      </c>
      <c r="I25" s="9">
        <v>17085670</v>
      </c>
      <c r="J25" s="9">
        <f>+B25+C25+D25+E25+F25+G25+H25+I25</f>
        <v>257842670</v>
      </c>
    </row>
    <row r="26" spans="1:10" x14ac:dyDescent="0.3">
      <c r="A26" s="5" t="s">
        <v>52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0</v>
      </c>
      <c r="J26" s="9">
        <f t="shared" ref="J26:J28" si="6">+B26+C26+D26+E26+F26+G26+H26+I26</f>
        <v>0</v>
      </c>
    </row>
    <row r="27" spans="1:10" x14ac:dyDescent="0.3">
      <c r="A27" s="5" t="s">
        <v>53</v>
      </c>
      <c r="B27" s="9">
        <v>79236181.739999995</v>
      </c>
      <c r="C27" s="9">
        <v>28101391.969999999</v>
      </c>
      <c r="D27" s="9">
        <v>40252568.049999997</v>
      </c>
      <c r="E27" s="9">
        <v>8967820.2100000009</v>
      </c>
      <c r="F27" s="9">
        <v>3055701</v>
      </c>
      <c r="G27" s="9">
        <v>0</v>
      </c>
      <c r="H27" s="9">
        <v>13901888</v>
      </c>
      <c r="I27" s="9">
        <v>6384673.5</v>
      </c>
      <c r="J27" s="9">
        <f t="shared" si="6"/>
        <v>179900224.47</v>
      </c>
    </row>
    <row r="28" spans="1:10" x14ac:dyDescent="0.3">
      <c r="A28" s="5" t="s">
        <v>24</v>
      </c>
      <c r="B28" s="9">
        <f>+B26+B27</f>
        <v>79236181.739999995</v>
      </c>
      <c r="C28" s="9">
        <f t="shared" ref="C28:I28" si="7">+C26+C27</f>
        <v>28101391.969999999</v>
      </c>
      <c r="D28" s="9">
        <f t="shared" si="7"/>
        <v>40252568.049999997</v>
      </c>
      <c r="E28" s="9">
        <f t="shared" si="7"/>
        <v>8967820.2100000009</v>
      </c>
      <c r="F28" s="9">
        <f t="shared" si="7"/>
        <v>3055701</v>
      </c>
      <c r="G28" s="9">
        <f t="shared" si="7"/>
        <v>0</v>
      </c>
      <c r="H28" s="9">
        <f t="shared" si="7"/>
        <v>13901888</v>
      </c>
      <c r="I28" s="9">
        <f t="shared" si="7"/>
        <v>6384673.5</v>
      </c>
      <c r="J28" s="9">
        <f t="shared" si="6"/>
        <v>179900224.47</v>
      </c>
    </row>
    <row r="29" spans="1:10" x14ac:dyDescent="0.3">
      <c r="A29" s="5" t="s">
        <v>26</v>
      </c>
      <c r="B29" s="10">
        <f>+B28/B24</f>
        <v>0.46384159865641017</v>
      </c>
      <c r="C29" s="10">
        <f t="shared" ref="C29:J29" si="8">+C28/C24</f>
        <v>0.52993147948220143</v>
      </c>
      <c r="D29" s="10">
        <f t="shared" si="8"/>
        <v>0.29766125684900735</v>
      </c>
      <c r="E29" s="10">
        <f t="shared" si="8"/>
        <v>0.53355427631383245</v>
      </c>
      <c r="F29" s="10">
        <f t="shared" si="8"/>
        <v>0.2587303361368018</v>
      </c>
      <c r="G29" s="10">
        <f t="shared" si="8"/>
        <v>0</v>
      </c>
      <c r="H29" s="10">
        <f t="shared" si="8"/>
        <v>0.3139172454905928</v>
      </c>
      <c r="I29" s="10">
        <f t="shared" si="8"/>
        <v>0.22475253955195745</v>
      </c>
      <c r="J29" s="10">
        <f t="shared" si="8"/>
        <v>0.31541710506053766</v>
      </c>
    </row>
    <row r="30" spans="1:10" x14ac:dyDescent="0.3">
      <c r="A30" s="5" t="s">
        <v>27</v>
      </c>
      <c r="B30" s="9">
        <f>+B24-B28</f>
        <v>91589768.260000005</v>
      </c>
      <c r="C30" s="9">
        <f t="shared" ref="C30:J30" si="9">+C24-C28</f>
        <v>24926958.030000001</v>
      </c>
      <c r="D30" s="9">
        <f t="shared" si="9"/>
        <v>94976881.950000003</v>
      </c>
      <c r="E30" s="9">
        <f t="shared" si="9"/>
        <v>7839879.7899999991</v>
      </c>
      <c r="F30" s="9">
        <f t="shared" si="9"/>
        <v>8754669</v>
      </c>
      <c r="G30" s="9">
        <f t="shared" si="9"/>
        <v>109962000</v>
      </c>
      <c r="H30" s="9">
        <f t="shared" si="9"/>
        <v>30383312</v>
      </c>
      <c r="I30" s="9">
        <f t="shared" si="9"/>
        <v>22022896.5</v>
      </c>
      <c r="J30" s="9">
        <f t="shared" si="9"/>
        <v>390456365.52999997</v>
      </c>
    </row>
    <row r="31" spans="1:10" x14ac:dyDescent="0.3">
      <c r="A31" s="6" t="s">
        <v>28</v>
      </c>
      <c r="B31" s="11">
        <f>+B30/B24</f>
        <v>0.53615840134358983</v>
      </c>
      <c r="C31" s="11">
        <f t="shared" ref="C31:J31" si="10">+C30/C24</f>
        <v>0.47006852051779852</v>
      </c>
      <c r="D31" s="11">
        <f t="shared" si="10"/>
        <v>0.70233874315099265</v>
      </c>
      <c r="E31" s="11">
        <f t="shared" si="10"/>
        <v>0.4664457236861676</v>
      </c>
      <c r="F31" s="11">
        <f t="shared" si="10"/>
        <v>0.74126966386319815</v>
      </c>
      <c r="G31" s="11">
        <f t="shared" si="10"/>
        <v>1</v>
      </c>
      <c r="H31" s="11">
        <f t="shared" si="10"/>
        <v>0.68608275450940726</v>
      </c>
      <c r="I31" s="11">
        <f t="shared" si="10"/>
        <v>0.77524746044804249</v>
      </c>
      <c r="J31" s="11">
        <f t="shared" si="10"/>
        <v>0.68458289493946234</v>
      </c>
    </row>
  </sheetData>
  <mergeCells count="6">
    <mergeCell ref="A1:J1"/>
    <mergeCell ref="A2:J2"/>
    <mergeCell ref="A3:J3"/>
    <mergeCell ref="A4:J4"/>
    <mergeCell ref="F6:G6"/>
    <mergeCell ref="A6:A7"/>
  </mergeCells>
  <printOptions horizontalCentered="1"/>
  <pageMargins left="0.11811023622047245" right="0.11811023622047245" top="0.19685039370078741" bottom="0.19685039370078741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G21" sqref="G21"/>
    </sheetView>
  </sheetViews>
  <sheetFormatPr defaultRowHeight="17.25" x14ac:dyDescent="0.3"/>
  <cols>
    <col min="1" max="1" width="37.875" style="1" customWidth="1"/>
    <col min="2" max="3" width="11.625" style="1" customWidth="1"/>
    <col min="4" max="4" width="11.125" style="1" customWidth="1"/>
    <col min="5" max="5" width="11.625" style="1" customWidth="1"/>
    <col min="6" max="6" width="12.625" style="1" customWidth="1"/>
    <col min="7" max="7" width="11.625" style="1" customWidth="1"/>
    <col min="8" max="8" width="11.125" style="1" customWidth="1"/>
    <col min="9" max="9" width="11.375" style="1" customWidth="1"/>
    <col min="10" max="10" width="11.625" style="1" customWidth="1"/>
    <col min="11" max="16384" width="9" style="1"/>
  </cols>
  <sheetData>
    <row r="1" spans="1:10" x14ac:dyDescent="0.3">
      <c r="A1" s="19" t="s">
        <v>31</v>
      </c>
      <c r="B1" s="19"/>
      <c r="C1" s="19"/>
      <c r="D1" s="19"/>
      <c r="E1" s="19"/>
      <c r="F1" s="19"/>
      <c r="G1" s="19"/>
      <c r="H1" s="19"/>
      <c r="I1" s="19"/>
      <c r="J1" s="19"/>
    </row>
    <row r="2" spans="1:10" x14ac:dyDescent="0.3">
      <c r="A2" s="19" t="s">
        <v>48</v>
      </c>
      <c r="B2" s="19"/>
      <c r="C2" s="19"/>
      <c r="D2" s="19"/>
      <c r="E2" s="19"/>
      <c r="F2" s="19"/>
      <c r="G2" s="19"/>
      <c r="H2" s="19"/>
      <c r="I2" s="19"/>
      <c r="J2" s="19"/>
    </row>
    <row r="3" spans="1:10" x14ac:dyDescent="0.3">
      <c r="A3" s="19" t="s">
        <v>50</v>
      </c>
      <c r="B3" s="19"/>
      <c r="C3" s="19"/>
      <c r="D3" s="19"/>
      <c r="E3" s="19"/>
      <c r="F3" s="19"/>
      <c r="G3" s="19"/>
      <c r="H3" s="19"/>
      <c r="I3" s="19"/>
      <c r="J3" s="19"/>
    </row>
    <row r="4" spans="1:10" x14ac:dyDescent="0.3">
      <c r="A4" s="19" t="s">
        <v>1</v>
      </c>
      <c r="B4" s="19"/>
      <c r="C4" s="19"/>
      <c r="D4" s="19"/>
      <c r="E4" s="19"/>
      <c r="F4" s="19"/>
      <c r="G4" s="19"/>
      <c r="H4" s="19"/>
      <c r="I4" s="19"/>
      <c r="J4" s="19"/>
    </row>
    <row r="6" spans="1:10" x14ac:dyDescent="0.3">
      <c r="A6" s="21" t="s">
        <v>32</v>
      </c>
      <c r="B6" s="23" t="s">
        <v>33</v>
      </c>
      <c r="C6" s="23"/>
      <c r="D6" s="23"/>
      <c r="E6" s="23" t="s">
        <v>36</v>
      </c>
      <c r="F6" s="23"/>
      <c r="G6" s="23"/>
      <c r="H6" s="23" t="s">
        <v>37</v>
      </c>
      <c r="I6" s="23"/>
      <c r="J6" s="23"/>
    </row>
    <row r="7" spans="1:10" x14ac:dyDescent="0.3">
      <c r="A7" s="22"/>
      <c r="B7" s="16" t="s">
        <v>34</v>
      </c>
      <c r="C7" s="16" t="s">
        <v>35</v>
      </c>
      <c r="D7" s="16" t="s">
        <v>15</v>
      </c>
      <c r="E7" s="16" t="s">
        <v>34</v>
      </c>
      <c r="F7" s="16" t="s">
        <v>35</v>
      </c>
      <c r="G7" s="16" t="s">
        <v>15</v>
      </c>
      <c r="H7" s="16" t="s">
        <v>34</v>
      </c>
      <c r="I7" s="16" t="s">
        <v>35</v>
      </c>
      <c r="J7" s="16" t="s">
        <v>15</v>
      </c>
    </row>
    <row r="8" spans="1:10" x14ac:dyDescent="0.3">
      <c r="A8" s="14" t="s">
        <v>38</v>
      </c>
      <c r="B8" s="9">
        <v>83400</v>
      </c>
      <c r="C8" s="9">
        <v>0</v>
      </c>
      <c r="D8" s="9">
        <v>83400</v>
      </c>
      <c r="E8" s="9">
        <v>0</v>
      </c>
      <c r="F8" s="9">
        <v>0</v>
      </c>
      <c r="G8" s="9">
        <v>0</v>
      </c>
      <c r="H8" s="9">
        <v>83400</v>
      </c>
      <c r="I8" s="9">
        <v>0</v>
      </c>
      <c r="J8" s="9">
        <v>83400</v>
      </c>
    </row>
    <row r="9" spans="1:10" x14ac:dyDescent="0.3">
      <c r="A9" s="14" t="s">
        <v>54</v>
      </c>
      <c r="B9" s="9">
        <v>83400</v>
      </c>
      <c r="C9" s="9">
        <v>0</v>
      </c>
      <c r="D9" s="9">
        <v>83400</v>
      </c>
      <c r="E9" s="9">
        <v>0</v>
      </c>
      <c r="F9" s="9">
        <v>0</v>
      </c>
      <c r="G9" s="9">
        <v>0</v>
      </c>
      <c r="H9" s="9">
        <v>83400</v>
      </c>
      <c r="I9" s="9">
        <v>0</v>
      </c>
      <c r="J9" s="9">
        <v>83400</v>
      </c>
    </row>
    <row r="10" spans="1:10" x14ac:dyDescent="0.3">
      <c r="A10" s="14" t="s">
        <v>39</v>
      </c>
      <c r="B10" s="9">
        <v>15131819</v>
      </c>
      <c r="C10" s="9">
        <v>0</v>
      </c>
      <c r="D10" s="9">
        <v>15131819</v>
      </c>
      <c r="E10" s="9">
        <v>15131819</v>
      </c>
      <c r="F10" s="9">
        <v>0</v>
      </c>
      <c r="G10" s="9">
        <v>15131819</v>
      </c>
      <c r="H10" s="9">
        <v>0</v>
      </c>
      <c r="I10" s="9">
        <v>0</v>
      </c>
      <c r="J10" s="9">
        <v>0</v>
      </c>
    </row>
    <row r="11" spans="1:10" x14ac:dyDescent="0.3">
      <c r="A11" s="14" t="s">
        <v>40</v>
      </c>
      <c r="B11" s="9">
        <v>15131819</v>
      </c>
      <c r="C11" s="9">
        <v>0</v>
      </c>
      <c r="D11" s="9">
        <v>15131819</v>
      </c>
      <c r="E11" s="9">
        <v>15131819</v>
      </c>
      <c r="F11" s="9">
        <v>0</v>
      </c>
      <c r="G11" s="9">
        <v>15131819</v>
      </c>
      <c r="H11" s="9">
        <v>0</v>
      </c>
      <c r="I11" s="9">
        <v>0</v>
      </c>
      <c r="J11" s="9">
        <v>0</v>
      </c>
    </row>
    <row r="12" spans="1:10" x14ac:dyDescent="0.3">
      <c r="A12" s="15" t="s">
        <v>41</v>
      </c>
      <c r="B12" s="9">
        <v>7087860</v>
      </c>
      <c r="C12" s="9">
        <v>0</v>
      </c>
      <c r="D12" s="9">
        <v>7087860</v>
      </c>
      <c r="E12" s="9">
        <v>7087860</v>
      </c>
      <c r="F12" s="9">
        <v>0</v>
      </c>
      <c r="G12" s="9">
        <v>7087860</v>
      </c>
      <c r="H12" s="9">
        <v>0</v>
      </c>
      <c r="I12" s="9">
        <v>0</v>
      </c>
      <c r="J12" s="9">
        <v>0</v>
      </c>
    </row>
    <row r="13" spans="1:10" x14ac:dyDescent="0.3">
      <c r="A13" s="14" t="s">
        <v>42</v>
      </c>
      <c r="B13" s="9">
        <v>7087860</v>
      </c>
      <c r="C13" s="9">
        <v>0</v>
      </c>
      <c r="D13" s="9">
        <v>7087860</v>
      </c>
      <c r="E13" s="9">
        <v>7087860</v>
      </c>
      <c r="F13" s="9">
        <v>0</v>
      </c>
      <c r="G13" s="9">
        <v>7087860</v>
      </c>
      <c r="H13" s="9">
        <v>0</v>
      </c>
      <c r="I13" s="9">
        <v>0</v>
      </c>
      <c r="J13" s="9">
        <v>0</v>
      </c>
    </row>
    <row r="14" spans="1:10" x14ac:dyDescent="0.3">
      <c r="A14" s="14" t="s">
        <v>43</v>
      </c>
      <c r="B14" s="9">
        <f>+B15+B16</f>
        <v>1654644</v>
      </c>
      <c r="C14" s="9">
        <f t="shared" ref="C14:J14" si="0">+C15+C16</f>
        <v>815376</v>
      </c>
      <c r="D14" s="9">
        <f t="shared" si="0"/>
        <v>2470020</v>
      </c>
      <c r="E14" s="9">
        <f t="shared" si="0"/>
        <v>235756</v>
      </c>
      <c r="F14" s="9">
        <f t="shared" si="0"/>
        <v>0</v>
      </c>
      <c r="G14" s="9">
        <f t="shared" si="0"/>
        <v>235756</v>
      </c>
      <c r="H14" s="9">
        <f t="shared" si="0"/>
        <v>1418888</v>
      </c>
      <c r="I14" s="9">
        <f t="shared" si="0"/>
        <v>815376</v>
      </c>
      <c r="J14" s="9">
        <f t="shared" si="0"/>
        <v>2234264</v>
      </c>
    </row>
    <row r="15" spans="1:10" x14ac:dyDescent="0.3">
      <c r="A15" s="14" t="s">
        <v>55</v>
      </c>
      <c r="B15" s="9">
        <v>0</v>
      </c>
      <c r="C15" s="9">
        <v>815376</v>
      </c>
      <c r="D15" s="9">
        <v>815376</v>
      </c>
      <c r="E15" s="9">
        <v>0</v>
      </c>
      <c r="F15" s="9">
        <v>0</v>
      </c>
      <c r="G15" s="9">
        <v>0</v>
      </c>
      <c r="H15" s="9">
        <v>0</v>
      </c>
      <c r="I15" s="9">
        <v>815376</v>
      </c>
      <c r="J15" s="9">
        <v>815376</v>
      </c>
    </row>
    <row r="16" spans="1:10" x14ac:dyDescent="0.3">
      <c r="A16" s="14" t="s">
        <v>44</v>
      </c>
      <c r="B16" s="9">
        <v>1654644</v>
      </c>
      <c r="C16" s="9">
        <v>0</v>
      </c>
      <c r="D16" s="9">
        <v>1654644</v>
      </c>
      <c r="E16" s="9">
        <v>235756</v>
      </c>
      <c r="F16" s="9">
        <v>0</v>
      </c>
      <c r="G16" s="9">
        <v>235756</v>
      </c>
      <c r="H16" s="9">
        <v>1418888</v>
      </c>
      <c r="I16" s="9">
        <v>0</v>
      </c>
      <c r="J16" s="9">
        <v>1418888</v>
      </c>
    </row>
    <row r="17" spans="1:10" x14ac:dyDescent="0.3">
      <c r="A17" s="14" t="s">
        <v>45</v>
      </c>
      <c r="B17" s="9"/>
      <c r="C17" s="9">
        <v>4766913</v>
      </c>
      <c r="D17" s="9">
        <v>4766913</v>
      </c>
      <c r="E17" s="9">
        <v>0</v>
      </c>
      <c r="F17" s="9">
        <v>4766913</v>
      </c>
      <c r="G17" s="9">
        <v>4766913</v>
      </c>
      <c r="H17" s="9">
        <v>0</v>
      </c>
      <c r="I17" s="9">
        <v>1</v>
      </c>
      <c r="J17" s="24">
        <v>1</v>
      </c>
    </row>
    <row r="18" spans="1:10" x14ac:dyDescent="0.3">
      <c r="A18" s="14" t="s">
        <v>46</v>
      </c>
      <c r="B18" s="9"/>
      <c r="C18" s="9">
        <v>4766913</v>
      </c>
      <c r="D18" s="9">
        <v>4766913</v>
      </c>
      <c r="E18" s="9">
        <v>0</v>
      </c>
      <c r="F18" s="9">
        <v>4766913</v>
      </c>
      <c r="G18" s="9">
        <v>4766913</v>
      </c>
      <c r="H18" s="9">
        <v>0</v>
      </c>
      <c r="I18" s="9">
        <v>1</v>
      </c>
      <c r="J18" s="9">
        <v>1</v>
      </c>
    </row>
    <row r="19" spans="1:10" x14ac:dyDescent="0.3">
      <c r="A19" s="17" t="s">
        <v>47</v>
      </c>
      <c r="B19" s="18">
        <f>+B8+B10+B12+B14</f>
        <v>23957723</v>
      </c>
      <c r="C19" s="18">
        <f>+C8+C10+C12+C14+C17</f>
        <v>5582289</v>
      </c>
      <c r="D19" s="18">
        <f>+D8+D10+D12+D14+D17</f>
        <v>29540012</v>
      </c>
      <c r="E19" s="18">
        <f>+E8+E10+E12+E14+E17</f>
        <v>22455435</v>
      </c>
      <c r="F19" s="18">
        <f>+F8+F10+F12+F14+F17</f>
        <v>4766913</v>
      </c>
      <c r="G19" s="18">
        <f>+G8+G10+G12+G14+G17</f>
        <v>27222348</v>
      </c>
      <c r="H19" s="18">
        <f>+H8+H10+H12+H14+H17</f>
        <v>1502288</v>
      </c>
      <c r="I19" s="18">
        <f>+I8+I10+I12+I14+I17</f>
        <v>815377</v>
      </c>
      <c r="J19" s="18">
        <f>+J8+J10+J12+J14+J17</f>
        <v>2317665</v>
      </c>
    </row>
    <row r="20" spans="1:10" x14ac:dyDescent="0.3">
      <c r="A20" s="13"/>
    </row>
  </sheetData>
  <mergeCells count="8">
    <mergeCell ref="B6:D6"/>
    <mergeCell ref="E6:G6"/>
    <mergeCell ref="H6:J6"/>
    <mergeCell ref="A6:A7"/>
    <mergeCell ref="A1:J1"/>
    <mergeCell ref="A2:J2"/>
    <mergeCell ref="A3:J3"/>
    <mergeCell ref="A4:J4"/>
  </mergeCells>
  <pageMargins left="0.11811023622047245" right="0.11811023622047245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2</vt:i4>
      </vt:variant>
    </vt:vector>
  </HeadingPairs>
  <TitlesOfParts>
    <vt:vector size="2" baseType="lpstr">
      <vt:lpstr>รายงาน ง.401</vt:lpstr>
      <vt:lpstr>รายงาน ง.402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bma03293</dc:creator>
  <cp:lastModifiedBy>Education2</cp:lastModifiedBy>
  <cp:lastPrinted>2024-04-11T05:39:20Z</cp:lastPrinted>
  <dcterms:created xsi:type="dcterms:W3CDTF">2024-04-11T03:35:11Z</dcterms:created>
  <dcterms:modified xsi:type="dcterms:W3CDTF">2025-04-08T04:20:10Z</dcterms:modified>
</cp:coreProperties>
</file>