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Chanasuk\Downloads\drive-download-20250424T022143Z-001\"/>
    </mc:Choice>
  </mc:AlternateContent>
  <xr:revisionPtr revIDLastSave="0" documentId="13_ncr:1_{B2262AD9-D919-4302-BB5E-F4FEBC9B7D4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definedNames>
    <definedName name="_xlnm.Print_Area" localSheetId="4">'ก.พ.68'!$A$1:$G$40</definedName>
    <definedName name="_xlnm.Print_Area" localSheetId="2">'ธ.ค.67'!$A$1:$G$40</definedName>
    <definedName name="_xlnm.Print_Area" localSheetId="3">'ม.ค.68'!$A$1:$G$40</definedName>
    <definedName name="_xlnm.Print_Area" localSheetId="5">'มี.ค.68'!$A$1:$G$40</definedName>
    <definedName name="_xlnm.Print_Titles" localSheetId="4">'ก.พ.68'!$1:$3</definedName>
    <definedName name="_xlnm.Print_Titles" localSheetId="2">'ธ.ค.67'!$1:$3</definedName>
    <definedName name="_xlnm.Print_Titles" localSheetId="3">'ม.ค.68'!$1:$3</definedName>
    <definedName name="_xlnm.Print_Titles" localSheetId="5">'มี.ค.68'!$1:$3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Vx8Cni8EasCxUvTCdytGdI4y2g5qXjnGWjogRS4A6GY="/>
    </ext>
  </extLst>
</workbook>
</file>

<file path=xl/calcChain.xml><?xml version="1.0" encoding="utf-8"?>
<calcChain xmlns="http://schemas.openxmlformats.org/spreadsheetml/2006/main">
  <c r="E37" i="6" l="1"/>
  <c r="D37" i="6"/>
  <c r="C37" i="6"/>
  <c r="F36" i="6"/>
  <c r="F35" i="6"/>
  <c r="F34" i="6"/>
  <c r="F33" i="6"/>
  <c r="E31" i="6"/>
  <c r="D31" i="6"/>
  <c r="C31" i="6"/>
  <c r="F30" i="6"/>
  <c r="E28" i="6"/>
  <c r="D28" i="6"/>
  <c r="C28" i="6"/>
  <c r="F27" i="6"/>
  <c r="F26" i="6"/>
  <c r="F25" i="6"/>
  <c r="F24" i="6"/>
  <c r="F23" i="6"/>
  <c r="F22" i="6"/>
  <c r="E20" i="6"/>
  <c r="D20" i="6"/>
  <c r="C20" i="6"/>
  <c r="C38" i="6" s="1"/>
  <c r="F19" i="6"/>
  <c r="F18" i="6"/>
  <c r="F17" i="6"/>
  <c r="F16" i="6"/>
  <c r="F15" i="6"/>
  <c r="F14" i="6"/>
  <c r="E12" i="6"/>
  <c r="E38" i="6" s="1"/>
  <c r="D12" i="6"/>
  <c r="D38" i="6" s="1"/>
  <c r="C12" i="6"/>
  <c r="F11" i="6"/>
  <c r="F10" i="6"/>
  <c r="F9" i="6"/>
  <c r="F8" i="6"/>
  <c r="F7" i="6"/>
  <c r="E37" i="5"/>
  <c r="D37" i="5"/>
  <c r="C37" i="5"/>
  <c r="F36" i="5"/>
  <c r="F35" i="5"/>
  <c r="F34" i="5"/>
  <c r="F33" i="5"/>
  <c r="E31" i="5"/>
  <c r="D31" i="5"/>
  <c r="C31" i="5"/>
  <c r="F30" i="5"/>
  <c r="E28" i="5"/>
  <c r="D28" i="5"/>
  <c r="C28" i="5"/>
  <c r="F27" i="5"/>
  <c r="F26" i="5"/>
  <c r="F25" i="5"/>
  <c r="F24" i="5"/>
  <c r="F23" i="5"/>
  <c r="F22" i="5"/>
  <c r="E20" i="5"/>
  <c r="D20" i="5"/>
  <c r="C20" i="5"/>
  <c r="F19" i="5"/>
  <c r="F18" i="5"/>
  <c r="F17" i="5"/>
  <c r="F16" i="5"/>
  <c r="F15" i="5"/>
  <c r="F14" i="5"/>
  <c r="E12" i="5"/>
  <c r="E38" i="5" s="1"/>
  <c r="D12" i="5"/>
  <c r="D38" i="5" s="1"/>
  <c r="C12" i="5"/>
  <c r="C38" i="5" s="1"/>
  <c r="F11" i="5"/>
  <c r="F10" i="5"/>
  <c r="F9" i="5"/>
  <c r="F8" i="5"/>
  <c r="F7" i="5"/>
  <c r="E37" i="4"/>
  <c r="D37" i="4"/>
  <c r="C37" i="4"/>
  <c r="F36" i="4"/>
  <c r="F35" i="4"/>
  <c r="F34" i="4"/>
  <c r="F33" i="4"/>
  <c r="E31" i="4"/>
  <c r="D31" i="4"/>
  <c r="C31" i="4"/>
  <c r="F30" i="4"/>
  <c r="E28" i="4"/>
  <c r="D28" i="4"/>
  <c r="C28" i="4"/>
  <c r="F27" i="4"/>
  <c r="F26" i="4"/>
  <c r="F25" i="4"/>
  <c r="F24" i="4"/>
  <c r="F23" i="4"/>
  <c r="F22" i="4"/>
  <c r="E20" i="4"/>
  <c r="D20" i="4"/>
  <c r="C20" i="4"/>
  <c r="F19" i="4"/>
  <c r="F18" i="4"/>
  <c r="F17" i="4"/>
  <c r="F16" i="4"/>
  <c r="F15" i="4"/>
  <c r="F14" i="4"/>
  <c r="E12" i="4"/>
  <c r="E38" i="4" s="1"/>
  <c r="D12" i="4"/>
  <c r="D38" i="4" s="1"/>
  <c r="C12" i="4"/>
  <c r="C38" i="4" s="1"/>
  <c r="F11" i="4"/>
  <c r="F10" i="4"/>
  <c r="F9" i="4"/>
  <c r="F8" i="4"/>
  <c r="F7" i="4"/>
  <c r="E37" i="3"/>
  <c r="D37" i="3"/>
  <c r="C37" i="3"/>
  <c r="F36" i="3"/>
  <c r="F35" i="3"/>
  <c r="F34" i="3"/>
  <c r="F33" i="3"/>
  <c r="E31" i="3"/>
  <c r="D31" i="3"/>
  <c r="C31" i="3"/>
  <c r="F30" i="3"/>
  <c r="E28" i="3"/>
  <c r="D28" i="3"/>
  <c r="C28" i="3"/>
  <c r="F27" i="3"/>
  <c r="F26" i="3"/>
  <c r="F25" i="3"/>
  <c r="F24" i="3"/>
  <c r="F23" i="3"/>
  <c r="F22" i="3"/>
  <c r="E20" i="3"/>
  <c r="D20" i="3"/>
  <c r="C20" i="3"/>
  <c r="F19" i="3"/>
  <c r="F18" i="3"/>
  <c r="F17" i="3"/>
  <c r="F16" i="3"/>
  <c r="F15" i="3"/>
  <c r="F14" i="3"/>
  <c r="E12" i="3"/>
  <c r="E38" i="3" s="1"/>
  <c r="D12" i="3"/>
  <c r="D38" i="3" s="1"/>
  <c r="C12" i="3"/>
  <c r="C38" i="3" s="1"/>
  <c r="F11" i="3"/>
  <c r="F10" i="3"/>
  <c r="F9" i="3"/>
  <c r="F8" i="3"/>
  <c r="F7" i="3"/>
  <c r="E36" i="2"/>
  <c r="D36" i="2"/>
  <c r="C36" i="2"/>
  <c r="F35" i="2"/>
  <c r="F34" i="2"/>
  <c r="F33" i="2"/>
  <c r="E31" i="2"/>
  <c r="D31" i="2"/>
  <c r="C31" i="2"/>
  <c r="F30" i="2"/>
  <c r="E28" i="2"/>
  <c r="D28" i="2"/>
  <c r="C28" i="2"/>
  <c r="F27" i="2"/>
  <c r="F26" i="2"/>
  <c r="F25" i="2"/>
  <c r="F24" i="2"/>
  <c r="F23" i="2"/>
  <c r="F22" i="2"/>
  <c r="E20" i="2"/>
  <c r="D20" i="2"/>
  <c r="C20" i="2"/>
  <c r="F19" i="2"/>
  <c r="F18" i="2"/>
  <c r="F17" i="2"/>
  <c r="F16" i="2"/>
  <c r="F15" i="2"/>
  <c r="F14" i="2"/>
  <c r="E12" i="2"/>
  <c r="E37" i="2" s="1"/>
  <c r="D12" i="2"/>
  <c r="D37" i="2" s="1"/>
  <c r="C12" i="2"/>
  <c r="C37" i="2" s="1"/>
  <c r="F11" i="2"/>
  <c r="F10" i="2"/>
  <c r="F9" i="2"/>
  <c r="F8" i="2"/>
  <c r="F7" i="2"/>
  <c r="E36" i="1" l="1"/>
  <c r="D36" i="1"/>
  <c r="C36" i="1"/>
  <c r="F35" i="1"/>
  <c r="F34" i="1"/>
  <c r="F33" i="1"/>
  <c r="E31" i="1"/>
  <c r="D31" i="1"/>
  <c r="C31" i="1"/>
  <c r="F30" i="1"/>
  <c r="E28" i="1"/>
  <c r="D28" i="1"/>
  <c r="C28" i="1"/>
  <c r="F27" i="1"/>
  <c r="F26" i="1"/>
  <c r="F25" i="1"/>
  <c r="F24" i="1"/>
  <c r="F23" i="1"/>
  <c r="F22" i="1"/>
  <c r="E20" i="1"/>
  <c r="D20" i="1"/>
  <c r="C20" i="1"/>
  <c r="C37" i="1" s="1"/>
  <c r="F19" i="1"/>
  <c r="F18" i="1"/>
  <c r="F17" i="1"/>
  <c r="F16" i="1"/>
  <c r="F15" i="1"/>
  <c r="F14" i="1"/>
  <c r="E12" i="1"/>
  <c r="E37" i="1" s="1"/>
  <c r="D12" i="1"/>
  <c r="D37" i="1" s="1"/>
  <c r="C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<sst xmlns="http://schemas.openxmlformats.org/spreadsheetml/2006/main" count="398" uniqueCount="56">
  <si>
    <t>ข้อมูลรายได้ ค่าธรรมเนียม ค่าใบอนุญาต ค่าปรับ และค่าบริการ ของสำนักงานเขต กรุงเทพมหานคร</t>
  </si>
  <si>
    <t>ประจำปีงบประมาณ พ.ศ. 2568 สำนักงานเขตหลักสี่ เดือน ตุลาคม 2567</t>
  </si>
  <si>
    <t>ที่</t>
  </si>
  <si>
    <t>ประเภทรายรับ</t>
  </si>
  <si>
    <t>ประมาณการ</t>
  </si>
  <si>
    <t>เดือนนี้</t>
  </si>
  <si>
    <t>ตั้งแต่ต้นปี</t>
  </si>
  <si>
    <t>+</t>
  </si>
  <si>
    <t>สูงกว่าประมาณการ</t>
  </si>
  <si>
    <t>-</t>
  </si>
  <si>
    <t>ต่ำกว่าประมาณการ</t>
  </si>
  <si>
    <t>ภาษีอากร</t>
  </si>
  <si>
    <t>ภาษีป้าย</t>
  </si>
  <si>
    <t>ภาษีที่ดินและสิ่งปลูกสร้าง</t>
  </si>
  <si>
    <t>ภาษีบำรุงกรุงเทพมหานครสำหรับน้ำมัน</t>
  </si>
  <si>
    <t>ภาษีบำรุงท้องที่</t>
  </si>
  <si>
    <t>ภาษีโรงเรือนและที่ดิน</t>
  </si>
  <si>
    <t>รวมภาษีอากร</t>
  </si>
  <si>
    <t>ค่าธรรมเนียม</t>
  </si>
  <si>
    <t>ค่าธรรมเนียมบัตรประจำตัวประชาชน</t>
  </si>
  <si>
    <t>ค่าธรรมเนียมจดทะเบียนพาณิชย์</t>
  </si>
  <si>
    <t>ค่าธรรมเนียมขนถ่ายสิ่งปฏิกูลประเภทไขมัน</t>
  </si>
  <si>
    <t>ค่าธรรมเนียมขนถ่ายสิ่งปฏิกูล</t>
  </si>
  <si>
    <t>ค่าธรรมเนียมตามกฎหมายควบคุมอาคาร</t>
  </si>
  <si>
    <t>ค่าธรรมเนียมเก็บขนมูลฝอย</t>
  </si>
  <si>
    <t>รวมค่าธรรมเนียม</t>
  </si>
  <si>
    <t xml:space="preserve">ค่าใบอนุญาต </t>
  </si>
  <si>
    <t>ใบอนุญาตสุสานและฌาปนสถาน</t>
  </si>
  <si>
    <t>ใบอนุญาตตลาดเอกชน</t>
  </si>
  <si>
    <t>ใบอนุญาตจัดตั้งสถานที่จำหน่ายอาหารและสถานที่สะสมอาหาร</t>
  </si>
  <si>
    <t>ค่าหนังสือรับรองการแจ้งการจัดตั้งสถานที่จำหน่ายอาหารและ
สถานที่สะสมอาหาร</t>
  </si>
  <si>
    <t>ค่าใบอนุญาตการประกอบกิจการที่เป็นอันตรายต่อสุขภาพ</t>
  </si>
  <si>
    <t>ใบอนุญาตการโฆษณา</t>
  </si>
  <si>
    <t>รวมค่าใบอนุญาต</t>
  </si>
  <si>
    <t>ค่าปรับ</t>
  </si>
  <si>
    <t>ค่าปรับผู้ละเมิดกฎหมาย</t>
  </si>
  <si>
    <t>รวมค่าปรับ</t>
  </si>
  <si>
    <t>ค่าบริการ</t>
  </si>
  <si>
    <t>การบริการตัดต้นไม้</t>
  </si>
  <si>
    <t>การคัดสำเนาหรือถ่ายเอกสาร</t>
  </si>
  <si>
    <t>การทำการต่างๆ ในที่สาธารณะ</t>
  </si>
  <si>
    <t>รวมค่าบริการ</t>
  </si>
  <si>
    <t>รวมทั้งสิ้น</t>
  </si>
  <si>
    <t>ข้อมูล ณ วันที่ 19 ธันวาคม 2567</t>
  </si>
  <si>
    <t>ประจำปีงบประมาณ พ.ศ. 2568 สำนักงานเขตหลักสี่ เดือน พฤศจิกายน 2567</t>
  </si>
  <si>
    <t>ค่าใบอนุญาตสุสานและฌาปนสถาน</t>
  </si>
  <si>
    <t>เท่ากับประมาณการ</t>
  </si>
  <si>
    <t>ประจำปีงบประมาณ พ.ศ. 2568 สำนักงานเขตหลักสี่ เดือน ธันวาคม 2567</t>
  </si>
  <si>
    <t>การพ่นสารกำจัดยุง</t>
  </si>
  <si>
    <t>ข้อมูล ณ วันที่ 2 มกราคม 2568</t>
  </si>
  <si>
    <t>ประจำปีงบประมาณ พ.ศ. 2568 สำนักงานเขตหลักสี่ เดือน มกราคม 2568</t>
  </si>
  <si>
    <t>ข้อมูล ณ วันที่ 11 กุมภาพันธ์ 2568</t>
  </si>
  <si>
    <t>ประจำปีงบประมาณ พ.ศ. 2568 สำนักงานเขตหลักสี่ เดือน กุมภาพันธ์ 2568</t>
  </si>
  <si>
    <t>ข้อมูล ณ วันที่ 3 มีนาคม 2568</t>
  </si>
  <si>
    <t>ประจำปีงบประมาณ พ.ศ. 2568 สำนักงานเขตหลักสี่ เดือน มีนาคม 2568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</si>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</sst>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&quot;-&quot;??_-;_-@"/>
  </numFmts>
  <fonts count="13">
    <font>
      <sz val="14"/>
      <color rgb="FF000000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4"/>
      <name val="Calibri"/>
    </font>
    <font>
      <b/>
      <u/>
      <sz val="16"/>
      <color theme="1"/>
      <name val="TH Sarabun PSK"/>
    </font>
    <font>
      <b/>
      <u/>
      <sz val="16"/>
      <color theme="1"/>
      <name val="TH Sarabun PSK"/>
    </font>
    <font>
      <sz val="14"/>
      <name val="Cordia New"/>
      <charset val="22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rgb="FFCCECFF"/>
        <bgColor rgb="FFCCECFF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12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" xfId="0" quotePrefix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64" fontId="2" fillId="0" borderId="2" xfId="0" applyNumberFormat="1" applyFont="1" applyBorder="1"/>
    <xf numFmtId="0" fontId="3" fillId="0" borderId="2" xfId="0" applyFont="1" applyBorder="1" applyAlignment="1">
      <alignment horizontal="right"/>
    </xf>
    <xf numFmtId="164" fontId="3" fillId="0" borderId="2" xfId="0" applyNumberFormat="1" applyFont="1" applyBorder="1"/>
    <xf numFmtId="0" fontId="3" fillId="0" borderId="2" xfId="0" applyFont="1" applyBorder="1"/>
    <xf numFmtId="0" fontId="6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left" wrapText="1"/>
    </xf>
    <xf numFmtId="164" fontId="2" fillId="0" borderId="2" xfId="0" applyNumberFormat="1" applyFont="1" applyBorder="1" applyAlignment="1">
      <alignment vertical="top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horizontal="center"/>
    </xf>
    <xf numFmtId="164" fontId="3" fillId="2" borderId="2" xfId="0" applyNumberFormat="1" applyFont="1" applyFill="1" applyBorder="1"/>
    <xf numFmtId="0" fontId="2" fillId="0" borderId="0" xfId="0" applyFont="1" applyAlignment="1">
      <alignment horizontal="right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1" applyFont="1"/>
    <xf numFmtId="0" fontId="10" fillId="3" borderId="6" xfId="1" applyFont="1" applyFill="1" applyBorder="1" applyAlignment="1">
      <alignment horizontal="center"/>
    </xf>
    <xf numFmtId="0" fontId="10" fillId="0" borderId="0" xfId="1" applyFont="1" applyAlignment="1">
      <alignment horizontal="center"/>
    </xf>
    <xf numFmtId="0" fontId="10" fillId="3" borderId="6" xfId="1" quotePrefix="1" applyFont="1" applyFill="1" applyBorder="1" applyAlignment="1">
      <alignment horizontal="center"/>
    </xf>
    <xf numFmtId="0" fontId="10" fillId="0" borderId="6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43" fontId="10" fillId="0" borderId="6" xfId="2" quotePrefix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9" fillId="0" borderId="6" xfId="1" applyFont="1" applyBorder="1" applyAlignment="1">
      <alignment horizontal="left" indent="1"/>
    </xf>
    <xf numFmtId="43" fontId="9" fillId="0" borderId="6" xfId="2" applyFont="1" applyFill="1" applyBorder="1"/>
    <xf numFmtId="0" fontId="10" fillId="0" borderId="6" xfId="1" applyFont="1" applyBorder="1" applyAlignment="1">
      <alignment horizontal="right" indent="1"/>
    </xf>
    <xf numFmtId="43" fontId="10" fillId="0" borderId="6" xfId="2" applyFont="1" applyFill="1" applyBorder="1"/>
    <xf numFmtId="0" fontId="11" fillId="0" borderId="6" xfId="1" applyFont="1" applyBorder="1" applyAlignment="1">
      <alignment horizontal="center"/>
    </xf>
    <xf numFmtId="0" fontId="9" fillId="0" borderId="6" xfId="1" applyFont="1" applyBorder="1" applyAlignment="1">
      <alignment horizontal="center" vertical="top"/>
    </xf>
    <xf numFmtId="0" fontId="9" fillId="0" borderId="6" xfId="1" applyFont="1" applyBorder="1" applyAlignment="1">
      <alignment horizontal="left" vertical="top" wrapText="1" indent="1"/>
    </xf>
    <xf numFmtId="43" fontId="9" fillId="0" borderId="6" xfId="2" applyFont="1" applyFill="1" applyBorder="1" applyAlignment="1">
      <alignment vertical="top"/>
    </xf>
    <xf numFmtId="0" fontId="9" fillId="0" borderId="0" xfId="1" applyFont="1" applyAlignment="1">
      <alignment vertical="top"/>
    </xf>
    <xf numFmtId="43" fontId="9" fillId="0" borderId="6" xfId="2" applyFont="1" applyFill="1" applyBorder="1" applyAlignment="1">
      <alignment horizontal="center"/>
    </xf>
    <xf numFmtId="43" fontId="10" fillId="0" borderId="6" xfId="2" applyFont="1" applyFill="1" applyBorder="1" applyAlignment="1">
      <alignment horizontal="center"/>
    </xf>
    <xf numFmtId="0" fontId="9" fillId="0" borderId="7" xfId="1" applyFont="1" applyBorder="1" applyAlignment="1">
      <alignment horizontal="center"/>
    </xf>
    <xf numFmtId="43" fontId="10" fillId="3" borderId="6" xfId="2" applyFont="1" applyFill="1" applyBorder="1"/>
    <xf numFmtId="0" fontId="9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3" fillId="2" borderId="4" xfId="0" applyFont="1" applyFill="1" applyBorder="1" applyAlignment="1">
      <alignment horizontal="center"/>
    </xf>
    <xf numFmtId="0" fontId="4" fillId="0" borderId="5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3" xfId="0" applyFont="1" applyBorder="1"/>
    <xf numFmtId="0" fontId="10" fillId="3" borderId="7" xfId="1" applyFont="1" applyFill="1" applyBorder="1" applyAlignment="1">
      <alignment horizontal="center"/>
    </xf>
    <xf numFmtId="0" fontId="10" fillId="3" borderId="8" xfId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0" fillId="3" borderId="6" xfId="1" applyFont="1" applyFill="1" applyBorder="1" applyAlignment="1">
      <alignment horizontal="center" vertical="center"/>
    </xf>
  </cellXfs>
  <cellStyles count="3">
    <cellStyle name="Comma 2" xfId="2" xr:uid="{3BE71C1F-663E-4592-B279-C01F8D0193B9}"/>
    <cellStyle name="Normal" xfId="0" builtinId="0"/>
    <cellStyle name="Normal 2" xfId="1" xr:uid="{433A0666-2033-4900-AA5B-E70453A8E5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view="pageBreakPreview" zoomScaleNormal="100" zoomScaleSheetLayoutView="100" workbookViewId="0">
      <selection sqref="A1:G1"/>
    </sheetView>
  </sheetViews>
  <sheetFormatPr defaultColWidth="10.09765625" defaultRowHeight="15" customHeight="1"/>
  <cols>
    <col min="1" max="1" width="3.09765625" customWidth="1"/>
    <col min="2" max="2" width="37.296875" customWidth="1"/>
    <col min="3" max="3" width="11.8984375" customWidth="1"/>
    <col min="4" max="4" width="10.296875" customWidth="1"/>
    <col min="5" max="5" width="11.09765625" customWidth="1"/>
    <col min="6" max="6" width="11.5" customWidth="1"/>
    <col min="7" max="7" width="15" customWidth="1"/>
    <col min="8" max="26" width="6.09765625" customWidth="1"/>
  </cols>
  <sheetData>
    <row r="1" spans="1:26" ht="24" customHeight="1">
      <c r="A1" s="55" t="s">
        <v>0</v>
      </c>
      <c r="B1" s="56"/>
      <c r="C1" s="56"/>
      <c r="D1" s="56"/>
      <c r="E1" s="56"/>
      <c r="F1" s="56"/>
      <c r="G1" s="5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55" t="s">
        <v>1</v>
      </c>
      <c r="B2" s="56"/>
      <c r="C2" s="56"/>
      <c r="D2" s="56"/>
      <c r="E2" s="56"/>
      <c r="F2" s="56"/>
      <c r="G2" s="5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57" t="s">
        <v>2</v>
      </c>
      <c r="B4" s="57" t="s">
        <v>3</v>
      </c>
      <c r="C4" s="57" t="s">
        <v>4</v>
      </c>
      <c r="D4" s="57" t="s">
        <v>5</v>
      </c>
      <c r="E4" s="57" t="s">
        <v>6</v>
      </c>
      <c r="F4" s="2" t="s">
        <v>7</v>
      </c>
      <c r="G4" s="2" t="s">
        <v>8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>
      <c r="A5" s="58"/>
      <c r="B5" s="58"/>
      <c r="C5" s="58"/>
      <c r="D5" s="58"/>
      <c r="E5" s="58"/>
      <c r="F5" s="4" t="s">
        <v>9</v>
      </c>
      <c r="G5" s="2" t="s">
        <v>10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" customHeight="1">
      <c r="A6" s="5"/>
      <c r="B6" s="6" t="s">
        <v>11</v>
      </c>
      <c r="C6" s="5"/>
      <c r="D6" s="5"/>
      <c r="E6" s="5"/>
      <c r="F6" s="7"/>
      <c r="G6" s="8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" customHeight="1">
      <c r="A7" s="9">
        <v>1</v>
      </c>
      <c r="B7" s="10" t="s">
        <v>12</v>
      </c>
      <c r="C7" s="11">
        <v>29000000</v>
      </c>
      <c r="D7" s="11">
        <v>910858.56</v>
      </c>
      <c r="E7" s="11">
        <v>910858.56</v>
      </c>
      <c r="F7" s="11">
        <f t="shared" ref="F7:F11" si="0">E7-C7</f>
        <v>-28089141.440000001</v>
      </c>
      <c r="G7" s="10" t="s">
        <v>10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9">
        <v>2</v>
      </c>
      <c r="B8" s="10" t="s">
        <v>13</v>
      </c>
      <c r="C8" s="11">
        <v>380000000</v>
      </c>
      <c r="D8" s="11">
        <v>990151.52</v>
      </c>
      <c r="E8" s="11">
        <v>990151.52</v>
      </c>
      <c r="F8" s="11">
        <f t="shared" si="0"/>
        <v>-379009848.48000002</v>
      </c>
      <c r="G8" s="10" t="s">
        <v>10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9">
        <v>3</v>
      </c>
      <c r="B9" s="10" t="s">
        <v>14</v>
      </c>
      <c r="C9" s="11">
        <v>4600000</v>
      </c>
      <c r="D9" s="11">
        <v>364964.08</v>
      </c>
      <c r="E9" s="11">
        <v>364964.08</v>
      </c>
      <c r="F9" s="11">
        <f t="shared" si="0"/>
        <v>-4235035.92</v>
      </c>
      <c r="G9" s="10" t="s">
        <v>10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9">
        <v>4</v>
      </c>
      <c r="B10" s="10" t="s">
        <v>15</v>
      </c>
      <c r="C10" s="11">
        <v>10000</v>
      </c>
      <c r="D10" s="11">
        <v>0</v>
      </c>
      <c r="E10" s="11">
        <v>0</v>
      </c>
      <c r="F10" s="11">
        <f t="shared" si="0"/>
        <v>-10000</v>
      </c>
      <c r="G10" s="10" t="s">
        <v>10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9">
        <v>5</v>
      </c>
      <c r="B11" s="10" t="s">
        <v>16</v>
      </c>
      <c r="C11" s="11">
        <v>2000000</v>
      </c>
      <c r="D11" s="11">
        <v>0</v>
      </c>
      <c r="E11" s="11">
        <v>0</v>
      </c>
      <c r="F11" s="11">
        <f t="shared" si="0"/>
        <v>-2000000</v>
      </c>
      <c r="G11" s="10" t="s">
        <v>10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9"/>
      <c r="B12" s="12" t="s">
        <v>17</v>
      </c>
      <c r="C12" s="13">
        <f t="shared" ref="C12:E12" si="1">SUM(C7:C11)</f>
        <v>415610000</v>
      </c>
      <c r="D12" s="13">
        <f t="shared" si="1"/>
        <v>2265974.16</v>
      </c>
      <c r="E12" s="13">
        <f t="shared" si="1"/>
        <v>2265974.16</v>
      </c>
      <c r="F12" s="13"/>
      <c r="G12" s="1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9"/>
      <c r="B13" s="15" t="s">
        <v>18</v>
      </c>
      <c r="C13" s="11"/>
      <c r="D13" s="11"/>
      <c r="E13" s="11"/>
      <c r="F13" s="11"/>
      <c r="G13" s="1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9">
        <v>6</v>
      </c>
      <c r="B14" s="10" t="s">
        <v>19</v>
      </c>
      <c r="C14" s="11">
        <v>1100000</v>
      </c>
      <c r="D14" s="11">
        <v>93600</v>
      </c>
      <c r="E14" s="11">
        <v>93600</v>
      </c>
      <c r="F14" s="11">
        <f t="shared" ref="F14:F19" si="2">E14-C14</f>
        <v>-1006400</v>
      </c>
      <c r="G14" s="10" t="s">
        <v>10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9">
        <v>7</v>
      </c>
      <c r="B15" s="10" t="s">
        <v>20</v>
      </c>
      <c r="C15" s="11">
        <v>14500</v>
      </c>
      <c r="D15" s="11">
        <v>690</v>
      </c>
      <c r="E15" s="11">
        <v>690</v>
      </c>
      <c r="F15" s="11">
        <f t="shared" si="2"/>
        <v>-13810</v>
      </c>
      <c r="G15" s="10" t="s">
        <v>10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9">
        <v>8</v>
      </c>
      <c r="B16" s="10" t="s">
        <v>21</v>
      </c>
      <c r="C16" s="11">
        <v>230000</v>
      </c>
      <c r="D16" s="11">
        <v>13650</v>
      </c>
      <c r="E16" s="11">
        <v>13650</v>
      </c>
      <c r="F16" s="11">
        <f t="shared" si="2"/>
        <v>-216350</v>
      </c>
      <c r="G16" s="10" t="s">
        <v>10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9">
        <v>9</v>
      </c>
      <c r="B17" s="10" t="s">
        <v>22</v>
      </c>
      <c r="C17" s="11">
        <v>660000</v>
      </c>
      <c r="D17" s="11">
        <v>51550</v>
      </c>
      <c r="E17" s="11">
        <v>51550</v>
      </c>
      <c r="F17" s="11">
        <f t="shared" si="2"/>
        <v>-608450</v>
      </c>
      <c r="G17" s="10" t="s">
        <v>10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9">
        <v>10</v>
      </c>
      <c r="B18" s="10" t="s">
        <v>23</v>
      </c>
      <c r="C18" s="11">
        <v>260000</v>
      </c>
      <c r="D18" s="11">
        <v>12004</v>
      </c>
      <c r="E18" s="11">
        <v>12004</v>
      </c>
      <c r="F18" s="11">
        <f t="shared" si="2"/>
        <v>-247996</v>
      </c>
      <c r="G18" s="10" t="s">
        <v>10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9">
        <v>11</v>
      </c>
      <c r="B19" s="10" t="s">
        <v>24</v>
      </c>
      <c r="C19" s="11">
        <v>12500000</v>
      </c>
      <c r="D19" s="11">
        <v>914080</v>
      </c>
      <c r="E19" s="11">
        <v>914080</v>
      </c>
      <c r="F19" s="11">
        <f t="shared" si="2"/>
        <v>-11585920</v>
      </c>
      <c r="G19" s="10" t="s">
        <v>10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9"/>
      <c r="B20" s="12" t="s">
        <v>25</v>
      </c>
      <c r="C20" s="13">
        <f t="shared" ref="C20:E20" si="3">SUM(C14:C19)</f>
        <v>14764500</v>
      </c>
      <c r="D20" s="13">
        <f t="shared" si="3"/>
        <v>1085574</v>
      </c>
      <c r="E20" s="13">
        <f t="shared" si="3"/>
        <v>1085574</v>
      </c>
      <c r="F20" s="13"/>
      <c r="G20" s="1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9"/>
      <c r="B21" s="15" t="s">
        <v>26</v>
      </c>
      <c r="C21" s="11"/>
      <c r="D21" s="11"/>
      <c r="E21" s="11"/>
      <c r="F21" s="11"/>
      <c r="G21" s="16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9">
        <v>12</v>
      </c>
      <c r="B22" s="10" t="s">
        <v>27</v>
      </c>
      <c r="C22" s="11">
        <v>1500</v>
      </c>
      <c r="D22" s="11">
        <v>0</v>
      </c>
      <c r="E22" s="11">
        <v>0</v>
      </c>
      <c r="F22" s="11">
        <f t="shared" ref="F22:F27" si="4">E22-C22</f>
        <v>-1500</v>
      </c>
      <c r="G22" s="10" t="s">
        <v>10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9">
        <v>13</v>
      </c>
      <c r="B23" s="10" t="s">
        <v>28</v>
      </c>
      <c r="C23" s="11">
        <v>56000</v>
      </c>
      <c r="D23" s="11">
        <v>0</v>
      </c>
      <c r="E23" s="11">
        <v>0</v>
      </c>
      <c r="F23" s="11">
        <f t="shared" si="4"/>
        <v>-56000</v>
      </c>
      <c r="G23" s="10" t="s">
        <v>10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9">
        <v>14</v>
      </c>
      <c r="B24" s="10" t="s">
        <v>29</v>
      </c>
      <c r="C24" s="11">
        <v>350000</v>
      </c>
      <c r="D24" s="11">
        <v>77260</v>
      </c>
      <c r="E24" s="11">
        <v>77260</v>
      </c>
      <c r="F24" s="11">
        <f t="shared" si="4"/>
        <v>-272740</v>
      </c>
      <c r="G24" s="10" t="s">
        <v>10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7">
        <v>15</v>
      </c>
      <c r="B25" s="18" t="s">
        <v>30</v>
      </c>
      <c r="C25" s="19">
        <v>180000</v>
      </c>
      <c r="D25" s="19">
        <v>28606</v>
      </c>
      <c r="E25" s="19">
        <v>28606</v>
      </c>
      <c r="F25" s="19">
        <f t="shared" si="4"/>
        <v>-151394</v>
      </c>
      <c r="G25" s="20" t="s">
        <v>10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24" customHeight="1">
      <c r="A26" s="9">
        <v>16</v>
      </c>
      <c r="B26" s="10" t="s">
        <v>31</v>
      </c>
      <c r="C26" s="11">
        <v>1400000</v>
      </c>
      <c r="D26" s="11">
        <v>131650</v>
      </c>
      <c r="E26" s="11">
        <v>131650</v>
      </c>
      <c r="F26" s="11">
        <f t="shared" si="4"/>
        <v>-1268350</v>
      </c>
      <c r="G26" s="10" t="s">
        <v>10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9">
        <v>17</v>
      </c>
      <c r="B27" s="10" t="s">
        <v>32</v>
      </c>
      <c r="C27" s="11">
        <v>4000</v>
      </c>
      <c r="D27" s="11">
        <v>60</v>
      </c>
      <c r="E27" s="11">
        <v>60</v>
      </c>
      <c r="F27" s="11">
        <f t="shared" si="4"/>
        <v>-3940</v>
      </c>
      <c r="G27" s="10" t="s">
        <v>10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9"/>
      <c r="B28" s="12" t="s">
        <v>33</v>
      </c>
      <c r="C28" s="13">
        <f t="shared" ref="C28:E28" si="5">SUM(C24:C27)</f>
        <v>1934000</v>
      </c>
      <c r="D28" s="13">
        <f t="shared" si="5"/>
        <v>237576</v>
      </c>
      <c r="E28" s="13">
        <f t="shared" si="5"/>
        <v>237576</v>
      </c>
      <c r="F28" s="13"/>
      <c r="G28" s="1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9"/>
      <c r="B29" s="15" t="s">
        <v>34</v>
      </c>
      <c r="C29" s="11"/>
      <c r="D29" s="11"/>
      <c r="E29" s="11"/>
      <c r="F29" s="11"/>
      <c r="G29" s="16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9">
        <v>18</v>
      </c>
      <c r="B30" s="10" t="s">
        <v>35</v>
      </c>
      <c r="C30" s="11">
        <v>800000</v>
      </c>
      <c r="D30" s="11">
        <v>90550</v>
      </c>
      <c r="E30" s="11">
        <v>90550</v>
      </c>
      <c r="F30" s="11">
        <f>E30-C30</f>
        <v>-709450</v>
      </c>
      <c r="G30" s="10" t="s">
        <v>10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9"/>
      <c r="B31" s="12" t="s">
        <v>36</v>
      </c>
      <c r="C31" s="13">
        <f t="shared" ref="C31:E31" si="6">SUM(C30)</f>
        <v>800000</v>
      </c>
      <c r="D31" s="13">
        <f t="shared" si="6"/>
        <v>90550</v>
      </c>
      <c r="E31" s="13">
        <f t="shared" si="6"/>
        <v>90550</v>
      </c>
      <c r="F31" s="13"/>
      <c r="G31" s="1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9"/>
      <c r="B32" s="15" t="s">
        <v>37</v>
      </c>
      <c r="C32" s="11"/>
      <c r="D32" s="11"/>
      <c r="E32" s="11"/>
      <c r="F32" s="11"/>
      <c r="G32" s="1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9">
        <v>19</v>
      </c>
      <c r="B33" s="10" t="s">
        <v>38</v>
      </c>
      <c r="C33" s="11">
        <v>110000</v>
      </c>
      <c r="D33" s="11">
        <v>4300</v>
      </c>
      <c r="E33" s="11">
        <v>4300</v>
      </c>
      <c r="F33" s="11">
        <f t="shared" ref="F33:F35" si="7">E33-C33</f>
        <v>-105700</v>
      </c>
      <c r="G33" s="10" t="s">
        <v>10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9">
        <v>20</v>
      </c>
      <c r="B34" s="10" t="s">
        <v>39</v>
      </c>
      <c r="C34" s="11">
        <v>558040</v>
      </c>
      <c r="D34" s="11">
        <v>72860</v>
      </c>
      <c r="E34" s="11">
        <v>72860</v>
      </c>
      <c r="F34" s="11">
        <f t="shared" si="7"/>
        <v>-485180</v>
      </c>
      <c r="G34" s="10" t="s">
        <v>10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9">
        <v>21</v>
      </c>
      <c r="B35" s="10" t="s">
        <v>40</v>
      </c>
      <c r="C35" s="11">
        <v>0</v>
      </c>
      <c r="D35" s="11">
        <v>20</v>
      </c>
      <c r="E35" s="11">
        <v>20</v>
      </c>
      <c r="F35" s="11">
        <f t="shared" si="7"/>
        <v>20</v>
      </c>
      <c r="G35" s="10" t="s">
        <v>8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22"/>
      <c r="B36" s="12" t="s">
        <v>41</v>
      </c>
      <c r="C36" s="13">
        <f t="shared" ref="C36:E36" si="8">SUM(C33:C35)</f>
        <v>668040</v>
      </c>
      <c r="D36" s="13">
        <f t="shared" si="8"/>
        <v>77180</v>
      </c>
      <c r="E36" s="13">
        <f t="shared" si="8"/>
        <v>77180</v>
      </c>
      <c r="F36" s="13"/>
      <c r="G36" s="1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53" t="s">
        <v>42</v>
      </c>
      <c r="B37" s="54"/>
      <c r="C37" s="23">
        <f t="shared" ref="C37:E37" si="9">C12+C20+C28+C31+C36</f>
        <v>433776540</v>
      </c>
      <c r="D37" s="23">
        <f t="shared" si="9"/>
        <v>3756854.16</v>
      </c>
      <c r="E37" s="23">
        <f t="shared" si="9"/>
        <v>3756854.16</v>
      </c>
      <c r="F37" s="23"/>
      <c r="G37" s="2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1"/>
      <c r="D39" s="1"/>
      <c r="E39" s="1"/>
      <c r="F39" s="1"/>
      <c r="G39" s="24" t="s">
        <v>43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A37:B37"/>
    <mergeCell ref="A1:G1"/>
    <mergeCell ref="A2:G2"/>
    <mergeCell ref="A4:A5"/>
    <mergeCell ref="B4:B5"/>
    <mergeCell ref="C4:C5"/>
    <mergeCell ref="D4:D5"/>
    <mergeCell ref="E4:E5"/>
  </mergeCells>
  <printOptions horizontalCentered="1"/>
  <pageMargins left="0.70866141732283472" right="0.70866141732283472" top="0.74803149606299213" bottom="0.74803149606299213" header="0" footer="0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C7B38-7714-4320-94B1-E91ABE849BCA}">
  <dimension ref="A1:Z1000"/>
  <sheetViews>
    <sheetView view="pageBreakPreview" zoomScaleNormal="100" zoomScaleSheetLayoutView="100" workbookViewId="0">
      <selection sqref="A1:G1"/>
    </sheetView>
  </sheetViews>
  <sheetFormatPr defaultColWidth="10.09765625" defaultRowHeight="15" customHeight="1"/>
  <cols>
    <col min="1" max="1" width="3.09765625" customWidth="1"/>
    <col min="2" max="2" width="37.296875" customWidth="1"/>
    <col min="3" max="3" width="11.8984375" customWidth="1"/>
    <col min="4" max="4" width="10.296875" customWidth="1"/>
    <col min="5" max="5" width="11.09765625" customWidth="1"/>
    <col min="6" max="6" width="11.5" customWidth="1"/>
    <col min="7" max="7" width="15" customWidth="1"/>
    <col min="8" max="26" width="6.09765625" customWidth="1"/>
  </cols>
  <sheetData>
    <row r="1" spans="1:26" ht="24" customHeight="1">
      <c r="A1" s="55" t="s">
        <v>0</v>
      </c>
      <c r="B1" s="56"/>
      <c r="C1" s="56"/>
      <c r="D1" s="56"/>
      <c r="E1" s="56"/>
      <c r="F1" s="56"/>
      <c r="G1" s="5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55" t="s">
        <v>44</v>
      </c>
      <c r="B2" s="56"/>
      <c r="C2" s="56"/>
      <c r="D2" s="56"/>
      <c r="E2" s="56"/>
      <c r="F2" s="56"/>
      <c r="G2" s="5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57" t="s">
        <v>2</v>
      </c>
      <c r="B4" s="57" t="s">
        <v>3</v>
      </c>
      <c r="C4" s="57" t="s">
        <v>4</v>
      </c>
      <c r="D4" s="57" t="s">
        <v>5</v>
      </c>
      <c r="E4" s="57" t="s">
        <v>6</v>
      </c>
      <c r="F4" s="2" t="s">
        <v>7</v>
      </c>
      <c r="G4" s="2" t="s">
        <v>8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>
      <c r="A5" s="58"/>
      <c r="B5" s="58"/>
      <c r="C5" s="58"/>
      <c r="D5" s="58"/>
      <c r="E5" s="58"/>
      <c r="F5" s="4" t="s">
        <v>9</v>
      </c>
      <c r="G5" s="2" t="s">
        <v>10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" customHeight="1">
      <c r="A6" s="5"/>
      <c r="B6" s="6" t="s">
        <v>11</v>
      </c>
      <c r="C6" s="5"/>
      <c r="D6" s="5"/>
      <c r="E6" s="5"/>
      <c r="F6" s="7"/>
      <c r="G6" s="8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" customHeight="1">
      <c r="A7" s="9">
        <v>1</v>
      </c>
      <c r="B7" s="10" t="s">
        <v>12</v>
      </c>
      <c r="C7" s="11">
        <v>29000000</v>
      </c>
      <c r="D7" s="11">
        <v>1053395.68</v>
      </c>
      <c r="E7" s="11">
        <v>1964254.24</v>
      </c>
      <c r="F7" s="11">
        <f t="shared" ref="F7:F11" si="0">E7-C7</f>
        <v>-27035745.760000002</v>
      </c>
      <c r="G7" s="9" t="s">
        <v>10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9">
        <v>2</v>
      </c>
      <c r="B8" s="10" t="s">
        <v>13</v>
      </c>
      <c r="C8" s="11">
        <v>380000000</v>
      </c>
      <c r="D8" s="11">
        <v>78771.710000000006</v>
      </c>
      <c r="E8" s="11">
        <v>1068923.23</v>
      </c>
      <c r="F8" s="11">
        <f t="shared" si="0"/>
        <v>-378931076.76999998</v>
      </c>
      <c r="G8" s="9" t="s">
        <v>10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9">
        <v>3</v>
      </c>
      <c r="B9" s="10" t="s">
        <v>14</v>
      </c>
      <c r="C9" s="11">
        <v>4600000</v>
      </c>
      <c r="D9" s="11">
        <v>377425.44</v>
      </c>
      <c r="E9" s="11">
        <v>742389.52</v>
      </c>
      <c r="F9" s="11">
        <f t="shared" si="0"/>
        <v>-3857610.48</v>
      </c>
      <c r="G9" s="9" t="s">
        <v>10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9">
        <v>4</v>
      </c>
      <c r="B10" s="10" t="s">
        <v>15</v>
      </c>
      <c r="C10" s="11">
        <v>10000</v>
      </c>
      <c r="D10" s="11">
        <v>0</v>
      </c>
      <c r="E10" s="11">
        <v>0</v>
      </c>
      <c r="F10" s="11">
        <f t="shared" si="0"/>
        <v>-10000</v>
      </c>
      <c r="G10" s="9" t="s">
        <v>10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9">
        <v>5</v>
      </c>
      <c r="B11" s="10" t="s">
        <v>16</v>
      </c>
      <c r="C11" s="11">
        <v>2000000</v>
      </c>
      <c r="D11" s="11">
        <v>0</v>
      </c>
      <c r="E11" s="11">
        <v>0</v>
      </c>
      <c r="F11" s="11">
        <f t="shared" si="0"/>
        <v>-2000000</v>
      </c>
      <c r="G11" s="9" t="s">
        <v>10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9"/>
      <c r="B12" s="12" t="s">
        <v>17</v>
      </c>
      <c r="C12" s="13">
        <f t="shared" ref="C12:E12" si="1">SUM(C7:C11)</f>
        <v>415610000</v>
      </c>
      <c r="D12" s="13">
        <f t="shared" si="1"/>
        <v>1509592.8299999998</v>
      </c>
      <c r="E12" s="13">
        <f t="shared" si="1"/>
        <v>3775566.9899999998</v>
      </c>
      <c r="F12" s="13"/>
      <c r="G12" s="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9"/>
      <c r="B13" s="25" t="s">
        <v>18</v>
      </c>
      <c r="C13" s="11"/>
      <c r="D13" s="11"/>
      <c r="E13" s="11"/>
      <c r="F13" s="11"/>
      <c r="G13" s="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9">
        <v>6</v>
      </c>
      <c r="B14" s="10" t="s">
        <v>19</v>
      </c>
      <c r="C14" s="11">
        <v>1100000</v>
      </c>
      <c r="D14" s="11">
        <v>86200</v>
      </c>
      <c r="E14" s="11">
        <v>179800</v>
      </c>
      <c r="F14" s="11">
        <f t="shared" ref="F14:F19" si="2">E14-C14</f>
        <v>-920200</v>
      </c>
      <c r="G14" s="9" t="s">
        <v>10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9">
        <v>7</v>
      </c>
      <c r="B15" s="10" t="s">
        <v>20</v>
      </c>
      <c r="C15" s="11">
        <v>14500</v>
      </c>
      <c r="D15" s="11">
        <v>710</v>
      </c>
      <c r="E15" s="11">
        <v>1400</v>
      </c>
      <c r="F15" s="11">
        <f t="shared" si="2"/>
        <v>-13100</v>
      </c>
      <c r="G15" s="9" t="s">
        <v>10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9">
        <v>8</v>
      </c>
      <c r="B16" s="10" t="s">
        <v>21</v>
      </c>
      <c r="C16" s="11">
        <v>230000</v>
      </c>
      <c r="D16" s="11">
        <v>18150</v>
      </c>
      <c r="E16" s="11">
        <v>31800</v>
      </c>
      <c r="F16" s="11">
        <f t="shared" si="2"/>
        <v>-198200</v>
      </c>
      <c r="G16" s="9" t="s">
        <v>10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9">
        <v>9</v>
      </c>
      <c r="B17" s="10" t="s">
        <v>22</v>
      </c>
      <c r="C17" s="11">
        <v>660000</v>
      </c>
      <c r="D17" s="11">
        <v>72250</v>
      </c>
      <c r="E17" s="11">
        <v>123800</v>
      </c>
      <c r="F17" s="11">
        <f t="shared" si="2"/>
        <v>-536200</v>
      </c>
      <c r="G17" s="9" t="s">
        <v>10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9">
        <v>10</v>
      </c>
      <c r="B18" s="10" t="s">
        <v>23</v>
      </c>
      <c r="C18" s="11">
        <v>260000</v>
      </c>
      <c r="D18" s="11">
        <v>10635</v>
      </c>
      <c r="E18" s="11">
        <v>22639</v>
      </c>
      <c r="F18" s="11">
        <f t="shared" si="2"/>
        <v>-237361</v>
      </c>
      <c r="G18" s="9" t="s">
        <v>10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9">
        <v>11</v>
      </c>
      <c r="B19" s="10" t="s">
        <v>24</v>
      </c>
      <c r="C19" s="11">
        <v>12500000</v>
      </c>
      <c r="D19" s="11">
        <v>1026940</v>
      </c>
      <c r="E19" s="11">
        <v>1941020</v>
      </c>
      <c r="F19" s="11">
        <f t="shared" si="2"/>
        <v>-10558980</v>
      </c>
      <c r="G19" s="9" t="s">
        <v>10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9"/>
      <c r="B20" s="12" t="s">
        <v>25</v>
      </c>
      <c r="C20" s="13">
        <f t="shared" ref="C20:E20" si="3">SUM(C14:C19)</f>
        <v>14764500</v>
      </c>
      <c r="D20" s="13">
        <f t="shared" si="3"/>
        <v>1214885</v>
      </c>
      <c r="E20" s="13">
        <f t="shared" si="3"/>
        <v>2300459</v>
      </c>
      <c r="F20" s="13"/>
      <c r="G20" s="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9"/>
      <c r="B21" s="25" t="s">
        <v>26</v>
      </c>
      <c r="C21" s="11"/>
      <c r="D21" s="11"/>
      <c r="E21" s="11"/>
      <c r="F21" s="11"/>
      <c r="G21" s="9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9">
        <v>12</v>
      </c>
      <c r="B22" s="10" t="s">
        <v>45</v>
      </c>
      <c r="C22" s="11">
        <v>1500</v>
      </c>
      <c r="D22" s="11">
        <v>1500</v>
      </c>
      <c r="E22" s="11">
        <v>1500</v>
      </c>
      <c r="F22" s="11">
        <f t="shared" ref="F22:F27" si="4">E22-C22</f>
        <v>0</v>
      </c>
      <c r="G22" s="9" t="s">
        <v>46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9">
        <v>13</v>
      </c>
      <c r="B23" s="10" t="s">
        <v>28</v>
      </c>
      <c r="C23" s="11">
        <v>56000</v>
      </c>
      <c r="D23" s="11">
        <v>5000</v>
      </c>
      <c r="E23" s="11">
        <v>5000</v>
      </c>
      <c r="F23" s="11">
        <f t="shared" si="4"/>
        <v>-51000</v>
      </c>
      <c r="G23" s="9" t="s">
        <v>10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9">
        <v>14</v>
      </c>
      <c r="B24" s="10" t="s">
        <v>29</v>
      </c>
      <c r="C24" s="11">
        <v>350000</v>
      </c>
      <c r="D24" s="11">
        <v>27400</v>
      </c>
      <c r="E24" s="11">
        <v>104660</v>
      </c>
      <c r="F24" s="11">
        <f t="shared" si="4"/>
        <v>-245340</v>
      </c>
      <c r="G24" s="9" t="s">
        <v>10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7">
        <v>15</v>
      </c>
      <c r="B25" s="26" t="s">
        <v>30</v>
      </c>
      <c r="C25" s="19">
        <v>180000</v>
      </c>
      <c r="D25" s="19">
        <v>27792</v>
      </c>
      <c r="E25" s="19">
        <v>56398</v>
      </c>
      <c r="F25" s="19">
        <f t="shared" si="4"/>
        <v>-123602</v>
      </c>
      <c r="G25" s="17" t="s">
        <v>10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24" customHeight="1">
      <c r="A26" s="9">
        <v>16</v>
      </c>
      <c r="B26" s="10" t="s">
        <v>31</v>
      </c>
      <c r="C26" s="11">
        <v>1400000</v>
      </c>
      <c r="D26" s="11">
        <v>234610</v>
      </c>
      <c r="E26" s="11">
        <v>366260</v>
      </c>
      <c r="F26" s="11">
        <f t="shared" si="4"/>
        <v>-1033740</v>
      </c>
      <c r="G26" s="9" t="s">
        <v>10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9">
        <v>17</v>
      </c>
      <c r="B27" s="10" t="s">
        <v>32</v>
      </c>
      <c r="C27" s="11">
        <v>4000</v>
      </c>
      <c r="D27" s="11">
        <v>400</v>
      </c>
      <c r="E27" s="11">
        <v>460</v>
      </c>
      <c r="F27" s="11">
        <f t="shared" si="4"/>
        <v>-3540</v>
      </c>
      <c r="G27" s="9" t="s">
        <v>10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9"/>
      <c r="B28" s="12" t="s">
        <v>33</v>
      </c>
      <c r="C28" s="13">
        <f>SUM(C24:C27)</f>
        <v>1934000</v>
      </c>
      <c r="D28" s="13">
        <f t="shared" ref="D28:E28" si="5">SUM(D22:D27)</f>
        <v>296702</v>
      </c>
      <c r="E28" s="13">
        <f t="shared" si="5"/>
        <v>534278</v>
      </c>
      <c r="F28" s="13"/>
      <c r="G28" s="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9"/>
      <c r="B29" s="25" t="s">
        <v>34</v>
      </c>
      <c r="C29" s="11"/>
      <c r="D29" s="11"/>
      <c r="E29" s="11"/>
      <c r="F29" s="11"/>
      <c r="G29" s="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9">
        <v>18</v>
      </c>
      <c r="B30" s="10" t="s">
        <v>35</v>
      </c>
      <c r="C30" s="11">
        <v>800000</v>
      </c>
      <c r="D30" s="11">
        <v>86500</v>
      </c>
      <c r="E30" s="11">
        <v>177050</v>
      </c>
      <c r="F30" s="11">
        <f>E30-C30</f>
        <v>-622950</v>
      </c>
      <c r="G30" s="27" t="s">
        <v>10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9"/>
      <c r="B31" s="12" t="s">
        <v>36</v>
      </c>
      <c r="C31" s="13">
        <f t="shared" ref="C31:E31" si="6">SUM(C30)</f>
        <v>800000</v>
      </c>
      <c r="D31" s="13">
        <f t="shared" si="6"/>
        <v>86500</v>
      </c>
      <c r="E31" s="13">
        <f t="shared" si="6"/>
        <v>177050</v>
      </c>
      <c r="F31" s="13"/>
      <c r="G31" s="7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9"/>
      <c r="B32" s="25" t="s">
        <v>37</v>
      </c>
      <c r="C32" s="11"/>
      <c r="D32" s="11"/>
      <c r="E32" s="11"/>
      <c r="F32" s="11"/>
      <c r="G32" s="27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9">
        <v>19</v>
      </c>
      <c r="B33" s="10" t="s">
        <v>38</v>
      </c>
      <c r="C33" s="11">
        <v>110000</v>
      </c>
      <c r="D33" s="11">
        <v>14300</v>
      </c>
      <c r="E33" s="11">
        <v>18600</v>
      </c>
      <c r="F33" s="11">
        <f t="shared" ref="F33:F35" si="7">E33-C33</f>
        <v>-91400</v>
      </c>
      <c r="G33" s="27" t="s">
        <v>10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9">
        <v>20</v>
      </c>
      <c r="B34" s="10" t="s">
        <v>39</v>
      </c>
      <c r="C34" s="11">
        <v>558040</v>
      </c>
      <c r="D34" s="11">
        <v>75460</v>
      </c>
      <c r="E34" s="11">
        <v>148320</v>
      </c>
      <c r="F34" s="11">
        <f t="shared" si="7"/>
        <v>-409720</v>
      </c>
      <c r="G34" s="27" t="s">
        <v>10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9">
        <v>21</v>
      </c>
      <c r="B35" s="10" t="s">
        <v>40</v>
      </c>
      <c r="C35" s="11">
        <v>0</v>
      </c>
      <c r="D35" s="11">
        <v>0</v>
      </c>
      <c r="E35" s="11">
        <v>20</v>
      </c>
      <c r="F35" s="11">
        <f t="shared" si="7"/>
        <v>20</v>
      </c>
      <c r="G35" s="27" t="s">
        <v>8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22"/>
      <c r="B36" s="12" t="s">
        <v>41</v>
      </c>
      <c r="C36" s="13">
        <f t="shared" ref="C36:E36" si="8">SUM(C33:C35)</f>
        <v>668040</v>
      </c>
      <c r="D36" s="13">
        <f t="shared" si="8"/>
        <v>89760</v>
      </c>
      <c r="E36" s="13">
        <f t="shared" si="8"/>
        <v>166940</v>
      </c>
      <c r="F36" s="13"/>
      <c r="G36" s="7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53" t="s">
        <v>42</v>
      </c>
      <c r="B37" s="54"/>
      <c r="C37" s="23">
        <f t="shared" ref="C37:E37" si="9">C12+C20+C28+C31+C36</f>
        <v>433776540</v>
      </c>
      <c r="D37" s="23">
        <f t="shared" si="9"/>
        <v>3197439.83</v>
      </c>
      <c r="E37" s="23">
        <f t="shared" si="9"/>
        <v>6954293.9900000002</v>
      </c>
      <c r="F37" s="23"/>
      <c r="G37" s="2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1"/>
      <c r="D39" s="1"/>
      <c r="E39" s="1"/>
      <c r="F39" s="28"/>
      <c r="G39" s="24" t="s">
        <v>43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A37:B37"/>
    <mergeCell ref="A1:G1"/>
    <mergeCell ref="A2:G2"/>
    <mergeCell ref="A4:A5"/>
    <mergeCell ref="B4:B5"/>
    <mergeCell ref="C4:C5"/>
    <mergeCell ref="D4:D5"/>
    <mergeCell ref="E4:E5"/>
  </mergeCells>
  <printOptions horizontalCentered="1"/>
  <pageMargins left="0.70866141732283472" right="0.70866141732283472" top="0.74803149606299213" bottom="0.74803149606299213" header="0" footer="0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ED761-C865-45E8-BD5A-1D50DAA95768}">
  <dimension ref="A1:G40"/>
  <sheetViews>
    <sheetView view="pageBreakPreview" zoomScaleNormal="100" zoomScaleSheetLayoutView="100" workbookViewId="0">
      <selection sqref="A1:G1"/>
    </sheetView>
  </sheetViews>
  <sheetFormatPr defaultRowHeight="21"/>
  <cols>
    <col min="1" max="1" width="3.09765625" style="29" customWidth="1"/>
    <col min="2" max="2" width="37.296875" style="29" customWidth="1"/>
    <col min="3" max="3" width="11.8984375" style="29" customWidth="1"/>
    <col min="4" max="4" width="10.296875" style="29" customWidth="1"/>
    <col min="5" max="5" width="11.09765625" style="29" customWidth="1"/>
    <col min="6" max="6" width="11.5" style="29" customWidth="1"/>
    <col min="7" max="7" width="15" style="29" customWidth="1"/>
    <col min="8" max="16384" width="8.796875" style="29"/>
  </cols>
  <sheetData>
    <row r="1" spans="1:7" ht="23.25">
      <c r="A1" s="61" t="s">
        <v>0</v>
      </c>
      <c r="B1" s="61"/>
      <c r="C1" s="61"/>
      <c r="D1" s="61"/>
      <c r="E1" s="61"/>
      <c r="F1" s="61"/>
      <c r="G1" s="61"/>
    </row>
    <row r="2" spans="1:7" ht="23.25">
      <c r="A2" s="61" t="s">
        <v>47</v>
      </c>
      <c r="B2" s="61"/>
      <c r="C2" s="61"/>
      <c r="D2" s="61"/>
      <c r="E2" s="61"/>
      <c r="F2" s="61"/>
      <c r="G2" s="61"/>
    </row>
    <row r="4" spans="1:7" s="31" customFormat="1">
      <c r="A4" s="62" t="s">
        <v>2</v>
      </c>
      <c r="B4" s="62" t="s">
        <v>3</v>
      </c>
      <c r="C4" s="62" t="s">
        <v>4</v>
      </c>
      <c r="D4" s="62" t="s">
        <v>5</v>
      </c>
      <c r="E4" s="62" t="s">
        <v>6</v>
      </c>
      <c r="F4" s="30" t="s">
        <v>7</v>
      </c>
      <c r="G4" s="30" t="s">
        <v>8</v>
      </c>
    </row>
    <row r="5" spans="1:7" s="31" customFormat="1">
      <c r="A5" s="62"/>
      <c r="B5" s="62"/>
      <c r="C5" s="62"/>
      <c r="D5" s="62"/>
      <c r="E5" s="62"/>
      <c r="F5" s="32" t="s">
        <v>9</v>
      </c>
      <c r="G5" s="30" t="s">
        <v>10</v>
      </c>
    </row>
    <row r="6" spans="1:7" s="31" customFormat="1">
      <c r="A6" s="33"/>
      <c r="B6" s="34" t="s">
        <v>11</v>
      </c>
      <c r="C6" s="33"/>
      <c r="D6" s="33"/>
      <c r="E6" s="33"/>
      <c r="F6" s="35"/>
      <c r="G6" s="36"/>
    </row>
    <row r="7" spans="1:7">
      <c r="A7" s="37">
        <v>1</v>
      </c>
      <c r="B7" s="38" t="s">
        <v>12</v>
      </c>
      <c r="C7" s="39">
        <v>29000000</v>
      </c>
      <c r="D7" s="39">
        <v>1640464.55</v>
      </c>
      <c r="E7" s="39">
        <v>3604718.79</v>
      </c>
      <c r="F7" s="39">
        <f>E7-C7</f>
        <v>-25395281.210000001</v>
      </c>
      <c r="G7" s="37" t="s">
        <v>10</v>
      </c>
    </row>
    <row r="8" spans="1:7">
      <c r="A8" s="37">
        <v>2</v>
      </c>
      <c r="B8" s="38" t="s">
        <v>13</v>
      </c>
      <c r="C8" s="39">
        <v>380000000</v>
      </c>
      <c r="D8" s="39">
        <v>123841.28</v>
      </c>
      <c r="E8" s="39">
        <v>1192764.51</v>
      </c>
      <c r="F8" s="39">
        <f t="shared" ref="F8:F11" si="0">E8-C8</f>
        <v>-378807235.49000001</v>
      </c>
      <c r="G8" s="37" t="s">
        <v>10</v>
      </c>
    </row>
    <row r="9" spans="1:7">
      <c r="A9" s="37">
        <v>3</v>
      </c>
      <c r="B9" s="38" t="s">
        <v>14</v>
      </c>
      <c r="C9" s="39">
        <v>4600000</v>
      </c>
      <c r="D9" s="39">
        <v>426336.3</v>
      </c>
      <c r="E9" s="39">
        <v>1168725.82</v>
      </c>
      <c r="F9" s="39">
        <f t="shared" si="0"/>
        <v>-3431274.1799999997</v>
      </c>
      <c r="G9" s="37" t="s">
        <v>10</v>
      </c>
    </row>
    <row r="10" spans="1:7">
      <c r="A10" s="37">
        <v>4</v>
      </c>
      <c r="B10" s="38" t="s">
        <v>15</v>
      </c>
      <c r="C10" s="39">
        <v>10000</v>
      </c>
      <c r="D10" s="39">
        <v>0</v>
      </c>
      <c r="E10" s="39">
        <v>0</v>
      </c>
      <c r="F10" s="39">
        <f t="shared" si="0"/>
        <v>-10000</v>
      </c>
      <c r="G10" s="37" t="s">
        <v>10</v>
      </c>
    </row>
    <row r="11" spans="1:7">
      <c r="A11" s="37">
        <v>5</v>
      </c>
      <c r="B11" s="38" t="s">
        <v>16</v>
      </c>
      <c r="C11" s="39">
        <v>2000000</v>
      </c>
      <c r="D11" s="39">
        <v>0</v>
      </c>
      <c r="E11" s="39">
        <v>0</v>
      </c>
      <c r="F11" s="39">
        <f t="shared" si="0"/>
        <v>-2000000</v>
      </c>
      <c r="G11" s="37" t="s">
        <v>10</v>
      </c>
    </row>
    <row r="12" spans="1:7">
      <c r="A12" s="37"/>
      <c r="B12" s="40" t="s">
        <v>17</v>
      </c>
      <c r="C12" s="41">
        <f>SUM(C7:C11)</f>
        <v>415610000</v>
      </c>
      <c r="D12" s="41">
        <f>SUM(D7:D11)</f>
        <v>2190642.13</v>
      </c>
      <c r="E12" s="41">
        <f>SUM(E7:E11)</f>
        <v>5966209.1200000001</v>
      </c>
      <c r="F12" s="41"/>
      <c r="G12" s="36"/>
    </row>
    <row r="13" spans="1:7">
      <c r="A13" s="37"/>
      <c r="B13" s="42" t="s">
        <v>18</v>
      </c>
      <c r="C13" s="39"/>
      <c r="D13" s="39"/>
      <c r="E13" s="39"/>
      <c r="F13" s="39"/>
      <c r="G13" s="37"/>
    </row>
    <row r="14" spans="1:7">
      <c r="A14" s="37">
        <v>6</v>
      </c>
      <c r="B14" s="38" t="s">
        <v>19</v>
      </c>
      <c r="C14" s="39">
        <v>1100000</v>
      </c>
      <c r="D14" s="39">
        <v>78900</v>
      </c>
      <c r="E14" s="39">
        <v>258700</v>
      </c>
      <c r="F14" s="39">
        <f t="shared" ref="F14:F19" si="1">E14-C14</f>
        <v>-841300</v>
      </c>
      <c r="G14" s="37" t="s">
        <v>10</v>
      </c>
    </row>
    <row r="15" spans="1:7">
      <c r="A15" s="37">
        <v>7</v>
      </c>
      <c r="B15" s="38" t="s">
        <v>20</v>
      </c>
      <c r="C15" s="39">
        <v>14500</v>
      </c>
      <c r="D15" s="39">
        <v>450</v>
      </c>
      <c r="E15" s="39">
        <v>1850</v>
      </c>
      <c r="F15" s="39">
        <f t="shared" si="1"/>
        <v>-12650</v>
      </c>
      <c r="G15" s="37" t="s">
        <v>10</v>
      </c>
    </row>
    <row r="16" spans="1:7">
      <c r="A16" s="37">
        <v>8</v>
      </c>
      <c r="B16" s="38" t="s">
        <v>21</v>
      </c>
      <c r="C16" s="39">
        <v>230000</v>
      </c>
      <c r="D16" s="39">
        <v>11500</v>
      </c>
      <c r="E16" s="39">
        <v>43300</v>
      </c>
      <c r="F16" s="39">
        <f t="shared" si="1"/>
        <v>-186700</v>
      </c>
      <c r="G16" s="37" t="s">
        <v>10</v>
      </c>
    </row>
    <row r="17" spans="1:7">
      <c r="A17" s="37">
        <v>9</v>
      </c>
      <c r="B17" s="38" t="s">
        <v>22</v>
      </c>
      <c r="C17" s="39">
        <v>660000</v>
      </c>
      <c r="D17" s="39">
        <v>68950</v>
      </c>
      <c r="E17" s="39">
        <v>192750</v>
      </c>
      <c r="F17" s="39">
        <f t="shared" si="1"/>
        <v>-467250</v>
      </c>
      <c r="G17" s="37" t="s">
        <v>10</v>
      </c>
    </row>
    <row r="18" spans="1:7">
      <c r="A18" s="37">
        <v>10</v>
      </c>
      <c r="B18" s="38" t="s">
        <v>23</v>
      </c>
      <c r="C18" s="39">
        <v>260000</v>
      </c>
      <c r="D18" s="39">
        <v>27748</v>
      </c>
      <c r="E18" s="39">
        <v>50387</v>
      </c>
      <c r="F18" s="39">
        <f t="shared" si="1"/>
        <v>-209613</v>
      </c>
      <c r="G18" s="37" t="s">
        <v>10</v>
      </c>
    </row>
    <row r="19" spans="1:7">
      <c r="A19" s="37">
        <v>11</v>
      </c>
      <c r="B19" s="38" t="s">
        <v>24</v>
      </c>
      <c r="C19" s="39">
        <v>12500000</v>
      </c>
      <c r="D19" s="39">
        <v>944110</v>
      </c>
      <c r="E19" s="39">
        <v>2885130</v>
      </c>
      <c r="F19" s="39">
        <f t="shared" si="1"/>
        <v>-9614870</v>
      </c>
      <c r="G19" s="37" t="s">
        <v>10</v>
      </c>
    </row>
    <row r="20" spans="1:7">
      <c r="A20" s="37"/>
      <c r="B20" s="40" t="s">
        <v>25</v>
      </c>
      <c r="C20" s="41">
        <f>SUM(C14:C19)</f>
        <v>14764500</v>
      </c>
      <c r="D20" s="41">
        <f t="shared" ref="D20:E20" si="2">SUM(D14:D19)</f>
        <v>1131658</v>
      </c>
      <c r="E20" s="41">
        <f t="shared" si="2"/>
        <v>3432117</v>
      </c>
      <c r="F20" s="41"/>
      <c r="G20" s="36"/>
    </row>
    <row r="21" spans="1:7">
      <c r="A21" s="37"/>
      <c r="B21" s="42" t="s">
        <v>26</v>
      </c>
      <c r="C21" s="39"/>
      <c r="D21" s="39"/>
      <c r="E21" s="39"/>
      <c r="F21" s="39"/>
      <c r="G21" s="37"/>
    </row>
    <row r="22" spans="1:7">
      <c r="A22" s="37">
        <v>12</v>
      </c>
      <c r="B22" s="38" t="s">
        <v>45</v>
      </c>
      <c r="C22" s="39">
        <v>1500</v>
      </c>
      <c r="D22" s="39">
        <v>0</v>
      </c>
      <c r="E22" s="39">
        <v>1500</v>
      </c>
      <c r="F22" s="39">
        <f t="shared" ref="F22:F27" si="3">E22-C22</f>
        <v>0</v>
      </c>
      <c r="G22" s="37" t="s">
        <v>46</v>
      </c>
    </row>
    <row r="23" spans="1:7">
      <c r="A23" s="37">
        <v>13</v>
      </c>
      <c r="B23" s="38" t="s">
        <v>28</v>
      </c>
      <c r="C23" s="39">
        <v>56000</v>
      </c>
      <c r="D23" s="39">
        <v>0</v>
      </c>
      <c r="E23" s="39">
        <v>5000</v>
      </c>
      <c r="F23" s="39">
        <f t="shared" si="3"/>
        <v>-51000</v>
      </c>
      <c r="G23" s="37" t="s">
        <v>10</v>
      </c>
    </row>
    <row r="24" spans="1:7">
      <c r="A24" s="37">
        <v>14</v>
      </c>
      <c r="B24" s="38" t="s">
        <v>29</v>
      </c>
      <c r="C24" s="39">
        <v>350000</v>
      </c>
      <c r="D24" s="39">
        <v>17400</v>
      </c>
      <c r="E24" s="39">
        <v>122060</v>
      </c>
      <c r="F24" s="39">
        <f t="shared" si="3"/>
        <v>-227940</v>
      </c>
      <c r="G24" s="37" t="s">
        <v>10</v>
      </c>
    </row>
    <row r="25" spans="1:7" s="46" customFormat="1" ht="42">
      <c r="A25" s="43">
        <v>15</v>
      </c>
      <c r="B25" s="44" t="s">
        <v>30</v>
      </c>
      <c r="C25" s="45">
        <v>180000</v>
      </c>
      <c r="D25" s="45">
        <v>12160</v>
      </c>
      <c r="E25" s="45">
        <v>68558</v>
      </c>
      <c r="F25" s="45">
        <f t="shared" si="3"/>
        <v>-111442</v>
      </c>
      <c r="G25" s="43" t="s">
        <v>10</v>
      </c>
    </row>
    <row r="26" spans="1:7">
      <c r="A26" s="37">
        <v>16</v>
      </c>
      <c r="B26" s="38" t="s">
        <v>31</v>
      </c>
      <c r="C26" s="39">
        <v>1400000</v>
      </c>
      <c r="D26" s="39">
        <v>169735</v>
      </c>
      <c r="E26" s="39">
        <v>535995</v>
      </c>
      <c r="F26" s="39">
        <f t="shared" si="3"/>
        <v>-864005</v>
      </c>
      <c r="G26" s="37" t="s">
        <v>10</v>
      </c>
    </row>
    <row r="27" spans="1:7">
      <c r="A27" s="37">
        <v>17</v>
      </c>
      <c r="B27" s="38" t="s">
        <v>32</v>
      </c>
      <c r="C27" s="39">
        <v>4000</v>
      </c>
      <c r="D27" s="39">
        <v>310</v>
      </c>
      <c r="E27" s="39">
        <v>770</v>
      </c>
      <c r="F27" s="39">
        <f t="shared" si="3"/>
        <v>-3230</v>
      </c>
      <c r="G27" s="37" t="s">
        <v>10</v>
      </c>
    </row>
    <row r="28" spans="1:7">
      <c r="A28" s="37"/>
      <c r="B28" s="40" t="s">
        <v>33</v>
      </c>
      <c r="C28" s="41">
        <f>SUM(C24:C27)</f>
        <v>1934000</v>
      </c>
      <c r="D28" s="41">
        <f t="shared" ref="D28:E28" si="4">SUM(D22:D27)</f>
        <v>199605</v>
      </c>
      <c r="E28" s="41">
        <f t="shared" si="4"/>
        <v>733883</v>
      </c>
      <c r="F28" s="41"/>
      <c r="G28" s="36"/>
    </row>
    <row r="29" spans="1:7">
      <c r="A29" s="37"/>
      <c r="B29" s="42" t="s">
        <v>34</v>
      </c>
      <c r="C29" s="39"/>
      <c r="D29" s="39"/>
      <c r="E29" s="39"/>
      <c r="F29" s="39"/>
      <c r="G29" s="37"/>
    </row>
    <row r="30" spans="1:7">
      <c r="A30" s="37">
        <v>18</v>
      </c>
      <c r="B30" s="38" t="s">
        <v>35</v>
      </c>
      <c r="C30" s="39">
        <v>800000</v>
      </c>
      <c r="D30" s="39">
        <v>81700</v>
      </c>
      <c r="E30" s="39">
        <v>258750</v>
      </c>
      <c r="F30" s="39">
        <f>E30-C30</f>
        <v>-541250</v>
      </c>
      <c r="G30" s="47" t="s">
        <v>10</v>
      </c>
    </row>
    <row r="31" spans="1:7">
      <c r="A31" s="37"/>
      <c r="B31" s="40" t="s">
        <v>36</v>
      </c>
      <c r="C31" s="41">
        <f>SUM(C30)</f>
        <v>800000</v>
      </c>
      <c r="D31" s="41">
        <f t="shared" ref="D31:E31" si="5">SUM(D30)</f>
        <v>81700</v>
      </c>
      <c r="E31" s="41">
        <f t="shared" si="5"/>
        <v>258750</v>
      </c>
      <c r="F31" s="41"/>
      <c r="G31" s="48"/>
    </row>
    <row r="32" spans="1:7">
      <c r="A32" s="37"/>
      <c r="B32" s="42" t="s">
        <v>37</v>
      </c>
      <c r="C32" s="39"/>
      <c r="D32" s="39"/>
      <c r="E32" s="39"/>
      <c r="F32" s="39"/>
      <c r="G32" s="47"/>
    </row>
    <row r="33" spans="1:7">
      <c r="A33" s="37">
        <v>19</v>
      </c>
      <c r="B33" s="38" t="s">
        <v>38</v>
      </c>
      <c r="C33" s="39">
        <v>110000</v>
      </c>
      <c r="D33" s="39">
        <v>6500</v>
      </c>
      <c r="E33" s="39">
        <v>25100</v>
      </c>
      <c r="F33" s="39">
        <f t="shared" ref="F33:F34" si="6">E33-C33</f>
        <v>-84900</v>
      </c>
      <c r="G33" s="47" t="s">
        <v>10</v>
      </c>
    </row>
    <row r="34" spans="1:7">
      <c r="A34" s="37">
        <v>20</v>
      </c>
      <c r="B34" s="38" t="s">
        <v>39</v>
      </c>
      <c r="C34" s="39">
        <v>558040</v>
      </c>
      <c r="D34" s="39">
        <v>61750</v>
      </c>
      <c r="E34" s="39">
        <v>210070</v>
      </c>
      <c r="F34" s="39">
        <f t="shared" si="6"/>
        <v>-347970</v>
      </c>
      <c r="G34" s="47" t="s">
        <v>10</v>
      </c>
    </row>
    <row r="35" spans="1:7">
      <c r="A35" s="37">
        <v>21</v>
      </c>
      <c r="B35" s="38" t="s">
        <v>40</v>
      </c>
      <c r="C35" s="39">
        <v>0</v>
      </c>
      <c r="D35" s="39">
        <v>4045</v>
      </c>
      <c r="E35" s="39">
        <v>4065</v>
      </c>
      <c r="F35" s="39">
        <f>E35-C35</f>
        <v>4065</v>
      </c>
      <c r="G35" s="47" t="s">
        <v>8</v>
      </c>
    </row>
    <row r="36" spans="1:7">
      <c r="A36" s="49">
        <v>22</v>
      </c>
      <c r="B36" s="38" t="s">
        <v>48</v>
      </c>
      <c r="C36" s="39">
        <v>0</v>
      </c>
      <c r="D36" s="39">
        <v>200</v>
      </c>
      <c r="E36" s="39">
        <v>200</v>
      </c>
      <c r="F36" s="39">
        <f>E36-C36</f>
        <v>200</v>
      </c>
      <c r="G36" s="47" t="s">
        <v>8</v>
      </c>
    </row>
    <row r="37" spans="1:7">
      <c r="A37" s="49"/>
      <c r="B37" s="40" t="s">
        <v>41</v>
      </c>
      <c r="C37" s="41">
        <f>SUM(C33:C36)</f>
        <v>668040</v>
      </c>
      <c r="D37" s="41">
        <f>SUM(D33:D36)</f>
        <v>72495</v>
      </c>
      <c r="E37" s="41">
        <f>SUM(E33:E36)</f>
        <v>239435</v>
      </c>
      <c r="F37" s="41"/>
      <c r="G37" s="48"/>
    </row>
    <row r="38" spans="1:7">
      <c r="A38" s="59" t="s">
        <v>42</v>
      </c>
      <c r="B38" s="60"/>
      <c r="C38" s="50">
        <f>C12+C20+C28+C31+C37</f>
        <v>433776540</v>
      </c>
      <c r="D38" s="50">
        <f>D12+D20+D28+D31+D37</f>
        <v>3676100.13</v>
      </c>
      <c r="E38" s="50">
        <f>E12+E20+E28+E31+E37</f>
        <v>10630394.120000001</v>
      </c>
      <c r="F38" s="50"/>
      <c r="G38" s="50"/>
    </row>
    <row r="39" spans="1:7" ht="15.75" customHeight="1"/>
    <row r="40" spans="1:7">
      <c r="F40" s="51"/>
      <c r="G40" s="52" t="s">
        <v>49</v>
      </c>
    </row>
  </sheetData>
  <mergeCells count="8">
    <mergeCell ref="A38:B38"/>
    <mergeCell ref="A1:G1"/>
    <mergeCell ref="A2:G2"/>
    <mergeCell ref="A4:A5"/>
    <mergeCell ref="B4:B5"/>
    <mergeCell ref="C4:C5"/>
    <mergeCell ref="D4:D5"/>
    <mergeCell ref="E4:E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01C73-ED47-422F-97E2-16EC1AADA589}">
  <dimension ref="A1:G40"/>
  <sheetViews>
    <sheetView view="pageBreakPreview" zoomScaleNormal="100" zoomScaleSheetLayoutView="100" workbookViewId="0">
      <selection sqref="A1:G1"/>
    </sheetView>
  </sheetViews>
  <sheetFormatPr defaultRowHeight="21"/>
  <cols>
    <col min="1" max="1" width="3.09765625" style="29" customWidth="1"/>
    <col min="2" max="2" width="37.296875" style="29" customWidth="1"/>
    <col min="3" max="3" width="11.8984375" style="29" customWidth="1"/>
    <col min="4" max="4" width="10.296875" style="29" customWidth="1"/>
    <col min="5" max="5" width="11.09765625" style="29" customWidth="1"/>
    <col min="6" max="6" width="11.5" style="29" customWidth="1"/>
    <col min="7" max="7" width="15" style="29" customWidth="1"/>
    <col min="8" max="16384" width="8.796875" style="29"/>
  </cols>
  <sheetData>
    <row r="1" spans="1:7" ht="23.25">
      <c r="A1" s="61" t="s">
        <v>0</v>
      </c>
      <c r="B1" s="61"/>
      <c r="C1" s="61"/>
      <c r="D1" s="61"/>
      <c r="E1" s="61"/>
      <c r="F1" s="61"/>
      <c r="G1" s="61"/>
    </row>
    <row r="2" spans="1:7" ht="23.25">
      <c r="A2" s="61" t="s">
        <v>50</v>
      </c>
      <c r="B2" s="61"/>
      <c r="C2" s="61"/>
      <c r="D2" s="61"/>
      <c r="E2" s="61"/>
      <c r="F2" s="61"/>
      <c r="G2" s="61"/>
    </row>
    <row r="4" spans="1:7" s="31" customFormat="1">
      <c r="A4" s="62" t="s">
        <v>2</v>
      </c>
      <c r="B4" s="62" t="s">
        <v>3</v>
      </c>
      <c r="C4" s="62" t="s">
        <v>4</v>
      </c>
      <c r="D4" s="62" t="s">
        <v>5</v>
      </c>
      <c r="E4" s="62" t="s">
        <v>6</v>
      </c>
      <c r="F4" s="30" t="s">
        <v>7</v>
      </c>
      <c r="G4" s="30" t="s">
        <v>8</v>
      </c>
    </row>
    <row r="5" spans="1:7" s="31" customFormat="1">
      <c r="A5" s="62"/>
      <c r="B5" s="62"/>
      <c r="C5" s="62"/>
      <c r="D5" s="62"/>
      <c r="E5" s="62"/>
      <c r="F5" s="32" t="s">
        <v>9</v>
      </c>
      <c r="G5" s="30" t="s">
        <v>10</v>
      </c>
    </row>
    <row r="6" spans="1:7" s="31" customFormat="1">
      <c r="A6" s="33"/>
      <c r="B6" s="34" t="s">
        <v>11</v>
      </c>
      <c r="C6" s="33"/>
      <c r="D6" s="33"/>
      <c r="E6" s="33"/>
      <c r="F6" s="35"/>
      <c r="G6" s="36"/>
    </row>
    <row r="7" spans="1:7">
      <c r="A7" s="37">
        <v>1</v>
      </c>
      <c r="B7" s="38" t="s">
        <v>12</v>
      </c>
      <c r="C7" s="39">
        <v>29000000</v>
      </c>
      <c r="D7" s="39">
        <v>1552893.51</v>
      </c>
      <c r="E7" s="39">
        <v>5157612.3</v>
      </c>
      <c r="F7" s="39">
        <f>E7-C7</f>
        <v>-23842387.699999999</v>
      </c>
      <c r="G7" s="37" t="s">
        <v>10</v>
      </c>
    </row>
    <row r="8" spans="1:7">
      <c r="A8" s="37">
        <v>2</v>
      </c>
      <c r="B8" s="38" t="s">
        <v>13</v>
      </c>
      <c r="C8" s="39">
        <v>380000000</v>
      </c>
      <c r="D8" s="39">
        <v>329099.15999999997</v>
      </c>
      <c r="E8" s="39">
        <v>1521863.67</v>
      </c>
      <c r="F8" s="39">
        <f t="shared" ref="F8:F11" si="0">E8-C8</f>
        <v>-378478136.32999998</v>
      </c>
      <c r="G8" s="37" t="s">
        <v>10</v>
      </c>
    </row>
    <row r="9" spans="1:7">
      <c r="A9" s="37">
        <v>3</v>
      </c>
      <c r="B9" s="38" t="s">
        <v>14</v>
      </c>
      <c r="C9" s="39">
        <v>4600000</v>
      </c>
      <c r="D9" s="39">
        <v>388840.01</v>
      </c>
      <c r="E9" s="39">
        <v>1557565.83</v>
      </c>
      <c r="F9" s="39">
        <f t="shared" si="0"/>
        <v>-3042434.17</v>
      </c>
      <c r="G9" s="37" t="s">
        <v>10</v>
      </c>
    </row>
    <row r="10" spans="1:7">
      <c r="A10" s="37">
        <v>4</v>
      </c>
      <c r="B10" s="38" t="s">
        <v>15</v>
      </c>
      <c r="C10" s="39">
        <v>10000</v>
      </c>
      <c r="D10" s="39">
        <v>0</v>
      </c>
      <c r="E10" s="39">
        <v>0</v>
      </c>
      <c r="F10" s="39">
        <f t="shared" si="0"/>
        <v>-10000</v>
      </c>
      <c r="G10" s="37" t="s">
        <v>10</v>
      </c>
    </row>
    <row r="11" spans="1:7">
      <c r="A11" s="37">
        <v>5</v>
      </c>
      <c r="B11" s="38" t="s">
        <v>16</v>
      </c>
      <c r="C11" s="39">
        <v>2000000</v>
      </c>
      <c r="D11" s="39">
        <v>0</v>
      </c>
      <c r="E11" s="39">
        <v>0</v>
      </c>
      <c r="F11" s="39">
        <f t="shared" si="0"/>
        <v>-2000000</v>
      </c>
      <c r="G11" s="37" t="s">
        <v>10</v>
      </c>
    </row>
    <row r="12" spans="1:7">
      <c r="A12" s="37"/>
      <c r="B12" s="40" t="s">
        <v>17</v>
      </c>
      <c r="C12" s="41">
        <f>SUM(C7:C11)</f>
        <v>415610000</v>
      </c>
      <c r="D12" s="41">
        <f>SUM(D7:D11)</f>
        <v>2270832.6799999997</v>
      </c>
      <c r="E12" s="41">
        <f>SUM(E7:E11)</f>
        <v>8237041.7999999998</v>
      </c>
      <c r="F12" s="41"/>
      <c r="G12" s="36"/>
    </row>
    <row r="13" spans="1:7">
      <c r="A13" s="37"/>
      <c r="B13" s="42" t="s">
        <v>18</v>
      </c>
      <c r="C13" s="39"/>
      <c r="D13" s="39"/>
      <c r="E13" s="39"/>
      <c r="F13" s="39"/>
      <c r="G13" s="37"/>
    </row>
    <row r="14" spans="1:7">
      <c r="A14" s="37">
        <v>6</v>
      </c>
      <c r="B14" s="38" t="s">
        <v>19</v>
      </c>
      <c r="C14" s="39">
        <v>1100000</v>
      </c>
      <c r="D14" s="39">
        <v>99900</v>
      </c>
      <c r="E14" s="39">
        <v>358600</v>
      </c>
      <c r="F14" s="39">
        <f t="shared" ref="F14:F19" si="1">E14-C14</f>
        <v>-741400</v>
      </c>
      <c r="G14" s="37" t="s">
        <v>10</v>
      </c>
    </row>
    <row r="15" spans="1:7">
      <c r="A15" s="37">
        <v>7</v>
      </c>
      <c r="B15" s="38" t="s">
        <v>20</v>
      </c>
      <c r="C15" s="39">
        <v>14500</v>
      </c>
      <c r="D15" s="39">
        <v>910</v>
      </c>
      <c r="E15" s="39">
        <v>2760</v>
      </c>
      <c r="F15" s="39">
        <f t="shared" si="1"/>
        <v>-11740</v>
      </c>
      <c r="G15" s="37" t="s">
        <v>10</v>
      </c>
    </row>
    <row r="16" spans="1:7">
      <c r="A16" s="37">
        <v>8</v>
      </c>
      <c r="B16" s="38" t="s">
        <v>21</v>
      </c>
      <c r="C16" s="39">
        <v>230000</v>
      </c>
      <c r="D16" s="39">
        <v>9400</v>
      </c>
      <c r="E16" s="39">
        <v>52700</v>
      </c>
      <c r="F16" s="39">
        <f t="shared" si="1"/>
        <v>-177300</v>
      </c>
      <c r="G16" s="37" t="s">
        <v>10</v>
      </c>
    </row>
    <row r="17" spans="1:7">
      <c r="A17" s="37">
        <v>9</v>
      </c>
      <c r="B17" s="38" t="s">
        <v>22</v>
      </c>
      <c r="C17" s="39">
        <v>660000</v>
      </c>
      <c r="D17" s="39">
        <v>58200</v>
      </c>
      <c r="E17" s="39">
        <v>250950</v>
      </c>
      <c r="F17" s="39">
        <f t="shared" si="1"/>
        <v>-409050</v>
      </c>
      <c r="G17" s="37" t="s">
        <v>10</v>
      </c>
    </row>
    <row r="18" spans="1:7">
      <c r="A18" s="37">
        <v>10</v>
      </c>
      <c r="B18" s="38" t="s">
        <v>23</v>
      </c>
      <c r="C18" s="39">
        <v>260000</v>
      </c>
      <c r="D18" s="39">
        <v>3873.05</v>
      </c>
      <c r="E18" s="39">
        <v>54260.05</v>
      </c>
      <c r="F18" s="39">
        <f t="shared" si="1"/>
        <v>-205739.95</v>
      </c>
      <c r="G18" s="37" t="s">
        <v>10</v>
      </c>
    </row>
    <row r="19" spans="1:7">
      <c r="A19" s="37">
        <v>11</v>
      </c>
      <c r="B19" s="38" t="s">
        <v>24</v>
      </c>
      <c r="C19" s="39">
        <v>12500000</v>
      </c>
      <c r="D19" s="39">
        <v>850020</v>
      </c>
      <c r="E19" s="39">
        <v>3735150</v>
      </c>
      <c r="F19" s="39">
        <f t="shared" si="1"/>
        <v>-8764850</v>
      </c>
      <c r="G19" s="37" t="s">
        <v>10</v>
      </c>
    </row>
    <row r="20" spans="1:7">
      <c r="A20" s="37"/>
      <c r="B20" s="40" t="s">
        <v>25</v>
      </c>
      <c r="C20" s="41">
        <f>SUM(C14:C19)</f>
        <v>14764500</v>
      </c>
      <c r="D20" s="41">
        <f t="shared" ref="D20:E20" si="2">SUM(D14:D19)</f>
        <v>1022303.05</v>
      </c>
      <c r="E20" s="41">
        <f t="shared" si="2"/>
        <v>4454420.05</v>
      </c>
      <c r="F20" s="41"/>
      <c r="G20" s="36"/>
    </row>
    <row r="21" spans="1:7">
      <c r="A21" s="37"/>
      <c r="B21" s="42" t="s">
        <v>26</v>
      </c>
      <c r="C21" s="39"/>
      <c r="D21" s="39"/>
      <c r="E21" s="39"/>
      <c r="F21" s="39"/>
      <c r="G21" s="37"/>
    </row>
    <row r="22" spans="1:7">
      <c r="A22" s="37">
        <v>12</v>
      </c>
      <c r="B22" s="38" t="s">
        <v>45</v>
      </c>
      <c r="C22" s="39">
        <v>1500</v>
      </c>
      <c r="D22" s="39">
        <v>0</v>
      </c>
      <c r="E22" s="39">
        <v>1500</v>
      </c>
      <c r="F22" s="39">
        <f t="shared" ref="F22:F27" si="3">E22-C22</f>
        <v>0</v>
      </c>
      <c r="G22" s="37" t="s">
        <v>46</v>
      </c>
    </row>
    <row r="23" spans="1:7">
      <c r="A23" s="37">
        <v>13</v>
      </c>
      <c r="B23" s="38" t="s">
        <v>28</v>
      </c>
      <c r="C23" s="39">
        <v>56000</v>
      </c>
      <c r="D23" s="39">
        <v>0</v>
      </c>
      <c r="E23" s="39">
        <v>5000</v>
      </c>
      <c r="F23" s="39">
        <f t="shared" si="3"/>
        <v>-51000</v>
      </c>
      <c r="G23" s="37" t="s">
        <v>10</v>
      </c>
    </row>
    <row r="24" spans="1:7">
      <c r="A24" s="37">
        <v>14</v>
      </c>
      <c r="B24" s="38" t="s">
        <v>29</v>
      </c>
      <c r="C24" s="39">
        <v>350000</v>
      </c>
      <c r="D24" s="39">
        <v>24100</v>
      </c>
      <c r="E24" s="39">
        <v>146160</v>
      </c>
      <c r="F24" s="39">
        <f t="shared" si="3"/>
        <v>-203840</v>
      </c>
      <c r="G24" s="37" t="s">
        <v>10</v>
      </c>
    </row>
    <row r="25" spans="1:7" s="46" customFormat="1" ht="42">
      <c r="A25" s="43">
        <v>15</v>
      </c>
      <c r="B25" s="44" t="s">
        <v>30</v>
      </c>
      <c r="C25" s="45">
        <v>180000</v>
      </c>
      <c r="D25" s="45">
        <v>17088</v>
      </c>
      <c r="E25" s="45">
        <v>85646</v>
      </c>
      <c r="F25" s="45">
        <f t="shared" si="3"/>
        <v>-94354</v>
      </c>
      <c r="G25" s="43" t="s">
        <v>10</v>
      </c>
    </row>
    <row r="26" spans="1:7">
      <c r="A26" s="37">
        <v>16</v>
      </c>
      <c r="B26" s="38" t="s">
        <v>31</v>
      </c>
      <c r="C26" s="39">
        <v>1400000</v>
      </c>
      <c r="D26" s="39">
        <v>87280</v>
      </c>
      <c r="E26" s="39">
        <v>623275</v>
      </c>
      <c r="F26" s="39">
        <f t="shared" si="3"/>
        <v>-776725</v>
      </c>
      <c r="G26" s="37" t="s">
        <v>10</v>
      </c>
    </row>
    <row r="27" spans="1:7">
      <c r="A27" s="37">
        <v>17</v>
      </c>
      <c r="B27" s="38" t="s">
        <v>32</v>
      </c>
      <c r="C27" s="39">
        <v>4000</v>
      </c>
      <c r="D27" s="39">
        <v>215</v>
      </c>
      <c r="E27" s="39">
        <v>985</v>
      </c>
      <c r="F27" s="39">
        <f t="shared" si="3"/>
        <v>-3015</v>
      </c>
      <c r="G27" s="37" t="s">
        <v>10</v>
      </c>
    </row>
    <row r="28" spans="1:7">
      <c r="A28" s="37"/>
      <c r="B28" s="40" t="s">
        <v>33</v>
      </c>
      <c r="C28" s="41">
        <f>SUM(C24:C27)</f>
        <v>1934000</v>
      </c>
      <c r="D28" s="41">
        <f t="shared" ref="D28:E28" si="4">SUM(D22:D27)</f>
        <v>128683</v>
      </c>
      <c r="E28" s="41">
        <f t="shared" si="4"/>
        <v>862566</v>
      </c>
      <c r="F28" s="41"/>
      <c r="G28" s="36"/>
    </row>
    <row r="29" spans="1:7">
      <c r="A29" s="37"/>
      <c r="B29" s="42" t="s">
        <v>34</v>
      </c>
      <c r="C29" s="39"/>
      <c r="D29" s="39"/>
      <c r="E29" s="39"/>
      <c r="F29" s="39"/>
      <c r="G29" s="37"/>
    </row>
    <row r="30" spans="1:7">
      <c r="A30" s="37">
        <v>18</v>
      </c>
      <c r="B30" s="38" t="s">
        <v>35</v>
      </c>
      <c r="C30" s="39">
        <v>800000</v>
      </c>
      <c r="D30" s="39">
        <v>92700</v>
      </c>
      <c r="E30" s="39">
        <v>351450</v>
      </c>
      <c r="F30" s="39">
        <f>E30-C30</f>
        <v>-448550</v>
      </c>
      <c r="G30" s="47" t="s">
        <v>10</v>
      </c>
    </row>
    <row r="31" spans="1:7">
      <c r="A31" s="37"/>
      <c r="B31" s="40" t="s">
        <v>36</v>
      </c>
      <c r="C31" s="41">
        <f>SUM(C30)</f>
        <v>800000</v>
      </c>
      <c r="D31" s="41">
        <f t="shared" ref="D31:E31" si="5">SUM(D30)</f>
        <v>92700</v>
      </c>
      <c r="E31" s="41">
        <f t="shared" si="5"/>
        <v>351450</v>
      </c>
      <c r="F31" s="41"/>
      <c r="G31" s="48"/>
    </row>
    <row r="32" spans="1:7">
      <c r="A32" s="37"/>
      <c r="B32" s="42" t="s">
        <v>37</v>
      </c>
      <c r="C32" s="39"/>
      <c r="D32" s="39"/>
      <c r="E32" s="39"/>
      <c r="F32" s="39"/>
      <c r="G32" s="47"/>
    </row>
    <row r="33" spans="1:7">
      <c r="A33" s="37">
        <v>19</v>
      </c>
      <c r="B33" s="38" t="s">
        <v>38</v>
      </c>
      <c r="C33" s="39">
        <v>110000</v>
      </c>
      <c r="D33" s="39">
        <v>82800</v>
      </c>
      <c r="E33" s="39">
        <v>107900</v>
      </c>
      <c r="F33" s="39">
        <f t="shared" ref="F33:F34" si="6">E33-C33</f>
        <v>-2100</v>
      </c>
      <c r="G33" s="47" t="s">
        <v>10</v>
      </c>
    </row>
    <row r="34" spans="1:7">
      <c r="A34" s="37">
        <v>20</v>
      </c>
      <c r="B34" s="38" t="s">
        <v>39</v>
      </c>
      <c r="C34" s="39">
        <v>558040</v>
      </c>
      <c r="D34" s="39">
        <v>77875</v>
      </c>
      <c r="E34" s="39">
        <v>287945</v>
      </c>
      <c r="F34" s="39">
        <f t="shared" si="6"/>
        <v>-270095</v>
      </c>
      <c r="G34" s="47" t="s">
        <v>10</v>
      </c>
    </row>
    <row r="35" spans="1:7">
      <c r="A35" s="37">
        <v>21</v>
      </c>
      <c r="B35" s="38" t="s">
        <v>40</v>
      </c>
      <c r="C35" s="39">
        <v>0</v>
      </c>
      <c r="D35" s="39">
        <v>3345</v>
      </c>
      <c r="E35" s="39">
        <v>7410</v>
      </c>
      <c r="F35" s="39">
        <f>E35-C35</f>
        <v>7410</v>
      </c>
      <c r="G35" s="47" t="s">
        <v>8</v>
      </c>
    </row>
    <row r="36" spans="1:7">
      <c r="A36" s="49">
        <v>22</v>
      </c>
      <c r="B36" s="38" t="s">
        <v>48</v>
      </c>
      <c r="C36" s="39">
        <v>0</v>
      </c>
      <c r="D36" s="39">
        <v>0</v>
      </c>
      <c r="E36" s="39">
        <v>200</v>
      </c>
      <c r="F36" s="39">
        <f>E36-C36</f>
        <v>200</v>
      </c>
      <c r="G36" s="47" t="s">
        <v>8</v>
      </c>
    </row>
    <row r="37" spans="1:7">
      <c r="A37" s="49"/>
      <c r="B37" s="40" t="s">
        <v>41</v>
      </c>
      <c r="C37" s="41">
        <f>SUM(C33:C36)</f>
        <v>668040</v>
      </c>
      <c r="D37" s="41">
        <f>SUM(D33:D36)</f>
        <v>164020</v>
      </c>
      <c r="E37" s="41">
        <f>SUM(E33:E36)</f>
        <v>403455</v>
      </c>
      <c r="F37" s="41"/>
      <c r="G37" s="48"/>
    </row>
    <row r="38" spans="1:7">
      <c r="A38" s="59" t="s">
        <v>42</v>
      </c>
      <c r="B38" s="60"/>
      <c r="C38" s="50">
        <f>C12+C20+C28+C31+C37</f>
        <v>433776540</v>
      </c>
      <c r="D38" s="50">
        <f>D12+D20+D28+D31+D37</f>
        <v>3678538.7299999995</v>
      </c>
      <c r="E38" s="50">
        <f>E12+E20+E28+E31+E37</f>
        <v>14308932.85</v>
      </c>
      <c r="F38" s="50"/>
      <c r="G38" s="50"/>
    </row>
    <row r="39" spans="1:7" ht="15.75" customHeight="1"/>
    <row r="40" spans="1:7">
      <c r="F40" s="51"/>
      <c r="G40" s="52" t="s">
        <v>51</v>
      </c>
    </row>
  </sheetData>
  <mergeCells count="8">
    <mergeCell ref="A38:B38"/>
    <mergeCell ref="A1:G1"/>
    <mergeCell ref="A2:G2"/>
    <mergeCell ref="A4:A5"/>
    <mergeCell ref="B4:B5"/>
    <mergeCell ref="C4:C5"/>
    <mergeCell ref="D4:D5"/>
    <mergeCell ref="E4:E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96389-021C-420F-8D74-51ED00E4D04B}">
  <dimension ref="A1:G40"/>
  <sheetViews>
    <sheetView view="pageBreakPreview" zoomScaleNormal="100" zoomScaleSheetLayoutView="100" workbookViewId="0">
      <selection sqref="A1:G1"/>
    </sheetView>
  </sheetViews>
  <sheetFormatPr defaultRowHeight="21"/>
  <cols>
    <col min="1" max="1" width="3.09765625" style="29" customWidth="1"/>
    <col min="2" max="2" width="37.296875" style="29" customWidth="1"/>
    <col min="3" max="3" width="11.8984375" style="29" customWidth="1"/>
    <col min="4" max="4" width="10.296875" style="29" customWidth="1"/>
    <col min="5" max="5" width="11.09765625" style="29" customWidth="1"/>
    <col min="6" max="6" width="11.5" style="29" customWidth="1"/>
    <col min="7" max="7" width="15" style="29" customWidth="1"/>
    <col min="8" max="16384" width="8.796875" style="29"/>
  </cols>
  <sheetData>
    <row r="1" spans="1:7" ht="23.25">
      <c r="A1" s="61" t="s">
        <v>0</v>
      </c>
      <c r="B1" s="61"/>
      <c r="C1" s="61"/>
      <c r="D1" s="61"/>
      <c r="E1" s="61"/>
      <c r="F1" s="61"/>
      <c r="G1" s="61"/>
    </row>
    <row r="2" spans="1:7" ht="23.25">
      <c r="A2" s="61" t="s">
        <v>52</v>
      </c>
      <c r="B2" s="61"/>
      <c r="C2" s="61"/>
      <c r="D2" s="61"/>
      <c r="E2" s="61"/>
      <c r="F2" s="61"/>
      <c r="G2" s="61"/>
    </row>
    <row r="4" spans="1:7" s="31" customFormat="1">
      <c r="A4" s="62" t="s">
        <v>2</v>
      </c>
      <c r="B4" s="62" t="s">
        <v>3</v>
      </c>
      <c r="C4" s="62" t="s">
        <v>4</v>
      </c>
      <c r="D4" s="62" t="s">
        <v>5</v>
      </c>
      <c r="E4" s="62" t="s">
        <v>6</v>
      </c>
      <c r="F4" s="30" t="s">
        <v>7</v>
      </c>
      <c r="G4" s="30" t="s">
        <v>8</v>
      </c>
    </row>
    <row r="5" spans="1:7" s="31" customFormat="1">
      <c r="A5" s="62"/>
      <c r="B5" s="62"/>
      <c r="C5" s="62"/>
      <c r="D5" s="62"/>
      <c r="E5" s="62"/>
      <c r="F5" s="32" t="s">
        <v>9</v>
      </c>
      <c r="G5" s="30" t="s">
        <v>10</v>
      </c>
    </row>
    <row r="6" spans="1:7" s="31" customFormat="1">
      <c r="A6" s="33"/>
      <c r="B6" s="34" t="s">
        <v>11</v>
      </c>
      <c r="C6" s="33"/>
      <c r="D6" s="33"/>
      <c r="E6" s="33"/>
      <c r="F6" s="35"/>
      <c r="G6" s="36"/>
    </row>
    <row r="7" spans="1:7">
      <c r="A7" s="37">
        <v>1</v>
      </c>
      <c r="B7" s="38" t="s">
        <v>12</v>
      </c>
      <c r="C7" s="39">
        <v>29000000</v>
      </c>
      <c r="D7" s="39">
        <v>3463384.0100000002</v>
      </c>
      <c r="E7" s="39">
        <v>8620996.3100000005</v>
      </c>
      <c r="F7" s="39">
        <f>E7-C7</f>
        <v>-20379003.689999998</v>
      </c>
      <c r="G7" s="37" t="s">
        <v>10</v>
      </c>
    </row>
    <row r="8" spans="1:7">
      <c r="A8" s="37">
        <v>2</v>
      </c>
      <c r="B8" s="38" t="s">
        <v>13</v>
      </c>
      <c r="C8" s="39">
        <v>380000000</v>
      </c>
      <c r="D8" s="39">
        <v>156686.75</v>
      </c>
      <c r="E8" s="39">
        <v>1678550.42</v>
      </c>
      <c r="F8" s="39">
        <f t="shared" ref="F8:F11" si="0">E8-C8</f>
        <v>-378321449.57999998</v>
      </c>
      <c r="G8" s="37" t="s">
        <v>10</v>
      </c>
    </row>
    <row r="9" spans="1:7">
      <c r="A9" s="37">
        <v>3</v>
      </c>
      <c r="B9" s="38" t="s">
        <v>14</v>
      </c>
      <c r="C9" s="39">
        <v>4600000</v>
      </c>
      <c r="D9" s="39">
        <v>359301.49</v>
      </c>
      <c r="E9" s="39">
        <v>1916867.32</v>
      </c>
      <c r="F9" s="39">
        <f t="shared" si="0"/>
        <v>-2683132.6799999997</v>
      </c>
      <c r="G9" s="37" t="s">
        <v>10</v>
      </c>
    </row>
    <row r="10" spans="1:7">
      <c r="A10" s="37">
        <v>4</v>
      </c>
      <c r="B10" s="38" t="s">
        <v>15</v>
      </c>
      <c r="C10" s="39">
        <v>10000</v>
      </c>
      <c r="D10" s="39">
        <v>0</v>
      </c>
      <c r="E10" s="39">
        <v>0</v>
      </c>
      <c r="F10" s="39">
        <f t="shared" si="0"/>
        <v>-10000</v>
      </c>
      <c r="G10" s="37" t="s">
        <v>10</v>
      </c>
    </row>
    <row r="11" spans="1:7">
      <c r="A11" s="37">
        <v>5</v>
      </c>
      <c r="B11" s="38" t="s">
        <v>16</v>
      </c>
      <c r="C11" s="39">
        <v>2000000</v>
      </c>
      <c r="D11" s="39">
        <v>0</v>
      </c>
      <c r="E11" s="39">
        <v>0</v>
      </c>
      <c r="F11" s="39">
        <f t="shared" si="0"/>
        <v>-2000000</v>
      </c>
      <c r="G11" s="37" t="s">
        <v>10</v>
      </c>
    </row>
    <row r="12" spans="1:7">
      <c r="A12" s="37"/>
      <c r="B12" s="40" t="s">
        <v>17</v>
      </c>
      <c r="C12" s="41">
        <f>SUM(C7:C11)</f>
        <v>415610000</v>
      </c>
      <c r="D12" s="41">
        <f>SUM(D7:D11)</f>
        <v>3979372.25</v>
      </c>
      <c r="E12" s="41">
        <f>SUM(E7:E11)</f>
        <v>12216414.050000001</v>
      </c>
      <c r="F12" s="41"/>
      <c r="G12" s="36"/>
    </row>
    <row r="13" spans="1:7">
      <c r="A13" s="37"/>
      <c r="B13" s="42" t="s">
        <v>18</v>
      </c>
      <c r="C13" s="39"/>
      <c r="D13" s="39"/>
      <c r="E13" s="39"/>
      <c r="F13" s="39"/>
      <c r="G13" s="37"/>
    </row>
    <row r="14" spans="1:7">
      <c r="A14" s="37">
        <v>6</v>
      </c>
      <c r="B14" s="38" t="s">
        <v>19</v>
      </c>
      <c r="C14" s="39">
        <v>1100000</v>
      </c>
      <c r="D14" s="39">
        <v>78800</v>
      </c>
      <c r="E14" s="39">
        <v>437400</v>
      </c>
      <c r="F14" s="39">
        <f t="shared" ref="F14:F19" si="1">E14-C14</f>
        <v>-662600</v>
      </c>
      <c r="G14" s="37" t="s">
        <v>10</v>
      </c>
    </row>
    <row r="15" spans="1:7">
      <c r="A15" s="37">
        <v>7</v>
      </c>
      <c r="B15" s="38" t="s">
        <v>20</v>
      </c>
      <c r="C15" s="39">
        <v>14500</v>
      </c>
      <c r="D15" s="39">
        <v>870</v>
      </c>
      <c r="E15" s="39">
        <v>3630</v>
      </c>
      <c r="F15" s="39">
        <f t="shared" si="1"/>
        <v>-10870</v>
      </c>
      <c r="G15" s="37" t="s">
        <v>10</v>
      </c>
    </row>
    <row r="16" spans="1:7">
      <c r="A16" s="37">
        <v>8</v>
      </c>
      <c r="B16" s="38" t="s">
        <v>21</v>
      </c>
      <c r="C16" s="39">
        <v>230000</v>
      </c>
      <c r="D16" s="39">
        <v>15250</v>
      </c>
      <c r="E16" s="39">
        <v>67950</v>
      </c>
      <c r="F16" s="39">
        <f t="shared" si="1"/>
        <v>-162050</v>
      </c>
      <c r="G16" s="37" t="s">
        <v>10</v>
      </c>
    </row>
    <row r="17" spans="1:7">
      <c r="A17" s="37">
        <v>9</v>
      </c>
      <c r="B17" s="38" t="s">
        <v>22</v>
      </c>
      <c r="C17" s="39">
        <v>660000</v>
      </c>
      <c r="D17" s="39">
        <v>69200</v>
      </c>
      <c r="E17" s="39">
        <v>320150</v>
      </c>
      <c r="F17" s="39">
        <f t="shared" si="1"/>
        <v>-339850</v>
      </c>
      <c r="G17" s="37" t="s">
        <v>10</v>
      </c>
    </row>
    <row r="18" spans="1:7">
      <c r="A18" s="37">
        <v>10</v>
      </c>
      <c r="B18" s="38" t="s">
        <v>23</v>
      </c>
      <c r="C18" s="39">
        <v>260000</v>
      </c>
      <c r="D18" s="39">
        <v>32556</v>
      </c>
      <c r="E18" s="39">
        <v>86816.05</v>
      </c>
      <c r="F18" s="39">
        <f t="shared" si="1"/>
        <v>-173183.95</v>
      </c>
      <c r="G18" s="37" t="s">
        <v>10</v>
      </c>
    </row>
    <row r="19" spans="1:7">
      <c r="A19" s="37">
        <v>11</v>
      </c>
      <c r="B19" s="38" t="s">
        <v>24</v>
      </c>
      <c r="C19" s="39">
        <v>12500000</v>
      </c>
      <c r="D19" s="39">
        <v>731440</v>
      </c>
      <c r="E19" s="39">
        <v>4466590</v>
      </c>
      <c r="F19" s="39">
        <f t="shared" si="1"/>
        <v>-8033410</v>
      </c>
      <c r="G19" s="37" t="s">
        <v>10</v>
      </c>
    </row>
    <row r="20" spans="1:7">
      <c r="A20" s="37"/>
      <c r="B20" s="40" t="s">
        <v>25</v>
      </c>
      <c r="C20" s="41">
        <f>SUM(C14:C19)</f>
        <v>14764500</v>
      </c>
      <c r="D20" s="41">
        <f t="shared" ref="D20:E20" si="2">SUM(D14:D19)</f>
        <v>928116</v>
      </c>
      <c r="E20" s="41">
        <f t="shared" si="2"/>
        <v>5382536.0499999998</v>
      </c>
      <c r="F20" s="41"/>
      <c r="G20" s="36"/>
    </row>
    <row r="21" spans="1:7">
      <c r="A21" s="37"/>
      <c r="B21" s="42" t="s">
        <v>26</v>
      </c>
      <c r="C21" s="39"/>
      <c r="D21" s="39"/>
      <c r="E21" s="39"/>
      <c r="F21" s="39"/>
      <c r="G21" s="37"/>
    </row>
    <row r="22" spans="1:7">
      <c r="A22" s="37">
        <v>12</v>
      </c>
      <c r="B22" s="38" t="s">
        <v>45</v>
      </c>
      <c r="C22" s="39">
        <v>1500</v>
      </c>
      <c r="D22" s="39">
        <v>0</v>
      </c>
      <c r="E22" s="39">
        <v>1500</v>
      </c>
      <c r="F22" s="39">
        <f t="shared" ref="F22:F27" si="3">E22-C22</f>
        <v>0</v>
      </c>
      <c r="G22" s="37" t="s">
        <v>46</v>
      </c>
    </row>
    <row r="23" spans="1:7">
      <c r="A23" s="37">
        <v>13</v>
      </c>
      <c r="B23" s="38" t="s">
        <v>28</v>
      </c>
      <c r="C23" s="39">
        <v>56000</v>
      </c>
      <c r="D23" s="39">
        <v>0</v>
      </c>
      <c r="E23" s="39">
        <v>5000</v>
      </c>
      <c r="F23" s="39">
        <f t="shared" si="3"/>
        <v>-51000</v>
      </c>
      <c r="G23" s="37" t="s">
        <v>10</v>
      </c>
    </row>
    <row r="24" spans="1:7">
      <c r="A24" s="37">
        <v>14</v>
      </c>
      <c r="B24" s="38" t="s">
        <v>29</v>
      </c>
      <c r="C24" s="39">
        <v>350000</v>
      </c>
      <c r="D24" s="39">
        <v>14000</v>
      </c>
      <c r="E24" s="39">
        <v>160160</v>
      </c>
      <c r="F24" s="39">
        <f t="shared" si="3"/>
        <v>-189840</v>
      </c>
      <c r="G24" s="37" t="s">
        <v>10</v>
      </c>
    </row>
    <row r="25" spans="1:7" s="46" customFormat="1" ht="42">
      <c r="A25" s="43">
        <v>15</v>
      </c>
      <c r="B25" s="44" t="s">
        <v>30</v>
      </c>
      <c r="C25" s="45">
        <v>180000</v>
      </c>
      <c r="D25" s="45">
        <v>13506</v>
      </c>
      <c r="E25" s="45">
        <v>99152</v>
      </c>
      <c r="F25" s="45">
        <f t="shared" si="3"/>
        <v>-80848</v>
      </c>
      <c r="G25" s="43" t="s">
        <v>10</v>
      </c>
    </row>
    <row r="26" spans="1:7">
      <c r="A26" s="37">
        <v>16</v>
      </c>
      <c r="B26" s="38" t="s">
        <v>31</v>
      </c>
      <c r="C26" s="39">
        <v>1400000</v>
      </c>
      <c r="D26" s="39">
        <v>120540</v>
      </c>
      <c r="E26" s="39">
        <v>743815</v>
      </c>
      <c r="F26" s="39">
        <f t="shared" si="3"/>
        <v>-656185</v>
      </c>
      <c r="G26" s="37" t="s">
        <v>10</v>
      </c>
    </row>
    <row r="27" spans="1:7">
      <c r="A27" s="37">
        <v>17</v>
      </c>
      <c r="B27" s="38" t="s">
        <v>32</v>
      </c>
      <c r="C27" s="39">
        <v>4000</v>
      </c>
      <c r="D27" s="39">
        <v>180</v>
      </c>
      <c r="E27" s="39">
        <v>1165</v>
      </c>
      <c r="F27" s="39">
        <f t="shared" si="3"/>
        <v>-2835</v>
      </c>
      <c r="G27" s="37" t="s">
        <v>10</v>
      </c>
    </row>
    <row r="28" spans="1:7">
      <c r="A28" s="37"/>
      <c r="B28" s="40" t="s">
        <v>33</v>
      </c>
      <c r="C28" s="41">
        <f>SUM(C24:C27)</f>
        <v>1934000</v>
      </c>
      <c r="D28" s="41">
        <f t="shared" ref="D28:E28" si="4">SUM(D22:D27)</f>
        <v>148226</v>
      </c>
      <c r="E28" s="41">
        <f t="shared" si="4"/>
        <v>1010792</v>
      </c>
      <c r="F28" s="41"/>
      <c r="G28" s="36"/>
    </row>
    <row r="29" spans="1:7">
      <c r="A29" s="37"/>
      <c r="B29" s="42" t="s">
        <v>34</v>
      </c>
      <c r="C29" s="39"/>
      <c r="D29" s="39"/>
      <c r="E29" s="39"/>
      <c r="F29" s="39"/>
      <c r="G29" s="37"/>
    </row>
    <row r="30" spans="1:7">
      <c r="A30" s="37">
        <v>18</v>
      </c>
      <c r="B30" s="38" t="s">
        <v>35</v>
      </c>
      <c r="C30" s="39">
        <v>800000</v>
      </c>
      <c r="D30" s="39">
        <v>84950</v>
      </c>
      <c r="E30" s="39">
        <v>436400</v>
      </c>
      <c r="F30" s="39">
        <f>E30-C30</f>
        <v>-363600</v>
      </c>
      <c r="G30" s="47" t="s">
        <v>10</v>
      </c>
    </row>
    <row r="31" spans="1:7">
      <c r="A31" s="37"/>
      <c r="B31" s="40" t="s">
        <v>36</v>
      </c>
      <c r="C31" s="41">
        <f>SUM(C30)</f>
        <v>800000</v>
      </c>
      <c r="D31" s="41">
        <f t="shared" ref="D31:E31" si="5">SUM(D30)</f>
        <v>84950</v>
      </c>
      <c r="E31" s="41">
        <f t="shared" si="5"/>
        <v>436400</v>
      </c>
      <c r="F31" s="41"/>
      <c r="G31" s="48"/>
    </row>
    <row r="32" spans="1:7">
      <c r="A32" s="37"/>
      <c r="B32" s="42" t="s">
        <v>37</v>
      </c>
      <c r="C32" s="39"/>
      <c r="D32" s="39"/>
      <c r="E32" s="39"/>
      <c r="F32" s="39"/>
      <c r="G32" s="47"/>
    </row>
    <row r="33" spans="1:7">
      <c r="A33" s="37">
        <v>19</v>
      </c>
      <c r="B33" s="38" t="s">
        <v>38</v>
      </c>
      <c r="C33" s="39">
        <v>110000</v>
      </c>
      <c r="D33" s="39">
        <v>8000</v>
      </c>
      <c r="E33" s="39">
        <v>115900</v>
      </c>
      <c r="F33" s="39">
        <f t="shared" ref="F33:F34" si="6">E33-C33</f>
        <v>5900</v>
      </c>
      <c r="G33" s="47" t="s">
        <v>8</v>
      </c>
    </row>
    <row r="34" spans="1:7">
      <c r="A34" s="37">
        <v>20</v>
      </c>
      <c r="B34" s="38" t="s">
        <v>39</v>
      </c>
      <c r="C34" s="39">
        <v>558040</v>
      </c>
      <c r="D34" s="39">
        <v>68710</v>
      </c>
      <c r="E34" s="39">
        <v>356655</v>
      </c>
      <c r="F34" s="39">
        <f t="shared" si="6"/>
        <v>-201385</v>
      </c>
      <c r="G34" s="47" t="s">
        <v>10</v>
      </c>
    </row>
    <row r="35" spans="1:7">
      <c r="A35" s="37">
        <v>21</v>
      </c>
      <c r="B35" s="38" t="s">
        <v>40</v>
      </c>
      <c r="C35" s="39">
        <v>0</v>
      </c>
      <c r="D35" s="39">
        <v>0</v>
      </c>
      <c r="E35" s="39">
        <v>7410</v>
      </c>
      <c r="F35" s="39">
        <f>E35-C35</f>
        <v>7410</v>
      </c>
      <c r="G35" s="47" t="s">
        <v>8</v>
      </c>
    </row>
    <row r="36" spans="1:7">
      <c r="A36" s="49">
        <v>22</v>
      </c>
      <c r="B36" s="38" t="s">
        <v>48</v>
      </c>
      <c r="C36" s="39">
        <v>0</v>
      </c>
      <c r="D36" s="39">
        <v>1850</v>
      </c>
      <c r="E36" s="39">
        <v>2050</v>
      </c>
      <c r="F36" s="39">
        <f>E36-C36</f>
        <v>2050</v>
      </c>
      <c r="G36" s="47" t="s">
        <v>8</v>
      </c>
    </row>
    <row r="37" spans="1:7">
      <c r="A37" s="49"/>
      <c r="B37" s="40" t="s">
        <v>41</v>
      </c>
      <c r="C37" s="41">
        <f>SUM(C33:C36)</f>
        <v>668040</v>
      </c>
      <c r="D37" s="41">
        <f>SUM(D33:D36)</f>
        <v>78560</v>
      </c>
      <c r="E37" s="41">
        <f>SUM(E33:E36)</f>
        <v>482015</v>
      </c>
      <c r="F37" s="41"/>
      <c r="G37" s="48"/>
    </row>
    <row r="38" spans="1:7">
      <c r="A38" s="59" t="s">
        <v>42</v>
      </c>
      <c r="B38" s="60"/>
      <c r="C38" s="50">
        <f>C12+C20+C28+C31+C37</f>
        <v>433776540</v>
      </c>
      <c r="D38" s="50">
        <f>D12+D20+D28+D31+D37</f>
        <v>5219224.25</v>
      </c>
      <c r="E38" s="50">
        <f>E12+E20+E28+E31+E37</f>
        <v>19528157.100000001</v>
      </c>
      <c r="F38" s="50"/>
      <c r="G38" s="50"/>
    </row>
    <row r="39" spans="1:7" ht="15.75" customHeight="1"/>
    <row r="40" spans="1:7">
      <c r="F40" s="51"/>
      <c r="G40" s="52" t="s">
        <v>53</v>
      </c>
    </row>
  </sheetData>
  <mergeCells count="8">
    <mergeCell ref="A38:B38"/>
    <mergeCell ref="A1:G1"/>
    <mergeCell ref="A2:G2"/>
    <mergeCell ref="A4:A5"/>
    <mergeCell ref="B4:B5"/>
    <mergeCell ref="C4:C5"/>
    <mergeCell ref="D4:D5"/>
    <mergeCell ref="E4:E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355D7-860B-4C09-BFF0-830B2B1E04BC}">
  <dimension ref="A1:G40"/>
  <sheetViews>
    <sheetView view="pageBreakPreview" zoomScaleNormal="100" zoomScaleSheetLayoutView="100" workbookViewId="0">
      <selection sqref="A1:G1"/>
    </sheetView>
  </sheetViews>
  <sheetFormatPr defaultRowHeight="21"/>
  <cols>
    <col min="1" max="1" width="3.09765625" style="29" customWidth="1"/>
    <col min="2" max="2" width="37.296875" style="29" customWidth="1"/>
    <col min="3" max="3" width="11.8984375" style="29" customWidth="1"/>
    <col min="4" max="4" width="10.296875" style="29" customWidth="1"/>
    <col min="5" max="5" width="11.09765625" style="29" customWidth="1"/>
    <col min="6" max="6" width="11.5" style="29" customWidth="1"/>
    <col min="7" max="7" width="15" style="29" customWidth="1"/>
    <col min="8" max="16384" width="8.796875" style="29"/>
  </cols>
  <sheetData>
    <row r="1" spans="1:7" ht="23.25">
      <c r="A1" s="61" t="s">
        <v>0</v>
      </c>
      <c r="B1" s="61"/>
      <c r="C1" s="61"/>
      <c r="D1" s="61"/>
      <c r="E1" s="61"/>
      <c r="F1" s="61"/>
      <c r="G1" s="61"/>
    </row>
    <row r="2" spans="1:7" ht="23.25">
      <c r="A2" s="61" t="s">
        <v>54</v>
      </c>
      <c r="B2" s="61"/>
      <c r="C2" s="61"/>
      <c r="D2" s="61"/>
      <c r="E2" s="61"/>
      <c r="F2" s="61"/>
      <c r="G2" s="61"/>
    </row>
    <row r="4" spans="1:7" s="31" customFormat="1">
      <c r="A4" s="62" t="s">
        <v>2</v>
      </c>
      <c r="B4" s="62" t="s">
        <v>3</v>
      </c>
      <c r="C4" s="62" t="s">
        <v>4</v>
      </c>
      <c r="D4" s="62" t="s">
        <v>5</v>
      </c>
      <c r="E4" s="62" t="s">
        <v>6</v>
      </c>
      <c r="F4" s="30" t="s">
        <v>7</v>
      </c>
      <c r="G4" s="30" t="s">
        <v>8</v>
      </c>
    </row>
    <row r="5" spans="1:7" s="31" customFormat="1">
      <c r="A5" s="62"/>
      <c r="B5" s="62"/>
      <c r="C5" s="62"/>
      <c r="D5" s="62"/>
      <c r="E5" s="62"/>
      <c r="F5" s="32" t="s">
        <v>9</v>
      </c>
      <c r="G5" s="30" t="s">
        <v>10</v>
      </c>
    </row>
    <row r="6" spans="1:7" s="31" customFormat="1">
      <c r="A6" s="33"/>
      <c r="B6" s="34" t="s">
        <v>11</v>
      </c>
      <c r="C6" s="33"/>
      <c r="D6" s="33"/>
      <c r="E6" s="33"/>
      <c r="F6" s="35"/>
      <c r="G6" s="36"/>
    </row>
    <row r="7" spans="1:7">
      <c r="A7" s="37">
        <v>1</v>
      </c>
      <c r="B7" s="38" t="s">
        <v>12</v>
      </c>
      <c r="C7" s="39">
        <v>29000000</v>
      </c>
      <c r="D7" s="39">
        <v>5081680.12</v>
      </c>
      <c r="E7" s="39">
        <v>13702676.43</v>
      </c>
      <c r="F7" s="39">
        <f>E7-C7</f>
        <v>-15297323.57</v>
      </c>
      <c r="G7" s="37" t="s">
        <v>10</v>
      </c>
    </row>
    <row r="8" spans="1:7">
      <c r="A8" s="37">
        <v>2</v>
      </c>
      <c r="B8" s="38" t="s">
        <v>13</v>
      </c>
      <c r="C8" s="39">
        <v>380000000</v>
      </c>
      <c r="D8" s="39">
        <v>53481.14</v>
      </c>
      <c r="E8" s="39">
        <v>1732031.5599999998</v>
      </c>
      <c r="F8" s="39">
        <f t="shared" ref="F8:F11" si="0">E8-C8</f>
        <v>-378267968.44</v>
      </c>
      <c r="G8" s="37" t="s">
        <v>10</v>
      </c>
    </row>
    <row r="9" spans="1:7">
      <c r="A9" s="37">
        <v>3</v>
      </c>
      <c r="B9" s="38" t="s">
        <v>14</v>
      </c>
      <c r="C9" s="39">
        <v>4600000</v>
      </c>
      <c r="D9" s="39">
        <v>365755.57999999996</v>
      </c>
      <c r="E9" s="39">
        <v>2282622.9</v>
      </c>
      <c r="F9" s="39">
        <f t="shared" si="0"/>
        <v>-2317377.1</v>
      </c>
      <c r="G9" s="37" t="s">
        <v>10</v>
      </c>
    </row>
    <row r="10" spans="1:7">
      <c r="A10" s="37">
        <v>4</v>
      </c>
      <c r="B10" s="38" t="s">
        <v>15</v>
      </c>
      <c r="C10" s="39">
        <v>10000</v>
      </c>
      <c r="D10" s="39">
        <v>3610.2</v>
      </c>
      <c r="E10" s="39">
        <v>3610.2</v>
      </c>
      <c r="F10" s="39">
        <f t="shared" si="0"/>
        <v>-6389.8</v>
      </c>
      <c r="G10" s="37" t="s">
        <v>10</v>
      </c>
    </row>
    <row r="11" spans="1:7">
      <c r="A11" s="37">
        <v>5</v>
      </c>
      <c r="B11" s="38" t="s">
        <v>16</v>
      </c>
      <c r="C11" s="39">
        <v>2000000</v>
      </c>
      <c r="D11" s="39">
        <v>0</v>
      </c>
      <c r="E11" s="39">
        <v>0</v>
      </c>
      <c r="F11" s="39">
        <f t="shared" si="0"/>
        <v>-2000000</v>
      </c>
      <c r="G11" s="37" t="s">
        <v>10</v>
      </c>
    </row>
    <row r="12" spans="1:7">
      <c r="A12" s="37"/>
      <c r="B12" s="40" t="s">
        <v>17</v>
      </c>
      <c r="C12" s="41">
        <f>SUM(C7:C11)</f>
        <v>415610000</v>
      </c>
      <c r="D12" s="41">
        <f>SUM(D7:D11)</f>
        <v>5504527.04</v>
      </c>
      <c r="E12" s="41">
        <f>SUM(E7:E11)</f>
        <v>17720941.09</v>
      </c>
      <c r="F12" s="41"/>
      <c r="G12" s="36"/>
    </row>
    <row r="13" spans="1:7">
      <c r="A13" s="37"/>
      <c r="B13" s="42" t="s">
        <v>18</v>
      </c>
      <c r="C13" s="39"/>
      <c r="D13" s="39"/>
      <c r="E13" s="39"/>
      <c r="F13" s="39"/>
      <c r="G13" s="37"/>
    </row>
    <row r="14" spans="1:7">
      <c r="A14" s="37">
        <v>6</v>
      </c>
      <c r="B14" s="38" t="s">
        <v>19</v>
      </c>
      <c r="C14" s="39">
        <v>1100000</v>
      </c>
      <c r="D14" s="39">
        <v>91600</v>
      </c>
      <c r="E14" s="39">
        <v>529000</v>
      </c>
      <c r="F14" s="39">
        <f t="shared" ref="F14:F19" si="1">E14-C14</f>
        <v>-571000</v>
      </c>
      <c r="G14" s="37" t="s">
        <v>10</v>
      </c>
    </row>
    <row r="15" spans="1:7">
      <c r="A15" s="37">
        <v>7</v>
      </c>
      <c r="B15" s="38" t="s">
        <v>20</v>
      </c>
      <c r="C15" s="39">
        <v>14500</v>
      </c>
      <c r="D15" s="39">
        <v>680</v>
      </c>
      <c r="E15" s="39">
        <v>4310</v>
      </c>
      <c r="F15" s="39">
        <f t="shared" si="1"/>
        <v>-10190</v>
      </c>
      <c r="G15" s="37" t="s">
        <v>10</v>
      </c>
    </row>
    <row r="16" spans="1:7">
      <c r="A16" s="37">
        <v>8</v>
      </c>
      <c r="B16" s="38" t="s">
        <v>21</v>
      </c>
      <c r="C16" s="39">
        <v>230000</v>
      </c>
      <c r="D16" s="39">
        <v>15050</v>
      </c>
      <c r="E16" s="39">
        <v>83000</v>
      </c>
      <c r="F16" s="39">
        <f t="shared" si="1"/>
        <v>-147000</v>
      </c>
      <c r="G16" s="37" t="s">
        <v>10</v>
      </c>
    </row>
    <row r="17" spans="1:7">
      <c r="A17" s="37">
        <v>9</v>
      </c>
      <c r="B17" s="38" t="s">
        <v>22</v>
      </c>
      <c r="C17" s="39">
        <v>660000</v>
      </c>
      <c r="D17" s="39">
        <v>38100</v>
      </c>
      <c r="E17" s="39">
        <v>358250</v>
      </c>
      <c r="F17" s="39">
        <f t="shared" si="1"/>
        <v>-301750</v>
      </c>
      <c r="G17" s="37" t="s">
        <v>10</v>
      </c>
    </row>
    <row r="18" spans="1:7">
      <c r="A18" s="37">
        <v>10</v>
      </c>
      <c r="B18" s="38" t="s">
        <v>23</v>
      </c>
      <c r="C18" s="39">
        <v>260000</v>
      </c>
      <c r="D18" s="39">
        <v>54613.56</v>
      </c>
      <c r="E18" s="39">
        <v>141429.60999999999</v>
      </c>
      <c r="F18" s="39">
        <f t="shared" si="1"/>
        <v>-118570.39000000001</v>
      </c>
      <c r="G18" s="37" t="s">
        <v>10</v>
      </c>
    </row>
    <row r="19" spans="1:7">
      <c r="A19" s="37">
        <v>11</v>
      </c>
      <c r="B19" s="38" t="s">
        <v>24</v>
      </c>
      <c r="C19" s="39">
        <v>12500000</v>
      </c>
      <c r="D19" s="39">
        <v>1277660</v>
      </c>
      <c r="E19" s="39">
        <v>5744250</v>
      </c>
      <c r="F19" s="39">
        <f t="shared" si="1"/>
        <v>-6755750</v>
      </c>
      <c r="G19" s="37" t="s">
        <v>10</v>
      </c>
    </row>
    <row r="20" spans="1:7">
      <c r="A20" s="37"/>
      <c r="B20" s="40" t="s">
        <v>25</v>
      </c>
      <c r="C20" s="41">
        <f>SUM(C14:C19)</f>
        <v>14764500</v>
      </c>
      <c r="D20" s="41">
        <f t="shared" ref="D20:E20" si="2">SUM(D14:D19)</f>
        <v>1477703.56</v>
      </c>
      <c r="E20" s="41">
        <f t="shared" si="2"/>
        <v>6860239.6099999994</v>
      </c>
      <c r="F20" s="41"/>
      <c r="G20" s="36"/>
    </row>
    <row r="21" spans="1:7">
      <c r="A21" s="37"/>
      <c r="B21" s="42" t="s">
        <v>26</v>
      </c>
      <c r="C21" s="39"/>
      <c r="D21" s="39"/>
      <c r="E21" s="39"/>
      <c r="F21" s="39"/>
      <c r="G21" s="37"/>
    </row>
    <row r="22" spans="1:7">
      <c r="A22" s="37">
        <v>12</v>
      </c>
      <c r="B22" s="38" t="s">
        <v>45</v>
      </c>
      <c r="C22" s="39">
        <v>1500</v>
      </c>
      <c r="D22" s="39">
        <v>0</v>
      </c>
      <c r="E22" s="39">
        <v>1500</v>
      </c>
      <c r="F22" s="39">
        <f t="shared" ref="F22:F27" si="3">E22-C22</f>
        <v>0</v>
      </c>
      <c r="G22" s="37" t="s">
        <v>46</v>
      </c>
    </row>
    <row r="23" spans="1:7">
      <c r="A23" s="37">
        <v>13</v>
      </c>
      <c r="B23" s="38" t="s">
        <v>28</v>
      </c>
      <c r="C23" s="39">
        <v>56000</v>
      </c>
      <c r="D23" s="39">
        <v>0</v>
      </c>
      <c r="E23" s="39">
        <v>5000</v>
      </c>
      <c r="F23" s="39">
        <f t="shared" si="3"/>
        <v>-51000</v>
      </c>
      <c r="G23" s="37" t="s">
        <v>10</v>
      </c>
    </row>
    <row r="24" spans="1:7">
      <c r="A24" s="37">
        <v>14</v>
      </c>
      <c r="B24" s="38" t="s">
        <v>29</v>
      </c>
      <c r="C24" s="39">
        <v>350000</v>
      </c>
      <c r="D24" s="39">
        <v>21250</v>
      </c>
      <c r="E24" s="39">
        <v>181410</v>
      </c>
      <c r="F24" s="39">
        <f t="shared" si="3"/>
        <v>-168590</v>
      </c>
      <c r="G24" s="37" t="s">
        <v>10</v>
      </c>
    </row>
    <row r="25" spans="1:7" s="46" customFormat="1" ht="42">
      <c r="A25" s="43">
        <v>15</v>
      </c>
      <c r="B25" s="44" t="s">
        <v>30</v>
      </c>
      <c r="C25" s="45">
        <v>180000</v>
      </c>
      <c r="D25" s="45">
        <v>22528</v>
      </c>
      <c r="E25" s="45">
        <v>121680</v>
      </c>
      <c r="F25" s="45">
        <f t="shared" si="3"/>
        <v>-58320</v>
      </c>
      <c r="G25" s="43" t="s">
        <v>10</v>
      </c>
    </row>
    <row r="26" spans="1:7">
      <c r="A26" s="37">
        <v>16</v>
      </c>
      <c r="B26" s="38" t="s">
        <v>31</v>
      </c>
      <c r="C26" s="39">
        <v>1400000</v>
      </c>
      <c r="D26" s="39">
        <v>97620</v>
      </c>
      <c r="E26" s="39">
        <v>841435</v>
      </c>
      <c r="F26" s="39">
        <f t="shared" si="3"/>
        <v>-558565</v>
      </c>
      <c r="G26" s="37" t="s">
        <v>10</v>
      </c>
    </row>
    <row r="27" spans="1:7">
      <c r="A27" s="37">
        <v>17</v>
      </c>
      <c r="B27" s="38" t="s">
        <v>32</v>
      </c>
      <c r="C27" s="39">
        <v>4000</v>
      </c>
      <c r="D27" s="39">
        <v>445</v>
      </c>
      <c r="E27" s="39">
        <v>1610</v>
      </c>
      <c r="F27" s="39">
        <f t="shared" si="3"/>
        <v>-2390</v>
      </c>
      <c r="G27" s="37" t="s">
        <v>10</v>
      </c>
    </row>
    <row r="28" spans="1:7">
      <c r="A28" s="37"/>
      <c r="B28" s="40" t="s">
        <v>33</v>
      </c>
      <c r="C28" s="41">
        <f>SUM(C24:C27)</f>
        <v>1934000</v>
      </c>
      <c r="D28" s="41">
        <f t="shared" ref="D28:E28" si="4">SUM(D22:D27)</f>
        <v>141843</v>
      </c>
      <c r="E28" s="41">
        <f t="shared" si="4"/>
        <v>1152635</v>
      </c>
      <c r="F28" s="41"/>
      <c r="G28" s="36"/>
    </row>
    <row r="29" spans="1:7">
      <c r="A29" s="37"/>
      <c r="B29" s="42" t="s">
        <v>34</v>
      </c>
      <c r="C29" s="39"/>
      <c r="D29" s="39"/>
      <c r="E29" s="39"/>
      <c r="F29" s="39"/>
      <c r="G29" s="37"/>
    </row>
    <row r="30" spans="1:7">
      <c r="A30" s="37">
        <v>18</v>
      </c>
      <c r="B30" s="38" t="s">
        <v>35</v>
      </c>
      <c r="C30" s="39">
        <v>800000</v>
      </c>
      <c r="D30" s="39">
        <v>73650</v>
      </c>
      <c r="E30" s="39">
        <v>510050</v>
      </c>
      <c r="F30" s="39">
        <f>E30-C30</f>
        <v>-289950</v>
      </c>
      <c r="G30" s="47" t="s">
        <v>10</v>
      </c>
    </row>
    <row r="31" spans="1:7">
      <c r="A31" s="37"/>
      <c r="B31" s="40" t="s">
        <v>36</v>
      </c>
      <c r="C31" s="41">
        <f>SUM(C30)</f>
        <v>800000</v>
      </c>
      <c r="D31" s="41">
        <f t="shared" ref="D31:E31" si="5">SUM(D30)</f>
        <v>73650</v>
      </c>
      <c r="E31" s="41">
        <f t="shared" si="5"/>
        <v>510050</v>
      </c>
      <c r="F31" s="41"/>
      <c r="G31" s="48"/>
    </row>
    <row r="32" spans="1:7">
      <c r="A32" s="37"/>
      <c r="B32" s="42" t="s">
        <v>37</v>
      </c>
      <c r="C32" s="39"/>
      <c r="D32" s="39"/>
      <c r="E32" s="39"/>
      <c r="F32" s="39"/>
      <c r="G32" s="47"/>
    </row>
    <row r="33" spans="1:7">
      <c r="A33" s="37">
        <v>19</v>
      </c>
      <c r="B33" s="38" t="s">
        <v>38</v>
      </c>
      <c r="C33" s="39">
        <v>110000</v>
      </c>
      <c r="D33" s="39">
        <v>4400</v>
      </c>
      <c r="E33" s="39">
        <v>120300</v>
      </c>
      <c r="F33" s="39">
        <f t="shared" ref="F33:F34" si="6">E33-C33</f>
        <v>10300</v>
      </c>
      <c r="G33" s="47" t="s">
        <v>8</v>
      </c>
    </row>
    <row r="34" spans="1:7">
      <c r="A34" s="37">
        <v>20</v>
      </c>
      <c r="B34" s="38" t="s">
        <v>39</v>
      </c>
      <c r="C34" s="39">
        <v>558040</v>
      </c>
      <c r="D34" s="39">
        <v>82250</v>
      </c>
      <c r="E34" s="39">
        <v>438905</v>
      </c>
      <c r="F34" s="39">
        <f t="shared" si="6"/>
        <v>-119135</v>
      </c>
      <c r="G34" s="47" t="s">
        <v>10</v>
      </c>
    </row>
    <row r="35" spans="1:7">
      <c r="A35" s="37">
        <v>21</v>
      </c>
      <c r="B35" s="38" t="s">
        <v>40</v>
      </c>
      <c r="C35" s="39">
        <v>0</v>
      </c>
      <c r="D35" s="39">
        <v>3520</v>
      </c>
      <c r="E35" s="39">
        <v>10930</v>
      </c>
      <c r="F35" s="39">
        <f>E35-C35</f>
        <v>10930</v>
      </c>
      <c r="G35" s="47" t="s">
        <v>8</v>
      </c>
    </row>
    <row r="36" spans="1:7">
      <c r="A36" s="49">
        <v>22</v>
      </c>
      <c r="B36" s="38" t="s">
        <v>48</v>
      </c>
      <c r="C36" s="39">
        <v>0</v>
      </c>
      <c r="D36" s="39">
        <v>0</v>
      </c>
      <c r="E36" s="39">
        <v>2050</v>
      </c>
      <c r="F36" s="39">
        <f>E36-C36</f>
        <v>2050</v>
      </c>
      <c r="G36" s="47" t="s">
        <v>8</v>
      </c>
    </row>
    <row r="37" spans="1:7">
      <c r="A37" s="49"/>
      <c r="B37" s="40" t="s">
        <v>41</v>
      </c>
      <c r="C37" s="41">
        <f>SUM(C33:C36)</f>
        <v>668040</v>
      </c>
      <c r="D37" s="41">
        <f>SUM(D33:D36)</f>
        <v>90170</v>
      </c>
      <c r="E37" s="41">
        <f>SUM(E33:E36)</f>
        <v>572185</v>
      </c>
      <c r="F37" s="41"/>
      <c r="G37" s="48"/>
    </row>
    <row r="38" spans="1:7">
      <c r="A38" s="59" t="s">
        <v>42</v>
      </c>
      <c r="B38" s="60"/>
      <c r="C38" s="50">
        <f>C12+C20+C28+C31+C37</f>
        <v>433776540</v>
      </c>
      <c r="D38" s="50">
        <f>D12+D20+D28+D31+D37</f>
        <v>7287893.5999999996</v>
      </c>
      <c r="E38" s="50">
        <f>E12+E20+E28+E31+E37</f>
        <v>26816050.699999999</v>
      </c>
      <c r="F38" s="50"/>
      <c r="G38" s="50"/>
    </row>
    <row r="39" spans="1:7" ht="15.75" customHeight="1"/>
    <row r="40" spans="1:7">
      <c r="F40" s="51"/>
      <c r="G40" s="52" t="s">
        <v>55</v>
      </c>
    </row>
  </sheetData>
  <mergeCells count="8">
    <mergeCell ref="A38:B38"/>
    <mergeCell ref="A1:G1"/>
    <mergeCell ref="A2:G2"/>
    <mergeCell ref="A4:A5"/>
    <mergeCell ref="B4:B5"/>
    <mergeCell ref="C4:C5"/>
    <mergeCell ref="D4:D5"/>
    <mergeCell ref="E4:E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ต.ค.67</vt:lpstr>
      <vt:lpstr>พ.ย.67</vt:lpstr>
      <vt:lpstr>ธ.ค.67</vt:lpstr>
      <vt:lpstr>ม.ค.68</vt:lpstr>
      <vt:lpstr>ก.พ.68</vt:lpstr>
      <vt:lpstr>มี.ค.68</vt:lpstr>
      <vt:lpstr>ก.พ.68!Print_Area</vt:lpstr>
      <vt:lpstr>ธ.ค.67!Print_Area</vt:lpstr>
      <vt:lpstr>ม.ค.68!Print_Area</vt:lpstr>
      <vt:lpstr>มี.ค.68!Print_Area</vt:lpstr>
      <vt:lpstr>ก.พ.68!Print_Titles</vt:lpstr>
      <vt:lpstr>ธ.ค.67!Print_Titles</vt:lpstr>
      <vt:lpstr>ม.ค.68!Print_Titles</vt:lpstr>
      <vt:lpstr>มี.ค.68!Print_Titles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bma04348</cp:lastModifiedBy>
  <cp:lastPrinted>2025-04-24T06:52:25Z</cp:lastPrinted>
  <dcterms:created xsi:type="dcterms:W3CDTF">2023-11-20T06:23:58Z</dcterms:created>
  <dcterms:modified xsi:type="dcterms:W3CDTF">2025-04-24T07:58:41Z</dcterms:modified>
</cp:coreProperties>
</file>