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0AE5E6F6-2E21-43FC-AFA0-AEB9C07CAC68}" xr6:coauthVersionLast="47" xr6:coauthVersionMax="47" xr10:uidLastSave="{00000000-0000-0000-0000-000000000000}"/>
  <bookViews>
    <workbookView xWindow="-108" yWindow="-108" windowWidth="23256" windowHeight="12456" activeTab="6" xr2:uid="{00000000-000D-0000-FFFF-FFFF00000000}"/>
  </bookViews>
  <sheets>
    <sheet name="คำนำ" sheetId="7" r:id="rId1"/>
    <sheet name="โครงสร้าง" sheetId="8" r:id="rId2"/>
    <sheet name="สังเขป" sheetId="10" r:id="rId3"/>
    <sheet name="งบประมาณรายจ่ายประจำปี" sheetId="9" r:id="rId4"/>
    <sheet name="ตัวชี้วัด" sheetId="13" r:id="rId5"/>
    <sheet name="รายละเอียดตามงบรายจ่าย" sheetId="11" r:id="rId6"/>
    <sheet name="รายจ่ายบุคลากร" sheetId="12" r:id="rId7"/>
    <sheet name="แผนบูรณาการ" sheetId="3" state="hidden" r:id="rId8"/>
    <sheet name="สำนัก" sheetId="6" state="hidden" r:id="rId9"/>
  </sheets>
  <externalReferences>
    <externalReference r:id="rId10"/>
    <externalReference r:id="rId11"/>
  </externalReferences>
  <definedNames>
    <definedName name="_xlnm._FilterDatabase" localSheetId="5" hidden="1">รายละเอียดตามงบรายจ่าย!$B$4:$H$4</definedName>
    <definedName name="_xlnm._FilterDatabase" localSheetId="8" hidden="1">สำนัก!$A$1:$G$222</definedName>
    <definedName name="code01r">#REF!</definedName>
    <definedName name="code02r">#REF!</definedName>
    <definedName name="code03">สำนัก!$F$15:$F$16</definedName>
    <definedName name="code03r">#REF!</definedName>
    <definedName name="code04">สำนัก!$F$18:$F$28</definedName>
    <definedName name="code04r">#REF!</definedName>
    <definedName name="code05r">#REF!</definedName>
    <definedName name="code06r">#REF!</definedName>
    <definedName name="code07">สำนัก!$F$30:$F$43</definedName>
    <definedName name="code07r">#REF!</definedName>
    <definedName name="code07r1">#REF!</definedName>
    <definedName name="code07r2">#REF!</definedName>
    <definedName name="code081">สำนัก!$F$45:$F$47</definedName>
    <definedName name="code0810">สำนัก!$F$92:$F$96</definedName>
    <definedName name="code0811">สำนัก!$F$98:$F$101</definedName>
    <definedName name="code0812">สำนัก!$F$103:$F$105</definedName>
    <definedName name="code0813">สำนัก!$F$107:$F$108</definedName>
    <definedName name="code0814">สำนัก!$F$110:$F$124</definedName>
    <definedName name="code082">สำนัก!$F$49:$F$51</definedName>
    <definedName name="code083">สำนัก!$F$53:$F$60</definedName>
    <definedName name="code084">สำนัก!$F$62:$F$66</definedName>
    <definedName name="code085">สำนัก!$F$68:$F$71</definedName>
    <definedName name="code086">สำนัก!$F$73:$F$76</definedName>
    <definedName name="code087">สำนัก!$F$78:$F$79</definedName>
    <definedName name="code088">สำนัก!$F$81:$F$85</definedName>
    <definedName name="code089">สำนัก!$F$87:$F$90</definedName>
    <definedName name="code08r">#REF!</definedName>
    <definedName name="code08r1">#REF!</definedName>
    <definedName name="code08r2">#REF!</definedName>
    <definedName name="code09">สำนัก!$F$126:$F$130</definedName>
    <definedName name="code09r">#REF!</definedName>
    <definedName name="code10">สำนัก!$F$132:$F$137</definedName>
    <definedName name="code10r">#REF!</definedName>
    <definedName name="code14">สำนัก!$F$150:$F$159</definedName>
    <definedName name="code15">สำนัก!$F$161:$F$165</definedName>
    <definedName name="code17">สำนัก!$F$167:$F$170</definedName>
    <definedName name="code19">สำนัก!$F$172:$F$175</definedName>
    <definedName name="code20">สำนัก!$F$177:$F$178</definedName>
    <definedName name="code21">สำนัก!$F$180:$F$182</definedName>
    <definedName name="code22">สำนัก!$F$184:$F$194</definedName>
    <definedName name="code23">สำนัก!$F$196:$F$207</definedName>
    <definedName name="code24">สำนัก!$F$209:$F$215</definedName>
    <definedName name="code25">สำนัก!$F$217:$F$221</definedName>
    <definedName name="desc01r">#REF!</definedName>
    <definedName name="desc02r">#REF!</definedName>
    <definedName name="desc03">สำนัก!$G$15:$G$16</definedName>
    <definedName name="desc03r">#REF!</definedName>
    <definedName name="desc04">สำนัก!$G$18:$G$28</definedName>
    <definedName name="desc04r">#REF!</definedName>
    <definedName name="desc05r">#REF!</definedName>
    <definedName name="desc06r">#REF!</definedName>
    <definedName name="desc07">สำนัก!$G$30:$G$43</definedName>
    <definedName name="desc07r">#REF!</definedName>
    <definedName name="desc07r1">#REF!</definedName>
    <definedName name="desc07r2">#REF!</definedName>
    <definedName name="desc081">สำนัก!$G$45:$G$47</definedName>
    <definedName name="desc0810">สำนัก!$G$92:$G$96</definedName>
    <definedName name="desc0811">สำนัก!$G$98:$G$101</definedName>
    <definedName name="desc0812">สำนัก!$G$103:$G$105</definedName>
    <definedName name="desc0813">สำนัก!$G$107:$G$108</definedName>
    <definedName name="desc0814">สำนัก!$G$110:$G$124</definedName>
    <definedName name="desc082">สำนัก!$G$49:$G$51</definedName>
    <definedName name="desc083">สำนัก!$G$53:$G$60</definedName>
    <definedName name="desc084">สำนัก!$G$62:$G$66</definedName>
    <definedName name="desc085">สำนัก!$G$68:$G$71</definedName>
    <definedName name="desc086">สำนัก!$G$73:$G$76</definedName>
    <definedName name="desc087">สำนัก!$G$78:$G$79</definedName>
    <definedName name="desc088">สำนัก!$G$81:$G$85</definedName>
    <definedName name="desc089">สำนัก!$G$87:$G$90</definedName>
    <definedName name="desc08r1">#REF!</definedName>
    <definedName name="desc08r2">#REF!</definedName>
    <definedName name="desc09">สำนัก!$G$126:$G$130</definedName>
    <definedName name="desc09r">#REF!</definedName>
    <definedName name="desc10">สำนัก!$G$132:$G$137</definedName>
    <definedName name="desc10r">#REF!</definedName>
    <definedName name="desc14">สำนัก!$G$150:$G$159</definedName>
    <definedName name="desc15">สำนัก!$G$161:$G$165</definedName>
    <definedName name="desc17">สำนัก!$G$167:$G$170</definedName>
    <definedName name="desc19">สำนัก!$G$172:$G$175</definedName>
    <definedName name="desc20">สำนัก!$G$177:$G$178</definedName>
    <definedName name="desc21">สำนัก!$G$180:$G$182</definedName>
    <definedName name="desc22">สำนัก!$G$184:$G$194</definedName>
    <definedName name="desc23">สำนัก!$G$196:$G$207</definedName>
    <definedName name="desc24">สำนัก!$G$209:$G$215</definedName>
    <definedName name="desc25">สำนัก!$G$217:$G$221</definedName>
    <definedName name="descr">#REF!</definedName>
    <definedName name="descr08r">#REF!</definedName>
    <definedName name="goal01">#REF!</definedName>
    <definedName name="list" localSheetId="0">#REF!</definedName>
    <definedName name="list" localSheetId="1">#REF!</definedName>
    <definedName name="list" localSheetId="3">#REF!</definedName>
    <definedName name="list" localSheetId="5">#REF!</definedName>
    <definedName name="list" localSheetId="2">#REF!</definedName>
    <definedName name="list">#REF!</definedName>
    <definedName name="lista">[1]!Table24[Column1]</definedName>
    <definedName name="output" localSheetId="0">#REF!</definedName>
    <definedName name="output" localSheetId="1">#REF!</definedName>
    <definedName name="output" localSheetId="3">#REF!</definedName>
    <definedName name="output" localSheetId="5">#REF!</definedName>
    <definedName name="output" localSheetId="2">#REF!</definedName>
    <definedName name="output">#REF!</definedName>
    <definedName name="_xlnm.Print_Area" localSheetId="1">โครงสร้าง!$A$1:$F$36</definedName>
    <definedName name="_xlnm.Print_Titles" localSheetId="8">สำนัก!$1:$1</definedName>
    <definedName name="proj01">แผนบูรณาการ!$A$2:$A$5</definedName>
    <definedName name="set">[1]!Table24[เป้าประสงค์]</definedName>
    <definedName name="seta">[1]!Table24[เป้าประสงค์]</definedName>
    <definedName name="setb">[1]!Table24[Column1]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98" i="11" l="1"/>
  <c r="E500" i="11" s="1"/>
  <c r="E373" i="13"/>
  <c r="E244" i="13"/>
  <c r="E33" i="13"/>
  <c r="E540" i="11"/>
  <c r="E542" i="11" s="1"/>
  <c r="E316" i="11"/>
  <c r="E318" i="11" s="1"/>
  <c r="E56" i="11"/>
  <c r="E58" i="11" s="1"/>
  <c r="E706" i="13"/>
  <c r="E705" i="13" s="1"/>
  <c r="D706" i="13"/>
  <c r="H705" i="13"/>
  <c r="G705" i="13"/>
  <c r="F705" i="13"/>
  <c r="H679" i="13"/>
  <c r="G679" i="13"/>
  <c r="F679" i="13"/>
  <c r="D679" i="13"/>
  <c r="E658" i="13"/>
  <c r="E657" i="13" s="1"/>
  <c r="C651" i="13" s="1"/>
  <c r="D641" i="13"/>
  <c r="H640" i="13"/>
  <c r="G640" i="13"/>
  <c r="F640" i="13"/>
  <c r="E611" i="13"/>
  <c r="E610" i="13" s="1"/>
  <c r="C600" i="13" s="1"/>
  <c r="E588" i="13"/>
  <c r="E587" i="13" s="1"/>
  <c r="D588" i="13"/>
  <c r="H587" i="13"/>
  <c r="G587" i="13"/>
  <c r="F587" i="13"/>
  <c r="E535" i="13"/>
  <c r="E534" i="13" s="1"/>
  <c r="D535" i="13"/>
  <c r="H534" i="13"/>
  <c r="G534" i="13"/>
  <c r="F534" i="13"/>
  <c r="E514" i="13"/>
  <c r="E513" i="13" s="1"/>
  <c r="C505" i="13" s="1"/>
  <c r="D467" i="13"/>
  <c r="H466" i="13"/>
  <c r="G466" i="13"/>
  <c r="F466" i="13"/>
  <c r="E432" i="13"/>
  <c r="E431" i="13" s="1"/>
  <c r="D432" i="13"/>
  <c r="H431" i="13"/>
  <c r="G431" i="13"/>
  <c r="F431" i="13"/>
  <c r="E403" i="13"/>
  <c r="E402" i="13" s="1"/>
  <c r="D403" i="13"/>
  <c r="H402" i="13"/>
  <c r="G402" i="13"/>
  <c r="F402" i="13"/>
  <c r="D373" i="13"/>
  <c r="H372" i="13"/>
  <c r="G372" i="13"/>
  <c r="F372" i="13"/>
  <c r="E350" i="13"/>
  <c r="E349" i="13" s="1"/>
  <c r="D350" i="13"/>
  <c r="H349" i="13"/>
  <c r="G349" i="13"/>
  <c r="F349" i="13"/>
  <c r="G338" i="13"/>
  <c r="F338" i="13"/>
  <c r="E338" i="13"/>
  <c r="D338" i="13"/>
  <c r="E320" i="13"/>
  <c r="E319" i="13" s="1"/>
  <c r="D320" i="13"/>
  <c r="H319" i="13"/>
  <c r="G319" i="13"/>
  <c r="F319" i="13"/>
  <c r="E302" i="13"/>
  <c r="E301" i="13" s="1"/>
  <c r="D302" i="13"/>
  <c r="H301" i="13"/>
  <c r="G301" i="13"/>
  <c r="F301" i="13"/>
  <c r="E280" i="13"/>
  <c r="E279" i="13" s="1"/>
  <c r="D280" i="13"/>
  <c r="H279" i="13"/>
  <c r="G279" i="13"/>
  <c r="F279" i="13"/>
  <c r="E261" i="13"/>
  <c r="E260" i="13" s="1"/>
  <c r="D261" i="13"/>
  <c r="H260" i="13"/>
  <c r="G260" i="13"/>
  <c r="F260" i="13"/>
  <c r="D244" i="13"/>
  <c r="H243" i="13"/>
  <c r="G243" i="13"/>
  <c r="F243" i="13"/>
  <c r="E220" i="13"/>
  <c r="E219" i="13" s="1"/>
  <c r="D220" i="13"/>
  <c r="H219" i="13"/>
  <c r="G219" i="13"/>
  <c r="F219" i="13"/>
  <c r="E201" i="13"/>
  <c r="E200" i="13" s="1"/>
  <c r="D201" i="13"/>
  <c r="H200" i="13"/>
  <c r="G200" i="13"/>
  <c r="F200" i="13"/>
  <c r="E179" i="13"/>
  <c r="E178" i="13" s="1"/>
  <c r="D179" i="13"/>
  <c r="H178" i="13"/>
  <c r="G178" i="13"/>
  <c r="F178" i="13"/>
  <c r="E143" i="13"/>
  <c r="E142" i="13" s="1"/>
  <c r="D143" i="13"/>
  <c r="H142" i="13"/>
  <c r="G142" i="13"/>
  <c r="F142" i="13"/>
  <c r="E110" i="13"/>
  <c r="E109" i="13" s="1"/>
  <c r="D110" i="13"/>
  <c r="H109" i="13"/>
  <c r="G109" i="13"/>
  <c r="F109" i="13"/>
  <c r="E85" i="13"/>
  <c r="E84" i="13" s="1"/>
  <c r="C75" i="13" s="1"/>
  <c r="E63" i="13"/>
  <c r="E62" i="13" s="1"/>
  <c r="D63" i="13"/>
  <c r="H62" i="13"/>
  <c r="G62" i="13"/>
  <c r="F62" i="13"/>
  <c r="D33" i="13"/>
  <c r="H32" i="13"/>
  <c r="G32" i="13"/>
  <c r="F32" i="13"/>
  <c r="E13" i="13"/>
  <c r="E12" i="13" s="1"/>
  <c r="E499" i="11" l="1"/>
  <c r="E541" i="11"/>
  <c r="E317" i="11"/>
  <c r="E57" i="11"/>
  <c r="H16" i="10"/>
  <c r="J40" i="10"/>
  <c r="D754" i="9"/>
  <c r="D682" i="9"/>
  <c r="D623" i="9"/>
  <c r="D565" i="9"/>
  <c r="D492" i="9"/>
  <c r="D451" i="9"/>
  <c r="D420" i="9"/>
  <c r="D395" i="9"/>
  <c r="D366" i="9"/>
  <c r="D334" i="9"/>
  <c r="D316" i="9"/>
  <c r="D288" i="9"/>
  <c r="D265" i="9"/>
  <c r="D246" i="9"/>
  <c r="D223" i="9"/>
  <c r="D202" i="9"/>
  <c r="D177" i="9"/>
  <c r="D141" i="9"/>
  <c r="D111" i="9"/>
  <c r="D63" i="9"/>
  <c r="D35" i="9"/>
  <c r="E1022" i="11" l="1"/>
  <c r="E751" i="11"/>
  <c r="E784" i="11"/>
  <c r="G783" i="11" s="1"/>
  <c r="E743" i="11"/>
  <c r="E742" i="11" s="1"/>
  <c r="E741" i="11" s="1"/>
  <c r="E661" i="11"/>
  <c r="E660" i="11" s="1"/>
  <c r="E659" i="11" s="1"/>
  <c r="E269" i="11"/>
  <c r="E268" i="11" s="1"/>
  <c r="E267" i="11" s="1"/>
  <c r="F266" i="11" s="1"/>
  <c r="F34" i="9"/>
  <c r="G34" i="9"/>
  <c r="H34" i="9"/>
  <c r="F1021" i="11"/>
  <c r="E990" i="11"/>
  <c r="E986" i="11"/>
  <c r="E971" i="11"/>
  <c r="E970" i="11" s="1"/>
  <c r="E963" i="11"/>
  <c r="E951" i="11"/>
  <c r="E925" i="11"/>
  <c r="E924" i="11" s="1"/>
  <c r="E923" i="11" s="1"/>
  <c r="E915" i="11"/>
  <c r="E913" i="11"/>
  <c r="E881" i="11"/>
  <c r="F880" i="11" s="1"/>
  <c r="E874" i="11"/>
  <c r="F873" i="11" s="1"/>
  <c r="E852" i="11"/>
  <c r="F851" i="11" s="1"/>
  <c r="E846" i="11"/>
  <c r="E843" i="11"/>
  <c r="E840" i="11"/>
  <c r="E813" i="11"/>
  <c r="E812" i="11" s="1"/>
  <c r="E811" i="11" s="1"/>
  <c r="E801" i="11"/>
  <c r="E777" i="11"/>
  <c r="F776" i="11" s="1"/>
  <c r="E736" i="11"/>
  <c r="E729" i="11"/>
  <c r="E725" i="11"/>
  <c r="E689" i="11"/>
  <c r="E687" i="11"/>
  <c r="E650" i="11"/>
  <c r="E648" i="11"/>
  <c r="E622" i="11"/>
  <c r="E533" i="11"/>
  <c r="E495" i="11"/>
  <c r="E494" i="11" s="1"/>
  <c r="E493" i="11" s="1"/>
  <c r="E459" i="11"/>
  <c r="E457" i="11"/>
  <c r="E420" i="11"/>
  <c r="E419" i="11" s="1"/>
  <c r="E418" i="11" s="1"/>
  <c r="F417" i="11" s="1"/>
  <c r="E395" i="11"/>
  <c r="E394" i="11" s="1"/>
  <c r="E393" i="11" s="1"/>
  <c r="E385" i="11"/>
  <c r="E382" i="11"/>
  <c r="E354" i="11"/>
  <c r="E346" i="11"/>
  <c r="E344" i="11"/>
  <c r="E324" i="11"/>
  <c r="E313" i="11"/>
  <c r="E306" i="11"/>
  <c r="E243" i="11"/>
  <c r="E242" i="11" s="1"/>
  <c r="E241" i="11" s="1"/>
  <c r="E208" i="11"/>
  <c r="E207" i="11" s="1"/>
  <c r="E206" i="11" s="1"/>
  <c r="E171" i="11"/>
  <c r="E170" i="11" s="1"/>
  <c r="E169" i="11" s="1"/>
  <c r="E130" i="11"/>
  <c r="E129" i="11" s="1"/>
  <c r="E128" i="11" s="1"/>
  <c r="F85" i="11"/>
  <c r="E77" i="11"/>
  <c r="F76" i="11" s="1"/>
  <c r="E70" i="11"/>
  <c r="E24" i="11"/>
  <c r="E20" i="11"/>
  <c r="E15" i="11"/>
  <c r="E8" i="11"/>
  <c r="I88" i="10"/>
  <c r="H88" i="10"/>
  <c r="G88" i="10"/>
  <c r="F88" i="10"/>
  <c r="E88" i="10"/>
  <c r="D88" i="10"/>
  <c r="C88" i="10"/>
  <c r="J86" i="10"/>
  <c r="J85" i="10"/>
  <c r="J84" i="10"/>
  <c r="J83" i="10"/>
  <c r="J82" i="10"/>
  <c r="I77" i="10"/>
  <c r="H77" i="10"/>
  <c r="J75" i="10"/>
  <c r="J77" i="10" s="1"/>
  <c r="I50" i="10"/>
  <c r="H50" i="10"/>
  <c r="J49" i="10"/>
  <c r="E754" i="9" s="1"/>
  <c r="J48" i="10"/>
  <c r="E725" i="9" s="1"/>
  <c r="J47" i="10"/>
  <c r="E701" i="9" s="1"/>
  <c r="J46" i="10"/>
  <c r="E682" i="9" s="1"/>
  <c r="E681" i="9" s="1"/>
  <c r="J45" i="10"/>
  <c r="E646" i="9" s="1"/>
  <c r="J44" i="10"/>
  <c r="E623" i="9" s="1"/>
  <c r="J43" i="10"/>
  <c r="E565" i="9" s="1"/>
  <c r="J42" i="10"/>
  <c r="E538" i="9" s="1"/>
  <c r="J39" i="10"/>
  <c r="J38" i="10"/>
  <c r="E451" i="9" s="1"/>
  <c r="J37" i="10"/>
  <c r="E420" i="9" s="1"/>
  <c r="J36" i="10"/>
  <c r="E395" i="9" s="1"/>
  <c r="J35" i="10"/>
  <c r="E366" i="9" s="1"/>
  <c r="J34" i="10"/>
  <c r="E334" i="9" s="1"/>
  <c r="J33" i="10"/>
  <c r="E316" i="9" s="1"/>
  <c r="J32" i="10"/>
  <c r="E288" i="9" s="1"/>
  <c r="J31" i="10"/>
  <c r="E265" i="9" s="1"/>
  <c r="J30" i="10"/>
  <c r="E246" i="9" s="1"/>
  <c r="J29" i="10"/>
  <c r="E223" i="9" s="1"/>
  <c r="J28" i="10"/>
  <c r="E202" i="9" s="1"/>
  <c r="J27" i="10"/>
  <c r="E177" i="9" s="1"/>
  <c r="J26" i="10"/>
  <c r="E141" i="9" s="1"/>
  <c r="J25" i="10"/>
  <c r="E111" i="9" s="1"/>
  <c r="J24" i="10"/>
  <c r="E84" i="9" s="1"/>
  <c r="J23" i="10"/>
  <c r="E63" i="9" s="1"/>
  <c r="J22" i="10"/>
  <c r="E35" i="9" s="1"/>
  <c r="E34" i="9" s="1"/>
  <c r="J21" i="10"/>
  <c r="E13" i="9" s="1"/>
  <c r="E12" i="9" s="1"/>
  <c r="I11" i="10"/>
  <c r="H11" i="10"/>
  <c r="J9" i="10"/>
  <c r="J8" i="10"/>
  <c r="J7" i="10"/>
  <c r="J6" i="10"/>
  <c r="H681" i="9"/>
  <c r="G681" i="9"/>
  <c r="F681" i="9"/>
  <c r="J11" i="10" l="1"/>
  <c r="H15" i="10"/>
  <c r="H14" i="10" s="1"/>
  <c r="J88" i="10"/>
  <c r="J50" i="10"/>
  <c r="E912" i="11"/>
  <c r="E911" i="11" s="1"/>
  <c r="F910" i="11" s="1"/>
  <c r="E686" i="11"/>
  <c r="E685" i="11" s="1"/>
  <c r="F684" i="11" s="1"/>
  <c r="E343" i="11"/>
  <c r="E342" i="11" s="1"/>
  <c r="F341" i="11" s="1"/>
  <c r="E154" i="11"/>
  <c r="E153" i="11" s="1"/>
  <c r="F152" i="11" s="1"/>
  <c r="E381" i="11"/>
  <c r="E380" i="11" s="1"/>
  <c r="F379" i="11" s="1"/>
  <c r="E647" i="11"/>
  <c r="E646" i="11" s="1"/>
  <c r="F645" i="11" s="1"/>
  <c r="E532" i="11"/>
  <c r="E531" i="11" s="1"/>
  <c r="F530" i="11" s="1"/>
  <c r="E40" i="11"/>
  <c r="E39" i="11" s="1"/>
  <c r="F38" i="11" s="1"/>
  <c r="E724" i="11"/>
  <c r="E723" i="11" s="1"/>
  <c r="F722" i="11" s="1"/>
  <c r="E192" i="11"/>
  <c r="E191" i="11" s="1"/>
  <c r="F190" i="11" s="1"/>
  <c r="E305" i="11"/>
  <c r="E304" i="11" s="1"/>
  <c r="F303" i="11" s="1"/>
  <c r="E7" i="11"/>
  <c r="F6" i="11" s="1"/>
  <c r="E800" i="11"/>
  <c r="E799" i="11" s="1"/>
  <c r="F798" i="11" s="1"/>
  <c r="E116" i="11"/>
  <c r="E115" i="11" s="1"/>
  <c r="F114" i="11" s="1"/>
  <c r="E230" i="11"/>
  <c r="E229" i="11" s="1"/>
  <c r="F228" i="11" s="1"/>
  <c r="E456" i="11"/>
  <c r="E455" i="11" s="1"/>
  <c r="F454" i="11" s="1"/>
  <c r="E950" i="11"/>
  <c r="E949" i="11" s="1"/>
  <c r="F492" i="11"/>
  <c r="E839" i="11"/>
  <c r="E838" i="11" s="1"/>
  <c r="F837" i="11" s="1"/>
  <c r="E969" i="11"/>
  <c r="E645" i="9"/>
  <c r="C635" i="9" s="1"/>
  <c r="F948" i="11" l="1"/>
  <c r="E700" i="9"/>
  <c r="C694" i="9" s="1"/>
  <c r="H622" i="9"/>
  <c r="H564" i="9" l="1"/>
  <c r="E537" i="9"/>
  <c r="C529" i="9" s="1"/>
  <c r="H491" i="9"/>
  <c r="H450" i="9"/>
  <c r="H264" i="9" l="1"/>
  <c r="H245" i="9"/>
  <c r="H222" i="9"/>
  <c r="H201" i="9"/>
  <c r="H419" i="9" l="1"/>
  <c r="H394" i="9"/>
  <c r="H365" i="9"/>
  <c r="H333" i="9"/>
  <c r="H315" i="9"/>
  <c r="H287" i="9"/>
  <c r="H753" i="9" l="1"/>
  <c r="H724" i="9"/>
  <c r="H140" i="9"/>
  <c r="H110" i="9"/>
  <c r="H176" i="9"/>
  <c r="E83" i="9" l="1"/>
  <c r="C77" i="9" s="1"/>
  <c r="H62" i="9" l="1"/>
  <c r="G753" i="9" l="1"/>
  <c r="F753" i="9"/>
  <c r="E753" i="9"/>
  <c r="G724" i="9"/>
  <c r="F724" i="9"/>
  <c r="E724" i="9"/>
  <c r="D724" i="9"/>
  <c r="G622" i="9"/>
  <c r="F622" i="9"/>
  <c r="E622" i="9"/>
  <c r="G564" i="9"/>
  <c r="F564" i="9"/>
  <c r="E564" i="9"/>
  <c r="G491" i="9"/>
  <c r="F491" i="9"/>
  <c r="G450" i="9"/>
  <c r="F450" i="9"/>
  <c r="E450" i="9"/>
  <c r="G419" i="9"/>
  <c r="F419" i="9"/>
  <c r="E419" i="9"/>
  <c r="G394" i="9"/>
  <c r="F394" i="9"/>
  <c r="E394" i="9"/>
  <c r="G365" i="9"/>
  <c r="F365" i="9"/>
  <c r="E365" i="9"/>
  <c r="G358" i="9"/>
  <c r="F358" i="9"/>
  <c r="E358" i="9"/>
  <c r="D358" i="9"/>
  <c r="G333" i="9"/>
  <c r="F333" i="9"/>
  <c r="E333" i="9"/>
  <c r="G315" i="9"/>
  <c r="F315" i="9"/>
  <c r="E315" i="9"/>
  <c r="G287" i="9"/>
  <c r="F287" i="9"/>
  <c r="E287" i="9"/>
  <c r="G264" i="9"/>
  <c r="F264" i="9"/>
  <c r="E264" i="9"/>
  <c r="G245" i="9"/>
  <c r="F245" i="9"/>
  <c r="E245" i="9"/>
  <c r="G222" i="9"/>
  <c r="F222" i="9"/>
  <c r="E222" i="9"/>
  <c r="G201" i="9"/>
  <c r="F201" i="9"/>
  <c r="E201" i="9"/>
  <c r="G176" i="9"/>
  <c r="F176" i="9"/>
  <c r="E176" i="9"/>
  <c r="G140" i="9"/>
  <c r="F140" i="9"/>
  <c r="E140" i="9"/>
  <c r="G110" i="9"/>
  <c r="F110" i="9"/>
  <c r="E110" i="9"/>
  <c r="G62" i="9"/>
  <c r="F62" i="9"/>
  <c r="E62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finace</author>
    <author>thiptiwa</author>
  </authors>
  <commentList>
    <comment ref="A1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finace:</t>
        </r>
        <r>
          <rPr>
            <sz val="9"/>
            <color indexed="81"/>
            <rFont val="Tahoma"/>
            <family val="2"/>
          </rPr>
          <t xml:space="preserve">
ตามหนังสือที่ส่งไป ที่ กท 7808/903 ลว. 4 มี.ค. 64</t>
        </r>
      </text>
    </comment>
    <comment ref="B59" authorId="1" shapeId="0" xr:uid="{00000000-0006-0000-0300-000002000000}">
      <text>
        <r>
          <rPr>
            <b/>
            <sz val="9"/>
            <color indexed="81"/>
            <rFont val="Tahoma"/>
            <family val="2"/>
          </rPr>
          <t>thiptiwa:</t>
        </r>
        <r>
          <rPr>
            <sz val="9"/>
            <color indexed="81"/>
            <rFont val="Tahoma"/>
            <family val="2"/>
          </rPr>
          <t xml:space="preserve">
ด้านสาธารณภัย (การออกหนังสือรับรองผู้ประสบภัย) 2 ครั้ง ประมาณ 10 ราย</t>
        </r>
      </text>
    </comment>
    <comment ref="B61" authorId="1" shapeId="0" xr:uid="{00000000-0006-0000-0300-000003000000}">
      <text>
        <r>
          <rPr>
            <b/>
            <sz val="9"/>
            <color indexed="81"/>
            <rFont val="Tahoma"/>
            <family val="2"/>
          </rPr>
          <t>thiptiwa:</t>
        </r>
        <r>
          <rPr>
            <sz val="9"/>
            <color indexed="81"/>
            <rFont val="Tahoma"/>
            <family val="2"/>
          </rPr>
          <t xml:space="preserve">
การจัดกิจกรรม</t>
        </r>
      </text>
    </comment>
    <comment ref="B132" authorId="0" shapeId="0" xr:uid="{00000000-0006-0000-0300-000004000000}">
      <text>
        <r>
          <rPr>
            <b/>
            <sz val="9"/>
            <color indexed="81"/>
            <rFont val="Tahoma"/>
            <family val="2"/>
          </rPr>
          <t>finace:</t>
        </r>
        <r>
          <rPr>
            <sz val="9"/>
            <color indexed="81"/>
            <rFont val="Tahoma"/>
            <family val="2"/>
          </rPr>
          <t xml:space="preserve">
1. งบการเงินบัญชี เดือน/ปี
2. รายงานเงินอุดหนุนรัฐบาล
3. รายงานเงินขาดบัญชี-จนท.ทุจริต
4. รายงานค่าใช้จ่ายประจำปี
5. รายงานติดตามงบประมาณ
6. รายงานคาดการณ์การใช้จ่ายเงินรายไตรมาส
7. รายงานพัสดุ-ทรัพย์สิน
8. รายงานค่าสาธารณูปโภค
9. รายงานรายได้กทม.(จัดเก็บ)
10. รายงานเงินสมทบกองทุนทดแทน
11. รายงานงบเดือน</t>
        </r>
      </text>
    </comment>
    <comment ref="B133" authorId="0" shapeId="0" xr:uid="{00000000-0006-0000-0300-000005000000}">
      <text>
        <r>
          <rPr>
            <b/>
            <sz val="9"/>
            <color indexed="81"/>
            <rFont val="Tahoma"/>
            <family val="2"/>
          </rPr>
          <t xml:space="preserve">finace:
</t>
        </r>
        <r>
          <rPr>
            <sz val="9"/>
            <color indexed="81"/>
            <rFont val="Tahoma"/>
            <family val="2"/>
          </rPr>
          <t>บัญชี :</t>
        </r>
        <r>
          <rPr>
            <sz val="9"/>
            <color indexed="81"/>
            <rFont val="Tahoma"/>
            <family val="2"/>
          </rPr>
          <t xml:space="preserve">
รายงานประจำเดือน ส่ง สตน. 12 ฉบับ + 1 ฉบับ
พัสดุ :
การตรวจสอบพัสดุประจำปี ส่ง สตง. 1 ฉบับ/ปี
ฎีกา :
งบเดือน ส่ง สตน. 12 ฉบับ</t>
        </r>
      </text>
    </comment>
    <comment ref="B493" authorId="0" shapeId="0" xr:uid="{00000000-0006-0000-0300-000006000000}">
      <text>
        <r>
          <rPr>
            <b/>
            <sz val="9"/>
            <color indexed="81"/>
            <rFont val="Tahoma"/>
            <family val="2"/>
          </rPr>
          <t>finace:</t>
        </r>
        <r>
          <rPr>
            <sz val="9"/>
            <color indexed="81"/>
            <rFont val="Tahoma"/>
            <family val="2"/>
          </rPr>
          <t xml:space="preserve">
- เฉพาะรายการที่เขตดำเนินการ (ค่าสงเคราะห์ศพฯ)
- หากเป็นเบี้ยยังชีพฯให้ใส่ใน Grant อย่างเดียว
- เงิน สปสช.ไม่ต้องใส่ เพราะซ้ำซ้อนกับสน.อนามัย</t>
        </r>
      </text>
    </comment>
    <comment ref="B624" authorId="0" shapeId="0" xr:uid="{00000000-0006-0000-0300-000007000000}">
      <text>
        <r>
          <rPr>
            <b/>
            <sz val="9"/>
            <color indexed="81"/>
            <rFont val="Tahoma"/>
            <family val="2"/>
          </rPr>
          <t>finace:</t>
        </r>
        <r>
          <rPr>
            <sz val="9"/>
            <color indexed="81"/>
            <rFont val="Tahoma"/>
            <family val="2"/>
          </rPr>
          <t xml:space="preserve">
ยาเสพติด</t>
        </r>
      </text>
    </comment>
    <comment ref="B683" authorId="0" shapeId="0" xr:uid="{00000000-0006-0000-0300-000008000000}">
      <text>
        <r>
          <rPr>
            <b/>
            <sz val="9"/>
            <color indexed="81"/>
            <rFont val="Tahoma"/>
            <family val="2"/>
          </rPr>
          <t>finace:</t>
        </r>
        <r>
          <rPr>
            <sz val="9"/>
            <color indexed="81"/>
            <rFont val="Tahoma"/>
            <family val="2"/>
          </rPr>
          <t xml:space="preserve">
โรคเอดส์ (ได้ไม่เท่ากันทุกปี ปีปัจจุบัน 2564 ได้ 50,000 บาท)</t>
        </r>
      </text>
    </comment>
    <comment ref="B752" authorId="0" shapeId="0" xr:uid="{00000000-0006-0000-0300-000009000000}">
      <text>
        <r>
          <rPr>
            <b/>
            <sz val="9"/>
            <color indexed="81"/>
            <rFont val="Tahoma"/>
            <family val="2"/>
          </rPr>
          <t>finace:</t>
        </r>
        <r>
          <rPr>
            <sz val="9"/>
            <color indexed="81"/>
            <rFont val="Tahoma"/>
            <family val="2"/>
          </rPr>
          <t xml:space="preserve">
เดิม 12,675 ตร.วา
(1 ตร.วา = 4 ตร.ม.)</t>
        </r>
      </text>
    </comment>
    <comment ref="B755" authorId="0" shapeId="0" xr:uid="{00000000-0006-0000-0300-00000A000000}">
      <text>
        <r>
          <rPr>
            <b/>
            <sz val="9"/>
            <color indexed="81"/>
            <rFont val="Tahoma"/>
            <family val="2"/>
          </rPr>
          <t>finace:</t>
        </r>
        <r>
          <rPr>
            <sz val="9"/>
            <color indexed="81"/>
            <rFont val="Tahoma"/>
            <family val="2"/>
          </rPr>
          <t xml:space="preserve">
เงินอุดหนุนการศึกษา+ยาเสพติด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finace</author>
    <author>thiptiwa</author>
  </authors>
  <commentList>
    <comment ref="A1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finace:</t>
        </r>
        <r>
          <rPr>
            <sz val="9"/>
            <color indexed="81"/>
            <rFont val="Tahoma"/>
            <family val="2"/>
          </rPr>
          <t xml:space="preserve">
ตามหนังสือที่ส่งไป ที่ กท 7808/903 ลว. 4 มี.ค. 64</t>
        </r>
      </text>
    </comment>
    <comment ref="B59" authorId="1" shapeId="0" xr:uid="{00000000-0006-0000-0400-000002000000}">
      <text>
        <r>
          <rPr>
            <b/>
            <sz val="9"/>
            <color indexed="81"/>
            <rFont val="Tahoma"/>
            <family val="2"/>
          </rPr>
          <t>thiptiwa:</t>
        </r>
        <r>
          <rPr>
            <sz val="9"/>
            <color indexed="81"/>
            <rFont val="Tahoma"/>
            <family val="2"/>
          </rPr>
          <t xml:space="preserve">
ด้านสาธารณภัย (การออกหนังสือรับรองผู้ประสบภัย) 2 ครั้ง ประมาณ 10 ราย</t>
        </r>
      </text>
    </comment>
    <comment ref="B61" authorId="1" shapeId="0" xr:uid="{00000000-0006-0000-0400-000003000000}">
      <text>
        <r>
          <rPr>
            <b/>
            <sz val="9"/>
            <color indexed="81"/>
            <rFont val="Tahoma"/>
            <family val="2"/>
          </rPr>
          <t>thiptiwa:</t>
        </r>
        <r>
          <rPr>
            <sz val="9"/>
            <color indexed="81"/>
            <rFont val="Tahoma"/>
            <family val="2"/>
          </rPr>
          <t xml:space="preserve">
การจัดกิจกรรม</t>
        </r>
      </text>
    </comment>
    <comment ref="B134" authorId="0" shapeId="0" xr:uid="{00000000-0006-0000-0400-000004000000}">
      <text>
        <r>
          <rPr>
            <b/>
            <sz val="9"/>
            <color indexed="81"/>
            <rFont val="Tahoma"/>
            <family val="2"/>
          </rPr>
          <t>finace:</t>
        </r>
        <r>
          <rPr>
            <sz val="9"/>
            <color indexed="81"/>
            <rFont val="Tahoma"/>
            <family val="2"/>
          </rPr>
          <t xml:space="preserve">
1. งบการเงินบัญชี เดือน/ปี
2. รายงานเงินอุดหนุนรัฐบาล
3. รายงานเงินขาดบัญชี-จนท.ทุจริต
4. รายงานค่าใช้จ่ายประจำปี
5. รายงานติดตามงบประมาณ
6. รายงานคาดการณ์การใช้จ่ายเงินรายไตรมาส
7. รายงานพัสดุ-ทรัพย์สิน
8. รายงานค่าสาธารณูปโภค
9. รายงานรายได้กทม.(จัดเก็บ)
10. รายงานเงินสมทบกองทุนทดแทน
11. รายงานงบเดือน</t>
        </r>
      </text>
    </comment>
    <comment ref="B135" authorId="0" shapeId="0" xr:uid="{00000000-0006-0000-0400-000005000000}">
      <text>
        <r>
          <rPr>
            <b/>
            <sz val="9"/>
            <color indexed="81"/>
            <rFont val="Tahoma"/>
            <family val="2"/>
          </rPr>
          <t xml:space="preserve">finace:
</t>
        </r>
        <r>
          <rPr>
            <sz val="9"/>
            <color indexed="81"/>
            <rFont val="Tahoma"/>
            <family val="2"/>
          </rPr>
          <t>บัญชี :</t>
        </r>
        <r>
          <rPr>
            <sz val="9"/>
            <color indexed="81"/>
            <rFont val="Tahoma"/>
            <family val="2"/>
          </rPr>
          <t xml:space="preserve">
รายงานประจำเดือน ส่ง สตน. 12 ฉบับ + 1 ฉบับ
พัสดุ :
การตรวจสอบพัสดุประจำปี ส่ง สตง. 1 ฉบับ/ปี
ฎีกา :
งบเดือน ส่ง สตน. 12 ฉบับ</t>
        </r>
      </text>
    </comment>
    <comment ref="B468" authorId="0" shapeId="0" xr:uid="{00000000-0006-0000-0400-000006000000}">
      <text>
        <r>
          <rPr>
            <b/>
            <sz val="9"/>
            <color indexed="81"/>
            <rFont val="Tahoma"/>
            <family val="2"/>
          </rPr>
          <t>finace:</t>
        </r>
        <r>
          <rPr>
            <sz val="9"/>
            <color indexed="81"/>
            <rFont val="Tahoma"/>
            <family val="2"/>
          </rPr>
          <t xml:space="preserve">
- เฉพาะรายการที่เขตดำเนินการ (ค่าสงเคราะห์ศพฯ)
- หากเป็นเบี้ยยังชีพฯให้ใส่ใน Grant อย่างเดียว
- เงิน สปสช.ไม่ต้องใส่ เพราะซ้ำซ้อนกับสน.อนามัย</t>
        </r>
      </text>
    </comment>
    <comment ref="B589" authorId="0" shapeId="0" xr:uid="{00000000-0006-0000-0400-000007000000}">
      <text>
        <r>
          <rPr>
            <b/>
            <sz val="9"/>
            <color indexed="81"/>
            <rFont val="Tahoma"/>
            <family val="2"/>
          </rPr>
          <t>finace:</t>
        </r>
        <r>
          <rPr>
            <sz val="9"/>
            <color indexed="81"/>
            <rFont val="Tahoma"/>
            <family val="2"/>
          </rPr>
          <t xml:space="preserve">
ยาเสพติด</t>
        </r>
      </text>
    </comment>
    <comment ref="B642" authorId="0" shapeId="0" xr:uid="{00000000-0006-0000-0400-000008000000}">
      <text>
        <r>
          <rPr>
            <b/>
            <sz val="9"/>
            <color indexed="81"/>
            <rFont val="Tahoma"/>
            <family val="2"/>
          </rPr>
          <t>finace:</t>
        </r>
        <r>
          <rPr>
            <sz val="9"/>
            <color indexed="81"/>
            <rFont val="Tahoma"/>
            <family val="2"/>
          </rPr>
          <t xml:space="preserve">
โรคเอดส์ (ได้ไม่เท่ากันทุกปี ปีปัจจุบัน 2564 ได้ 50,000 บาท)</t>
        </r>
      </text>
    </comment>
    <comment ref="B704" authorId="0" shapeId="0" xr:uid="{00000000-0006-0000-0400-000009000000}">
      <text>
        <r>
          <rPr>
            <b/>
            <sz val="9"/>
            <color indexed="81"/>
            <rFont val="Tahoma"/>
            <family val="2"/>
          </rPr>
          <t>finace:</t>
        </r>
        <r>
          <rPr>
            <sz val="9"/>
            <color indexed="81"/>
            <rFont val="Tahoma"/>
            <family val="2"/>
          </rPr>
          <t xml:space="preserve">
เดิม 12,675 ตร.วา
(1 ตร.วา = 4 ตร.ม.)</t>
        </r>
      </text>
    </comment>
    <comment ref="B707" authorId="0" shapeId="0" xr:uid="{00000000-0006-0000-0400-00000A000000}">
      <text>
        <r>
          <rPr>
            <b/>
            <sz val="9"/>
            <color indexed="81"/>
            <rFont val="Tahoma"/>
            <family val="2"/>
          </rPr>
          <t>finace:</t>
        </r>
        <r>
          <rPr>
            <sz val="9"/>
            <color indexed="81"/>
            <rFont val="Tahoma"/>
            <family val="2"/>
          </rPr>
          <t xml:space="preserve">
เงินอุดหนุนการศึกษา+ยาเสพติด</t>
        </r>
      </text>
    </comment>
  </commentList>
</comments>
</file>

<file path=xl/sharedStrings.xml><?xml version="1.0" encoding="utf-8"?>
<sst xmlns="http://schemas.openxmlformats.org/spreadsheetml/2006/main" count="4526" uniqueCount="1607">
  <si>
    <t>01000000</t>
  </si>
  <si>
    <t>0101001</t>
  </si>
  <si>
    <t>งานบริหารทั่วไป</t>
  </si>
  <si>
    <t>02000000</t>
  </si>
  <si>
    <t>03000000</t>
  </si>
  <si>
    <t>0104015</t>
  </si>
  <si>
    <t>งานบริหารงานบุคคล</t>
  </si>
  <si>
    <t>04000000</t>
  </si>
  <si>
    <t>0102004</t>
  </si>
  <si>
    <t>งานปกครองและทะเบียน</t>
  </si>
  <si>
    <t>0103008</t>
  </si>
  <si>
    <t>งานตรวจสอบภายใน</t>
  </si>
  <si>
    <t>0104016</t>
  </si>
  <si>
    <t>งานการเจ้าหน้าที่</t>
  </si>
  <si>
    <t>0105017</t>
  </si>
  <si>
    <t>งานพัฒนาบุคลากรและองค์การ</t>
  </si>
  <si>
    <t>0105018</t>
  </si>
  <si>
    <t>งานกฎหมายและคดี</t>
  </si>
  <si>
    <t>0105019</t>
  </si>
  <si>
    <t>งานประชาสัมพันธ์</t>
  </si>
  <si>
    <t>0105022</t>
  </si>
  <si>
    <t>งานผู้ตรวจราชการกรุงเทพมหานคร</t>
  </si>
  <si>
    <t>0105026</t>
  </si>
  <si>
    <t>งานการต่างประเทศ</t>
  </si>
  <si>
    <t>07000000</t>
  </si>
  <si>
    <t>0601001</t>
  </si>
  <si>
    <t>งานบริหารทั่วไปด้านการสาธารณสุข</t>
  </si>
  <si>
    <t>0620074</t>
  </si>
  <si>
    <t>งานรักษาพยาบาล โรงพยาบาลกลาง</t>
  </si>
  <si>
    <t>0620075</t>
  </si>
  <si>
    <t>งานรักษาพยาบาล โรงพยาบาลตากสิน</t>
  </si>
  <si>
    <t>0620076</t>
  </si>
  <si>
    <t>งานรักษาพยาบาล โรงพยาบาลเจริญกรุงประชารักษ์</t>
  </si>
  <si>
    <t>0620077</t>
  </si>
  <si>
    <t>0620079</t>
  </si>
  <si>
    <t>งานรักษาพยาบาล โรงพยาบาลลาดกระบังกรุงเทพมหานคร</t>
  </si>
  <si>
    <t>0620081</t>
  </si>
  <si>
    <t>งานรักษาพยาบาล โรงพยาบาลราชพิพัฒน์</t>
  </si>
  <si>
    <t>0620082</t>
  </si>
  <si>
    <t>งานรักษาพยาบาล โรงพยาบาลสิรินธร</t>
  </si>
  <si>
    <t>0620083</t>
  </si>
  <si>
    <t>งานบริการการแพทย์ฉุกเฉินกรุงเทพมหานคร</t>
  </si>
  <si>
    <t>0620084</t>
  </si>
  <si>
    <t>0620085</t>
  </si>
  <si>
    <t>งานรักษาพยาบาล โรงพยาบาลผู้สูงอายุบางขุนเทียน</t>
  </si>
  <si>
    <t>0620086</t>
  </si>
  <si>
    <t>งานรักษาพยาบาล โรงพยาบาลคลองสามวา</t>
  </si>
  <si>
    <t>0620087</t>
  </si>
  <si>
    <t>08000000</t>
  </si>
  <si>
    <t>0601072</t>
  </si>
  <si>
    <t>0622081</t>
  </si>
  <si>
    <t>งานสุขาภิบาลสิ่งแวดล้อม</t>
  </si>
  <si>
    <t>0622082</t>
  </si>
  <si>
    <t>งานสุขาภิบาลอาหาร</t>
  </si>
  <si>
    <t>0623082</t>
  </si>
  <si>
    <t>งานเภสัชกรรม</t>
  </si>
  <si>
    <t>0623084</t>
  </si>
  <si>
    <t>งานทันตสาธารณสุข</t>
  </si>
  <si>
    <t>0623087</t>
  </si>
  <si>
    <t>0623088</t>
  </si>
  <si>
    <t>งานจัดบริการสาธารณสุข</t>
  </si>
  <si>
    <t>0623090</t>
  </si>
  <si>
    <t>งานชันสูตรสาธารณสุข</t>
  </si>
  <si>
    <t>0623091</t>
  </si>
  <si>
    <t>งานพัฒนาระบบสาธารณสุข</t>
  </si>
  <si>
    <t>0623092</t>
  </si>
  <si>
    <t>งานสร้างเสริมสุขภาพ</t>
  </si>
  <si>
    <t>0623093</t>
  </si>
  <si>
    <t>งานควบคุมโรคติดต่อ</t>
  </si>
  <si>
    <t>0623094</t>
  </si>
  <si>
    <t>งานสัตวแพทย์สาธารณสุข</t>
  </si>
  <si>
    <t>0623095</t>
  </si>
  <si>
    <t>09000000</t>
  </si>
  <si>
    <t>0701001</t>
  </si>
  <si>
    <t>งานบริหารทั่วไปด้านการศึกษา</t>
  </si>
  <si>
    <t>0701002</t>
  </si>
  <si>
    <t>0701003</t>
  </si>
  <si>
    <t>0301001</t>
  </si>
  <si>
    <t>งานบริหารทั่วไปด้านการโยธาและระบบจราจร</t>
  </si>
  <si>
    <t>0401001</t>
  </si>
  <si>
    <t>งานบริหารทั่วไปด้านการระบายน้ำ</t>
  </si>
  <si>
    <t>0103009</t>
  </si>
  <si>
    <t>0201001</t>
  </si>
  <si>
    <t>งานบริหารทั่วไปด้านการรักษาความสะอาด</t>
  </si>
  <si>
    <t>0309038</t>
  </si>
  <si>
    <t>งานจัดระเบียบจราจร</t>
  </si>
  <si>
    <t>0501001</t>
  </si>
  <si>
    <t>งานบริหารทั่วไปด้านการพัฒนาและบริการสังคม</t>
  </si>
  <si>
    <t>0103007</t>
  </si>
  <si>
    <t>0101002</t>
  </si>
  <si>
    <t>งานมหาวิทยาลัย</t>
  </si>
  <si>
    <t>0102002</t>
  </si>
  <si>
    <t>0102003</t>
  </si>
  <si>
    <t>0103005</t>
  </si>
  <si>
    <t>0103006</t>
  </si>
  <si>
    <t>รายการ</t>
  </si>
  <si>
    <t>โครงการ</t>
  </si>
  <si>
    <t>A</t>
  </si>
  <si>
    <t>B</t>
  </si>
  <si>
    <t>สำนักงานเขต</t>
  </si>
  <si>
    <t>รหัสงาน</t>
  </si>
  <si>
    <t>ชื่องาน (เดิม)</t>
  </si>
  <si>
    <t>รหัส</t>
  </si>
  <si>
    <t>ฝ่ายการคลัง</t>
  </si>
  <si>
    <t>ฝ่ายการศึกษา</t>
  </si>
  <si>
    <t>ฝ่ายทะเบียน</t>
  </si>
  <si>
    <t>ฝ่ายเทศกิจ</t>
  </si>
  <si>
    <t>ตรวจและบังคับใช้กฎหมาย</t>
  </si>
  <si>
    <t>ฝ่ายปกครอง</t>
  </si>
  <si>
    <t>ฝ่ายโยธา</t>
  </si>
  <si>
    <t>ฝ่ายรายได้</t>
  </si>
  <si>
    <t>ฝ่ายสิ่งแวดล้อมและสุขาภิบาล</t>
  </si>
  <si>
    <t>สำนัก</t>
  </si>
  <si>
    <t>ชื่อผลผลิต</t>
  </si>
  <si>
    <t>สำนักงานเลขานุการสภากรุงเทพมหานคร</t>
  </si>
  <si>
    <t>กลุ่มงานเลขานุการ</t>
  </si>
  <si>
    <t>0104001</t>
  </si>
  <si>
    <t xml:space="preserve">กิจการสภากรุงเทพมหานคร
</t>
  </si>
  <si>
    <t>ฝ่ายบริหารงานทั่วไป</t>
  </si>
  <si>
    <t>กลุ่มงานกิจการสภา</t>
  </si>
  <si>
    <t>กลุ่มการประชุม</t>
  </si>
  <si>
    <t>กลุ่มวิชาการและกฎหมาย</t>
  </si>
  <si>
    <t>สำนักงานเลขานุการผู้ว่าราชการกรุงเทพมหานคร</t>
  </si>
  <si>
    <t>0104002</t>
  </si>
  <si>
    <t>บริหารราชการกรุงเทพมหานคร</t>
  </si>
  <si>
    <t>ส่วนประสานนโยบาย</t>
  </si>
  <si>
    <t>ส่วนเรื่องราวร้องทุกข์</t>
  </si>
  <si>
    <t>กลุ่มงานเลขานุการผู้ว่าราชการกรุงเทพมหานคร</t>
  </si>
  <si>
    <t>กลุ่มงานเลขานุการรองผู้ว่าราชการกรุงเทพมหานคร
และที่ปรึกษาผู้ว่าราชการกรุงเทพมหานคร</t>
  </si>
  <si>
    <t>สำนักงานคณะกรรมการข้าราชการกรุงเทพมหานคร</t>
  </si>
  <si>
    <t>กองบริหารทั่วไป</t>
  </si>
  <si>
    <t>อำนวยการและบริหารสำนัก</t>
  </si>
  <si>
    <t>0102001</t>
  </si>
  <si>
    <t>บริหารงานบุคคล</t>
  </si>
  <si>
    <t>สำนักปลัดกรุงเทพมหานคร</t>
  </si>
  <si>
    <t>สถาบันพัฒนาข้าราชการกรุงเทพมหานคร</t>
  </si>
  <si>
    <t>พัฒนาบุคลากร</t>
  </si>
  <si>
    <t>สำนักงานเลขานุการปลัดกรุงเทพมหานคร</t>
  </si>
  <si>
    <t>0103003</t>
  </si>
  <si>
    <t>บริหารงานกลาง</t>
  </si>
  <si>
    <t>สำนักงานการเจ้าหน้าที่</t>
  </si>
  <si>
    <t>สวัสดิการกรุงเทพมหานคร</t>
  </si>
  <si>
    <t>สำนักงานกฎหมายและคดี</t>
  </si>
  <si>
    <t>0103004</t>
  </si>
  <si>
    <t>นิติการ</t>
  </si>
  <si>
    <t>สำนักงานปกครองและทะเบียน</t>
  </si>
  <si>
    <t>0105001</t>
  </si>
  <si>
    <t>ปกครองท้องที่</t>
  </si>
  <si>
    <t>0105002</t>
  </si>
  <si>
    <t>ทะเบียนและบัตรประจำตัวประชาชน</t>
  </si>
  <si>
    <t>สำนักงานตรวจสอบภายใน</t>
  </si>
  <si>
    <t>ตรวจสอบควบคุมภายใน</t>
  </si>
  <si>
    <t>สำนักงานประชาสัมพันธ์</t>
  </si>
  <si>
    <t>ข้อมูลข่าวสารประชาสัมพันธ์</t>
  </si>
  <si>
    <t>กองงานผู้ตรวจราชการ</t>
  </si>
  <si>
    <t>ตรวจราชการกรุงเทพมหานคร</t>
  </si>
  <si>
    <t>สำนักงานการต่างประเทศ</t>
  </si>
  <si>
    <t>0104003</t>
  </si>
  <si>
    <t>ความสัมพันธ์ระหว่างเมือง</t>
  </si>
  <si>
    <t>สำนักการแพทย์</t>
  </si>
  <si>
    <t>สำนักงานเลขานุการ</t>
  </si>
  <si>
    <t>โรงพยาบาลกลาง</t>
  </si>
  <si>
    <t>0609001</t>
  </si>
  <si>
    <t>โรงพยาบาลตากสิน</t>
  </si>
  <si>
    <t>0609002</t>
  </si>
  <si>
    <t>โรงพยาบาลเจริญกรุงประชารักษ์</t>
  </si>
  <si>
    <t>0609003</t>
  </si>
  <si>
    <t>โรงพยาบาลหลวงพ่อทวีศักดิ์  ชุตินฺธโร  อุทิศ</t>
  </si>
  <si>
    <t>งานรักษาพยาบาล โรงพยาบาลหลวงพ่อทวีศักดิ์  ชุตินฺธโร  อุทิศ</t>
  </si>
  <si>
    <t>0609004</t>
  </si>
  <si>
    <t>โรงพยาบาลลาดกระบังกรุงเทพมหานคร</t>
  </si>
  <si>
    <t>0609006</t>
  </si>
  <si>
    <t>โรงพยาบาลราชพิพัฒน์</t>
  </si>
  <si>
    <t>0609007</t>
  </si>
  <si>
    <t>โรงพยาบาลสิรินธร</t>
  </si>
  <si>
    <t>0609008</t>
  </si>
  <si>
    <t>ศูนย์บริการการแพทย์ฉุกเฉินกรุงเทพมหานคร 
(ศูนย์เอราวัณ)</t>
  </si>
  <si>
    <t>0609012</t>
  </si>
  <si>
    <t>บริการทางการแพทย์ฉุกเฉิน</t>
  </si>
  <si>
    <t>โรงพยาบาลเวชการุณย์รัศมิ์ 
(เปลี่ยนชื่อจากโรงพยาบาลหนองจอกเดิม)</t>
  </si>
  <si>
    <t>งานรักษาพยาบาล โรงพยาบาลหนองจอก</t>
  </si>
  <si>
    <t>0609005</t>
  </si>
  <si>
    <t>โรงพยาบาลเวชการุณย์รัศมิ์</t>
  </si>
  <si>
    <t>โรงพยาบาลผู้สูงอายุบางขุนเทียน</t>
  </si>
  <si>
    <t>0609010</t>
  </si>
  <si>
    <t>โรงพยาบาลคลองสามวา</t>
  </si>
  <si>
    <t>0609009</t>
  </si>
  <si>
    <t>โรงพยาบาลบางนากรุงเทพมหานคร</t>
  </si>
  <si>
    <t>งานรักษาพยาบาล โรงพยาบาลบางนา</t>
  </si>
  <si>
    <t>0609011</t>
  </si>
  <si>
    <t>สำนักอนามัย</t>
  </si>
  <si>
    <t>0608001</t>
  </si>
  <si>
    <t>บริหารศูนย์สาธารณสุข</t>
  </si>
  <si>
    <t>0608007</t>
  </si>
  <si>
    <t>สนับสนุนกลางศูนย์บริการสาธารณสุข</t>
  </si>
  <si>
    <t>สำนักงานพัฒนาระบบสาธารณสุข</t>
  </si>
  <si>
    <t>0606001</t>
  </si>
  <si>
    <t>บำบัดรักษาปฐมภูมิและฟื้นฟูสุขภาพ</t>
  </si>
  <si>
    <t>0608006</t>
  </si>
  <si>
    <t>สงเคราะห์สาธารณสุข</t>
  </si>
  <si>
    <t>กองสร้างเสริมสุขภาพ</t>
  </si>
  <si>
    <t>อนามัยแม่ เด็ก สตรีและผู้สูงอายุ</t>
  </si>
  <si>
    <t>0601002</t>
  </si>
  <si>
    <t>ส่งเสริมสุขภาพเชิงรุกและป้องกันโรคไม่ติดต่อ</t>
  </si>
  <si>
    <t>0601003</t>
  </si>
  <si>
    <t>สุขภาพจิต</t>
  </si>
  <si>
    <t>0608002</t>
  </si>
  <si>
    <t>เครือข่ายสุขภาพภาคประชาชน</t>
  </si>
  <si>
    <t>กองควบคุมโรคติดต่อ</t>
  </si>
  <si>
    <t>0602001</t>
  </si>
  <si>
    <t>ระบาดวิทยาโรคติดต่อ</t>
  </si>
  <si>
    <t>0602002</t>
  </si>
  <si>
    <t>สร้างเสริมภูมิคุ้มกันโรคและป้องกันโรคติดต่อ</t>
  </si>
  <si>
    <t>0602003</t>
  </si>
  <si>
    <t>ควบคุมพาหะและแหล่งนำโรค</t>
  </si>
  <si>
    <t>0605001</t>
  </si>
  <si>
    <t>ควบคุมโรคในสัตว์</t>
  </si>
  <si>
    <t>กองควบคุมโรคเอดส์ วัณโรค และโรคติดต่อทางเพศสัมพันธ์</t>
  </si>
  <si>
    <t>งานควบคุมโรคเอดส์ วัณโรค และโรคติดต่อทาง</t>
  </si>
  <si>
    <t>0602004</t>
  </si>
  <si>
    <t>ป้องกันแก้ไขปัญหาเอดส์และ
โรคติดต่อทางเพศสัมพันธ์</t>
  </si>
  <si>
    <t>0602005</t>
  </si>
  <si>
    <t>ควบคุมวัณโรค</t>
  </si>
  <si>
    <t>สำนักงานป้องกันและบำบัดการติดยาเสพติต</t>
  </si>
  <si>
    <t>งานป้องกันและบำบัดการติดยาเสพติต</t>
  </si>
  <si>
    <t>0607001</t>
  </si>
  <si>
    <t>ป้องกันการติดยาและสารเสพติด</t>
  </si>
  <si>
    <t>0607002</t>
  </si>
  <si>
    <t>บำบัดรักษาผู้ติดยาและสารเสพติด</t>
  </si>
  <si>
    <t>0607003</t>
  </si>
  <si>
    <t>ฟื้นฟูสมรรถภาพผู้ติดยาและสารเสพติด</t>
  </si>
  <si>
    <t>กองสุขาภิบาลอาหาร</t>
  </si>
  <si>
    <t>0603001</t>
  </si>
  <si>
    <t>สุขาภิบาลอาหาร</t>
  </si>
  <si>
    <t>สำนักงานสุขาภิบาลสิ่งแวดล้อม</t>
  </si>
  <si>
    <t>0604001</t>
  </si>
  <si>
    <t>อนามัยสิ่งแวดล้อม</t>
  </si>
  <si>
    <t>0604002</t>
  </si>
  <si>
    <t>ควบคุมสารเคมีและวัสดุอันตราย</t>
  </si>
  <si>
    <t>กองทันตสาธารณสุข</t>
  </si>
  <si>
    <t>0606003</t>
  </si>
  <si>
    <t>ส่งเสริมทันตสุขภาพและป้องกันโรคในช่องปาก</t>
  </si>
  <si>
    <t>0606004</t>
  </si>
  <si>
    <t>บริการบำบัดรักษาทางทันตกรรม</t>
  </si>
  <si>
    <t>สำนักงานสัตวแพทย์สาธารณสุข</t>
  </si>
  <si>
    <t>0603002</t>
  </si>
  <si>
    <t>ควบคุมการฆ่าและจำหน่ายเนื้อสัตว์</t>
  </si>
  <si>
    <t>0605002</t>
  </si>
  <si>
    <t>ศูนย์ควบคุมสุนัข</t>
  </si>
  <si>
    <t>0605003</t>
  </si>
  <si>
    <t>บริการสัตวแพทย์สาธารณสุข</t>
  </si>
  <si>
    <t>กองการพยาบาลสาธารณสุข</t>
  </si>
  <si>
    <t>งานบริการพยาบาล</t>
  </si>
  <si>
    <t>0606002</t>
  </si>
  <si>
    <t>ดูแลผู้ป่วยที่บ้าน</t>
  </si>
  <si>
    <t>0608005</t>
  </si>
  <si>
    <t>ควบคุมคุณภาพและมาตรฐานการพยาบาล</t>
  </si>
  <si>
    <t>กองเภสัชกรรม</t>
  </si>
  <si>
    <t>0608003</t>
  </si>
  <si>
    <t>เภสัชกรรม</t>
  </si>
  <si>
    <t>สำนักงานชันสูตรสาธารณสุข</t>
  </si>
  <si>
    <t>0608004</t>
  </si>
  <si>
    <t>ตรวจวิเคราะห์ทางห้องปฏิบัติการ</t>
  </si>
  <si>
    <t>ศูนย์บริการสาธารณสุข 1-68</t>
  </si>
  <si>
    <t>สำนักการศึกษา</t>
  </si>
  <si>
    <t>0801004</t>
  </si>
  <si>
    <t>สนับสนุนการจัดการเรียนการสอนและโรงเรียน</t>
  </si>
  <si>
    <t>0801001</t>
  </si>
  <si>
    <t>บริหารงานบุคคลทางการศึกษา</t>
  </si>
  <si>
    <t>0801003</t>
  </si>
  <si>
    <t>บริหารการศึกษาขั้นพื้นฐาน</t>
  </si>
  <si>
    <t>0801002</t>
  </si>
  <si>
    <t>พัฒนาบุคลากรทางการศึกษา</t>
  </si>
  <si>
    <t>สำนักการโยธา</t>
  </si>
  <si>
    <t>0402001</t>
  </si>
  <si>
    <t>ควบคุมอาคารและการก่อสร้าง</t>
  </si>
  <si>
    <t>0403001</t>
  </si>
  <si>
    <t>พัฒนาโครงข่ายถนน</t>
  </si>
  <si>
    <t>0403002</t>
  </si>
  <si>
    <t>บำรุงรักษาโครงข่ายถนน</t>
  </si>
  <si>
    <t>0403003</t>
  </si>
  <si>
    <t>สนับสนุนเครื่องจักรกลและการก่อสร้าง</t>
  </si>
  <si>
    <t>0401004</t>
  </si>
  <si>
    <t>แผนที่และสารสนเทศที่ดิน</t>
  </si>
  <si>
    <t>สำนักการระบายน้ำ</t>
  </si>
  <si>
    <t>0502003</t>
  </si>
  <si>
    <t>จัดการระบบคลองและแหล่งรับน้ำ</t>
  </si>
  <si>
    <t>0502007</t>
  </si>
  <si>
    <t>พัฒนาระบบป้องกันน้ำท่วม</t>
  </si>
  <si>
    <t>0504002</t>
  </si>
  <si>
    <t>ดูแลชายฝั่งทะเลบางขุนเทียน</t>
  </si>
  <si>
    <t>0502004</t>
  </si>
  <si>
    <t>สารสนเทศเพื่อการจัดการน้ำ</t>
  </si>
  <si>
    <t>0502001</t>
  </si>
  <si>
    <t>จัดการระบบท่อระบายน้ำ</t>
  </si>
  <si>
    <t>0502002</t>
  </si>
  <si>
    <t>จัดการระบบควบคุมน้ำ</t>
  </si>
  <si>
    <t>0502006</t>
  </si>
  <si>
    <t>บำบัดน้ำเสีย</t>
  </si>
  <si>
    <t>0503001</t>
  </si>
  <si>
    <t>จัดการคุณภาพน้ำ</t>
  </si>
  <si>
    <t>0502005</t>
  </si>
  <si>
    <t>สนับสนุนและซ่อมบำรุงเครื่องจักรกล</t>
  </si>
  <si>
    <t>สำนักการคลัง</t>
  </si>
  <si>
    <t>รายได้</t>
  </si>
  <si>
    <t>0404002</t>
  </si>
  <si>
    <t>จัดการศาลาที่พักผู้โดยสารรถโดยสารสาธารณะ ท่าเทียบเรือสาธารณะ และบริหารจัดการพื้นที่ให้สิทธิ</t>
  </si>
  <si>
    <t>0101004</t>
  </si>
  <si>
    <t>การเงินและการคลัง</t>
  </si>
  <si>
    <t>0101005</t>
  </si>
  <si>
    <t>การบัญชี</t>
  </si>
  <si>
    <t>นโยบายการคลัง</t>
  </si>
  <si>
    <t>0302004</t>
  </si>
  <si>
    <t>ส่งเสริมการลงทุนและการพาณิชย์</t>
  </si>
  <si>
    <t>ซ่อมบำรุงยานพาหนะและเครื่องจักรกล</t>
  </si>
  <si>
    <t>0101006</t>
  </si>
  <si>
    <t>จัดหาพัสดุและทะเบียนทรัพย์สิน</t>
  </si>
  <si>
    <t>บำเหน็จบำนาญ</t>
  </si>
  <si>
    <t>สำนักเทศกิจ</t>
  </si>
  <si>
    <t>0103002</t>
  </si>
  <si>
    <t>ระบบเทคโนโลยีสารสนเทศและการสื่อสาร</t>
  </si>
  <si>
    <t>0202001</t>
  </si>
  <si>
    <t>0402002</t>
  </si>
  <si>
    <t>บังคับใช้กฎหมายอาคาร</t>
  </si>
  <si>
    <t>0202002</t>
  </si>
  <si>
    <t>สอบสวนดำเนินคดี</t>
  </si>
  <si>
    <t>สำนักการจราจรและขนส่ง</t>
  </si>
  <si>
    <t>งานบริหารทั่วไปด้านการ
โยธาและระบบจราจร</t>
  </si>
  <si>
    <t>0404001</t>
  </si>
  <si>
    <t>โครงข่ายการจราจร</t>
  </si>
  <si>
    <t>0404003</t>
  </si>
  <si>
    <t>ระบบขนส่งมวลชนกรุงเทพ</t>
  </si>
  <si>
    <t>สำนักป้องกันและบรรเทาสาธารณภัย</t>
  </si>
  <si>
    <t>ป้องกันสาธารณภัย</t>
  </si>
  <si>
    <t>0201002</t>
  </si>
  <si>
    <t>อำนวยการและช่วยเหลือผู้ประสบภัย</t>
  </si>
  <si>
    <t>0201003</t>
  </si>
  <si>
    <t>ปฏิบัติการระงับเหตุ</t>
  </si>
  <si>
    <t>สำนักงบประมาณกรุงเทพมหานคร</t>
  </si>
  <si>
    <t>0101003</t>
  </si>
  <si>
    <t>งบประมาณ</t>
  </si>
  <si>
    <t>สำนักยุทธศาตร์และประเมินผล</t>
  </si>
  <si>
    <t>0103001</t>
  </si>
  <si>
    <t>ยุทธศาสตร์และการประเมินผล</t>
  </si>
  <si>
    <t>สำนักสิ่งแวดล้อม</t>
  </si>
  <si>
    <t>0501002</t>
  </si>
  <si>
    <t>จัดการมูลฝอย</t>
  </si>
  <si>
    <t>การรักษาความสะอาด</t>
  </si>
  <si>
    <t>0501005</t>
  </si>
  <si>
    <t>จัดการสิ่งปฏิกูล</t>
  </si>
  <si>
    <t>0501006</t>
  </si>
  <si>
    <t>จัดการยานพาหนะและเครื่องจักรกลด้านการจัดการมูลฝอยและสิ่งปฏิกูล</t>
  </si>
  <si>
    <t>0501003</t>
  </si>
  <si>
    <t>กำจัดมูลฝอยทั่วไปและมูลฝอยจากการก่อสร้าง</t>
  </si>
  <si>
    <t>0501004</t>
  </si>
  <si>
    <t>จัดการมูลฝอยติดเชื้อ และมูลฝอยอันตราย</t>
  </si>
  <si>
    <t>0503002</t>
  </si>
  <si>
    <t>ควบคุมแหล่งก่อมลพิษ</t>
  </si>
  <si>
    <t>0503003</t>
  </si>
  <si>
    <t>เฝ้าระวังคุณภาพอากาศและเสียง</t>
  </si>
  <si>
    <t>0504001</t>
  </si>
  <si>
    <t>บริการสวนสาธารณะและอนุรักษ์พันธุกรรมพืช</t>
  </si>
  <si>
    <t>สำนักวัฒนธรรม กีฬา และการท่องเที่ยว</t>
  </si>
  <si>
    <t>0702002</t>
  </si>
  <si>
    <t>สอนนันทนาการและกีฬาเพื่อสุขภาพ</t>
  </si>
  <si>
    <t>0702003</t>
  </si>
  <si>
    <t>ศูนย์กีฬา ศูนย์เยาวชนและลานกีฬา</t>
  </si>
  <si>
    <t>0702004</t>
  </si>
  <si>
    <t>ส่งเสริมกิจกรรมเด็ก เยาวชน และประชาชน</t>
  </si>
  <si>
    <t>0702005</t>
  </si>
  <si>
    <t>จัดงานและเทศกาล</t>
  </si>
  <si>
    <t>0702006</t>
  </si>
  <si>
    <t>ส่งเสริมการเรียนรู้ตามอัธยาศัย</t>
  </si>
  <si>
    <t>0702001</t>
  </si>
  <si>
    <t>ส่งเสริมกีฬาเพื่อการแข่งขัน</t>
  </si>
  <si>
    <t>สังคีตกรุงเทพมหานคร</t>
  </si>
  <si>
    <t>ส่งเสริมการท่องเที่ยว</t>
  </si>
  <si>
    <t>0301002</t>
  </si>
  <si>
    <t>พัฒนาบริการและแหล่งท่องเที่ยว</t>
  </si>
  <si>
    <t>ส่งเสริมและอนุรักษ์ศิลปวัฒนธรรมไทย</t>
  </si>
  <si>
    <t>หอศิลป์กรุงเทพมหานคร</t>
  </si>
  <si>
    <t>สำนักพัฒนาสังคม</t>
  </si>
  <si>
    <t>0703001</t>
  </si>
  <si>
    <t>พัฒนาศักยภาพและบริการชุมชน</t>
  </si>
  <si>
    <t>0302001</t>
  </si>
  <si>
    <t>ฝึกอาชีพและพัฒนาฝีมือแรงงาน</t>
  </si>
  <si>
    <t>0302002</t>
  </si>
  <si>
    <t>ส่งเสริมการเกษตร</t>
  </si>
  <si>
    <t>0302003</t>
  </si>
  <si>
    <t>พัฒนาธุรกิจและผู้ประกอบการ</t>
  </si>
  <si>
    <t>0703002</t>
  </si>
  <si>
    <t>สงเคราะห์และสวัสดิการสังคม</t>
  </si>
  <si>
    <t>0703003</t>
  </si>
  <si>
    <t>บ้านพักและศูนย์บริการผู้สูงอายุ</t>
  </si>
  <si>
    <t>สำนักการวางผังและพัฒนาเมือง</t>
  </si>
  <si>
    <t>วางผังเมือง</t>
  </si>
  <si>
    <t>0401002</t>
  </si>
  <si>
    <t>พัฒนาและฟื้นฟูพื้นที่</t>
  </si>
  <si>
    <t>0401003</t>
  </si>
  <si>
    <t>ควบคุมการใช้ประโยชน์ที่ดิน</t>
  </si>
  <si>
    <t>มหาวิทยาลัยนวมินทราธิราช</t>
  </si>
  <si>
    <t>code03</t>
  </si>
  <si>
    <t>desc03</t>
  </si>
  <si>
    <t>code04</t>
  </si>
  <si>
    <t>desc04</t>
  </si>
  <si>
    <t>code081</t>
  </si>
  <si>
    <t>desc081</t>
  </si>
  <si>
    <t>code082</t>
  </si>
  <si>
    <t>desc082</t>
  </si>
  <si>
    <t>code083</t>
  </si>
  <si>
    <t>desc083</t>
  </si>
  <si>
    <t>code084</t>
  </si>
  <si>
    <t>desc084</t>
  </si>
  <si>
    <t>code085</t>
  </si>
  <si>
    <t>desc085</t>
  </si>
  <si>
    <t>code086</t>
  </si>
  <si>
    <t>desc086</t>
  </si>
  <si>
    <t>code087</t>
  </si>
  <si>
    <t>desc087</t>
  </si>
  <si>
    <t>code088</t>
  </si>
  <si>
    <t>desc088</t>
  </si>
  <si>
    <t>code089</t>
  </si>
  <si>
    <t>desc089</t>
  </si>
  <si>
    <t>code0810</t>
  </si>
  <si>
    <t>desc0810</t>
  </si>
  <si>
    <t>code0811</t>
  </si>
  <si>
    <t>desc0811</t>
  </si>
  <si>
    <t>code0812</t>
  </si>
  <si>
    <t>desc0812</t>
  </si>
  <si>
    <t>code0813</t>
  </si>
  <si>
    <t>desc0813</t>
  </si>
  <si>
    <t>code0814</t>
  </si>
  <si>
    <t>desc0814</t>
  </si>
  <si>
    <t>code09</t>
  </si>
  <si>
    <t>desc09</t>
  </si>
  <si>
    <t>code10</t>
  </si>
  <si>
    <t>desc10</t>
  </si>
  <si>
    <t>code11</t>
  </si>
  <si>
    <t>desc11</t>
  </si>
  <si>
    <t>code14</t>
  </si>
  <si>
    <t>desc14</t>
  </si>
  <si>
    <t>code15</t>
  </si>
  <si>
    <t>desc15</t>
  </si>
  <si>
    <t>code17</t>
  </si>
  <si>
    <t>desc17</t>
  </si>
  <si>
    <t>code19</t>
  </si>
  <si>
    <t>desc19</t>
  </si>
  <si>
    <t>code20</t>
  </si>
  <si>
    <t>desc20</t>
  </si>
  <si>
    <t>code21</t>
  </si>
  <si>
    <t>desc21</t>
  </si>
  <si>
    <t>code22</t>
  </si>
  <si>
    <t>desc22</t>
  </si>
  <si>
    <t>code23</t>
  </si>
  <si>
    <t>desc23</t>
  </si>
  <si>
    <t>code24</t>
  </si>
  <si>
    <t>desc24</t>
  </si>
  <si>
    <t>code25</t>
  </si>
  <si>
    <t>desc25</t>
  </si>
  <si>
    <t>code07</t>
  </si>
  <si>
    <t>desc07</t>
  </si>
  <si>
    <t>สำนักงานเขตหลักสี่</t>
  </si>
  <si>
    <t>ผลสัมฤทธิ์และประโยชน์ที่คาดว่าจะได้รับจากการใช้จ่ายงบประมาณ</t>
  </si>
  <si>
    <t>ค่าเป้าหมาย</t>
  </si>
  <si>
    <t>หน่วยนับ</t>
  </si>
  <si>
    <t>- การรับเรื่องร้องทุกข์ของประชาชน และประสานงานในส่วนที่เกี่ยวข้อง</t>
  </si>
  <si>
    <t>เรื่อง</t>
  </si>
  <si>
    <t>- ร้อยละความพึงพอใจของประชาชนที่มารับบริการที่สำนักงานเขต</t>
  </si>
  <si>
    <t>ร้อยละ</t>
  </si>
  <si>
    <t>- การออกตรวจด้านสิ่งแวดล้อม สุขาภิบาล ป้องกันและควบคุมโรค</t>
  </si>
  <si>
    <t>ครั้ง</t>
  </si>
  <si>
    <t>- การดำเนินการตรวจปฏิบัติการตามเป้าหมายที่กำหนด</t>
  </si>
  <si>
    <t>- การให้บริการเก็บขนมูลฝอยในพื้นที่ที่หน่วยงานรับผิดชอบ</t>
  </si>
  <si>
    <t>ตัน</t>
  </si>
  <si>
    <t>ราย</t>
  </si>
  <si>
    <t>โครงสร้างหน่วยงานและอัตรากำลัง</t>
  </si>
  <si>
    <t>อำนวยการ</t>
  </si>
  <si>
    <t xml:space="preserve"> ผู้อำนวยการ (1)</t>
  </si>
  <si>
    <t xml:space="preserve"> ผู้ช่วยผู้อำนวยการ (2)</t>
  </si>
  <si>
    <t xml:space="preserve"> หัวหน้าฝ่าย (1)</t>
  </si>
  <si>
    <t>- ข้าราชการ (15)</t>
  </si>
  <si>
    <t>- ข้าราชการ (16)</t>
  </si>
  <si>
    <t>- ข้าราชการ (11)</t>
  </si>
  <si>
    <t>- ลูกจ้างประจำ (7)</t>
  </si>
  <si>
    <t>- ลูกจ้างประจำ (1)</t>
  </si>
  <si>
    <t>- ลูกจ้างชั่วคราว (-)</t>
  </si>
  <si>
    <t>- ลูกจ้างโครงการ (-)</t>
  </si>
  <si>
    <t>ฝ่ายรักษาความสะอาด</t>
  </si>
  <si>
    <t>และสวนสาธารณะ</t>
  </si>
  <si>
    <t>- ข้าราชการ (10)</t>
  </si>
  <si>
    <t>- ลูกจ้างประจำ (24)</t>
  </si>
  <si>
    <t>- ลูกจ้างชั่วคราว (1)</t>
  </si>
  <si>
    <t>ฝ่ายพัฒนาชุมชน</t>
  </si>
  <si>
    <t>และสวัสดิการสังคม</t>
  </si>
  <si>
    <t>- ข้าราชการ (17)</t>
  </si>
  <si>
    <t>- ข้าราชการ (14)</t>
  </si>
  <si>
    <t>- ลูกจ้างประจำ (39)</t>
  </si>
  <si>
    <t>- ลูกจ้างประจำ (2)</t>
  </si>
  <si>
    <t>- ลูกจ้างชั่วคราว (11)</t>
  </si>
  <si>
    <t>- ลูกจ้างชั่วคราว (2)</t>
  </si>
  <si>
    <t>งบประมาณรายจ่ายประจำปีงบประมาณ พ.ศ. 2566</t>
  </si>
  <si>
    <t>งบประมาณ/ประมาณการรายจ่ายล่วงหน้า</t>
  </si>
  <si>
    <t>ปี 2565</t>
  </si>
  <si>
    <t>ปี 2566</t>
  </si>
  <si>
    <t>ปี 2567</t>
  </si>
  <si>
    <t>ปี 2568</t>
  </si>
  <si>
    <t>ปี 2569</t>
  </si>
  <si>
    <t>รวมทั้งสิ้น</t>
  </si>
  <si>
    <t>บาท</t>
  </si>
  <si>
    <t>เงินงบประมาณ</t>
  </si>
  <si>
    <t>เงินนอกงบประมาณ</t>
  </si>
  <si>
    <t>งานอำนวยการและบริหารสำนักงานเขต - รหัส 1300001</t>
  </si>
  <si>
    <t>เป้าหมายปฏิบัติงาน/ ตัวชี้วัด</t>
  </si>
  <si>
    <t>งบประมาณ/ประมาณการรายจ่ายล่วงหน้า/ค่าเป้าหมายของตัวชี้วัด</t>
  </si>
  <si>
    <t>รับ-ส่ง หนังสือ</t>
  </si>
  <si>
    <t>รับเรื่องร้องทุกข์</t>
  </si>
  <si>
    <t xml:space="preserve">จัดประชุมประชาคมเขต/
</t>
  </si>
  <si>
    <t>ประชุมอื่นๆ</t>
  </si>
  <si>
    <t>ประชาสัมพันธ์</t>
  </si>
  <si>
    <t xml:space="preserve">ดูแล บำรุงรักษาอาคาร 
</t>
  </si>
  <si>
    <t>ตร.ม.</t>
  </si>
  <si>
    <t>สถานที่ของเขต</t>
  </si>
  <si>
    <t>ปฏิบัติงานด้านความ</t>
  </si>
  <si>
    <t>รับผิดชอบทางวินัย/ละเมิด</t>
  </si>
  <si>
    <t>งานปกครอง - รหัส 1300002</t>
  </si>
  <si>
    <t>งานด้านยาเสพติด</t>
  </si>
  <si>
    <t xml:space="preserve">รับบริการทะเบียน มูลนิธิ </t>
  </si>
  <si>
    <t>สมาคม ศาลเจ้า</t>
  </si>
  <si>
    <t>ความพึงพอใจผู้รับบริการ</t>
  </si>
  <si>
    <t>ถึงมากที่สุด</t>
  </si>
  <si>
    <t>อบรมอาสมัครป้องกันภัย</t>
  </si>
  <si>
    <t>คน</t>
  </si>
  <si>
    <t>ฝ่ายพลเรือน</t>
  </si>
  <si>
    <t>งานทะเบียนพาณิชย์</t>
  </si>
  <si>
    <t>งานทะเบียนพินัยกรรม</t>
  </si>
  <si>
    <t>งานป้องกันและบรรเทา</t>
  </si>
  <si>
    <t>ราย/ครั้ง</t>
  </si>
  <si>
    <t>10 ราย</t>
  </si>
  <si>
    <t>สาธารณภัย</t>
  </si>
  <si>
    <t>2 ครั้ง</t>
  </si>
  <si>
    <t>งานบริหารทั่วไปและบริการทะเบียน – รหัส 1300003</t>
  </si>
  <si>
    <t>บริการทะเบียนทั่วไป</t>
  </si>
  <si>
    <t>จุดเดียวเบ็ดเสร็จในระดับ</t>
  </si>
  <si>
    <t>มาก-มากที่สุด</t>
  </si>
  <si>
    <t>งานบริหารทั่วไปและบริหารการคลัง – รหัส 1300004</t>
  </si>
  <si>
    <t>รับชำระเงิน</t>
  </si>
  <si>
    <t>เขียนเช็คสั่งจ่าย</t>
  </si>
  <si>
    <t>ฉบับ</t>
  </si>
  <si>
    <t>ฎีกาที่ต้องตรวจจ่าย</t>
  </si>
  <si>
    <t>ฎีกา</t>
  </si>
  <si>
    <t>บริหารงบประมาณของ</t>
  </si>
  <si>
    <t>จัดทำรายงานการเงิน</t>
  </si>
  <si>
    <t>จัดทำรายงานงบเดือน</t>
  </si>
  <si>
    <t>เรื่อง/ฉบับ</t>
  </si>
  <si>
    <t>26 ฉบับ</t>
  </si>
  <si>
    <t>ส่ง สตง. และสำนักงาน</t>
  </si>
  <si>
    <t>ตรวจสอบภายใน</t>
  </si>
  <si>
    <t>เสร็จทันภายในกำหนดเวลา</t>
  </si>
  <si>
    <t xml:space="preserve">ให้คำปรึกษา แนะนำเกี่ยวกับ  </t>
  </si>
  <si>
    <t>การเงินการคลัง งบประมาณ</t>
  </si>
  <si>
    <t>งานบริหารทั่วไปและจัดเก็บรายได้ - รหัส 1300005</t>
  </si>
  <si>
    <t>สำรวจผู้เสียภาษีรายใหม่</t>
  </si>
  <si>
    <t xml:space="preserve">ราย </t>
  </si>
  <si>
    <t>จำนวนผู้เสียภาษีรายใหม่</t>
  </si>
  <si>
    <t>ออกหนังสือแจ้งการประเมิน</t>
  </si>
  <si>
    <t>ออกหนังสือเตือนผู้ค้างยื่นภาษีบำรุงท้องที่/ภาษีโรงเรือนและที่ดิน</t>
  </si>
  <si>
    <t xml:space="preserve">ภาษีป้าย
</t>
  </si>
  <si>
    <t>ออกหนังสือเตือนผู้ค้างยื่น</t>
  </si>
  <si>
    <t>ภาษีที่ดินและสิ่งปลูกสร้าง</t>
  </si>
  <si>
    <t xml:space="preserve">ความพึงพอใจผู้เสียภาษี </t>
  </si>
  <si>
    <t>ในระดับมาก-มากที่สุด</t>
  </si>
  <si>
    <t>ดำเนินการยึดและอายัดทรัพย์สิน</t>
  </si>
  <si>
    <t>งานบริหารทั่วไปฝ่ายรักษาความสะอาด – รหัส 1300006</t>
  </si>
  <si>
    <t>ดูแลอาคารและสถานที่</t>
  </si>
  <si>
    <t xml:space="preserve">รับดำเนินการเรื่องร้องทุกข์ </t>
  </si>
  <si>
    <t>จัดประชุมภายใน</t>
  </si>
  <si>
    <t>การจัดเก็บค่าธรรมเนียม</t>
  </si>
  <si>
    <t>งานกวาดทำความสะอาดที่และทางสาธารณะ - รหัส 1300007</t>
  </si>
  <si>
    <t>กวาดทำความสะอาดถนน</t>
  </si>
  <si>
    <t>ตร.กม.</t>
  </si>
  <si>
    <t>ตรอก ซอย</t>
  </si>
  <si>
    <t xml:space="preserve">จำนวนรถกวาดและ ดูดฝุ่น </t>
  </si>
  <si>
    <t xml:space="preserve">คัน/คัน </t>
  </si>
  <si>
    <t>ทำความสะอาดชุมชน</t>
  </si>
  <si>
    <t>ทำความสะอาดสถานที่สำคัญ</t>
  </si>
  <si>
    <t>แห่ง/ครั้ง</t>
  </si>
  <si>
    <t xml:space="preserve"> 1 แห่ง</t>
  </si>
  <si>
    <t>ความพึงพอใจผู้สัญจรใน</t>
  </si>
  <si>
    <t>พื้นที่ระดับมาก-มากที่สุด</t>
  </si>
  <si>
    <t>งานเก็บขยะมูลฝอยและขนถ่ายสิ่งปฏิกูล – รหัส 1300008</t>
  </si>
  <si>
    <t xml:space="preserve">จัดเก็บมูลฝอย </t>
  </si>
  <si>
    <t>บริการขนถ่ายสิ่งปฏิกูล</t>
  </si>
  <si>
    <t>ลบ.ม./ครั้ง</t>
  </si>
  <si>
    <t>3 ลบ.ม./ครั้ง</t>
  </si>
  <si>
    <t>บริการดูดไขมัน</t>
  </si>
  <si>
    <t>2 ลบ.ม./ครั้ง</t>
  </si>
  <si>
    <t>จำนวนรถสูบสิ่งปฏิกูลและดูดไขมัน</t>
  </si>
  <si>
    <t>คัน/คัน</t>
  </si>
  <si>
    <t xml:space="preserve">ความพึงพอใจผู้ใช้บริการ </t>
  </si>
  <si>
    <t>ดูดไขมันในระดับมาก-มากที่สุด</t>
  </si>
  <si>
    <t>งานดูแลสวนและพื้นที่สีเขียว – รหัส 1300009</t>
  </si>
  <si>
    <t>ดูแลบำรุงรักษาต้นไม้</t>
  </si>
  <si>
    <t>ตัดแต่งกิ่งต้นไม้</t>
  </si>
  <si>
    <t>ต้น</t>
  </si>
  <si>
    <t>รดน้ำ</t>
  </si>
  <si>
    <t>ลบ.ม.</t>
  </si>
  <si>
    <t>ให้บริการตัดแต่งต้นไม้</t>
  </si>
  <si>
    <t>ให้บริการตกแต่งสถานที่</t>
  </si>
  <si>
    <t>งานบริหารทั่วไปและสอบสวนดำเนินคดี – รหัส 1300010</t>
  </si>
  <si>
    <t>ตรวจนิติกรรมสัญญา</t>
  </si>
  <si>
    <t>คดี/ราย</t>
  </si>
  <si>
    <t>ควบคุมการใช้ยานพาหนะ</t>
  </si>
  <si>
    <t>คัน/ครั้ง</t>
  </si>
  <si>
    <t xml:space="preserve">4/1,440 </t>
  </si>
  <si>
    <t>(รถยนต์)</t>
  </si>
  <si>
    <t xml:space="preserve">ควบคุมการใช้ยานพาหนะ </t>
  </si>
  <si>
    <t>(จักรยานยนต์)</t>
  </si>
  <si>
    <t>งานตรวจและบังคับใช้กฎหมาย – รหัส 1300011</t>
  </si>
  <si>
    <t xml:space="preserve">ตรวจและปฏิบัติการ </t>
  </si>
  <si>
    <t>ชั่วโมง/คน</t>
  </si>
  <si>
    <t>9 ชม./วัน</t>
  </si>
  <si>
    <t>ดูแลพื้นที่ผ่อนผันเพื่อทำการค้า</t>
  </si>
  <si>
    <t>จุด/ราย</t>
  </si>
  <si>
    <t>ในที่สาธารณะ</t>
  </si>
  <si>
    <t>ตรวจสอบ/ดำเนินการแก้ไข</t>
  </si>
  <si>
    <t xml:space="preserve">เรื่อง
</t>
  </si>
  <si>
    <t>ข้อร้องเรียน/ร้องทุกข์</t>
  </si>
  <si>
    <t>ตรวจความปลอดภัยของชุมชน/</t>
  </si>
  <si>
    <t>15 จุด</t>
  </si>
  <si>
    <t>จุดเสี่ยง</t>
  </si>
  <si>
    <t>สนับสนุนด้านการจราจร</t>
  </si>
  <si>
    <t>2 ชม./วัน</t>
  </si>
  <si>
    <t>ปฏิบัติตามนโยบาย</t>
  </si>
  <si>
    <t>3 ชม./วัน</t>
  </si>
  <si>
    <t>งานบริหารทั่วไปฝ่ายโยธา – รหัส 1300012</t>
  </si>
  <si>
    <t>รับเรื่องราวร้องทุกข์ /ร้องเรียน</t>
  </si>
  <si>
    <t xml:space="preserve">ควบคุมการใช้ยานพาหนะ  </t>
  </si>
  <si>
    <t>คัน</t>
  </si>
  <si>
    <t xml:space="preserve">สำรวจ ออกแบบ </t>
  </si>
  <si>
    <t>ประมาณราคา ควบคุม</t>
  </si>
  <si>
    <t>งานอนุญาตก่อสร้าง ควบคุมอาคารและผังเมือง – รหัส 1300013</t>
  </si>
  <si>
    <t>ที่สาธารณะ</t>
  </si>
  <si>
    <t>พิจารณาอนุญาตก่อสร้างอาคาร</t>
  </si>
  <si>
    <t>ตรวจสอบอาคารด้านความ</t>
  </si>
  <si>
    <t>อาคาร</t>
  </si>
  <si>
    <t>ปลอดภัยอาคาร 9 ประเภท</t>
  </si>
  <si>
    <t xml:space="preserve">พิจารณาอนุญาต ดัดแปลง </t>
  </si>
  <si>
    <t>รื้อถอนอาคาร</t>
  </si>
  <si>
    <t>พิจารณาอนุญาตตัดคันหิน</t>
  </si>
  <si>
    <t>ทางเท้า เชื่อมท่อ เชื่อมทาง/</t>
  </si>
  <si>
    <t>ถมดิน/ขุดดิน</t>
  </si>
  <si>
    <t>ตรวจสอบ/แก้ไขเรื่องร้องทุกข์/</t>
  </si>
  <si>
    <t>เรื่องร้องเรียน</t>
  </si>
  <si>
    <t>ระวังแนวเขตและตรวจสอบ</t>
  </si>
  <si>
    <t>งานบำรุงรักษาซ่อมแซม – รหัส 1300014</t>
  </si>
  <si>
    <t xml:space="preserve">ซ่อมแซมผิวจราจร ทางเท้า </t>
  </si>
  <si>
    <t>ซ่อมแซมไฟฟ้าสาธารณะ</t>
  </si>
  <si>
    <t>จุด</t>
  </si>
  <si>
    <t>ซ่อมแซม บำรุงรักษา</t>
  </si>
  <si>
    <t>เครื่องจักรกล เครื่องสูบน้ำ</t>
  </si>
  <si>
    <t xml:space="preserve">ยานพาหนะ </t>
  </si>
  <si>
    <t>ดำเนินตรวจสอบ/แก้ไข</t>
  </si>
  <si>
    <t xml:space="preserve">ข้อร้องทุกข์ ,ร้องเรียน
</t>
  </si>
  <si>
    <t>งานระบายน้ำและแก้ไขปัญหาน้ำท่วม – รหัส 1300015</t>
  </si>
  <si>
    <t>เปลี่ยนฝาท่อระบายน้ำ</t>
  </si>
  <si>
    <t>ฝา</t>
  </si>
  <si>
    <t xml:space="preserve">ล้างทำความสะอาด </t>
  </si>
  <si>
    <t>เมตร</t>
  </si>
  <si>
    <t>ระบบท่อระบายน้ำ</t>
  </si>
  <si>
    <t>เก็บวัชพืช, ขยะ, เปิดทางน้ำไหล</t>
  </si>
  <si>
    <t>ขุดลอกคลอง</t>
  </si>
  <si>
    <t>เมตร/ลบ.ม.</t>
  </si>
  <si>
    <t xml:space="preserve">ดำเนินตรวจสอบ/แก้ไข
</t>
  </si>
  <si>
    <t>ข้อร้องทุกข์ ,ร้องเรียน</t>
  </si>
  <si>
    <t>ความพึงพอใจผู้ใช้ทางสัญจร/</t>
  </si>
  <si>
    <t>จุดอ่อนน้ำท่วมในระดับมาก</t>
  </si>
  <si>
    <t>งานบริหารทั่วไปฝ่ายพัฒนาชุมชน – รหัส 1300016</t>
  </si>
  <si>
    <t>คุมทะเบียนทรัพย์สิน (ชุมชน)</t>
  </si>
  <si>
    <t>บริการจดแจ้งทางทะเบียน</t>
  </si>
  <si>
    <t>จ่ายเบี้ยผู้พิการ</t>
  </si>
  <si>
    <t>จ่ายเบี้ยผู้สูงอายุ</t>
  </si>
  <si>
    <t>จ่ายการจัดการศพผู้สูงอายุ</t>
  </si>
  <si>
    <t>ตามประเพณี</t>
  </si>
  <si>
    <t>จ่ายโครงการเงินอุดหนุน</t>
  </si>
  <si>
    <t>เพื่อการเลี้ยงดูเด็กแรกเกิด</t>
  </si>
  <si>
    <t>จัดประชุมคณะกรรมการ</t>
  </si>
  <si>
    <t>สภาเยาวชนเขต</t>
  </si>
  <si>
    <t>จัดประชุมแผนพัฒนาคุณภาพ</t>
  </si>
  <si>
    <t>ชีวิตผู้สูงอายุ</t>
  </si>
  <si>
    <t>งานพัฒนาชุมชนและบริการสังคม – รหัส 1300017</t>
  </si>
  <si>
    <t>จำนวนชุมชนในพื้นที่</t>
  </si>
  <si>
    <t>ชุมชน</t>
  </si>
  <si>
    <t>จำนวนลานกีฬาในพื้นที่</t>
  </si>
  <si>
    <t>แห่ง</t>
  </si>
  <si>
    <t>จำนวนสมาชิกสภาเยาวชน</t>
  </si>
  <si>
    <t>ผู้เข้าชมพิพิธภัณฑ์ท้องถิ่น</t>
  </si>
  <si>
    <t>ประชุมคณะกรรมการชุมชน</t>
  </si>
  <si>
    <t>สำรวจและตรวจเยี่ยมชุมชน</t>
  </si>
  <si>
    <t>ศูนย์พัฒนาเด็กก่อนวัยเรียน</t>
  </si>
  <si>
    <t>ผู้เข้าร่วมกิจกรรมออกกำลังกาย</t>
  </si>
  <si>
    <t>ผู้ใช้บริการบ้านหนังสือ</t>
  </si>
  <si>
    <t>ผู้ใช้บริการลานกีฬา</t>
  </si>
  <si>
    <t>ผู้สมัครเรียนฝึกวิชาชีพ</t>
  </si>
  <si>
    <t>จัดกิจกรรมวันสำคัญและ</t>
  </si>
  <si>
    <t>ส่งเสริมวัฒนธรรมประเพณี</t>
  </si>
  <si>
    <t xml:space="preserve">อนุมัติโครงการที่ขอใช้เงิน
</t>
  </si>
  <si>
    <t>กองทุนหลักประกันสุขภาพ</t>
  </si>
  <si>
    <t>กรุงเทพมหานคร</t>
  </si>
  <si>
    <t>ส่งเสริมการบริหารเงินออม</t>
  </si>
  <si>
    <t xml:space="preserve">ดำเนินการขับเคลื่อนด้าน
</t>
  </si>
  <si>
    <t>ยาเสพติด</t>
  </si>
  <si>
    <t>ดำเนินการกองทุนสวัสดิการ</t>
  </si>
  <si>
    <t>กองทุน</t>
  </si>
  <si>
    <t>งานบริหารทั่วไปฝ่ายสิ่งแวดล้อมและสุขาภิบาล – รหัส 1300018</t>
  </si>
  <si>
    <t xml:space="preserve">รับเรื่องราวร้องทุกข์ </t>
  </si>
  <si>
    <t>งานการออก/ต่อใบอนุญาต/</t>
  </si>
  <si>
    <t>หนังสือรับรองการแจ้งตาม</t>
  </si>
  <si>
    <t>พรบ.การสาธารณสุขและ</t>
  </si>
  <si>
    <t>กฎหมายที่เกี่ยวข้อง รวมถึง</t>
  </si>
  <si>
    <t>การจดทะเบียนสุนัขและ</t>
  </si>
  <si>
    <t>ออกบัตรประจำตัวสัตว์เลี้ยง</t>
  </si>
  <si>
    <t>งานสุขาภิบาลอาหารและอนามัยสิ่งแวดล้อม – รหัส 1300019</t>
  </si>
  <si>
    <t>การตรวจสุขลักษณะสถานที่</t>
  </si>
  <si>
    <t>จำหน่ายอาหาร สถานที่สะสม</t>
  </si>
  <si>
    <t>อาหาร ตลาด แผงลอยจำหน่าย</t>
  </si>
  <si>
    <t>อาหาร</t>
  </si>
  <si>
    <t>การตรวจสอบความปลอดภัย</t>
  </si>
  <si>
    <t>ด้านอาหาร (ตรวจคุณภาพ</t>
  </si>
  <si>
    <t>อาหาร+เก็บตัวอย่างอาหาร</t>
  </si>
  <si>
    <t>ส่งห้องแลป+ตรวจรับรอง</t>
  </si>
  <si>
    <t>มาตรฐานอาหารปลอดภัย</t>
  </si>
  <si>
    <t>ของกรุงเทพมหานคร)</t>
  </si>
  <si>
    <t xml:space="preserve">การตรวจสุขลักษณะสถาน
</t>
  </si>
  <si>
    <t>ประกอบการที่เป็นอันตรายต่อ</t>
  </si>
  <si>
    <t xml:space="preserve">สุขภาพใน 13 กลุ่ม กิจการ 
</t>
  </si>
  <si>
    <t>146 ประเภท</t>
  </si>
  <si>
    <t>การตรวจสอบเฝ่าระวังด้าน</t>
  </si>
  <si>
    <t>ข้อร้องเรียน/เหตุรำคาญ</t>
  </si>
  <si>
    <t>ตรวจคุณภาพน้ำในแหล่งน้ำ</t>
  </si>
  <si>
    <t>สาธารณะ</t>
  </si>
  <si>
    <t>งานบริหารทั่วไปฝ่ายการศึกษา – รหัส 1300021</t>
  </si>
  <si>
    <t xml:space="preserve">ดำเนินการเรื่องร้องทุกข์ </t>
  </si>
  <si>
    <t>และโรงเรียนในสังกัด</t>
  </si>
  <si>
    <t>โรงเรียนที่อยู่ในความดูแล</t>
  </si>
  <si>
    <t>โรงเรียน</t>
  </si>
  <si>
    <t>จำนวนนักเรียน</t>
  </si>
  <si>
    <t>ตรวจเยี่ยมสถานศึกษา</t>
  </si>
  <si>
    <t>งานงบประมาณโรงเรียน – รหัส 1300022</t>
  </si>
  <si>
    <t>นักเรียนอนุบาล-ป.6</t>
  </si>
  <si>
    <t>นักเรียน ม.1-ม.3</t>
  </si>
  <si>
    <t>นักเรียน ม.4-ม.6</t>
  </si>
  <si>
    <t>สอนว่ายน้ำ</t>
  </si>
  <si>
    <t>อบรมนายหมู่ลูกเสือ</t>
  </si>
  <si>
    <t>และยุวกาชาด</t>
  </si>
  <si>
    <t>สนับสนุนอาหารกลางวัน</t>
  </si>
  <si>
    <t>มื้อ</t>
  </si>
  <si>
    <t>1 มื้อ/วัน</t>
  </si>
  <si>
    <t>ของนักเรียนมัธยม</t>
  </si>
  <si>
    <t>สนับสนุนอาหารเช้า</t>
  </si>
  <si>
    <t>อาคารเรียนทั้งสิ้น</t>
  </si>
  <si>
    <t>หลัง</t>
  </si>
  <si>
    <t>พื้นที่โรงเรียนทั้งสิ้น</t>
  </si>
  <si>
    <t>- ลูกจ้างประจำ (304)</t>
  </si>
  <si>
    <t>- ลูกจ้างชั่วคราว (176)</t>
  </si>
  <si>
    <t>- ลูกจ้างประจำ (23)</t>
  </si>
  <si>
    <t>- ลูกจ้างชั่วคราว (21)</t>
  </si>
  <si>
    <t xml:space="preserve">งบประมาณทั้งสิ้น </t>
  </si>
  <si>
    <t xml:space="preserve">โครงการอาสาสมัครกรุงเทพมหานครด้านการป้องกันและแก้ไขปัญหายาและสารเสพติด </t>
  </si>
  <si>
    <t>ระยะเวลาดำเนินการ 1 ปี (2566)</t>
  </si>
  <si>
    <t>13 จุด</t>
  </si>
  <si>
    <t>โครงการครอบครัวรักการอ่าน</t>
  </si>
  <si>
    <t>โครงการกรุงเทพมหานครเขตปลอดบุหรี่</t>
  </si>
  <si>
    <t>โครงการกรุงเทพฯ เมืองอาหารปลอดภัย</t>
  </si>
  <si>
    <t>ร้อยละของชุมชนที่มีอาสาสมัคร</t>
  </si>
  <si>
    <t>ดำเนินการป้องกันและแก้ไข</t>
  </si>
  <si>
    <t>ปัญหายาเสพติด</t>
  </si>
  <si>
    <t>ร้อยละของนักเรียนมีภูมิคุ้มกัน</t>
  </si>
  <si>
    <t>ร้อยละของผู้สูงอายุ คนพิการ</t>
  </si>
  <si>
    <t>และผู้ด้อยโอกาสที่ได้รับสวัสดิการ</t>
  </si>
  <si>
    <t>และการสงเคราะห์เพิ่มขึ้น</t>
  </si>
  <si>
    <t>เมื่อเทียบกับปีที่ผ่านมา</t>
  </si>
  <si>
    <t>ร้อยละ 100</t>
  </si>
  <si>
    <t>ร้อยละของจำนวนบ้านหนังสือ</t>
  </si>
  <si>
    <t>ที่สามารถจัดกิจกรรมส่งเสริม</t>
  </si>
  <si>
    <t>งานป้องกันและควบคุมโรค – รหัส 1300020</t>
  </si>
  <si>
    <t>การตรวจสุขลักษณะสุสาน</t>
  </si>
  <si>
    <t>ฌาปนสถาน</t>
  </si>
  <si>
    <t>รณรงค์ กำจัดและทำลายแหล่ง</t>
  </si>
  <si>
    <t>ลูกน้ำยุงลาย</t>
  </si>
  <si>
    <t xml:space="preserve">ลงพื้นที่ฉีดวัคซีน ทำหมัน </t>
  </si>
  <si>
    <t>จับสุนัข</t>
  </si>
  <si>
    <t>ตรวจสอบ แนะนำ และ</t>
  </si>
  <si>
    <t>ประชาสัมพันธ์เพื่อควบคุม</t>
  </si>
  <si>
    <t xml:space="preserve">โรคติดต่อตามสถานการณ์
</t>
  </si>
  <si>
    <t>และโรคอุบัติใหม่ และแก้ไข</t>
  </si>
  <si>
    <t>บริการทะเบียนราษฎร์</t>
  </si>
  <si>
    <t>การจัดบริการของสำนักงานเขต</t>
  </si>
  <si>
    <t>งบประมาณรายจ่ายประจำปีงบประมาณ พ.ศ. 2566 โดยสังเขป</t>
  </si>
  <si>
    <t>ก) งบประมาณจำแนกตามประเภทงบประมาณ</t>
  </si>
  <si>
    <t>(บาท)</t>
  </si>
  <si>
    <t>ประเภทงบประมาณ</t>
  </si>
  <si>
    <t>รวม</t>
  </si>
  <si>
    <t>งบประมาณตามโครงสร้างงาน</t>
  </si>
  <si>
    <t>งบประมาณเพื่อสนับสนุนช่วยเหลือ (Grant)</t>
  </si>
  <si>
    <t>งบประมาณเพื่อการชำระหนี้</t>
  </si>
  <si>
    <t>งบประมาณเพื่อชดใช้เงินยืมเงินสะสม</t>
  </si>
  <si>
    <t>รวมงบประมาณทั้งสิ้น</t>
  </si>
  <si>
    <t>ข) งบประมาณตามโครงสร้างงาน</t>
  </si>
  <si>
    <t>งบประมาณภารกิจประจำพื้นฐาน</t>
  </si>
  <si>
    <t>งบประมาณภารกิจตามแผนยุทธศาสตร์</t>
  </si>
  <si>
    <t>งบประมาณตามแผนยุทธศาสตร์</t>
  </si>
  <si>
    <t>งบประมาณตามแผนยุทธศาสตร์บูรณาการ</t>
  </si>
  <si>
    <t>งาน/โครงการ</t>
  </si>
  <si>
    <t>งานรายจ่ายบุคลากร</t>
  </si>
  <si>
    <t>งานอำนวยการและบริหารสำนักงานเขต</t>
  </si>
  <si>
    <t>งานปกครอง</t>
  </si>
  <si>
    <t xml:space="preserve">งานบริหารทั่วไปและบริการทะเบียน </t>
  </si>
  <si>
    <t>งานบริหารทั่วไปและบริหารการคลัง</t>
  </si>
  <si>
    <t>งานบริหารทั่วไปและจัดเก็บรายได้</t>
  </si>
  <si>
    <t>งานบริหารทั่วไปฝ่ายรักษาความสะอาด</t>
  </si>
  <si>
    <t>งานกวาดทำความสะอาดที่และทางสาธารณะ</t>
  </si>
  <si>
    <t>งานเก็บขยะมูลฝอยและขนถ่ายสิ่งปฏิกูล</t>
  </si>
  <si>
    <t>งานดูแลสวนและพื้นที่สีเขียว</t>
  </si>
  <si>
    <t>งานบริหารทั่วไปและสอบสวนดำเนินคดี</t>
  </si>
  <si>
    <t>งานตรวจและบังคับใช้กฎหมาย</t>
  </si>
  <si>
    <t xml:space="preserve">งานบริหารทั่วไปฝ่ายโยธา </t>
  </si>
  <si>
    <t>งานอนุญาตก่อสร้าง ควบคุมอาคารและผังเมือง</t>
  </si>
  <si>
    <t>งานบำรุงรักษาซ่อมแซม</t>
  </si>
  <si>
    <t>งานระบายน้ำและแก้ไขปัญหาน้ำท่วม</t>
  </si>
  <si>
    <t>งานบริหารทั่วไปฝ่ายพัฒนาชุมชน</t>
  </si>
  <si>
    <t>งานพัฒนาชุมชนและบริการสังคม</t>
  </si>
  <si>
    <t>งานบริหารทั่วไปฝ่ายสิ่งแวดล้อมและสุขาภิบาล</t>
  </si>
  <si>
    <t>งานสุขาภิบาลอาหารและอนามัยสิ่งแวดล้อม</t>
  </si>
  <si>
    <t>งานป้องกันและควบคุมโรค</t>
  </si>
  <si>
    <t xml:space="preserve">ค่าใช้จ่ายโครงการกรุงเทพมหานครเขตปลอดบุหรี่ </t>
  </si>
  <si>
    <t>งานบริหารทั่วไปฝ่ายการศึกษา</t>
  </si>
  <si>
    <t>งานงบประมาณโรงเรียน</t>
  </si>
  <si>
    <t>รวมงบประมาณตามโครงสร้างงาน</t>
  </si>
  <si>
    <t>ค) งบประมาณเพื่อสนับสนุนช่วยเหลือ (Grant)</t>
  </si>
  <si>
    <t>รวมงบประมาณเพื่อสนับสนุนช่วยเหลือ (Grant)</t>
  </si>
  <si>
    <t>ง) งบประมาณเพื่อการชำระหนี้</t>
  </si>
  <si>
    <t>รวมงบประมาณเพื่อการชำระหนี้</t>
  </si>
  <si>
    <t>จ) งบประมาณเพื่อชดใช้เงินยืมเงินสะสม</t>
  </si>
  <si>
    <t>รวมงบประมาณเพื่อชดใช้เงินยืมเงินสะสม</t>
  </si>
  <si>
    <t>ฉ) งบประมาณจำแนกตามประเภทงบรายจ่าย</t>
  </si>
  <si>
    <t>ประเภทงบรายจ่าย</t>
  </si>
  <si>
    <t>เงินเดือนและค่าจ้างประจำ</t>
  </si>
  <si>
    <t>ค่าจ้างชั่วคราว</t>
  </si>
  <si>
    <t>ค่าตอบแทน
ใช้สอยและวัสดุ</t>
  </si>
  <si>
    <t>ค่าสาธารณูปโภค</t>
  </si>
  <si>
    <t>ค่าครุภัณฑ์ 
ที่ดินและสิ่งก่อสร้าง</t>
  </si>
  <si>
    <t>เงินอุดหนุน</t>
  </si>
  <si>
    <t>รายจ่ายอื่น</t>
  </si>
  <si>
    <t>งบบุคลากร</t>
  </si>
  <si>
    <t>งบดำเนินงาน</t>
  </si>
  <si>
    <t>งบลงทุน</t>
  </si>
  <si>
    <t>งบเงินอุดหนุน</t>
  </si>
  <si>
    <t>งบรายจ่ายอื่น</t>
  </si>
  <si>
    <t>รวมงบประมาณ</t>
  </si>
  <si>
    <t>.</t>
  </si>
  <si>
    <r>
      <t>รายละเอียดงบประมาณจำแนกตามงบรายจ่าย</t>
    </r>
    <r>
      <rPr>
        <b/>
        <sz val="16"/>
        <color theme="0" tint="-0.34998626667073579"/>
        <rFont val="TH SarabunPSK"/>
        <family val="2"/>
      </rPr>
      <t xml:space="preserve"> </t>
    </r>
  </si>
  <si>
    <t>1. งบบุคลากร</t>
  </si>
  <si>
    <t xml:space="preserve">1.1 เงินเดือน  </t>
  </si>
  <si>
    <t>01101-1</t>
  </si>
  <si>
    <t>เงินเดือน</t>
  </si>
  <si>
    <t>01102-1</t>
  </si>
  <si>
    <t>เงินเลื่อนขั้นเลื่อนระดับ</t>
  </si>
  <si>
    <t>01106-1</t>
  </si>
  <si>
    <t>เงินประจำตำแหน่งของข้าราชการ</t>
  </si>
  <si>
    <t>01107-1</t>
  </si>
  <si>
    <t>เงินค่าตอบแทนเป็นรายเดือนของข้าราชการ</t>
  </si>
  <si>
    <t>01108-1</t>
  </si>
  <si>
    <t>เงินเพิ่มการครองชีพชั่วคราวของข้าราชการ</t>
  </si>
  <si>
    <t>01109-1</t>
  </si>
  <si>
    <t>เงินช่วยเหลือค่าครองชีพของข้าราชการ</t>
  </si>
  <si>
    <t xml:space="preserve">1.2 ค่าจ้างประจำ	</t>
  </si>
  <si>
    <t>01201-1</t>
  </si>
  <si>
    <t>ค่าจ้างประจำ</t>
  </si>
  <si>
    <t>01202-1</t>
  </si>
  <si>
    <t>เงินเพิ่มค่าจ้างประจำ</t>
  </si>
  <si>
    <t>01205-1</t>
  </si>
  <si>
    <t>เงินเพิ่มการครองชีพชั่วคราวของลูกจ้างประจำ</t>
  </si>
  <si>
    <t>01206-1</t>
  </si>
  <si>
    <t>เงินช่วยเหลือค่าครองชีพของลูกจ้างประจำ</t>
  </si>
  <si>
    <t xml:space="preserve">1.3 ค่าจ้างชั่วคราว	</t>
  </si>
  <si>
    <t>02101-1</t>
  </si>
  <si>
    <t>02102-1</t>
  </si>
  <si>
    <t>เงินเพิ่มการครองชีพชั่วคราวของลูกจ้างชั่วคราว</t>
  </si>
  <si>
    <t>02103-1</t>
  </si>
  <si>
    <t>เงินช่วยเหลือค่าครองชีพของลูกจ้างชั่วคราว</t>
  </si>
  <si>
    <t xml:space="preserve">1.4 ค่าตอบแทนใช้สอยและวัสดุ	</t>
  </si>
  <si>
    <t>03122-1</t>
  </si>
  <si>
    <t>เงินตอบแทนพิเศษของข้าราชการ</t>
  </si>
  <si>
    <t>03128-1</t>
  </si>
  <si>
    <t>เงินตอบแทนพิเศษของลูกจ้างประจำ</t>
  </si>
  <si>
    <t>03217-1</t>
  </si>
  <si>
    <t>เงินสมทบกองทุนประกันสังคม</t>
  </si>
  <si>
    <t>03293-1</t>
  </si>
  <si>
    <t>เงินสมทบกองทุนเงินทดแทน</t>
  </si>
  <si>
    <t>1. งบดำเนินงาน</t>
  </si>
  <si>
    <t xml:space="preserve">ค่าเครื่องแต่งกาย </t>
  </si>
  <si>
    <t>2. งบลงทุน</t>
  </si>
  <si>
    <t>05105-1</t>
  </si>
  <si>
    <t>05105-2</t>
  </si>
  <si>
    <t>4. งบรายจ่ายอื่น</t>
  </si>
  <si>
    <t>07103-1</t>
  </si>
  <si>
    <t>07103-2</t>
  </si>
  <si>
    <t>07110-1</t>
  </si>
  <si>
    <t>07199-1</t>
  </si>
  <si>
    <t>05199-3</t>
  </si>
  <si>
    <t>05148-3</t>
  </si>
  <si>
    <t>05101-2</t>
  </si>
  <si>
    <t>05101-1</t>
  </si>
  <si>
    <t xml:space="preserve">ค่าวัสดุในการรักษาความสะอาด </t>
  </si>
  <si>
    <t xml:space="preserve">ค่าวัสดุป้องกันอุบัติภัย </t>
  </si>
  <si>
    <t xml:space="preserve">ค่าเครื่องแบบชุดปฏิบัติงาน </t>
  </si>
  <si>
    <t>05129-2</t>
  </si>
  <si>
    <t>07199-2</t>
  </si>
  <si>
    <t xml:space="preserve">ค่าซ่อมแซมไฟฟ้าสาธารณะ </t>
  </si>
  <si>
    <t>05313-2</t>
  </si>
  <si>
    <t>07123-1</t>
  </si>
  <si>
    <t>05124-1</t>
  </si>
  <si>
    <t>07102-1</t>
  </si>
  <si>
    <t>07199-10</t>
  </si>
  <si>
    <t>07199-13</t>
  </si>
  <si>
    <t>07199-14</t>
  </si>
  <si>
    <t>07199-15</t>
  </si>
  <si>
    <t>07199-3</t>
  </si>
  <si>
    <t>07199-4</t>
  </si>
  <si>
    <t>07199-5</t>
  </si>
  <si>
    <t>07199-6</t>
  </si>
  <si>
    <t>07199-8</t>
  </si>
  <si>
    <t>07199-9</t>
  </si>
  <si>
    <t>07199-11</t>
  </si>
  <si>
    <t>07199-12</t>
  </si>
  <si>
    <t xml:space="preserve">ค่าใช้จ่ายในการจัดกิจกรรมครอบครัวรักการอ่าน </t>
  </si>
  <si>
    <t>07199-7</t>
  </si>
  <si>
    <t>05198-1</t>
  </si>
  <si>
    <t xml:space="preserve">ค่าใช้จ่ายโครงการกรุงเทพฯ เมืองอาหารปลอดภัย </t>
  </si>
  <si>
    <t>05131-12</t>
  </si>
  <si>
    <t>05133-14</t>
  </si>
  <si>
    <t>05133-4</t>
  </si>
  <si>
    <t>05133-5</t>
  </si>
  <si>
    <t>05133-8</t>
  </si>
  <si>
    <t>05136-13</t>
  </si>
  <si>
    <t>3. งบเงินอุดหนุน</t>
  </si>
  <si>
    <t>06104-2</t>
  </si>
  <si>
    <t>06199-2</t>
  </si>
  <si>
    <t>07124-1</t>
  </si>
  <si>
    <t>07125-1</t>
  </si>
  <si>
    <t>07126-1</t>
  </si>
  <si>
    <t>07101-1</t>
  </si>
  <si>
    <t>งาน</t>
  </si>
  <si>
    <t>ชื่องาน</t>
  </si>
  <si>
    <t>จำนวนเงิน</t>
  </si>
  <si>
    <t>อัตราเดิม 19 อัตรา</t>
  </si>
  <si>
    <t>อัตราเดิม 7 อัตรา</t>
  </si>
  <si>
    <t>ค่าจ้างชั่วคราว 1 อัตรา</t>
  </si>
  <si>
    <t>งานทะเบียน</t>
  </si>
  <si>
    <t>อัตราเดิม 17 อัตรา</t>
  </si>
  <si>
    <t>อัตราเดิม 1 อัตรา</t>
  </si>
  <si>
    <t>งานบริหารการคลัง</t>
  </si>
  <si>
    <t>อัตราเดิม 12 อัตรา</t>
  </si>
  <si>
    <t>งานบริหารการจัดเก็บรายได้</t>
  </si>
  <si>
    <t>อัตราเดิม 11 อัตรา</t>
  </si>
  <si>
    <t>0207027</t>
  </si>
  <si>
    <t>งานรักษาความสะอาด</t>
  </si>
  <si>
    <t>อัตราเดิม 10 อัตรา</t>
  </si>
  <si>
    <t>อัตราเดิม 253 อัตรา</t>
  </si>
  <si>
    <t>ค่าจ้างชั่วคราว 149 อัตรา</t>
  </si>
  <si>
    <t xml:space="preserve">เงินตอบแทนพิเศษของลูกจ้างประจำ </t>
  </si>
  <si>
    <t>0208031</t>
  </si>
  <si>
    <t>งานบริหารและบังคับการเทศกิจ</t>
  </si>
  <si>
    <t>อัตราเดิม 24 อัตรา</t>
  </si>
  <si>
    <t>0310037</t>
  </si>
  <si>
    <t>งานการโยธา</t>
  </si>
  <si>
    <t>อัตราเดิม 16 อัตรา</t>
  </si>
  <si>
    <t>0413045</t>
  </si>
  <si>
    <t>งานการระบายน้ำและแก้ไขปัญหาน้ำท่วม</t>
  </si>
  <si>
    <t>อัตราเดิม 2 อัตรา</t>
  </si>
  <si>
    <t>อัตราเดิม 29 อัตรา</t>
  </si>
  <si>
    <t>ค่าจ้างชั่วคราว 11 อัตรา</t>
  </si>
  <si>
    <t>0515050</t>
  </si>
  <si>
    <t>งานปลูกและบำรุงรักษาต้นไม้</t>
  </si>
  <si>
    <t>อัตราเดิม 51 อัตรา</t>
  </si>
  <si>
    <t>ค่าจ้างชั่วคราว 27 อัตรา</t>
  </si>
  <si>
    <t>0517057</t>
  </si>
  <si>
    <t>งานพัฒนาชุมชน</t>
  </si>
  <si>
    <t>อัตราเดิม 15 อัตรา</t>
  </si>
  <si>
    <t xml:space="preserve">เงินตอบแทนพิเศษของข้าราชการ </t>
  </si>
  <si>
    <t>0622079</t>
  </si>
  <si>
    <t>งานควบคุมอนามัย</t>
  </si>
  <si>
    <t>ค่าจ้างชั่วคราว 2 อัตรา</t>
  </si>
  <si>
    <t>0725094</t>
  </si>
  <si>
    <t>งานบริหารการศึกษา</t>
  </si>
  <si>
    <t>อัตราเดิม 23 อัตรา</t>
  </si>
  <si>
    <t>ค่าจ้างชั่วคราว 21 อัตรา</t>
  </si>
  <si>
    <t>Grand Total</t>
  </si>
  <si>
    <r>
      <rPr>
        <b/>
        <sz val="16"/>
        <rFont val="TH SarabunPSK"/>
        <family val="2"/>
      </rPr>
      <t xml:space="preserve">กิจกรรมหลัก : </t>
    </r>
    <r>
      <rPr>
        <sz val="16"/>
        <rFont val="TH SarabunPSK"/>
        <family val="2"/>
      </rPr>
      <t xml:space="preserve">อำนวยการและบริหารงานทั่วไป, ประชาสัมพันธ์และรับเรื่องร้องทุกข์, กิจการสภาเขต 
    </t>
    </r>
  </si>
  <si>
    <r>
      <t xml:space="preserve">กิจกรรมหลัก : </t>
    </r>
    <r>
      <rPr>
        <sz val="16"/>
        <rFont val="TH SarabunPSK"/>
        <family val="2"/>
      </rPr>
      <t>บริการทะเบียนและปฏิบัติหน้าที่ทางปกครอง, อาสาสมัครป้องกันภัยฝ่ายพลเรือน</t>
    </r>
  </si>
  <si>
    <r>
      <t>กิจกรรมหลัก :</t>
    </r>
    <r>
      <rPr>
        <sz val="16"/>
        <rFont val="TH SarabunPSK"/>
        <family val="2"/>
      </rPr>
      <t xml:space="preserve"> อำนวยการและบริหารงานทั่วไป, บริการทะเบียนราษฎร์, บริการทะเบียนบัตรประจำตัวประชาชน, บริการทะเบียนทั่วไป</t>
    </r>
    <r>
      <rPr>
        <b/>
        <sz val="16"/>
        <rFont val="TH SarabunPSK"/>
        <family val="2"/>
      </rPr>
      <t xml:space="preserve">
</t>
    </r>
  </si>
  <si>
    <r>
      <rPr>
        <b/>
        <sz val="16"/>
        <rFont val="TH SarabunPSK"/>
        <family val="2"/>
      </rPr>
      <t xml:space="preserve">กิจกรรมหลัก : </t>
    </r>
    <r>
      <rPr>
        <sz val="16"/>
        <rFont val="TH SarabunPSK"/>
        <family val="2"/>
      </rPr>
      <t xml:space="preserve">อำนวยการและบริหารทั่วไป, บริหารงานคลัง, งบประมาณ การเงินและบัญชี, ตรวจสอบฎีกา </t>
    </r>
  </si>
  <si>
    <r>
      <rPr>
        <b/>
        <sz val="16"/>
        <rFont val="TH SarabunPSK"/>
        <family val="2"/>
      </rPr>
      <t xml:space="preserve">กิจกรรมหลัก : </t>
    </r>
    <r>
      <rPr>
        <sz val="16"/>
        <rFont val="TH SarabunPSK"/>
        <family val="2"/>
      </rPr>
      <t>เก็บขยะมูลฝอย, ขนถ่ายสิ่งปฏิกูล, ดูดไขมัน</t>
    </r>
  </si>
  <si>
    <r>
      <rPr>
        <b/>
        <sz val="16"/>
        <rFont val="TH SarabunPSK"/>
        <family val="2"/>
      </rPr>
      <t xml:space="preserve">กิจกรรมหลัก : </t>
    </r>
    <r>
      <rPr>
        <sz val="16"/>
        <rFont val="TH SarabunPSK"/>
        <family val="2"/>
      </rPr>
      <t>ตัดแต่งและดูแลบำรุงรักษาต้นไม้, เพาะชำและตกแต่งสถานที่, บริการรถน้ำ</t>
    </r>
  </si>
  <si>
    <r>
      <rPr>
        <b/>
        <sz val="16"/>
        <rFont val="TH SarabunPSK"/>
        <family val="2"/>
      </rPr>
      <t xml:space="preserve">กิจกรรมหลัก : </t>
    </r>
    <r>
      <rPr>
        <sz val="16"/>
        <rFont val="TH SarabunPSK"/>
        <family val="2"/>
      </rPr>
      <t>อำนวยการและบริหารงานทั่วไป, จัดประชุมคณะกรรมการระดับเขต, สอบสวนดำเนินคดี</t>
    </r>
  </si>
  <si>
    <r>
      <rPr>
        <b/>
        <sz val="16"/>
        <rFont val="TH SarabunPSK"/>
        <family val="2"/>
      </rPr>
      <t xml:space="preserve">กิจกรรมหลัก : </t>
    </r>
    <r>
      <rPr>
        <sz val="16"/>
        <rFont val="TH SarabunPSK"/>
        <family val="2"/>
      </rPr>
      <t>ตรวจและบังคับการ, บริการและปฏิบัติการกิจการพิเศษ, ควบคุมการใช้ยานพาหนะ</t>
    </r>
  </si>
  <si>
    <r>
      <rPr>
        <b/>
        <sz val="16"/>
        <rFont val="TH SarabunPSK"/>
        <family val="2"/>
      </rPr>
      <t xml:space="preserve">กิจกรรมหลัก : </t>
    </r>
    <r>
      <rPr>
        <sz val="16"/>
        <rFont val="TH SarabunPSK"/>
        <family val="2"/>
      </rPr>
      <t>อำนวยการและบริหารงานทั่วไป, ควบคุมการใช้ยานพาหนะ, สำรวจ ออกแบบ ประมาณราคา และควบคุมโครงการ</t>
    </r>
  </si>
  <si>
    <r>
      <rPr>
        <b/>
        <sz val="16"/>
        <rFont val="TH SarabunPSK"/>
        <family val="2"/>
      </rPr>
      <t xml:space="preserve">กิจกรรมหลัก : </t>
    </r>
    <r>
      <rPr>
        <sz val="16"/>
        <rFont val="TH SarabunPSK"/>
        <family val="2"/>
      </rPr>
      <t>ซ่อมแซม เปลี่ยนฝาท่อระบายน้ำ, ทำความสะอาดและขุดลอกท่อระบายน้ำ, ทำความสะอาดและขุดลอกคลอง, สูบระบายน้ำ</t>
    </r>
  </si>
  <si>
    <r>
      <rPr>
        <sz val="16"/>
        <rFont val="TH SarabunPSK"/>
        <family val="2"/>
      </rPr>
      <t>รับเรื่องราวร้องทุกข์</t>
    </r>
    <r>
      <rPr>
        <strike/>
        <sz val="16"/>
        <rFont val="TH SarabunPSK"/>
        <family val="2"/>
      </rPr>
      <t xml:space="preserve"> </t>
    </r>
  </si>
  <si>
    <r>
      <t xml:space="preserve">กิจกรรมหลัก : </t>
    </r>
    <r>
      <rPr>
        <sz val="16"/>
        <rFont val="TH SarabunPSK"/>
        <family val="2"/>
      </rPr>
      <t>อำนวยการและบริหารงานทั่วไป, ควบคุมการใช้ยานพาหนะ</t>
    </r>
  </si>
  <si>
    <r>
      <t>จัดประชุมภายในฝ่ายการศึกษา</t>
    </r>
    <r>
      <rPr>
        <strike/>
        <sz val="16"/>
        <rFont val="TH SarabunPSK"/>
        <family val="2"/>
      </rPr>
      <t xml:space="preserve">
</t>
    </r>
  </si>
  <si>
    <r>
      <t>กิจกรรมหลัก :</t>
    </r>
    <r>
      <rPr>
        <sz val="16"/>
        <rFont val="TH SarabunPSK"/>
        <family val="2"/>
      </rPr>
      <t xml:space="preserve"> จัดการสอน, สนับสนุนการสอนและพัฒนาวิชาชีพครู, สนับสนุนนักเรียนและพัฒนาผู้เรียน, บริหารจัดการสถานศึกษา</t>
    </r>
  </si>
  <si>
    <r>
      <t xml:space="preserve">วัตถุประสงค์ : </t>
    </r>
    <r>
      <rPr>
        <sz val="16"/>
        <color theme="1"/>
        <rFont val="TH SarabunPSK"/>
        <family val="2"/>
      </rPr>
      <t>เพื่อแสดงค่าใช้จ่ายเกี่ยวกับบุคลากรของกรุงเทพมหานครในภาพรวมของหน่วยรับงบประมาณที่กำหนดไว้ในงบบุคลากร</t>
    </r>
  </si>
  <si>
    <t>เช่น เงินเดือนและค่าจ้างประจำ ค่าจ้างชั่วคราว ค่าตอบแทน ใช้สอยและวัสดุ งบเงินอุดหนุน งบรายจ่ายอื่น และงบกลาง ซึ่งเบิกจ่ายใน</t>
  </si>
  <si>
    <t>ลักษณะงบดังกล่าว</t>
  </si>
  <si>
    <t xml:space="preserve">          สำนักงานเขตหลักสี่ มีพันธกิจหลักในการพัฒนาปรับปรุงการให้บริการของหน่วยงานให้ตรงตามความต้องการของประชาชน</t>
  </si>
  <si>
    <t>ผู้รับบริการ เฝ้าระวัง ตรวจตราและแก้ไขจุดเสี่ยงภัยที่อาจเกิดอันตรายกับประชาชน ส่งเสริมให้เกิดการคัดแยกขยะมูลฝอยที่แหล่งกำเนิด</t>
  </si>
  <si>
    <t>เป็นการจัดการขยะตั้งแต่ต้นทางให้เกิดการลดปริมาณขยะ และใช้ทรัพยากรอย่างคุ้มค่า ปรับปรุงและฟื้นฟูแหล่งท่องเที่ยวในพื้นที่เขต</t>
  </si>
  <si>
    <t xml:space="preserve">และจัดกิจกรรมส่งเสริมการท่องเที่ยว </t>
  </si>
  <si>
    <t>การจัดให้มีและควบคุมตลาดท่าเทียบเรือ ท่าข้าม และที่จอดรถ การสาธารณูปโภค และการก่อสร้างอื่น ๆ การสาธารณูปการ การส่งเสริม</t>
  </si>
  <si>
    <t xml:space="preserve">และการประกอบอาชีพ การส่งเสริมการลงทุน การส่งเสริมการท่องเที่ยว การจัดการศึกษา การพัฒนาคุณภาพชีวิต การบำรุงรักษาศิลปะ </t>
  </si>
  <si>
    <t xml:space="preserve">มีความสะดวก และปลอดภัยในชีวิต  </t>
  </si>
  <si>
    <t>- จำนวนประชาชนในพื้นที่ที่ได้รับเงินสวัสดิการจากงบประมาณของกรุงเทพมหานคร</t>
  </si>
  <si>
    <t>- จำนวนนักเรียนที่ได้รับการศึกษาในโรงเรียนสังกัดกรุงเทพมหานครประจำปีการศึกษา</t>
  </si>
  <si>
    <t xml:space="preserve">ผลสัมฤทธิ์ : ประชาชนในพื้นที่มีคุณภาพชีวิตที่ดี ได้รับบริการอย่างทั่วถึง เป็นธรรม </t>
  </si>
  <si>
    <t xml:space="preserve">          สำนักงานเขตมีอำนาจหน้าที่เกี่ยวกับการปกครอง การทะเบียน การจัดให้มีและบำรุงรักษาทางบก ทางน้ำและทางระบายน้ำ</t>
  </si>
  <si>
    <r>
      <t xml:space="preserve">วัตถุประสงค์ : </t>
    </r>
    <r>
      <rPr>
        <sz val="16"/>
        <rFont val="TH SarabunPSK"/>
        <family val="2"/>
      </rPr>
      <t>เพื่ออำนวยการ สั่งการสำนักงานเขต ดำเนินงานเกี่ยวกับส่วนราชการอื่นที่มิใช่ของส่วนราชการใดตามที่ได้รับมอบหมาย</t>
    </r>
  </si>
  <si>
    <t>และปฏิบัติงานร่วมกับ หรือสนับสนุนการปฏิบัติงานของหน่วยงานอื่นที่เกี่ยวข้อง ปฏิบัติงานด้านความรับผิดชอบทางวินัย/ละเมิด</t>
  </si>
  <si>
    <t>รหัส 1300002-07199-1</t>
  </si>
  <si>
    <t>บริการทะเบียน</t>
  </si>
  <si>
    <t>บัตรประจำตัวประชาชน</t>
  </si>
  <si>
    <t>รับอุทธรณ์การประเมิน</t>
  </si>
  <si>
    <t>และคืนภาษีลดลง</t>
  </si>
  <si>
    <t xml:space="preserve">ป้ายบอกชื่อซอย คลอง ถนน </t>
  </si>
  <si>
    <t>และกระจกโค้งและสัญญาณ</t>
  </si>
  <si>
    <t>จราจร</t>
  </si>
  <si>
    <t xml:space="preserve">โครงการจัดสวัสดิการ การสงเคราะห์ช่วยเหลือเด็ก สตรี ครอบครัว ผู้ด้อยโอกาส </t>
  </si>
  <si>
    <t>ผู้สูงอายุและคนพิการ</t>
  </si>
  <si>
    <t>รหัส 1300017-07199-7</t>
  </si>
  <si>
    <t>การเรียนรู้ตามอัธยาศัยที่ตรง</t>
  </si>
  <si>
    <t>ตามความต้องการของ</t>
  </si>
  <si>
    <t>ประชาชน</t>
  </si>
  <si>
    <t>สิ่งแวดล้อมทั้งในภาวะปกติ</t>
  </si>
  <si>
    <t xml:space="preserve">และภาวะฉุกเฉิน เช่น </t>
  </si>
  <si>
    <t xml:space="preserve">แก่ผู้ประกอบการ พนักงาน </t>
  </si>
  <si>
    <t>คนงาน</t>
  </si>
  <si>
    <t>พิจารณาออก/ต่ออายุ</t>
  </si>
  <si>
    <t xml:space="preserve">จำหน่ายอาหาร สะสมอาหาร </t>
  </si>
  <si>
    <t>(พื้นที่เกิน 200 ตร.ม.)</t>
  </si>
  <si>
    <t>ใบอนุญาตสถานประกอบ</t>
  </si>
  <si>
    <t>กิจการที่เป็นอันตรายต่อสุขภาพ</t>
  </si>
  <si>
    <t>รหัส 1300019-07199-1</t>
  </si>
  <si>
    <t>ร้อยละของตัวอย่างอาหาร</t>
  </si>
  <si>
    <t>ที่ได้รับการสุ่มตรวจไม่พบ</t>
  </si>
  <si>
    <t>การปนเปื้อนเชื้อโรค</t>
  </si>
  <si>
    <t>การปนเปื้อนสารพิษ</t>
  </si>
  <si>
    <t>การตรวจสอบสถานที่</t>
  </si>
  <si>
    <t>เลี้ยงสัตว์และปล่อยสัตว์</t>
  </si>
  <si>
    <t>ลงพื้นที่ฉีดพ่นหมอกควัน</t>
  </si>
  <si>
    <t>กำจัดยุง</t>
  </si>
  <si>
    <t>รหัส 1300020-07199-3</t>
  </si>
  <si>
    <r>
      <rPr>
        <b/>
        <sz val="16"/>
        <rFont val="TH SarabunPSK"/>
        <family val="2"/>
      </rPr>
      <t>วัตถุประสงค์ :</t>
    </r>
    <r>
      <rPr>
        <sz val="16"/>
        <rFont val="TH SarabunPSK"/>
        <family val="2"/>
      </rPr>
      <t xml:space="preserve"> เพื่อให้กรุงเทพมหานคร มีการพัฒนาระบบบัญชี จัดทำบัญชี และรายงานการเงินการคลังและรายงานผลการดำเนินงาน</t>
    </r>
  </si>
  <si>
    <r>
      <t xml:space="preserve">วัตถุประสงค์ : </t>
    </r>
    <r>
      <rPr>
        <sz val="16"/>
        <rFont val="TH SarabunPSK"/>
        <family val="2"/>
      </rPr>
      <t>เพื่อจัดหารายได้นำส่งคลังกรุงเทพมหานครตามเป้าหมายอย่างมีประสิทธิภาพทั่วถึงและเป็นธรรม ภายใต้กรอบที่กฎหมาย</t>
    </r>
  </si>
  <si>
    <t xml:space="preserve">กำหนด โดยให้มีการจัดเก็บภาษีที่ดินและสิ่งปลูกสร้าง ภาษีป้าย อากรที่กฎหมายกำหนด ตลอดจนจัดเก็บค่าตอบแทน ค่าธรรมเนียม </t>
  </si>
  <si>
    <t xml:space="preserve">ค่าเช่าทรัพย์สิน ที่ดิน ที่สาธารณะที่ไม่ถือเป็นรายได้ของแผนงานใดแผนงานหนึ่งโดยเฉพาะ </t>
  </si>
  <si>
    <r>
      <rPr>
        <b/>
        <sz val="16"/>
        <rFont val="TH SarabunPSK"/>
        <family val="2"/>
      </rPr>
      <t xml:space="preserve">กิจกรรมหลัก : </t>
    </r>
    <r>
      <rPr>
        <sz val="16"/>
        <rFont val="TH SarabunPSK"/>
        <family val="2"/>
      </rPr>
      <t>อำนวยการและบริหารทั่วไป ประเมินและจัดเก็บภาษีโรงเรือนและที่ดิน ประเมินและจัดเก็บภาษีบำรุงท้องที่ ประเมิน</t>
    </r>
  </si>
  <si>
    <t xml:space="preserve">และจัดเก็บภาษีป้าย จัดเก็บรายได้อื่น ๆ เช่น ค่าธรรมเนียม </t>
  </si>
  <si>
    <t>คนเดินข้ามอุปกรณ์ประกอบถนน และป้ายต่าง ๆ ให้บริการกวาด ทำความสะอาดชุมชน ส่วนราชการตามร้องขอ</t>
  </si>
  <si>
    <r>
      <rPr>
        <b/>
        <sz val="16"/>
        <rFont val="TH SarabunPSK"/>
        <family val="2"/>
      </rPr>
      <t>วัตถุประสงค์ :</t>
    </r>
    <r>
      <rPr>
        <sz val="16"/>
        <rFont val="TH SarabunPSK"/>
        <family val="2"/>
      </rPr>
      <t xml:space="preserve"> เพื่อให้ถนนและพื้นที่สัญจรมีความสะอาด ปราศจากมูลฝอย โดยจัดให้มีการกวาด ทำความสะอาดถนน บาทวิถี สะพานลอย</t>
    </r>
  </si>
  <si>
    <t>ประสานงานและร่วมปฏิบัติงาน</t>
  </si>
  <si>
    <t>กับหน่วยงานหรือองค์กรอื่น</t>
  </si>
  <si>
    <t>รับบริการด้านทะเบียนพาณิชย์</t>
  </si>
  <si>
    <t>ทะเบียนในระดับมาก-มากที่สุด</t>
  </si>
  <si>
    <t>การจัดทำและปรับปรุงทะเบียน</t>
  </si>
  <si>
    <t>การออกตรวจ ปฏิบัติราชการ</t>
  </si>
  <si>
    <t>นอกสถานที่</t>
  </si>
  <si>
    <t>ภาครัฐตามมาตรฐานการบัญชีภาครัฐของไทย ให้บริการประมวล วิเคราะห์ และสังเคราะห์ข้อมูลการเงินการคลังงบประมาณเพื่อประกอบ</t>
  </si>
  <si>
    <t>การวางแผนและตัดสินใจของคณะผู้บริหารและส่วนราชการต่าง ๆ โดยจัดให้มีการรับเงินและจ่ายเงินจากคลัง จัดทำและบริหารงบประมาณ</t>
  </si>
  <si>
    <t>บริหารเงินสดและเงินคงคลัง การรับและจ่ายเงินมีประสิทธิภาพ ถูกต้อง รวดเร็ว และดำรงรักษาสภาพคล่องทางการเงินให้อยู่ในระดับ</t>
  </si>
  <si>
    <t>ที่เหมาะสม รวมทั้งมีระบบสนับสนุนกลางในการบริหารจัดการทรัพย์สินให้ถูกต้องตามระเบียบ และคลังพัสดุกลางสำหรับเบิกจ่ายพัสดุ</t>
  </si>
  <si>
    <t xml:space="preserve">ให้แก่หน่วยงานต่าง ๆ </t>
  </si>
  <si>
    <t>ภาษีบำรุงท้องที่/ภาษี โรงเรือน</t>
  </si>
  <si>
    <t>และที่ดิน</t>
  </si>
  <si>
    <t xml:space="preserve">ร้อยละ </t>
  </si>
  <si>
    <t>(จาก</t>
  </si>
  <si>
    <t>จำนวน</t>
  </si>
  <si>
    <t>รายของ</t>
  </si>
  <si>
    <t>ปีที่ผ่าน</t>
  </si>
  <si>
    <t>มา)</t>
  </si>
  <si>
    <r>
      <rPr>
        <b/>
        <sz val="16"/>
        <rFont val="TH SarabunPSK"/>
        <family val="2"/>
      </rPr>
      <t>วัตถุประสงค์ :</t>
    </r>
    <r>
      <rPr>
        <sz val="16"/>
        <rFont val="TH SarabunPSK"/>
        <family val="2"/>
      </rPr>
      <t xml:space="preserve"> เพื่อให้การดำเนินงานภายในฝ่ายรักษาความสะอาดโดยรวม ได้รับการสนับสนุนให้ประสบความสำเร็จอย่างมีประสิทธิภาพ </t>
    </r>
  </si>
  <si>
    <t>โดยจัดให้มีการอำนวยการ ประสานงาน สนับสนุนการบริหารงานทั่วไป</t>
  </si>
  <si>
    <r>
      <t xml:space="preserve">กิจกรรมหลัก : </t>
    </r>
    <r>
      <rPr>
        <sz val="16"/>
        <rFont val="TH SarabunPSK"/>
        <family val="2"/>
      </rPr>
      <t>อำนวยการ, บริหารงานทั่วไป, ดำเนินการแก้ไขปัญหาร้องทุกข์, บริหารงานบุคคลเบื้องต้น, ประสานงานร่วมกับหน่วยงาน</t>
    </r>
  </si>
  <si>
    <t>หรือส่วนราชการอื่น, จัดประชุม, ดูแลยานพาหนะ</t>
  </si>
  <si>
    <t>เก็บขนมูลฝอย ขนถ่ายปฏิกูล</t>
  </si>
  <si>
    <t>และเก็บขนไขมัน</t>
  </si>
  <si>
    <r>
      <rPr>
        <b/>
        <sz val="16"/>
        <rFont val="TH SarabunPSK"/>
        <family val="2"/>
      </rPr>
      <t xml:space="preserve">กิจกรรมหลัก : </t>
    </r>
    <r>
      <rPr>
        <sz val="16"/>
        <rFont val="TH SarabunPSK"/>
        <family val="2"/>
      </rPr>
      <t>กวาด ล้าง ทำความสะอาดถนน ตรอก ซอย ในพื้นที่เขตและอุปกรณ์ประกอบถนน เช่น ป้ายต่าง ๆ สถานที่สำคัญ และ</t>
    </r>
  </si>
  <si>
    <t>สถานที่จัดงานของส่วนราชการ และชุมชน ฯลฯ</t>
  </si>
  <si>
    <r>
      <rPr>
        <b/>
        <sz val="16"/>
        <rFont val="TH SarabunPSK"/>
        <family val="2"/>
      </rPr>
      <t>วัตถุประสงค์ :</t>
    </r>
    <r>
      <rPr>
        <sz val="16"/>
        <rFont val="TH SarabunPSK"/>
        <family val="2"/>
      </rPr>
      <t xml:space="preserve"> เพื่อให้พื้นที่อยู่อาศัย พื้นที่ประกอบพาณิชยกรรม อุตสาหกรรม มีความสะอาดถูกสุขลักษณะ โดยจัดให้มีการเก็บขนมูลฝอย </t>
    </r>
  </si>
  <si>
    <t>จุดจัดเก็บตามบ้าน ตรอกซอย ตลาดสด ริมถนน บ้านริมคลองโดยทางน้ำ และบริการสูบสิ่งปฏิกูล ดูดไขมัน และขนถ่ายไปยังศูนย์กำจัด</t>
  </si>
  <si>
    <t>มูลฝอยโดยจัดเก็บค่าธรรมเนียม</t>
  </si>
  <si>
    <t>ขนถ่ายสิ่งปฏิกูลในระดับมาก</t>
  </si>
  <si>
    <r>
      <rPr>
        <b/>
        <sz val="16"/>
        <rFont val="TH SarabunPSK"/>
        <family val="2"/>
      </rPr>
      <t>วัตถุประสงค์ :</t>
    </r>
    <r>
      <rPr>
        <sz val="16"/>
        <rFont val="TH SarabunPSK"/>
        <family val="2"/>
      </rPr>
      <t xml:space="preserve"> เพื่อให้พื้นที่เขตมีภูมิทัศน์ที่สวยงามร่มรื่น มีสภาพแวดล้อมที่ดี โดยจัดให้มีการดูแลสวนหย่อม ต้นไม้เกาะกลาง และต้นไม้</t>
    </r>
  </si>
  <si>
    <t>จัดเก็บค่าบริการ</t>
  </si>
  <si>
    <t>ริมทางเท้า ประดับตกแต่งถนนต้อนรับอาคันตุกะ และในวันสำคัญต่าง ๆ ให้บริการตัดแต่งต้นไม้แก่ประชาชน ส่วนราชการที่ร้องขอโดยคิด</t>
  </si>
  <si>
    <r>
      <rPr>
        <b/>
        <sz val="16"/>
        <rFont val="TH SarabunPSK"/>
        <family val="2"/>
      </rPr>
      <t>วัตถุประสงค์ :</t>
    </r>
    <r>
      <rPr>
        <sz val="16"/>
        <rFont val="TH SarabunPSK"/>
        <family val="2"/>
      </rPr>
      <t xml:space="preserve"> เพื่อให้เขตพื้นที่มีความเป็นระเบียบ น่าอยู่อาศัย จัดระเบียบการทำกิจกรรมและการใช้ที่สาธารณะของผู้ประกอบการค้า </t>
    </r>
  </si>
  <si>
    <t xml:space="preserve">หาบเร่และแผงลอยให้เป็นไปด้วยความเรียบร้อย ดูแลความเป็นระเบียบเรียบร้อยตามข้อบัญญัติฯ จัดชุดปฏิบัติการออกตรวจพื้นที่ ตักเตือน </t>
  </si>
  <si>
    <t>ประวัติบุคคลที่มิได้มีสัญชาติไทย</t>
  </si>
  <si>
    <t>จับกุมในกรณีที่พบผู้กระทำความผิด ให้บริการและปฏิบัติการพิเศษในการอำนวยความสะดวกในการจราจร ดูแลความปลอดภัย ตรวจพื้นที่</t>
  </si>
  <si>
    <t>จุดเสี่ยงภัย</t>
  </si>
  <si>
    <r>
      <rPr>
        <b/>
        <sz val="16"/>
        <rFont val="TH SarabunPSK"/>
        <family val="2"/>
      </rPr>
      <t>วัตถุประสงค์ :</t>
    </r>
    <r>
      <rPr>
        <sz val="16"/>
        <rFont val="TH SarabunPSK"/>
        <family val="2"/>
      </rPr>
      <t xml:space="preserve"> เพื่อให้สิ่งก่อสร้างมีความปลอดภัย ถูกสุขลักษณะ ไม่ส่งผลกระทบต่อสิ่งแวดล้อม เพื่อให้การพัฒนาและการขยายตัวของเมือง</t>
    </r>
  </si>
  <si>
    <t>สอดคล้องกับศักยภาพของพื้นที่ ไม่ทำลายสิ่งแวดล้อม เป็นไปอย่างมีแบบแผน เพื่อให้อาคารสาธารณะที่เข้าเกณฑ์ควบคุมมีมาตรฐานและ</t>
  </si>
  <si>
    <t xml:space="preserve">ความปลอดภัยตามที่กฎหมายกำหนด ดูแลที่สาธารณประโยชน์มิให้ถูกรุกล้ำหรือเปลี่ยนแปลงสภาพ        </t>
  </si>
  <si>
    <r>
      <t>กิจกรรมหลัก :</t>
    </r>
    <r>
      <rPr>
        <sz val="16"/>
        <rFont val="TH SarabunPSK"/>
        <family val="2"/>
      </rPr>
      <t xml:space="preserve"> อนุญาตและควบคุมการก่อสร้าง, ตรวจสอบและควบคุมการใช้อาคาร, บังคับใช้กฎหมายอาคาร, อนุญาตตัดคันหิน</t>
    </r>
  </si>
  <si>
    <t>ถมดิน ฯลฯ, ตรวจสอบที่สาธารณะ</t>
  </si>
  <si>
    <r>
      <rPr>
        <b/>
        <sz val="16"/>
        <rFont val="TH SarabunPSK"/>
        <family val="2"/>
      </rPr>
      <t>วัตถุประสงค์ :</t>
    </r>
    <r>
      <rPr>
        <sz val="16"/>
        <rFont val="TH SarabunPSK"/>
        <family val="2"/>
      </rPr>
      <t xml:space="preserve"> เพื่อให้น้ำฝน น้ำปล่อยทิ้งจากบ้านเรือน อาคาร และน้ำปล่อยทิ้งจากแหล่งอื่น ๆ ได้รับการจัดการอย่างเป็นระบบ </t>
    </r>
  </si>
  <si>
    <r>
      <rPr>
        <b/>
        <sz val="16"/>
        <rFont val="TH SarabunPSK"/>
        <family val="2"/>
      </rPr>
      <t>วัตถุประสงค์ :</t>
    </r>
    <r>
      <rPr>
        <sz val="16"/>
        <rFont val="TH SarabunPSK"/>
        <family val="2"/>
      </rPr>
      <t xml:space="preserve">  เพื่อกำหนดทิศทางในการบริหารงาน ควบคุมกำกับ และติดตามการปฏิบัติหน้าที่ของฝ่ายพัฒนาชุมชนและสวัสดิการสังคม</t>
    </r>
  </si>
  <si>
    <t>ให้เป็นไปอย่างมีประสิทธิภาพ ตรงตามวัตถุประสงค์ และสอดคล้องกับนโยบายของผู้บริหาร สนับสนุนการบริหารจัดการของฝ่ายในส่วน</t>
  </si>
  <si>
    <t>ที่เกี่ยวข้องกับงานด้านธุรการ</t>
  </si>
  <si>
    <r>
      <t>กิจกรรมหลัก :</t>
    </r>
    <r>
      <rPr>
        <sz val="16"/>
        <rFont val="TH SarabunPSK"/>
        <family val="2"/>
      </rPr>
      <t xml:space="preserve"> อำนวยการและบริหารงานทั่วไป, ควบคุมการใช้ยานพาหนะ, บริการเบิกจ่ายเงินสวัสดิการ, ทะเบียนและรับจดแจ้ง, </t>
    </r>
  </si>
  <si>
    <t>ประสานงานและให้คำปรึกษา, สำรวจและเยี่ยมชุมชน</t>
  </si>
  <si>
    <r>
      <rPr>
        <b/>
        <sz val="16"/>
        <rFont val="TH SarabunPSK"/>
        <family val="2"/>
      </rPr>
      <t xml:space="preserve">กิจกรรมหลัก : </t>
    </r>
    <r>
      <rPr>
        <sz val="16"/>
        <rFont val="TH SarabunPSK"/>
        <family val="2"/>
      </rPr>
      <t>พัฒนาศักยภาพชุมชน, สภาเยาวชนกรุงเทพมหานคร, ศูนย์พัฒนาเด็กก่อนวัยเรียน, จัดกิจกรรมวันสำคัญและส่งเสริม</t>
    </r>
  </si>
  <si>
    <t>วัฒนธรรมประเพณี, พิพิธภัณฑ์ท้องถิ่น, บ้านหนังสือ, กิจกรรมลานกีฬา, สอนแอโรบิค</t>
  </si>
  <si>
    <r>
      <rPr>
        <b/>
        <sz val="16"/>
        <rFont val="TH SarabunPSK"/>
        <family val="2"/>
      </rPr>
      <t>วัตถุประสงค์ :</t>
    </r>
    <r>
      <rPr>
        <sz val="16"/>
        <rFont val="TH SarabunPSK"/>
        <family val="2"/>
      </rPr>
      <t xml:space="preserve">  เพื่อส่งเสริม สนับสนุนให้ประชาชนมีขีดความสามารถในการบริหารจัดการปัญหาชุมชน ตระหนักถึงคุณค่าทาง</t>
    </r>
  </si>
  <si>
    <t>ศิลปวัฒนธรรม ภูมิปัญญาท้องถิ่น เด็กและเยาวชนได้แลกเปลี่ยนความรู้ และประสบการณ์ เตรียมความพร้อมเด็กก่อนวัยเรียน สำหรับ</t>
  </si>
  <si>
    <t>การเข้าสู่ระบบการศึกษาภาคบังคับ รวมทั้งส่งเสริมการออกกำลังกาย เล่นกีฬาและแหล่งค้นหาความรู้</t>
  </si>
  <si>
    <r>
      <rPr>
        <b/>
        <sz val="16"/>
        <rFont val="TH SarabunPSK"/>
        <family val="2"/>
      </rPr>
      <t xml:space="preserve">กิจกรรมหลัก : </t>
    </r>
    <r>
      <rPr>
        <sz val="16"/>
        <rFont val="TH SarabunPSK"/>
        <family val="2"/>
      </rPr>
      <t>ซ่อมแซมผิวจราจรด้วยแอลฟัลด์, ซ่อมแซมทางเท้าและป้าย, บำรุงรักษาซ่อมแซมไฟฟ้าสาธารณะ, บำรุงรักษา/บริการ</t>
    </r>
  </si>
  <si>
    <t>เครื่องจักรกล</t>
  </si>
  <si>
    <t xml:space="preserve">เพิ่มขึ้นร้อยละ </t>
  </si>
  <si>
    <r>
      <rPr>
        <b/>
        <sz val="16"/>
        <rFont val="TH SarabunPSK"/>
        <family val="2"/>
      </rPr>
      <t>วัตถุประสงค์ :</t>
    </r>
    <r>
      <rPr>
        <sz val="16"/>
        <rFont val="TH SarabunPSK"/>
        <family val="2"/>
      </rPr>
      <t xml:space="preserve"> เพื่อกำหนดทิศทางในการบริหารงาน ควบคุมกำกับ และติดตามประเมินผลการปฏิบัติหน้าที่ของฝ่ายสิ่งแวดล้อมและ</t>
    </r>
  </si>
  <si>
    <t>สุขาภิบาลให้เป็นไปอย่างมีประสิทธิภาพตรงตามวัตถุประสงค์ และสอดคล้องกับนโยบายของผู้บริหาร สนับสนุนการบริหารจัดการของฝ่าย</t>
  </si>
  <si>
    <t>ในส่วนที่เกี่ยวข้องกับงานธุรการทั่วไปใบอนุญาตและหนังสือรับรองการแจ้งตาม พรบ.การสาธารณสุขและกฎหมายที่เกี่ยวข้อง รวมถึงการ</t>
  </si>
  <si>
    <t>จดทะเบียนสุนัขและออกบัตรประจำตัวสัตว์เลี้ยง</t>
  </si>
  <si>
    <r>
      <rPr>
        <b/>
        <sz val="16"/>
        <rFont val="TH SarabunPSK"/>
        <family val="2"/>
      </rPr>
      <t>วัตถุประสงค์ :</t>
    </r>
    <r>
      <rPr>
        <sz val="16"/>
        <rFont val="TH SarabunPSK"/>
        <family val="2"/>
      </rPr>
      <t xml:space="preserve">  เพื่อให้ประชาชนได้บริโภคอาหารปรุงสำเร็จที่ปลอดภัยปราศจากการปนเปื้อนสารเคมีอันตรายและเชื้อโรคในระบบทางเดิน</t>
    </r>
  </si>
  <si>
    <r>
      <t xml:space="preserve">กิจกรรมหลัก : </t>
    </r>
    <r>
      <rPr>
        <sz val="16"/>
        <rFont val="TH SarabunPSK"/>
        <family val="2"/>
      </rPr>
      <t>ออก/ต่อใบอนุญาต, ลงพื้นที่ตรวจ/ระงับเหตุรับแจ้ง, ลงพื้นที่ตรวจตามแผน, ส่งเสริมความรู้ผู้สัมผัสอาหาร, ดำเนินการบังคับ</t>
    </r>
  </si>
  <si>
    <t>ใช้กฎหมายสาธารณสุขและสิ่งแวดล้อม</t>
  </si>
  <si>
    <r>
      <rPr>
        <b/>
        <sz val="16"/>
        <rFont val="TH SarabunPSK"/>
        <family val="2"/>
      </rPr>
      <t>วัตถุประสงค์ :</t>
    </r>
    <r>
      <rPr>
        <sz val="16"/>
        <rFont val="TH SarabunPSK"/>
        <family val="2"/>
      </rPr>
      <t xml:space="preserve"> เพื่อลดความเสี่ยงในการแพร่โรค เหตุเดือดร้อนรำคาญ และความไม่ปลอดภัยที่เกิดจากแมลงและสัตว์นำโรค รวมทั้งให้</t>
    </r>
  </si>
  <si>
    <t>ประชาชนรู้จักป้องกันตนเองและหลีกเลี่ยงปัจจัยเสี่ยงที่จะเกิดโรคติดต่อตามฤดูกาล โรคเอดส์ โรคติดต่อทางเพศสัมพันธ์ วัณโรค ฯลฯ</t>
  </si>
  <si>
    <t>และส่งต่อผู้ติดเชื้อหรือผู้ป่วยเข้าสู่ระบบการรักษา</t>
  </si>
  <si>
    <r>
      <rPr>
        <b/>
        <sz val="16"/>
        <rFont val="TH SarabunPSK"/>
        <family val="2"/>
      </rPr>
      <t>กิจกรรมหลัก :</t>
    </r>
    <r>
      <rPr>
        <sz val="16"/>
        <rFont val="TH SarabunPSK"/>
        <family val="2"/>
      </rPr>
      <t xml:space="preserve"> ควบคุมพาหะและแหล่งนำโรค, รณรงค์การกำจัดและควบคุมลูกน้ำยุงลาย,  รณรงค์ป้องกันโรคติดต่อตามฤดูกาล, ประสาน</t>
    </r>
  </si>
  <si>
    <t>สารเคมีรั่ว การทำงานผิดกฎหมาย</t>
  </si>
  <si>
    <t>การส่งเสริมความรู้ด้าน</t>
  </si>
  <si>
    <t>อาชีวอนามัยและความปลอดภัย</t>
  </si>
  <si>
    <t>ใบอนุญาตจัดตั้งสถานที่</t>
  </si>
  <si>
    <t>รณรงค์ป้องกันการติดเชื้อเอดส์</t>
  </si>
  <si>
    <t>และโรคติดต่อทางเพศสัมพันธ์</t>
  </si>
  <si>
    <r>
      <rPr>
        <b/>
        <sz val="16"/>
        <rFont val="TH SarabunPSK"/>
        <family val="2"/>
      </rPr>
      <t>วัตถุประสงค์ :</t>
    </r>
    <r>
      <rPr>
        <sz val="16"/>
        <rFont val="TH SarabunPSK"/>
        <family val="2"/>
      </rPr>
      <t xml:space="preserve"> เพื่อกำหนดทิศทางในการบริหารงาน ควบคุมกำกับ และติดตามประเมินผลการปฏิบัติหน้าที่ของฝ่ายการศึกษาให้เป็นไป</t>
    </r>
  </si>
  <si>
    <r>
      <t xml:space="preserve">กิจกรรมหลัก : </t>
    </r>
    <r>
      <rPr>
        <sz val="16"/>
        <rFont val="TH SarabunPSK"/>
        <family val="2"/>
      </rPr>
      <t>อำนวยการและบริหารงานทั่วไป, ควบคุมการใช้ยานพาหนะ, บริหารการศึกษา ได้แก่ การตรวจเยี่ยมสถานศึกษา การจัด</t>
    </r>
  </si>
  <si>
    <t>ประชุมผู้บริหารสถานศึกษา จัดประชุมครู จัดทำทะเบียนเด็กครบเกณฑ์ ติดตามเด็กครบเกณฑ์ให้เข้ารับการศึกษา และจัดหาสถานศึกษา</t>
  </si>
  <si>
    <t>ให้แก่เด็กครบเกณฑ์ ดำเนินการเรื่องร้องทุกข์</t>
  </si>
  <si>
    <r>
      <rPr>
        <b/>
        <sz val="16"/>
        <rFont val="TH SarabunPSK"/>
        <family val="2"/>
      </rPr>
      <t>วัตถุประสงค์ :</t>
    </r>
    <r>
      <rPr>
        <sz val="16"/>
        <rFont val="TH SarabunPSK"/>
        <family val="2"/>
      </rPr>
      <t xml:space="preserve"> เพื่อให้นักเรียนทุกคนได้รับการสอนที่ได้มาตรฐานตามหลักสูตรที่สถานศึกษากำหนด อันเป็นการสนับสนุนให้นักเรียน</t>
    </r>
  </si>
  <si>
    <t>นำศักยภาพที่มีอยู่มาใช้ได้อย่างเต็มความสามารถ และประสบความสำเร็จตามเกณฑ์การศึกษาที่ตั้งไว้ เพื่อพัฒนา ติดตามและประเมินผล</t>
  </si>
  <si>
    <t xml:space="preserve"> </t>
  </si>
  <si>
    <r>
      <rPr>
        <b/>
        <sz val="16"/>
        <color theme="1"/>
        <rFont val="TH SarabunPSK"/>
        <family val="2"/>
      </rPr>
      <t xml:space="preserve">กิจกรรมหลัก : </t>
    </r>
    <r>
      <rPr>
        <sz val="16"/>
        <color theme="1"/>
        <rFont val="TH SarabunPSK"/>
        <family val="2"/>
      </rPr>
      <t xml:space="preserve">จัดกิจกรรมอบรมเพื่อพัฒนาศักยภาพอาสาสมัครกรุงเทพมหานครเฝ้าระวังภัยและยาเสพติดรายเดิม และรายใหม่เพิ่มขึ้น
</t>
    </r>
  </si>
  <si>
    <t>ชุมชนละ 1 คน และจัดกิจกรรมของอาสาสมัครกรุงเทพมหานครเฝ้าระวังภัยและยาเสพติดเพื่อรณรงค์ ป้องกันและแก้ไขปัญหายาเสพติด</t>
  </si>
  <si>
    <t>ในพื้นที่กรุงเทพมหานคร</t>
  </si>
  <si>
    <t xml:space="preserve">
</t>
  </si>
  <si>
    <r>
      <rPr>
        <b/>
        <sz val="16"/>
        <color theme="1"/>
        <rFont val="TH SarabunPSK"/>
        <family val="2"/>
      </rPr>
      <t xml:space="preserve">กิจกรรมหลัก : </t>
    </r>
    <r>
      <rPr>
        <sz val="16"/>
        <color theme="1"/>
        <rFont val="TH SarabunPSK"/>
        <family val="2"/>
      </rPr>
      <t>ช่วยเหลือสงเคราะห์แก่ผู้ที่ประสบปัญหาความเดือดร้อน ตามระเบียบกรุงเทพมหานครว่าด้วยค่าใช้จ่ายในการจัดสวัสดิการ</t>
    </r>
  </si>
  <si>
    <r>
      <rPr>
        <b/>
        <sz val="16"/>
        <color theme="1"/>
        <rFont val="TH SarabunPSK"/>
        <family val="2"/>
      </rPr>
      <t>วัตถุประสงค์</t>
    </r>
    <r>
      <rPr>
        <sz val="16"/>
        <color theme="1"/>
        <rFont val="TH SarabunPSK"/>
        <family val="2"/>
      </rPr>
      <t xml:space="preserve"> : สอดคล้องกับประเด็นยุทธศาสตร์ที่ 3 การลดความเหลื่อมล้ำด้วยการบริหารเมืองรูปแบบอารยะสำหรับทุกคน ยุทธศาสตร์
</t>
    </r>
  </si>
  <si>
    <t>ย่อยที่ 3.3 การศึกษาสำหรับทุกคน เป้าประสงค์ที่ 3.3.7 ศึกษาและพัฒนาเนื้อหาการเรียนรู้ตามอัธยาศัยที่สอดคล้องกับความต้องการ</t>
  </si>
  <si>
    <t xml:space="preserve">ของประชาชนแต่ละช่วงวัยและกลุ่มเป้าหมายในพื้นที่กรุงเทพมหานคร กลยุทธ์ที่ 3.3.7.2 นำข้อมูลที่ได้จากการสำรวจมาดำเนินการพัฒนา
</t>
  </si>
  <si>
    <t xml:space="preserve">เนื้อหาการเรียนรู้ตามอัธยาศัยที่สอดคล้องกับความต้องการของประชาชนแต่ละช่วงวัยและกลุ่มเป้าหมายในพื้นที่กรุงเทพมหานคร </t>
  </si>
  <si>
    <r>
      <rPr>
        <b/>
        <sz val="16"/>
        <color theme="1"/>
        <rFont val="TH SarabunPSK"/>
        <family val="2"/>
      </rPr>
      <t>กิจกรรมหลัก :</t>
    </r>
    <r>
      <rPr>
        <sz val="16"/>
        <color theme="1"/>
        <rFont val="TH SarabunPSK"/>
        <family val="2"/>
      </rPr>
      <t xml:space="preserve"> ดำเนินการตรวจประเมินสถานประกอบการอาหารและตรวจวิเคราะห์การปนเปื้อนเชื้อโรคและสารพิษในอาหารและน้ำ 
</t>
    </r>
  </si>
  <si>
    <t xml:space="preserve">เพื่อส่งเสริมให้สถานประกอบการอาหารมีการพัฒนาผ่านเกณฑ์มาตรฐานอาหารปลอดภัยของกรุงเทพมหานคร จัดกิจกรรมประชาสัมพันธ์
</t>
  </si>
  <si>
    <t>ให้ความรู้ด้านสุขาภิบาลอาหารแก่ผู้ประกอบการอาหารในพื้นที่ดำเนินกิจกรรมเครือข่ายงานสุขาภิบาลอาหารในโรงเรียน และดำเนิน</t>
  </si>
  <si>
    <t>กิจกรรมพัฒนาตลาดสะอาดได้มาตรฐานอาหารปลอดภัย</t>
  </si>
  <si>
    <r>
      <rPr>
        <b/>
        <sz val="16"/>
        <color theme="1"/>
        <rFont val="TH SarabunPSK"/>
        <family val="2"/>
      </rPr>
      <t xml:space="preserve">กิจกรรมหลัก : </t>
    </r>
    <r>
      <rPr>
        <sz val="16"/>
        <color theme="1"/>
        <rFont val="TH SarabunPSK"/>
        <family val="2"/>
      </rPr>
      <t xml:space="preserve">จัดกิจกรรมรณรงค์ป้องกันการสูบบุหรี่
</t>
    </r>
  </si>
  <si>
    <t xml:space="preserve">2. ค่าจ้างประจำ	</t>
  </si>
  <si>
    <t xml:space="preserve">3. ค่าจ้างชั่วคราว	</t>
  </si>
  <si>
    <t>1. เงินเดือน</t>
  </si>
  <si>
    <t xml:space="preserve">4. ค่าตอบแทน ใช้สอยและวัสดุ	</t>
  </si>
  <si>
    <t>เครื่องคอมพิวเตอร์ สำหรับงานสำนักงาน</t>
  </si>
  <si>
    <t>(จอแสดงภาพขนาดไม่น้อยกว่า 19 นิ้ว)</t>
  </si>
  <si>
    <t>พร้อมโปรแกรมระบบปฏิบัติการ (OS) แบบ GGWA</t>
  </si>
  <si>
    <t xml:space="preserve">(จอแสดงภาพขนาดไม่น้อยกว่า 19 นิ้ว) </t>
  </si>
  <si>
    <t>3. งบรายจ่ายอื่น</t>
  </si>
  <si>
    <t xml:space="preserve">ค่าใช้จ่ายในการสัมมนาเพื่อพัฒนาองค์การ </t>
  </si>
  <si>
    <t>ค่าใช้จ่ายโครงการอาสาสมัครกรุงเทพมหานคร</t>
  </si>
  <si>
    <t xml:space="preserve">ด้านการป้องกันและแก้ไขปัญหายาและสารเสพติด </t>
  </si>
  <si>
    <t>เครื่องปรับอากาศ แบบแยกส่วน (ราคารวมค่าติดตั้ง)</t>
  </si>
  <si>
    <t xml:space="preserve">แบบตั้งพื้นหรือแบบแขวน ขนาด 32,000 บีทียู 2 เครื่อง </t>
  </si>
  <si>
    <t>ค่าตอบแทน ใช้สอยและวัสดุ</t>
  </si>
  <si>
    <t>ค่าวัสดุ</t>
  </si>
  <si>
    <t>ค่าใช้จ่ายในการซ่อมแซมบำรุงรักษาถนน ตรอก ซอย</t>
  </si>
  <si>
    <t>ของประชาชน</t>
  </si>
  <si>
    <t xml:space="preserve">1. ค่าตอบแทน </t>
  </si>
  <si>
    <t>2. ค่าใช้สอย</t>
  </si>
  <si>
    <t>3. ค่าวัสดุ</t>
  </si>
  <si>
    <t xml:space="preserve">โครงการจัดสวัสดิการ การสงเคราะห์ช่วยเหลือเด็ก สตรี ครอบครัว </t>
  </si>
  <si>
    <t>ผู้ด้อยโอกาส ผู้สูงอายุและคนพิการ</t>
  </si>
  <si>
    <t xml:space="preserve">ค่าใช้จ่ายในการจัดสวัสดิการ การสงเคราะห์ช่วยเหลือเด็ก </t>
  </si>
  <si>
    <t xml:space="preserve">สตรี ครอบครัว ผู้ด้อยโอกาส ผู้สูงอายุและคนพิการ </t>
  </si>
  <si>
    <t>2. งบรายจ่ายอื่น</t>
  </si>
  <si>
    <t>ค่าใช้จ่ายโครงการกรุงเทพฯ เมืองแห่งสุขาภิบาล</t>
  </si>
  <si>
    <t xml:space="preserve">สิ่งแวดล้อมที่ดี สะอาด ปลอดภัย </t>
  </si>
  <si>
    <t xml:space="preserve">โครงการกรุงเทพฯ เมืองอาหารปลอดภัย </t>
  </si>
  <si>
    <t>ค่าใช้จ่ายในการบูรณาการความร่วมมือในการพัฒนา</t>
  </si>
  <si>
    <t>ประสิทธิภาพการแก้ไขปัญหาโรคไข้เลือดออก</t>
  </si>
  <si>
    <t xml:space="preserve">ในพื้นที่กรุงเทพมหานคร </t>
  </si>
  <si>
    <t xml:space="preserve">โครงการกรุงเทพมหานครเขตปลอดบุหรี่ </t>
  </si>
  <si>
    <t xml:space="preserve">แบบตั้งพื้นหรือแบบแขวน ขนาด 40,000 บีทียู 2 เครื่อง </t>
  </si>
  <si>
    <t>โรงเรียนบางเขน (ไว้สาลีอนุสรณ์)</t>
  </si>
  <si>
    <t>โรงเรียนทุ่งสองห้อง (คุปตัษเฐียรอุทิศ)</t>
  </si>
  <si>
    <t xml:space="preserve">(1) โทรทัศน์ แอล อี ดี (LED TV) แบบ Smart TV
</t>
  </si>
  <si>
    <t xml:space="preserve">     ขนาด 50 นิ้ว 1 เครื่อง </t>
  </si>
  <si>
    <t>(2) จักรทำลวดลาย 10 คัน</t>
  </si>
  <si>
    <t xml:space="preserve">(3) ตู้เย็น ขนาด 9 คิวบิกฟุต 1 ตู้ </t>
  </si>
  <si>
    <t>โรงเรียนเคหะทุ่งสองห้องวิทยา 1</t>
  </si>
  <si>
    <t xml:space="preserve">(1) โต๊ะเรียนและเก้าอี้เรียน ระดับ 4 300 ชุด 
</t>
  </si>
  <si>
    <t xml:space="preserve">(2) โต๊ะเรียนและเก้าอี้เรียน ระดับ 6 372 ชุด 
</t>
  </si>
  <si>
    <t xml:space="preserve">(3) โต๊ะเก้าอี้สแตนเลสสำหรับโรงอาหาร 120 ชุด </t>
  </si>
  <si>
    <t xml:space="preserve">(1) ทุนอาหารกลางวันนักเรียน </t>
  </si>
  <si>
    <t>(2) ค่าอาหารเช้าของนักเรียนในโรงเรียนสังกัดกรุงเทพมหานคร</t>
  </si>
  <si>
    <t>ชดใช้เงินยืมเงินสะสมปี 2564 เพื่อทดรองจ่ายเป็นเงินเดือน</t>
  </si>
  <si>
    <t>และค่าจ้างประจำ ค่าจ้างชั่วคราว และเงินอื่นที่เบิกจ่าย</t>
  </si>
  <si>
    <t>ในลักษณะเดียวกัน สำหรับงวดเดือนกรกฎาคม - สิงหาคม 2564</t>
  </si>
  <si>
    <t>โครงการตามแผนยุทธศาสตร์</t>
  </si>
  <si>
    <t>โครงการตามแผนยุทธศาสตร์บูรณาการ</t>
  </si>
  <si>
    <t>(1) เครื่องคอมพิวเตอร์ สำหรับงานสำนักงาน</t>
  </si>
  <si>
    <t xml:space="preserve">     (จอแสดงภาพขนาดไม่น้อยกว่า 19 นิ้ว)</t>
  </si>
  <si>
    <t xml:space="preserve">     พร้อมโปรแกรมระบบปฏิบัติการ (OS) แบบ GGWA</t>
  </si>
  <si>
    <t>(2) เครื่องคอมพิวเตอร์ สำหรับงานประมวลผล แบบที่ 2</t>
  </si>
  <si>
    <t xml:space="preserve">     (จอแสดงภาพขนาดไม่น้อยกว่า 19 นิ้ว) </t>
  </si>
  <si>
    <t xml:space="preserve">(1) ค่าใช้จ่ายในการฝึกอบรมอาสาสมัครป้องกันภัย
</t>
  </si>
  <si>
    <t xml:space="preserve">     ฝ่ายพลเรือน (หลักสูตรทบทวน) </t>
  </si>
  <si>
    <t>(2) ค่าใช้จ่ายเกี่ยวกับการสนับสนุนกิจการอาสาสมัคร</t>
  </si>
  <si>
    <t xml:space="preserve">     ป้องกันภัยฝ่ายพลเรือน </t>
  </si>
  <si>
    <t>(1) เครื่องพิมพ์เลเซอร์ หรือ LED ขาวดำ ชนิด Network</t>
  </si>
  <si>
    <t xml:space="preserve">     แบบที่ 1 (28 หน้า/นาที) 1 เครื่อง</t>
  </si>
  <si>
    <t>(2) เครื่องทำน้ำร้อน-น้ำเย็น แบบต่อท่อ ขนาด 2 ก๊อก</t>
  </si>
  <si>
    <t xml:space="preserve">     1 เครื่อง</t>
  </si>
  <si>
    <t xml:space="preserve">(1) เครื่องคอมพิวเตอร์ สำหรับงานสำนักงาน
</t>
  </si>
  <si>
    <t xml:space="preserve">(2) เครื่องพิมพ์เลเซอร์ หรือ LED ขาวดำ ชนิด Network
</t>
  </si>
  <si>
    <t xml:space="preserve">(3) เก้าอี้ทำงาน ระดับปฏิบัติงาน, ปฏิบัติการ, </t>
  </si>
  <si>
    <t xml:space="preserve">     (จอแสดงภาพขนาดไม่น้อยกว่า 19 นิ้ว) 
</t>
  </si>
  <si>
    <t xml:space="preserve">     พร้อมโปรแกรมระบบปฏิบัติการ (OS) แบบ GGWA
</t>
  </si>
  <si>
    <t xml:space="preserve">     ชำนาญงาน, อาวุโส, ชำนาญการ 4 ตัว</t>
  </si>
  <si>
    <t xml:space="preserve">(1) เครื่องปรับอากาศ แบบแยกส่วน (ราคารวมค่าติดตั้ง) </t>
  </si>
  <si>
    <t xml:space="preserve">     แบบตั้งพื้นหรือแบบแขวน ขนาด 36,000 บีทียู 3 เครื่อง</t>
  </si>
  <si>
    <t>(2) เครื่องคอมพิวเตอร์ สำหรับงานสำนักงาน</t>
  </si>
  <si>
    <t>(1) ค่าใช้จ่ายในการส่งเสริมการแปรรูปมูลฝอยอินทรีย์</t>
  </si>
  <si>
    <t xml:space="preserve">     เพื่อนำมาใช้ประโยชน์ </t>
  </si>
  <si>
    <t xml:space="preserve">(2) ค่าใช้จ่ายโครงการอาสาสมัครชักลากมูลฝอยในชุมชน </t>
  </si>
  <si>
    <t>(1) เครื่องสูบน้ำแบบหอยโข่ง เครื่องยนต์ดีเซล</t>
  </si>
  <si>
    <t xml:space="preserve">(3) เครื่องฉีดน้ำแรงดันสูง เครื่องยนต์เบนซิน
</t>
  </si>
  <si>
    <t xml:space="preserve">     แรงดันน้ำสูงสุดไม่น้อยกว่า 160 บาร์ พร้อมอุปกรณ์ 1 ชุด</t>
  </si>
  <si>
    <t xml:space="preserve">(2) เก้าอี้ทำงาน ระดับปฏิบัติงาน, ปฏิบัติการ, </t>
  </si>
  <si>
    <t xml:space="preserve">     ชำนาญงาน, อาวุโส, ชำนาญการ 3 ตัว </t>
  </si>
  <si>
    <t>(1) ค่าใช้จ่ายในการสนับสนุนการดำเนินงาน</t>
  </si>
  <si>
    <t xml:space="preserve">     ของคณะกรรมการชุมชน </t>
  </si>
  <si>
    <t>(2) ค่าใช้จ่ายศูนย์ประสานงานธนาคารสมอง</t>
  </si>
  <si>
    <t xml:space="preserve">     ของกรุงเทพมหานคร</t>
  </si>
  <si>
    <t>(3) ค่าใช้จ่ายในการสนับสนุนเจ้าหน้าที่เพื่อปฏิบัติงาน</t>
  </si>
  <si>
    <t xml:space="preserve">     ด้านเด็ก สตรี ผู้สูงอายุ คนพิการและผู้ด้อยโอกาส </t>
  </si>
  <si>
    <t>(4) ค่าใช้จ่ายในการจ้างอาสาสมัครเจ้าหน้าที่ปฏิบัติงาน</t>
  </si>
  <si>
    <t xml:space="preserve">     ด้านพัฒนาสังคม </t>
  </si>
  <si>
    <t xml:space="preserve">(5) ค่าใช้จ่ายในการส่งเสริมกิจการสภาเด็กและเยาวชน
</t>
  </si>
  <si>
    <t xml:space="preserve">     กรุงเทพมหานคร </t>
  </si>
  <si>
    <t xml:space="preserve">(6) ค่าใช้จ่ายในการส่งเสริมกิจกรรมสโมสรกีฬาและลานกีฬา </t>
  </si>
  <si>
    <t xml:space="preserve">(7) ค่าใช้จ่ายในการจัดกิจกรรมการออกกำลังกาย </t>
  </si>
  <si>
    <t xml:space="preserve">(8) ค่าใช้จ่ายในการดำเนินงานศูนย์บริการและถ่ายทอด
</t>
  </si>
  <si>
    <t xml:space="preserve">     เทคโนโลยีการเกษตร </t>
  </si>
  <si>
    <t xml:space="preserve">(9) ค่าใช้จ่ายโครงการรู้ใช้ รู้เก็บ คนกรุงเทพฯ ชีวิตมั่นคง </t>
  </si>
  <si>
    <t>(10) ค่าใช้จ่ายในการส่งเสริมพัฒนาการเด็กก่อนวัยเรียน</t>
  </si>
  <si>
    <t xml:space="preserve">      ในศูนย์พัฒนาเด็กก่อนวัยเรียนกรุงเทพมหานคร </t>
  </si>
  <si>
    <t xml:space="preserve">(11) ค่าใช้จ่ายในการฝึกอบรมวิชาชีพเสริมรายได้ </t>
  </si>
  <si>
    <t>(12) ค่าใช้จ่ายในการจัดงานวันสำคัญ อนุรักษ์ สืบสาน</t>
  </si>
  <si>
    <t xml:space="preserve">      วัฒนธรรมประเพณี </t>
  </si>
  <si>
    <t>(13) ค่าใช้จ่ายในการจ้างงานคนพิการเพื่อปฏิบัติงาน</t>
  </si>
  <si>
    <t xml:space="preserve">(2) ตู้เหล็กเก็บเอกสารแบบรางเลื่อน ระบบมือผลัก 1 ชุด
</t>
  </si>
  <si>
    <t xml:space="preserve">(1) ค่าใช้จ่ายในการประชุมครู </t>
  </si>
  <si>
    <t xml:space="preserve">(2) ค่าใช้จ่ายในการฝึกอบรมนายหมู่ลูกเสือสามัญ สามัญรุ่นใหญ่
</t>
  </si>
  <si>
    <t xml:space="preserve">     และหัวหน้าหน่วยยุวกาชาด</t>
  </si>
  <si>
    <t>(3) ค่าใช้จ่ายในการจัดประชุมสัมมนาคณะกรรมการสถานศึกษา</t>
  </si>
  <si>
    <t xml:space="preserve">     ขั้นพื้นฐานโรงเรียนสังกัดกรุงเทพมหานคร </t>
  </si>
  <si>
    <t xml:space="preserve">(4) ค่าใช้จ่ายในการสัมมนาประธานกรรมการเครือข่ายผู้ปกครอง </t>
  </si>
  <si>
    <t xml:space="preserve">     เพื่อพัฒนาโรงเรียนสังกัดกรุงเทพมหานคร </t>
  </si>
  <si>
    <t>(5) ค่าใช้จ่ายในการส่งเสริมสนับสนุนให้นักเรียนสร้างสรรค์</t>
  </si>
  <si>
    <t xml:space="preserve">     ผลงานเพื่อการเรียนรู้ </t>
  </si>
  <si>
    <t xml:space="preserve">(6) ค่าใช้จ่ายโครงการเกษตรปลอดสารพิษ </t>
  </si>
  <si>
    <t>(7) ค่าใช้จ่ายในการพัฒนาคุณภาพการดำเนินงานศูนย์วิชาการเขต</t>
  </si>
  <si>
    <t xml:space="preserve">     โรงเรียนสังกัดกรุงเทพมหานคร </t>
  </si>
  <si>
    <t xml:space="preserve">(9) ค่าใช้จ่ายในการสอนภาษาจีน </t>
  </si>
  <si>
    <t xml:space="preserve">(10) ค่าใช้จ่ายโครงการภาษาอังกฤษเพื่อทักษะชีวิต </t>
  </si>
  <si>
    <t xml:space="preserve">(11) ค่าใช้จ่ายในการสนับสนุนการสอนในศูนย์ศึกษาพระพุทธศาสนาวันอาทิตย์ </t>
  </si>
  <si>
    <t xml:space="preserve">(12) ค่าใช้จ่ายในการเสริมสร้างศักยภาพของเด็กและเยาวชน </t>
  </si>
  <si>
    <t xml:space="preserve">      สยามบรมราชกุมารี</t>
  </si>
  <si>
    <t xml:space="preserve">(13) ค่าใช้จ่ายในการอนุรักษ์พันธุกรรมพืชอันเนื่องมาจากพระราชดำริ </t>
  </si>
  <si>
    <t xml:space="preserve">      โดยกรุงเทพมหานคร ปี 2566 </t>
  </si>
  <si>
    <t xml:space="preserve">(14) ค่าใช้จ่ายในการพัฒนาคุณภาพเครือข่ายโรงเรียนสังกัดกรุงเทพมหานคร
 </t>
  </si>
  <si>
    <t xml:space="preserve">(15) ค่าใช้จ่ายในพิธีทบทวนคำปฏิญาณและสวนสนามลูกเสือกรุงเทพมหานคร </t>
  </si>
  <si>
    <t>(16) ค่าใช้จ่ายในพิธีปฏิญาณตนและสวนสนามยุวกาชาดกรุงเทพมหานคร</t>
  </si>
  <si>
    <t>(17) ค่าใช้จ่ายในการส่งเสริมกีฬานักเรียนสังกัดกรุงเทพมหานคร</t>
  </si>
  <si>
    <t>(18) ค่าใช้จ่ายโครงการว่ายน้ำเป็น เล่นน้ำได้ปลอดภัย</t>
  </si>
  <si>
    <t xml:space="preserve">(19) ค่าใช้จ่ายในการเปิดโลกกว้างสร้างเส้นทางสู่อาชีพ </t>
  </si>
  <si>
    <t xml:space="preserve">     ที่มีลิขสิทธิ์ถูกต้องตามกฎหมาย 6 เครื่อง </t>
  </si>
  <si>
    <t xml:space="preserve">     ที่มีลิขสิทธิ์ถูกต้องตามกฎหมาย 2 เครื่อง </t>
  </si>
  <si>
    <t xml:space="preserve">     ที่มีลิขสิทธิ์ถูกต้องตามกฎหมาย 3 เครื่อง</t>
  </si>
  <si>
    <t xml:space="preserve">     ที่มีลิขสิทธิ์ถูกต้องตามกฎหมาย 10 เครื่อง</t>
  </si>
  <si>
    <t xml:space="preserve">ที่มีลิขสิทธิ์ถูกต้องตามกฎหมาย 1 เครื่อง </t>
  </si>
  <si>
    <t xml:space="preserve">     สูบน้ำได้ 3,800 ลิตรต่อนาที พร้อมชุดโครงแท่น </t>
  </si>
  <si>
    <t>และสิ่งสาธารณประโยชน์ เพื่อแก้ไขปัญหาความเดือดร้อน</t>
  </si>
  <si>
    <t xml:space="preserve">     ที่มีลิขสิทธิ์ถูกต้องตามกฎหมาย 3 เครื่อง </t>
  </si>
  <si>
    <t>ที่มีลิขสิทธิ์ถูกต้องตามกฎหมาย 2 เครื่อง</t>
  </si>
  <si>
    <t>(8) ค่าใช้จ่ายตามโครงการเรียนฟรี เรียนดี อย่างมีคุณภาพ</t>
  </si>
  <si>
    <t xml:space="preserve">      สมเด็จพระเทพรัตนราชสุดาฯ สยามบรมราชกุมารี สนองพระราชดำริ</t>
  </si>
  <si>
    <t>จารีตประเพณี ภูมิปัญญาท้องถิ่น และวัฒนธรรมอันดีของท้องถิ่น การปรับปรุง แหล่งชุมชนแออัดและการจัดการเกี่ยวกับที่อยู่อาศัย การจัด</t>
  </si>
  <si>
    <t>ให้มีและบำรุงรักษาสถานที่พักผ่อนหย่อนใจ การส่งเสริมกีฬา การออกกำลังกายเพื่อสุขภาพ การส่งเสริมประชาธิปไตย ความเสมอภาค และ</t>
  </si>
  <si>
    <t>สิทธิเสรีภาพของประชาชน การส่งเสริมการมีส่วนร่วมของราษฎร การรักษาความสะอาดและความเป็นระเบียบเรียบร้อย และการอนามัย</t>
  </si>
  <si>
    <t xml:space="preserve">โรงมหรสพ และสาธารณสถานอื่น ๆ การคุ้มครอง ดูแลบำรุงรักษาและการใช้ประโยชน์ที่ดิน ทรัพยากรธรรมชาติและสิ่งแวดล้อม </t>
  </si>
  <si>
    <t>การผังเมือง การวิศวกรรมจราจร การดูแลรักษาที่และทางสาธารณะ การควบคุมอาคาร การป้องกันและบรรเทาสาธารณภัย การส่งเสริม</t>
  </si>
  <si>
    <t>และสนับสนุนการป้องกันและรักษาความปลอดภัยในชีวิตและทรัพย์สิน การจัดการสิ่งแวดล้อมและมลพิษ การจัดเก็บรายได้ การบังคับการ</t>
  </si>
  <si>
    <t>ให้เป็นไปตามข้อบัญญัติกรุงเทพมหานครหรือกฎหมายอื่นที่กำหนดให้เป็นอำนาจหน้าที่ของกรุงเทพมหานคร</t>
  </si>
  <si>
    <r>
      <rPr>
        <b/>
        <sz val="16"/>
        <rFont val="TH SarabunPSK"/>
        <family val="2"/>
      </rPr>
      <t xml:space="preserve">วัตถุประสงค์ </t>
    </r>
    <r>
      <rPr>
        <sz val="16"/>
        <rFont val="TH SarabunPSK"/>
        <family val="2"/>
      </rPr>
      <t xml:space="preserve">: เพื่อรักษาความสงบเรียบร้อยในภารกิจของฝ่ายพลเรือน ทำหน้าที่เกี่ยวกับการปกครองท้องที่การทะเบียนปกครอง 
</t>
    </r>
  </si>
  <si>
    <t>การปฏิบัติหน้าที่ในทางปกครองและรักษาความสงบเรียบร้อยและหน้าที่ในทางอาญาตามอำนาจหน้าที่ของนายอำเภอ ดำเนินงาน</t>
  </si>
  <si>
    <t>เกี่ยวกับส่วนราชการอื่นที่มิใช่ของส่วนราชการใดตามที่ได้รับมอบหมาย และปฏิบัติงานร่วมกับหรือสนับสนุนการปฏิบัติงานของหน่วยงาน</t>
  </si>
  <si>
    <t>อื่นที่เกี่ยวข้องรวมถึงการสนับสนุนการบริหารราชการส่วนภูมิภาคในการจัดตั้ง ยุบและเปลี่ยนแปลงเขตปกครอง และการสอบสวน</t>
  </si>
  <si>
    <t>เปรียบเทียบแนวเขตที่มีปัญหาข้อขัดแย้ง งานป้องกันและบรรเทาสาธารณภัย งานด้านยาเสพติด</t>
  </si>
  <si>
    <r>
      <rPr>
        <b/>
        <sz val="16"/>
        <rFont val="TH SarabunPSK"/>
        <family val="2"/>
      </rPr>
      <t>วัตถุประสงค์ :</t>
    </r>
    <r>
      <rPr>
        <sz val="16"/>
        <rFont val="TH SarabunPSK"/>
        <family val="2"/>
      </rPr>
      <t xml:space="preserve"> เพื่อให้บริการประชาชนด้านทะเบียนราษฎร ทะเบียนบัตรประจำตัวประชาชน และทะเบียนทั่วไป นอกจากนี้ยังมีหน้าที่</t>
    </r>
  </si>
  <si>
    <t xml:space="preserve">กำหนดหน่วยเลือกตั้งการจัดทำบัญชีรายชื่อผู้เสียสิทธิและจัดทำบัญชีรายชื่อผู้มีสิทธิเลือกตั้งสมาชิกวุฒิสภา สมาชิกสภาผู้แทนราษฎร </t>
  </si>
  <si>
    <t>ผู้ว่าราชการกรุงเทพมหานคร สมาชิกสภากรุงเทพมหานคร และกรรมการชุมชน</t>
  </si>
  <si>
    <r>
      <t xml:space="preserve">วัตถุประสงค์ : </t>
    </r>
    <r>
      <rPr>
        <sz val="16"/>
        <rFont val="TH SarabunPSK"/>
        <family val="2"/>
      </rPr>
      <t xml:space="preserve"> เพื่อกำหนดทิศทางในการบริหารงาน ควบคุมกำกับ และติดตามประเมินผลการปฏิบัติหน้าที่ของฝ่ายเทศกิจ ให้เป็นไป</t>
    </r>
  </si>
  <si>
    <t>อย่างมีประสิทธิภาพตรงตามวัตถุประสงค์ และสอดคล้องกับนโยบายของผู้บริหาร สนับสนุนการบริหารจัดการของฝ่ายในส่วนที่เกี่ยวข้อง</t>
  </si>
  <si>
    <t>กับงานด้านธุรการ สนับสนุนการบริหารจัดการของสำนักงานเขตในส่วนที่เกี่ยวข้องกับงานนิติการ และสอบสวนดำเนินคดีผู้กระทำผิด</t>
  </si>
  <si>
    <r>
      <rPr>
        <b/>
        <sz val="16"/>
        <rFont val="TH SarabunPSK"/>
        <family val="2"/>
      </rPr>
      <t>วัตถุประสงค์ :</t>
    </r>
    <r>
      <rPr>
        <sz val="16"/>
        <rFont val="TH SarabunPSK"/>
        <family val="2"/>
      </rPr>
      <t xml:space="preserve"> เพื่อกำหนดทิศทางในการบริหารงาน ควบคุมกำกับ และติดตามประเมินผลการปฏิบัติหน้าที่ของฝ่ายโยธาให้เป็นไป</t>
    </r>
  </si>
  <si>
    <t>กับงานด้านธุรการ</t>
  </si>
  <si>
    <r>
      <rPr>
        <b/>
        <sz val="16"/>
        <rFont val="TH SarabunPSK"/>
        <family val="2"/>
      </rPr>
      <t>วัตถุประสงค์ :</t>
    </r>
    <r>
      <rPr>
        <sz val="16"/>
        <rFont val="TH SarabunPSK"/>
        <family val="2"/>
      </rPr>
      <t xml:space="preserve"> เพื่อดูแลซ่อมแซม บำรุงรักษาทางเท้าและพื้นผิวถนนสายรองให้อยู่ในสภาพที่ดี เพื่อให้ประชาชนสามารถใช้สัญจรได้</t>
    </r>
  </si>
  <si>
    <t xml:space="preserve">อย่างสะดวก ปลอดภัย ดูแลซ่อมแซมบำรุงรักษาป้ายชื่อถนน ซอยและคลองให้อยู่ในสภาพที่ดีใช้การได้      </t>
  </si>
  <si>
    <t xml:space="preserve">มีประสิทธิภาพและบรรเทาความเดือดร้อนจากปัญหาน้ำท่วม ไม่ส่งผลกระทบต่อประชาชน สิ่งแวดล้อมและระบบนิเวศน์ของเมือง </t>
  </si>
  <si>
    <t xml:space="preserve">โดยจัดให้มีการระบายน้ำจากแหล่งกำเนิดไปสู่โรงบำบัดหรือสู่แหล่งน้ำผิวดินผ่านระบบท่อระบายน้ำ ระบบรวบรวมน้ำเสีย คลอง </t>
  </si>
  <si>
    <t xml:space="preserve">บึงรับน้ำ ระบบบังคับน้ำ อุโมงค์ระบายน้ำ ระบบบ่อสูบน้ำ ป้องกันน้ำท่วมและบำรุงรักษาระบบท่อระบายน้ำ         </t>
  </si>
  <si>
    <r>
      <rPr>
        <b/>
        <sz val="16"/>
        <color theme="1"/>
        <rFont val="TH SarabunPSK"/>
        <family val="2"/>
      </rPr>
      <t>วัตถุประสงค์</t>
    </r>
    <r>
      <rPr>
        <sz val="16"/>
        <color theme="1"/>
        <rFont val="TH SarabunPSK"/>
        <family val="2"/>
      </rPr>
      <t xml:space="preserve"> : สอดคล้องกับประเด็นยุทธศาสตร์ที่ 3 การลดความเหลื่อมล้ำด้วยการบริหารเมืองรูปแบบอารยะสำหรับทุกคน 
</t>
    </r>
  </si>
  <si>
    <t xml:space="preserve">และการสงเคราะห์ พ.ศ. 2557 โดยมีกลุ่มเป้าหมาย ดังนี้ กลุ่มเด็กด้อยโอกาส กลุ่มสตรี ครอบครัวและผู้ด้อยโอกาส กลุ่มผู้สูงอายุ </t>
  </si>
  <si>
    <t>และผู้พิการ</t>
  </si>
  <si>
    <t>ครอบครัวและแก้ไขปัญหาหนี้สิน</t>
  </si>
  <si>
    <r>
      <rPr>
        <b/>
        <sz val="16"/>
        <color theme="1"/>
        <rFont val="TH SarabunPSK"/>
        <family val="2"/>
      </rPr>
      <t xml:space="preserve">กิจกรรมหลัก : </t>
    </r>
    <r>
      <rPr>
        <sz val="16"/>
        <color theme="1"/>
        <rFont val="TH SarabunPSK"/>
        <family val="2"/>
      </rPr>
      <t xml:space="preserve">จัดกิจกรรมส่งเสริมการอ่านสำหรับเด็กเยาวชน และประชาชนทั่วไป เสริมสร้างทัศนคติพื้นฐานร่วมกันของครอบครัว
</t>
    </r>
  </si>
  <si>
    <t xml:space="preserve">ในการมีส่วนร่วมกิจกรรมรักการอ่านเพิ่มขึ้นในบ้านหนังสือแต่ละแห่งในพื้นที่เขตหลักสี่ รวม 4 แห่ง
</t>
  </si>
  <si>
    <t>อาหารที่ถูกสุขลักษณะ ผู้บริโภคมีความรู้ความเข้าใจในการเลือกซื้ออาหารให้ถูกสุขลักษณะ ลดความเสี่ยงภัยอันตรายที่เกิดจากสารเคมี</t>
  </si>
  <si>
    <t xml:space="preserve">และวัตถุอันตราย ประชาชนมีสุขอนามัยที่ดีปลอดภัยจากโรคและสิ่งคุกคามที่เป็นอันตรายต่อสุขภาพอันเกิดจากปัจจัยด้านสิ่งแวดล้อม </t>
  </si>
  <si>
    <t>คุ้มครองผู้บริโภคในเรื่องสลากอาหาร เครื่องชั่ง ตวง วัด สถานที่จำหน่ายแอลกอฮอล์และบุหรี่ ป้องกันการแพร่โรคพิษสุนัขบ้า อันเกิดจาก</t>
  </si>
  <si>
    <t>การเลี้ยงสัตว์ ปล่อยสัตว์ออกนอกสถานที่เลี้ยง รวมทั้งปัญหาคุณภาพน้ำในแหล่งน้ำสาธารณะและประสานงานกับหน่วยงานที่เกี่ยวข้อง</t>
  </si>
  <si>
    <t>ในการดำเนินการแก้ไขปัญหาในแต่ละพื้นที่</t>
  </si>
  <si>
    <t xml:space="preserve">การฉีดวัคซีน/ทำหมัน/จับสุนัข, ป้องกันและแก้ไขปัญหาเอดส์ วัณโรคและโรคติดต่อทางเพศสัมพันธ์ อำนวยการและบริหารงานทั่วไป, </t>
  </si>
  <si>
    <t>กับงานด้านธุรการตลอดจนเพื่อให้การดำเนินงานของสถานศึกษา มีคุณภาพได้มาตรฐานสอดคล้องกันนโยบายผู้บริหาร และเด็กที่มีอายุ</t>
  </si>
  <si>
    <t>ครบเกณฑ์ทุกคนเข้ารับการศึกษาตามที่กฎหมายกำหนด</t>
  </si>
  <si>
    <t>หลักสูตรและเทคนิคการสอน ทั้งที่มีอยู่แล้วและที่ปรับปรุงใหม่ ให้สามารถบรรลุมาตรฐานการศึกษาที่กำหนดไว้ เพื่อให้นักเรียนได้รับ</t>
  </si>
  <si>
    <t>การช่วยเหลือทางสวัสดิการตามความจำเป็น และได้ทำกิจกรรมเสริมหลักสูตรซึ่งเป็นการช่วยให้นักเรียนสามารถพัฒนาทางสังคมและ</t>
  </si>
  <si>
    <t>จิตใจตามมาตรฐานการศึกษาที่กำหนดไว้ เพื่อบำรุงรักษาสถานศึกษาให้อยู่ในสภาพที่ปลอดภัยและใช้งานได้อย่างเต็มประสิทธิภาพ</t>
  </si>
  <si>
    <t>1. ค่าตอบแทน ใช้สอยและวัสดุ</t>
  </si>
  <si>
    <t xml:space="preserve">2. ค่าสาธารณูปโภค		</t>
  </si>
  <si>
    <t xml:space="preserve">โครงการครอบครัวรักการอ่าน </t>
  </si>
  <si>
    <t>แผนงานบูรณาการพัฒนาคุณภาพชีวิตกลุ่มเปราะบางในพื้นที่กรุงเทพมหานคร</t>
  </si>
  <si>
    <t xml:space="preserve">      โครงการอาสาสมัครกรุงเทพมหานครด้านการป้องกันและแก้ไขปัญหายาและสารเสพติด</t>
  </si>
  <si>
    <t xml:space="preserve">      โครงการจัดสวัสดิการ การสงเคราะห์ช่วยเหลือเด็ก สตรี ครอบครัว ผู้ด้อยโอกาส
    </t>
  </si>
  <si>
    <t xml:space="preserve">      ผู้สูงอายุและคนพิการ</t>
  </si>
  <si>
    <t xml:space="preserve">      โครงการครอบครัวรักการอ่าน</t>
  </si>
  <si>
    <t xml:space="preserve">      โครงการกรุงเทพฯ เมืองอาหารปลอดภัย</t>
  </si>
  <si>
    <t xml:space="preserve">      โครงการกรุงเทพมหานครเขตปลอดบุหรี่ </t>
  </si>
  <si>
    <t>รหัส 1300017-07199-12</t>
  </si>
  <si>
    <t>ยุทธศาสตร์ย่อยที่ 3.1 ผู้สูงอายุ ผู้พิการ และผู้ด้อยโอกาสได้รับการดูแลอย่างครบวงจร เป้าประสงค์ที่ 3.1.3 มีระบบสวัสดิการสังคม</t>
  </si>
  <si>
    <t xml:space="preserve">ที่เหมาะสมสำหรับผู้สูงอายุ ผู้พิการ และผู้ด้อยโอกาส กลยุทธ์ที่ 3.1.3.1 ผู้สูงอายุ ผู้พิการ และผู้ด้อยโอกาส ได้รับความช่วยเหลือเพิ่มขึ้น </t>
  </si>
  <si>
    <r>
      <rPr>
        <b/>
        <sz val="16"/>
        <color theme="1"/>
        <rFont val="TH SarabunPSK"/>
        <family val="2"/>
      </rPr>
      <t>วัตถุประสงค์</t>
    </r>
    <r>
      <rPr>
        <sz val="16"/>
        <color theme="1"/>
        <rFont val="TH SarabunPSK"/>
        <family val="2"/>
      </rPr>
      <t xml:space="preserve"> : สอดคล้องกับประเด็นยุทธศาสตร์ที่ 1 การสร้างเมืองปลอดภัยและหยุ่นตัวต่อวิกฤตการณ์ ยุทธศาสตร์ย่อยที่ 1.5 
    </t>
    </r>
  </si>
  <si>
    <t xml:space="preserve">เมืองสุขภาพดี  (Healthy City) เป้าประสงค์ที่ 1.5.11 ประชาชนบริโภคอาหารที่มีความปลอดภัยจากเชื้อโรคและสารปนเปื้อนที่เป็น
</t>
  </si>
  <si>
    <t xml:space="preserve">อันตรายต่อสุขภาพ กลยุทธ์ที่ 1.5.11.1 ส่งเสริมการตรวจเฝ้าระวังคุณภาพอาหาร </t>
  </si>
  <si>
    <r>
      <rPr>
        <b/>
        <sz val="16"/>
        <color theme="1"/>
        <rFont val="TH SarabunPSK"/>
        <family val="2"/>
      </rPr>
      <t>วัตถุประสงค์</t>
    </r>
    <r>
      <rPr>
        <sz val="16"/>
        <color theme="1"/>
        <rFont val="TH SarabunPSK"/>
        <family val="2"/>
      </rPr>
      <t xml:space="preserve"> : สอดคล้องกับประเด็นยุทธศาสตร์ที่ 1 การสร้างเมืองปลอดภัยและหยุ่นตัวต่อวิกฤตการณ์ ยุทธศาสตร์ย่อยที่ 1.1 
    </t>
    </r>
  </si>
  <si>
    <t>ปลอดอาชญากรรม และยาเสพติด เป้าประสงค์ที่ 1.1.2 เด็กและเยาวชนไม่เสพยาเสพติด ผู้เสพผู้ติดเข้าสู่ระบบการบำบัดรักษาและ</t>
  </si>
  <si>
    <t>ฟื้นฟูสมรรถภาพที่มีมาตรฐานและมีความเหมาะสม กลยุทธ์ที่ 1.1.2.2 สร้างความภาคภูมิใจในตนเองและความเข้มแข็งทางจิตใจ</t>
  </si>
  <si>
    <t>แก่เด็ก เยาวชน</t>
  </si>
  <si>
    <t xml:space="preserve">ปลอดอาชญากรรมและยาเสพติด เป้าประสงค์ที่ 1.1.2 เด็กและเยาวชนไม่เสพยาเสพติด ผู้เสพผู้ติดเข้าสู่ระบบการบำบัดรักษาและ
</t>
  </si>
  <si>
    <t>ฟื้นฟูสมรรถภาพที่มีมาตรฐานและมีความเหมาะสม กลยุทธ์ที่ 1.1.2.1 เพิ่มระดับการมีส่วนร่วมของประชาชนในการป้องกันและ</t>
  </si>
  <si>
    <t>แก้ไขปัญหายาเสพติด</t>
  </si>
  <si>
    <t xml:space="preserve">    1.1 ค่าตอบแทน ใช้สอยและวัสดุ</t>
  </si>
  <si>
    <t xml:space="preserve">         1.1.1 ค่าตอบแทน </t>
  </si>
  <si>
    <t xml:space="preserve">         1.1.2 ค่าใช้สอย</t>
  </si>
  <si>
    <t xml:space="preserve">         1.1.3 ค่าวัสดุ</t>
  </si>
  <si>
    <t xml:space="preserve">    1.2 ค่าสาธารณูปโภค		</t>
  </si>
  <si>
    <t xml:space="preserve">    ค่าครุภัณฑ์ ที่ดินและสิ่งก่อสร้าง</t>
  </si>
  <si>
    <t xml:space="preserve">    ค่าครุภัณฑ์</t>
  </si>
  <si>
    <t xml:space="preserve">    ค่าตอบแทน ใช้สอยและวัสดุ</t>
  </si>
  <si>
    <t xml:space="preserve">    1.1 ค่าตอบแทน </t>
  </si>
  <si>
    <t xml:space="preserve">    1.2 ค่าใช้สอย</t>
  </si>
  <si>
    <t xml:space="preserve">    1.3 ค่าวัสดุ</t>
  </si>
  <si>
    <t xml:space="preserve">         1.1.2 ค่าวัสดุ</t>
  </si>
  <si>
    <t xml:space="preserve">    ค่าใช้สอย</t>
  </si>
  <si>
    <t xml:space="preserve">    1.1 ค่าใช้สอย</t>
  </si>
  <si>
    <t xml:space="preserve">    1.2 ค่าวัสดุ</t>
  </si>
  <si>
    <t xml:space="preserve">    ค่าที่ดินและสิ่งก่อสร้าง</t>
  </si>
  <si>
    <t xml:space="preserve">    ค่าอาหารทำการนอกเวลา </t>
  </si>
  <si>
    <t xml:space="preserve">         ค่าไฟฟ้า </t>
  </si>
  <si>
    <t xml:space="preserve">    ค่าไฟฟ้าสวนสาธารณะ</t>
  </si>
  <si>
    <t xml:space="preserve">    ค่าน้ำประปาสวนสาธารณะ</t>
  </si>
  <si>
    <t xml:space="preserve">    ค่าซ่อมแซมยานพาหนะ </t>
  </si>
  <si>
    <t xml:space="preserve">    ค่าซ่อมแซมเครื่องจักรกลและเครื่องทุ่นแรง </t>
  </si>
  <si>
    <t xml:space="preserve">    ค่าซ่อมแซมครุภัณฑ์ </t>
  </si>
  <si>
    <t xml:space="preserve">    ส่วนใหญ่เป็นค่าวัสดุน้ำมันเชื้อเพลิงและน้ำมันหล่อลื่น </t>
  </si>
  <si>
    <t xml:space="preserve">    เครื่องเขียน แบบพิมพ์ ฯลฯ</t>
  </si>
  <si>
    <t xml:space="preserve">    ค่าวัสดุยานพาหนะ และค่าวัสดุสำนักงานประเภท</t>
  </si>
  <si>
    <t xml:space="preserve">          ค่าซ่อมแซมยานพาหนะ</t>
  </si>
  <si>
    <t xml:space="preserve">          ค่าซ่อมแซมเครื่องจักรกลและเครื่องทุ่นแรง</t>
  </si>
  <si>
    <t xml:space="preserve">          ค่าจ้างเหมาล้างทำความสะอาดท่อระบายน้ำ</t>
  </si>
  <si>
    <t xml:space="preserve">          ค่าอาหารทำการนอกเวลา</t>
  </si>
  <si>
    <t xml:space="preserve">          ส่วนใหญ่เป็นค่าวัสดุน้ำมันเชื้อเพลิงและน้ำมันหล่อลื่น</t>
  </si>
  <si>
    <t xml:space="preserve">          ค่าวัสดุยานพาหนะ และค่าวัสดุอุปกรณ์บำรุงรักษา</t>
  </si>
  <si>
    <t xml:space="preserve">          ระบบระบายน้ำฯ ฯลฯ</t>
  </si>
  <si>
    <t xml:space="preserve">     ค่าอาหารทำการนอกเวลา </t>
  </si>
  <si>
    <t xml:space="preserve">     ส่วนใหญ่เป็นค่าจ้างเหมาดูแลทรัพย์สินและรักษา</t>
  </si>
  <si>
    <t xml:space="preserve">     ความปลอดภัย ค่าจ้างเหมาทำความสะอาดอาคาร </t>
  </si>
  <si>
    <t xml:space="preserve">     และค่าจ้างเหมาบริการเป็นรายบุคคล ฯลฯ</t>
  </si>
  <si>
    <t xml:space="preserve">     ส่วนใหญ่เป็นค่าวัสดุไฟฟ้า ประปา งานบ้าน งานครัว </t>
  </si>
  <si>
    <t xml:space="preserve">     และงานสวน ค่าวัสดุน้ำมันเชื้อเพลิงและน้ำมันหล่อลื่น </t>
  </si>
  <si>
    <t xml:space="preserve">     และค่าวัสดุสำนักงานประเภทเครื่องเขียน แบบพิมพ์ ฯลฯ</t>
  </si>
  <si>
    <t xml:space="preserve">          ค่าไฟฟ้าสำนักงาน</t>
  </si>
  <si>
    <t xml:space="preserve">          ค่าน้ำประปาสำนักงาน</t>
  </si>
  <si>
    <t xml:space="preserve">          ค่าโทรศัพท์เคลื่อนที่</t>
  </si>
  <si>
    <t xml:space="preserve">          ค่าซ่อมแซมครุภัณฑ์</t>
  </si>
  <si>
    <t xml:space="preserve">          ค่าจ้างเหมาบริการเป็นรายบุคคล</t>
  </si>
  <si>
    <t xml:space="preserve">          ส่วนใหญ่เป็นค่าชุดแต่งกายเจ้าหน้าที่ประจำศูนย์</t>
  </si>
  <si>
    <t xml:space="preserve">          เครื่องเขียน แบบพิมพ์ และค่าวัสดุอุปกรณ์คอมพิวเตอร์ ฯลฯ</t>
  </si>
  <si>
    <t xml:space="preserve">     ค่าอาหารทำการนอกเวลา</t>
  </si>
  <si>
    <t xml:space="preserve">     ค่าซ่อมแซมยานพาหนะ</t>
  </si>
  <si>
    <t xml:space="preserve">     ค่าซ่อมแซมครุภัณฑ์</t>
  </si>
  <si>
    <t xml:space="preserve">     ค่าจ้างเหมาบริการเป็นรายบุคคล</t>
  </si>
  <si>
    <t xml:space="preserve">     ส่วนใหญ่เป็นค่าวัสดุสำนักงานประเภทเครื่องเขียน แบบพิมพ์</t>
  </si>
  <si>
    <t xml:space="preserve">     ค่าวัสดุอุปกรณ์คอมพิวเตอร์ และค่าวัสดุน้ำมันเชื้อเพลิง</t>
  </si>
  <si>
    <t xml:space="preserve">     และน้ำมันหล่อลื่น ฯลฯ</t>
  </si>
  <si>
    <t xml:space="preserve">          ค่าโทรศัพท์สำนักงาน</t>
  </si>
  <si>
    <t xml:space="preserve">          ค่าไปรษณีย์</t>
  </si>
  <si>
    <t xml:space="preserve">     เครื่องเขียน แบบพิมพ์ ฯลฯ</t>
  </si>
  <si>
    <t xml:space="preserve">     เชื้อเพลิง และน้ำมันหล่อลื่น และค่าวัสดุสำนักงานประเภท</t>
  </si>
  <si>
    <t xml:space="preserve">     ส่วนใหญ่เป็นค่าวัสดุอุปกรณ์คอมพิวเตอร์ ค่าวัสดุน้ำมัน</t>
  </si>
  <si>
    <t xml:space="preserve">          ค่าอาหารทำการนอกเวลา </t>
  </si>
  <si>
    <t xml:space="preserve">          ค่าซ่อมแซมยานพาหนะ </t>
  </si>
  <si>
    <t xml:space="preserve">          ค่าซ่อมแซมเครื่องจักรกลและเครื่องทุ่นแรง </t>
  </si>
  <si>
    <t xml:space="preserve">          ค่าซ่อมแซมครุภัณฑ์ </t>
  </si>
  <si>
    <t xml:space="preserve">          ค่าวัสดุยานพาหนะ และค่าวัสดุอุปกรณ์คอมพิวเตอร์ ฯลฯ</t>
  </si>
  <si>
    <t xml:space="preserve">     ค่าตอบแทนเจ้าหน้าที่เก็บขนมูลฝอย </t>
  </si>
  <si>
    <t xml:space="preserve">     ค่าตอบแทนเจ้าหน้าที่เก็บขนสิ่งปฏิกูล </t>
  </si>
  <si>
    <t xml:space="preserve">     ค่าตอบแทนเจ้าหน้าที่เก็บขนไขมัน </t>
  </si>
  <si>
    <t xml:space="preserve">     ส่วนใหญ่เป็นค่าเครื่องแบบชุดปฏิบัติงาน</t>
  </si>
  <si>
    <t xml:space="preserve">     ค่าวัสดุในการรักษาความสะอาด และค่าวัสดุป้องกันอุบัติภัย ฯลฯ</t>
  </si>
  <si>
    <t xml:space="preserve">          ค่าจ้างเหมาดูแลทรัพย์สินและรักษาความปลอดภัยในสวนสาธารณะ</t>
  </si>
  <si>
    <t xml:space="preserve">          ส่วนใหญ่เป็นค่าวัสดุน้ำมันเชื้อเพลิงและน้ำมันหล่อลื่น </t>
  </si>
  <si>
    <t xml:space="preserve">          ค่าวัสดุอุปกรณ์ในการปลูกและบำรุงรักษาต้นไม้ </t>
  </si>
  <si>
    <t xml:space="preserve">          และค่าวัสดุยานพาหนะ ฯลฯ</t>
  </si>
  <si>
    <t xml:space="preserve">          ค่าเบี้ยประชุม</t>
  </si>
  <si>
    <t xml:space="preserve">          ค่าวัสดุยานพาหนะ และค่าวัสดุสำนักงานประเภท</t>
  </si>
  <si>
    <t xml:space="preserve">          ส่วนใหญ่เป็นค่าวัสดุสำหรับหน่วยบริการเร่งด่วน</t>
  </si>
  <si>
    <t xml:space="preserve">          กรุงเทพมหานคร (BEST) ค่าวัสดุก่อสร้าง </t>
  </si>
  <si>
    <t xml:space="preserve">          และค่าเครื่องแต่งกาย ฯลฯ</t>
  </si>
  <si>
    <t xml:space="preserve">    ส่วนใหญ่เป็นค่าวัสดุสำนักงานประเภทเครื่องเขียน แบบพิมพ์ </t>
  </si>
  <si>
    <t xml:space="preserve">    ค่าวัสดุน้ำมันเชื้อเพลิงและน้ำมันหล่อลื่น และค่าวัสดุยานพาหนะ ฯลฯ</t>
  </si>
  <si>
    <t xml:space="preserve">                 ค่าตอบแทนอาสาสมัครผู้ดูแลเด็ก </t>
  </si>
  <si>
    <t xml:space="preserve">                 ค่าตอบแทนอาสาสมัครห้องสมุด/บ้านหนังสือ</t>
  </si>
  <si>
    <t xml:space="preserve">                 ค่าตอบแทนกรรมการชุมชน </t>
  </si>
  <si>
    <t xml:space="preserve">     ค่ารับรอง </t>
  </si>
  <si>
    <t xml:space="preserve">     ส่วนใหญ่เป็นค่าอาหารกลางวันและอาหารเสริม (ศูนย์เด็กเล็ก) </t>
  </si>
  <si>
    <t xml:space="preserve">     ค่าซื้อหนังสือวารสารฯ และค่าวัสดุสำหรับห้องสมุด/บ้านหนังสือ</t>
  </si>
  <si>
    <t xml:space="preserve">     และศูนย์เยาวชน ฯลฯ</t>
  </si>
  <si>
    <t xml:space="preserve">          ค่าไฟฟ้าบ้านหนังสือ </t>
  </si>
  <si>
    <t xml:space="preserve">          ค่าน้ำประปาบ้านหนังสือ </t>
  </si>
  <si>
    <t xml:space="preserve">          ค่าโทรศัพท์บ้านหนังสือ </t>
  </si>
  <si>
    <t xml:space="preserve">          ส่วนใหญ่เป็นค่าจ้างเหมาบริการเป็นรายบุคคล </t>
  </si>
  <si>
    <t xml:space="preserve">          ค่าซ่อมแซมยานพาหนะ และค่าซ่อมแซมครุภัณฑ์ ฯลฯ</t>
  </si>
  <si>
    <t xml:space="preserve">          ค่าวัสดุอุปกรณ์คอมพิวเตอร์ และค่าวัสดุสำนักงานประเภท</t>
  </si>
  <si>
    <t xml:space="preserve">          เครื่องเขียน แบบพิมพ์ ฯลฯ</t>
  </si>
  <si>
    <t xml:space="preserve">          ค่าสอบเทียบเครื่องวัดเสียง พร้อมเครื่องเทียบเสียงมาตรฐาน </t>
  </si>
  <si>
    <t xml:space="preserve">          ค่าจ้างเหมาบริการเป็นรายบุคคล </t>
  </si>
  <si>
    <t xml:space="preserve">          ค่าตัวอย่างผักสด </t>
  </si>
  <si>
    <t xml:space="preserve">          ค่าวัสดุสำนักงานประเภทเครื่องเขียน แบบพิมพ์ </t>
  </si>
  <si>
    <t xml:space="preserve">     ค่านิตยภัต </t>
  </si>
  <si>
    <t xml:space="preserve">     ส่วนใหญ่เป็นค่าจ้างเหมาดูแลทรัพย์สินและรักษาความปลอดภัย</t>
  </si>
  <si>
    <t xml:space="preserve">     ในโรงเรียนสังกัดกรุงเทพมหานคร ค่าจ้างเหมาเอกชน</t>
  </si>
  <si>
    <t xml:space="preserve">     ทำความสะอาดอาคารในโรงเรียนสังกัดกรุงเทพมหานคร </t>
  </si>
  <si>
    <t xml:space="preserve">     และค่าซ่อมแซมโรงเรียน ฯลฯ</t>
  </si>
  <si>
    <t xml:space="preserve">     ส่วนใหญ่เป็นค่าวัสดุ อุปกรณ์ เครื่องใช้ส่วนตัวของเด็กอนุบาล </t>
  </si>
  <si>
    <t xml:space="preserve">     ค่าวัสดุอุปกรณ์การสอน (โครงการขยายโอกาสฯ) </t>
  </si>
  <si>
    <t xml:space="preserve">     และค่าเครื่องหมายสัญลักษณ์ของสถานศึกษาสังกัด</t>
  </si>
  <si>
    <t xml:space="preserve">     กรุงเทพมหานคร ฯลฯ</t>
  </si>
  <si>
    <t xml:space="preserve">          ค่าไฟฟ้าโรงเรียน </t>
  </si>
  <si>
    <t xml:space="preserve">          ค่าน้ำประปาโรงเรียน </t>
  </si>
  <si>
    <t xml:space="preserve">          ค่าโทรศัพท์เคลื่อนที่ </t>
  </si>
  <si>
    <t xml:space="preserve">          ค่าโทรศัพท์โรงเรียน </t>
  </si>
  <si>
    <t>งานรายจ่ายบุคลากร - รหัส 1300023</t>
  </si>
  <si>
    <t xml:space="preserve">          ค่าซ่อมแซมถนน ตรอก ซอย สะพานและสิ่งสาธารณประโยชน์ </t>
  </si>
  <si>
    <t>อาหาร สถานที่ประกอบอาหารได้มาตรฐานผ่านเกณฑ์ด้านสุขาภิบาลอาหาร ผู้สัมผัสอาหารมีจิตสำนึกในการประกอบ ปรุงและจำหน่าย</t>
  </si>
  <si>
    <t>เก็บขนมูลฝอยและ</t>
  </si>
  <si>
    <t>ขนถ่ายปฏิกูล</t>
  </si>
  <si>
    <t>คดี</t>
  </si>
  <si>
    <t>13,140 ชม./ 6 คน</t>
  </si>
  <si>
    <t>76,650 ชม./ 35 คน</t>
  </si>
  <si>
    <t xml:space="preserve">พิจารณาอนุญาตก่อสร้างอาคาร </t>
  </si>
  <si>
    <t>ดัดแปลง รื้อถอนอาคาร</t>
  </si>
  <si>
    <t>ตรวจสอบ/แก้ไข เรื่องร้องทุกข์/</t>
  </si>
  <si>
    <t>ร้องเรียน</t>
  </si>
  <si>
    <t>สถานศึกษา</t>
  </si>
  <si>
    <t>โครงการจัดสวัสดิการ การสงเคราะห์ช่วยเหลือเด็ก สตรี ครอบครัว ผู้ด้อยโอกาส ผู้สูงอายุและคนพิการ</t>
  </si>
  <si>
    <t>05147-8</t>
  </si>
  <si>
    <t xml:space="preserve">(3) โต๊ะสแตนเลสขาพับได้ ขนาดไม่น้อยกว่า </t>
  </si>
  <si>
    <t xml:space="preserve">     75x180x75 ซม. 40 ตัว</t>
  </si>
  <si>
    <t>05199-4</t>
  </si>
  <si>
    <t>05313-13</t>
  </si>
  <si>
    <t>ตามแบบเลขที่ ขลส. 20/65</t>
  </si>
  <si>
    <t>05313-14</t>
  </si>
  <si>
    <t>ตามแบบเลขที่ ขลส. 41/65</t>
  </si>
  <si>
    <t>ตามแบบเลขที่ ขลส. 19/65</t>
  </si>
  <si>
    <t>โครงการอาสาสมัครกรุงเทพมหานครด้านการป้องกันและแก้ไขปัญหายาและสารเสพติด</t>
  </si>
  <si>
    <t>(2) เรือไฟเบอร์กลาส ขนาดไม่น้อยกว่า 1.70x4 ม. 1 ลำ</t>
  </si>
  <si>
    <t>(1) เรือไฟเบอร์กลาสเก็บขนมูลฝอย ขนาด 2x8 ม.</t>
  </si>
  <si>
    <t>(2) ถังขยะคอนเทนเนอร์ ขนาด 8 ลบ.ม. แบบเท 2 ด้าน 3 ถัง</t>
  </si>
  <si>
    <t xml:space="preserve">     พร้อมเครื่องยนต์ติดท้ายเรือ ขนาดไม่น้อยกว่า </t>
  </si>
  <si>
    <t xml:space="preserve">     40 แรงม้า ชนิด 4 จังหวะ พร้อมอุปกรณ์ 3 ลำ</t>
  </si>
  <si>
    <t xml:space="preserve">(1) ปรับปรุงทางเท้าซอยประชาชื่น 12 แยก 1-2 </t>
  </si>
  <si>
    <t xml:space="preserve">     จากซอยประชาชื่น 12 แยก 1 ถึงซอยงามวงศ์วาน 47</t>
  </si>
  <si>
    <t xml:space="preserve">     - รื้อถอนกระเบื้องทางเท้า พร้อมขนทิ้ง </t>
  </si>
  <si>
    <t xml:space="preserve">       เนื้อที่ประมาณ 2,420 ตร.ม.</t>
  </si>
  <si>
    <t xml:space="preserve">     - รื้อถอนคันหินรางตื้น พร้อมขนทิ้ง ความยาวประมาณ</t>
  </si>
  <si>
    <t xml:space="preserve">       1,135 ม.</t>
  </si>
  <si>
    <t xml:space="preserve">     - รื้อถอนช่องรับน้ำ พร้อมขนทิ้ง จำนวน 116 ช่อง</t>
  </si>
  <si>
    <t xml:space="preserve">     - ทุบสกัดขอบบ่อพักในทางเท้า จำนวน 123 บ่อ</t>
  </si>
  <si>
    <t xml:space="preserve">     - สร้างคันหินสำเร็จรูป ตามแบบ มท.-05 </t>
  </si>
  <si>
    <t xml:space="preserve">       ความยาวประมาณ 1,135 ม.</t>
  </si>
  <si>
    <t xml:space="preserve">     - สร้างช่องรับน้ำหน้าคันหิน แบบ B ตามแบบ มท.-07</t>
  </si>
  <si>
    <t xml:space="preserve">       จำนวน 116 ช่อง</t>
  </si>
  <si>
    <t xml:space="preserve">     - สร้างทางลาด ค.ส.ล. ตามแบบ ขลส.19/65 </t>
  </si>
  <si>
    <t xml:space="preserve">       จำนวน 37 แห่ง</t>
  </si>
  <si>
    <t xml:space="preserve">     - เสริมขอบบ่อพักพร้อมฝาในทางเท้า ขนาด 0.70x1.10 ม.</t>
  </si>
  <si>
    <t xml:space="preserve">       จำนวน 24 บ่อ</t>
  </si>
  <si>
    <t xml:space="preserve">     - เสริมขอบบ่อพักพร้อมฝาในทางเท้า ขนาด 0.75x0.75 ม.</t>
  </si>
  <si>
    <t xml:space="preserve">       จำนวน 70 บ่อ</t>
  </si>
  <si>
    <t xml:space="preserve">     - เสริมขอบบ่อพักพร้อมฝาในทางเท้า ขนาด 1.05x1.05 ม.</t>
  </si>
  <si>
    <t xml:space="preserve">       จำนวน 29 บ่อ</t>
  </si>
  <si>
    <t xml:space="preserve">     - สร้างทางเท้ากระเบื้อง ค.ส.ล. ขนาด 30x30x3.5 ซม.</t>
  </si>
  <si>
    <t xml:space="preserve">       แบบที่ 1 ตามแบบ มท.-12 เนื้อที่ประมาณ 2,420 ตร.ม.</t>
  </si>
  <si>
    <t>(2) ปรับปรุงซอยงามวงศ์วาน 47 แยก 26</t>
  </si>
  <si>
    <t xml:space="preserve">     - รื้อถอนบ่อพักท่อลอด ค.ส.ล. เดิม พร้อมขนทิ้ง</t>
  </si>
  <si>
    <t xml:space="preserve">       จำนวน 23 บ่อ</t>
  </si>
  <si>
    <t xml:space="preserve">     - สร้างท่อระบายน้ำ ค.ส.ล. ขนาดเส้นผ่าศูนย์กลาง 0.80 ม.</t>
  </si>
  <si>
    <t xml:space="preserve">       ตามแบบ มน.-05 ยาวประมาณ 324 ม.</t>
  </si>
  <si>
    <t xml:space="preserve">     - สร้างบ่อพักท่อระบายน้ำ ค.ส.ล. ขนาดเส้นผ่าศูนย์กลาง 0.80 ม.</t>
  </si>
  <si>
    <t xml:space="preserve">       พร้อมฝาบ่อพักในผิวจราจร ตามแบบ มน.-05 จำนวน 1 บ่อ</t>
  </si>
  <si>
    <t xml:space="preserve">       ตามแบบ มน.-05 พร้อมฝารางวี ค.ส.ล. ตามแบบ ท.03/41</t>
  </si>
  <si>
    <t xml:space="preserve">       จำนวน 26 บ่อ</t>
  </si>
  <si>
    <t xml:space="preserve">     - เสริมขอบบ่อพักท่อระบายน้ำ ค.ส.ล. ขนาดเส้นผ่าศูนย์กลาง </t>
  </si>
  <si>
    <t xml:space="preserve">       0.60 ม. ตามแบบ มน.-03 พร้อมฝารางวี ค.ส.ล. </t>
  </si>
  <si>
    <t xml:space="preserve">       ตามแบบ ท.03/41 จำนวน 23 บ่อ</t>
  </si>
  <si>
    <t xml:space="preserve">     - สร้างชั้นพื้นฐานหินคลุกบดอัดแน่น หนาเฉลี่ย 0.15 ม.</t>
  </si>
  <si>
    <t xml:space="preserve">       ตามแบบ มท.-01 เนื้อที่ประมาณ 751 ตร.ม.</t>
  </si>
  <si>
    <t xml:space="preserve">     - สร้างผิวทาง ค.ส.ล. หนา 0.15 ม. กว้างประมาณ 4-5 ม.</t>
  </si>
  <si>
    <t xml:space="preserve">       หรือตามสภาพ ตามแบบ มท.-01 เนื้อที่ประมาณ 1,935 ตร.ม.</t>
  </si>
  <si>
    <t xml:space="preserve">     - สร้างไหล่ทาง ค.ส.ล. หนา 0.10 ม. พร้อมพื้นฐานหินคลุก</t>
  </si>
  <si>
    <t xml:space="preserve">       ตามแบบ ถค.10/29 เนื้อที่ประมาณ 344 ตร.ม.</t>
  </si>
  <si>
    <t xml:space="preserve">     - สร้างรางวี ค.ส.ล. หนา 0.20 ม. ตามแบบ มน.-01</t>
  </si>
  <si>
    <t xml:space="preserve">       ยาวประมาณ 640 ม.</t>
  </si>
  <si>
    <t>(3) ปรับปรุงซอยแจ้งวัฒนะ 1</t>
  </si>
  <si>
    <t xml:space="preserve">     - ขูดลอกผิวทางแอสฟัลต์คอนกรีตเดิม พร้อมขนทิ้ง</t>
  </si>
  <si>
    <t xml:space="preserve">       เนื้อที่ประมาณ 4,560 ตร.ม.</t>
  </si>
  <si>
    <t xml:space="preserve">     - รื้อถอนรางวี พร้อมขนทิ้ง เนื้อที่ประมาณ 724 ตร.ม.</t>
  </si>
  <si>
    <t xml:space="preserve">     - รื้อถอนกระเบื้องทางเท้าเดิม พร้อมขนทิ้ง</t>
  </si>
  <si>
    <t xml:space="preserve">       เนื้อที่ประมาณ 3,460 ตร.ม.</t>
  </si>
  <si>
    <t xml:space="preserve">     - รื้อถอนคันหินรางตื้น พร้อมขนทิ้ง เนื้อที่ประมาณ 724 ตร.ม.</t>
  </si>
  <si>
    <t xml:space="preserve">     - รื้อถอนขอบบ่อพักและฝาบ่อพักในผิวจราจร และเสริมขอบ</t>
  </si>
  <si>
    <t xml:space="preserve">       บ่อพักท่อระบายน้ำ ค.ส.ล. ขนาดเส้นผ่าศูนย์กลาง 0.60 ม. </t>
  </si>
  <si>
    <t xml:space="preserve">       พร้อมฝาบ่อพักแบบเรียบ ตามแบบ ท.03/41 จำนวน 121 บ่อ</t>
  </si>
  <si>
    <t xml:space="preserve">     - สร้างช่องรับน้ำบนรางตื้น ขนาด 1x0.50x0.35 ม.</t>
  </si>
  <si>
    <t xml:space="preserve">       ตามแบบ ทท.06/2563 จำนวน 121 ช่อง</t>
  </si>
  <si>
    <t xml:space="preserve">       บ่อพักท่อระบายน้ำ ค.ส.ล. ขนาดเส้นผ่าศูนย์กลาง 0.60 ม.</t>
  </si>
  <si>
    <t xml:space="preserve">       พร้อมปิดฝาบ่อพัก ค.ส.ล. จำนวน 53 บ่อ</t>
  </si>
  <si>
    <t xml:space="preserve">     - สร้างชั้นพื้นฐานหินคลุกบดอัดแน่นคันหินรางตื้น </t>
  </si>
  <si>
    <t xml:space="preserve">       หนาเฉลี่ย 0.15 ม. เนื้อที่ประมาณ 724 ตร.ม.</t>
  </si>
  <si>
    <t xml:space="preserve">     - สร้างคันหินรางตื้นหล่อในที่ สำหรับถนน ค.ส.ล. หนา 0.10 ม. </t>
  </si>
  <si>
    <t xml:space="preserve">       ตามแบบ ทท.01/2563 ยาวประมาณ 1,448 ม.</t>
  </si>
  <si>
    <t xml:space="preserve">     - สร้างทางลาดทางเท้า ค.ส.ล. TYPE A และ TYPE C</t>
  </si>
  <si>
    <t xml:space="preserve">       ตามแบบ ทท.03/2563 เนื้อที่ประมาณ 250 ตร.ม.</t>
  </si>
  <si>
    <t xml:space="preserve">     - สร้างกระเบื้องทางเท้าซีเมนต์ ขนาด 0.40x0.40x0.035 ม. </t>
  </si>
  <si>
    <t xml:space="preserve">       ตามแบบ ทท.01/2563 เนื้อที่ประมาณ 3,460 ตร.ม.</t>
  </si>
  <si>
    <t xml:space="preserve">     - สร้างชั้น PRIME COAT แอสฟัลต์คอนกรีต ตามแบบ มท.-04 </t>
  </si>
  <si>
    <t xml:space="preserve">       หนาเฉลี่ย 0.05 ม. เนื้อที่ประมาณ 4,560 ตร.ม.</t>
  </si>
  <si>
    <t xml:space="preserve">     - ทาสีคันหินทางเท้าด้วยสีจราจร เนื้อที่ประมาณ 230 ตร.ม.</t>
  </si>
  <si>
    <t xml:space="preserve">     - ตีเส้นจราจรด้วยสีเทอร์โมพลาสติก เนื้อที่ประมาณ 530 ตร.ม.</t>
  </si>
  <si>
    <r>
      <t xml:space="preserve">วัตถุประสงค์ : </t>
    </r>
    <r>
      <rPr>
        <sz val="16"/>
        <rFont val="TH SarabunPSK"/>
        <family val="2"/>
      </rPr>
      <t>เพื่อแสดงค่าใช้จ่ายเกี่ยวกับบุคลากรของกรุงเทพมหานครในภาพรวมของหน่วยรับงบประมาณที่กำหนดไว้ในงบบุคลากร</t>
    </r>
  </si>
  <si>
    <t>อบรมอาสาสมัครป้องกันภัย</t>
  </si>
  <si>
    <r>
      <rPr>
        <b/>
        <sz val="16"/>
        <rFont val="TH SarabunPSK"/>
        <family val="2"/>
      </rPr>
      <t>วัตถุประสงค์</t>
    </r>
    <r>
      <rPr>
        <sz val="16"/>
        <rFont val="TH SarabunPSK"/>
        <family val="2"/>
      </rPr>
      <t xml:space="preserve"> : สอดคล้องกับประเด็นยุทธศาสตร์ที่ 1 การสร้างเมืองปลอดภัยและหยุ่นตัวต่อวิกฤตการณ์ ยุทธศาสตร์ย่อยที่ 1.1 
    </t>
    </r>
  </si>
  <si>
    <r>
      <rPr>
        <b/>
        <sz val="16"/>
        <rFont val="TH SarabunPSK"/>
        <family val="2"/>
      </rPr>
      <t xml:space="preserve">กิจกรรมหลัก : </t>
    </r>
    <r>
      <rPr>
        <sz val="16"/>
        <rFont val="TH SarabunPSK"/>
        <family val="2"/>
      </rPr>
      <t xml:space="preserve">จัดกิจกรรมอบรมเพื่อพัฒนาศักยภาพอาสาสมัครกรุงเทพมหานครเฝ้าระวังภัยและยาเสพติดรายเดิม และรายใหม่เพิ่มขึ้น
</t>
    </r>
  </si>
  <si>
    <t>(รถจักรยานยนต์)</t>
  </si>
  <si>
    <t>ถึง - ที่สุด</t>
  </si>
  <si>
    <r>
      <rPr>
        <b/>
        <sz val="16"/>
        <rFont val="TH SarabunPSK"/>
        <family val="2"/>
      </rPr>
      <t>วัตถุประสงค์</t>
    </r>
    <r>
      <rPr>
        <sz val="16"/>
        <rFont val="TH SarabunPSK"/>
        <family val="2"/>
      </rPr>
      <t xml:space="preserve"> : สอดคล้องกับประเด็นยุทธศาสตร์ที่ 3 การลดความเหลื่อมล้ำด้วยการบริหารเมืองรูปแบบอารยะสำหรับทุกคน ยุทธศาสตร์
</t>
    </r>
  </si>
  <si>
    <r>
      <rPr>
        <b/>
        <sz val="16"/>
        <rFont val="TH SarabunPSK"/>
        <family val="2"/>
      </rPr>
      <t xml:space="preserve">กิจกรรมหลัก : </t>
    </r>
    <r>
      <rPr>
        <sz val="16"/>
        <rFont val="TH SarabunPSK"/>
        <family val="2"/>
      </rPr>
      <t xml:space="preserve">จัดกิจกรรมส่งเสริมการอ่านสำหรับเด็กเยาวชน และประชาชนทั่วไป เสริมสร้างทัศนคติพื้นฐานร่วมกันของครอบครัว
</t>
    </r>
  </si>
  <si>
    <r>
      <rPr>
        <b/>
        <sz val="16"/>
        <rFont val="TH SarabunPSK"/>
        <family val="2"/>
      </rPr>
      <t>วัตถุประสงค์</t>
    </r>
    <r>
      <rPr>
        <sz val="16"/>
        <rFont val="TH SarabunPSK"/>
        <family val="2"/>
      </rPr>
      <t xml:space="preserve"> : สอดคล้องกับประเด็นยุทธศาสตร์ที่ 3 การลดความเหลื่อมล้ำด้วยการบริหารเมืองรูปแบบอารยะสำหรับทุกคน 
</t>
    </r>
  </si>
  <si>
    <r>
      <rPr>
        <b/>
        <sz val="16"/>
        <rFont val="TH SarabunPSK"/>
        <family val="2"/>
      </rPr>
      <t xml:space="preserve">กิจกรรมหลัก : </t>
    </r>
    <r>
      <rPr>
        <sz val="16"/>
        <rFont val="TH SarabunPSK"/>
        <family val="2"/>
      </rPr>
      <t>ช่วยเหลือสงเคราะห์แก่ผู้ที่ประสบปัญหาความเดือดร้อน ตามระเบียบกรุงเทพมหานครว่าด้วยค่าใช้จ่ายในการจัดสวัสดิการ</t>
    </r>
  </si>
  <si>
    <t>การตรวจสอบเฝ้าระวังด้าน</t>
  </si>
  <si>
    <r>
      <rPr>
        <b/>
        <sz val="16"/>
        <rFont val="TH SarabunPSK"/>
        <family val="2"/>
      </rPr>
      <t>วัตถุประสงค์</t>
    </r>
    <r>
      <rPr>
        <sz val="16"/>
        <rFont val="TH SarabunPSK"/>
        <family val="2"/>
      </rPr>
      <t xml:space="preserve"> : สอดคล้องกับประเด็นยุทธศาสตร์ที่ 1 การสร้างเมืองปลอดภัยและหยุ่นตัวต่อวิกฤตการณ์ ยุทธศาสตร์ย่อยที่ 1.5 
    </t>
    </r>
  </si>
  <si>
    <r>
      <rPr>
        <b/>
        <sz val="16"/>
        <rFont val="TH SarabunPSK"/>
        <family val="2"/>
      </rPr>
      <t>กิจกรรมหลัก :</t>
    </r>
    <r>
      <rPr>
        <sz val="16"/>
        <rFont val="TH SarabunPSK"/>
        <family val="2"/>
      </rPr>
      <t xml:space="preserve"> ดำเนินการตรวจประเมินสถานประกอบการอาหารและตรวจวิเคราะห์การปนเปื้อนเชื้อโรคและสารพิษในอาหารและน้ำ 
</t>
    </r>
  </si>
  <si>
    <r>
      <rPr>
        <b/>
        <sz val="16"/>
        <rFont val="TH SarabunPSK"/>
        <family val="2"/>
      </rPr>
      <t xml:space="preserve">กิจกรรมหลัก : </t>
    </r>
    <r>
      <rPr>
        <sz val="16"/>
        <rFont val="TH SarabunPSK"/>
        <family val="2"/>
      </rPr>
      <t xml:space="preserve">จัดกิจกรรมรณรงค์ป้องกันการสูบบุหรี่
</t>
    </r>
  </si>
  <si>
    <t xml:space="preserve">และโรงเรียนในสังกัด ตรวจเยี่ยม </t>
  </si>
  <si>
    <t>- การปรับปรุง ซ่อมแซม ถนน ตรอก ซอย สะพานและสิ่งสาธารณประโยชน์ที่อยู่</t>
  </si>
  <si>
    <t xml:space="preserve">  ในความรับผิดชอบของสำนักงานเขตเพื่อความปลอดภัยในชีวิตและทรัพย์สินของประชาชน</t>
  </si>
  <si>
    <t>แบบตั้งพื้นหรือแบบแขวน ขนาด 36,000 บีทียู 2 เครื่อง</t>
  </si>
  <si>
    <t xml:space="preserve">     มีล้อลากจูง ติดตั้งอุปกรณ์พร้อมใช้งาน 3 เครื่อง</t>
  </si>
  <si>
    <t xml:space="preserve">     ระดับความละเอียดจอภาพ 3840x2160 พิกเซล</t>
  </si>
  <si>
    <t xml:space="preserve">      เพื่อคุณภาพชีวิตที่ดีในพื้นที่กรุงเทพมหานคร ตามพระราชดำริ</t>
  </si>
  <si>
    <t>ไม่น้อยกว่า 80</t>
  </si>
  <si>
    <t xml:space="preserve">      สมเด็จพระกนิษฐาธิราชเจ้า กรมสมเด็จพระเทพรัตนราชสุดาฯ </t>
  </si>
  <si>
    <t xml:space="preserve">     - สร้างชั้นผิวทางแอสฟัลต์คอนกรีต (BINDER COURSE)</t>
  </si>
  <si>
    <t>ส่งห้องแล็บ+ตรวจรับรอง</t>
  </si>
  <si>
    <t xml:space="preserve">          บริหารราชการฉับไวใสสะอาดฯ ค่าวัสดุสำนักงานประเภท</t>
  </si>
  <si>
    <r>
      <rPr>
        <b/>
        <sz val="16"/>
        <rFont val="TH SarabunPSK"/>
        <family val="2"/>
      </rPr>
      <t xml:space="preserve">กิจกรรมหลัก : </t>
    </r>
    <r>
      <rPr>
        <sz val="16"/>
        <rFont val="TH SarabunPSK"/>
        <family val="2"/>
      </rPr>
      <t>ซ่อมแซมผิวจราจรด้วยแอสฟัลต์, ซ่อมแซมทางเท้าและป้าย, บำรุงรักษาซ่อมแซมไฟฟ้าสาธารณะ, บำรุงรักษา/บริการ</t>
    </r>
  </si>
  <si>
    <t>ดำเนินการตรวจสอบ/แก้ไข</t>
  </si>
  <si>
    <t xml:space="preserve">ดำเนินการตรวจสอบ/แก้ไข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</si>
</sst>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87" formatCode="_(* #,##0.00_);_(* \(#,##0.00\);_(* &quot;-&quot;??_);_(@_)"/>
    <numFmt numFmtId="188" formatCode="_-* #,##0_-;\-* #,##0_-;_-* &quot;-&quot;??_-;_-@_-"/>
    <numFmt numFmtId="189" formatCode="_(* #,##0_);_(* \(#,##0\);_(* &quot;-&quot;??_);_(@_)"/>
  </numFmts>
  <fonts count="32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6"/>
      <color theme="1"/>
      <name val="TH Sarabun New"/>
      <family val="2"/>
      <charset val="222"/>
    </font>
    <font>
      <sz val="11"/>
      <color theme="1"/>
      <name val="Arial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2"/>
      <color theme="1"/>
      <name val="TH SarabunPSK"/>
      <family val="2"/>
    </font>
    <font>
      <sz val="15"/>
      <name val="TH SarabunPSK"/>
      <family val="2"/>
    </font>
    <font>
      <strike/>
      <sz val="14"/>
      <name val="TH SarabunPSK"/>
      <family val="2"/>
    </font>
    <font>
      <sz val="15"/>
      <color theme="1"/>
      <name val="TH SarabunPSK"/>
      <family val="2"/>
    </font>
    <font>
      <b/>
      <sz val="11"/>
      <color theme="0"/>
      <name val="Tahoma"/>
      <family val="2"/>
      <scheme val="minor"/>
    </font>
    <font>
      <b/>
      <sz val="11"/>
      <color theme="1"/>
      <name val="Tahoma"/>
      <family val="2"/>
      <scheme val="minor"/>
    </font>
    <font>
      <b/>
      <sz val="15"/>
      <color theme="1"/>
      <name val="TH SarabunPSK"/>
      <family val="2"/>
    </font>
    <font>
      <sz val="15"/>
      <color rgb="FF0070C0"/>
      <name val="TH SarabunPSK"/>
      <family val="2"/>
    </font>
    <font>
      <sz val="15"/>
      <color rgb="FF7030A0"/>
      <name val="TH SarabunPSK"/>
      <family val="2"/>
    </font>
    <font>
      <b/>
      <sz val="16"/>
      <color theme="0"/>
      <name val="TH SarabunPSK"/>
      <family val="2"/>
    </font>
    <font>
      <b/>
      <sz val="16"/>
      <color theme="0" tint="-0.34998626667073579"/>
      <name val="TH SarabunPSK"/>
      <family val="2"/>
    </font>
    <font>
      <b/>
      <sz val="11"/>
      <name val="Tahoma"/>
      <family val="2"/>
      <scheme val="minor"/>
    </font>
    <font>
      <b/>
      <sz val="16"/>
      <color rgb="FFFF0000"/>
      <name val="TH SarabunPSK"/>
      <family val="2"/>
    </font>
    <font>
      <strike/>
      <sz val="16"/>
      <name val="TH SarabunPSK"/>
      <family val="2"/>
    </font>
    <font>
      <sz val="16"/>
      <color rgb="FF0070C0"/>
      <name val="TH SarabunPSK"/>
      <family val="2"/>
    </font>
    <font>
      <sz val="16"/>
      <color rgb="FF7030A0"/>
      <name val="TH SarabunPSK"/>
      <family val="2"/>
    </font>
    <font>
      <sz val="16"/>
      <color theme="0"/>
      <name val="TH SarabunPSK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auto="1"/>
      </left>
      <right style="thin">
        <color auto="1"/>
      </right>
      <top style="dashed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6D7F39"/>
      </bottom>
      <diagonal/>
    </border>
    <border>
      <left/>
      <right/>
      <top style="thin">
        <color rgb="FF6D7F39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theme="8" tint="-0.24994659260841701"/>
      </bottom>
      <diagonal/>
    </border>
    <border>
      <left/>
      <right/>
      <top style="thin">
        <color theme="8" tint="-0.24994659260841701"/>
      </top>
      <bottom/>
      <diagonal/>
    </border>
    <border>
      <left/>
      <right/>
      <top style="thick">
        <color theme="8" tint="-0.24994659260841701"/>
      </top>
      <bottom style="thick">
        <color theme="8" tint="-0.24994659260841701"/>
      </bottom>
      <diagonal/>
    </border>
    <border>
      <left/>
      <right/>
      <top style="thick">
        <color theme="8" tint="-0.24994659260841701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2" fillId="0" borderId="0" applyFont="0" applyFill="0" applyBorder="0" applyAlignment="0" applyProtection="0"/>
    <xf numFmtId="0" fontId="5" fillId="0" borderId="0"/>
    <xf numFmtId="0" fontId="6" fillId="0" borderId="0"/>
    <xf numFmtId="9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506">
    <xf numFmtId="0" fontId="0" fillId="0" borderId="0" xfId="0"/>
    <xf numFmtId="49" fontId="7" fillId="0" borderId="1" xfId="0" applyNumberFormat="1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/>
    </xf>
    <xf numFmtId="0" fontId="7" fillId="0" borderId="5" xfId="0" applyFont="1" applyBorder="1" applyAlignment="1">
      <alignment horizontal="center" vertical="top"/>
    </xf>
    <xf numFmtId="0" fontId="8" fillId="0" borderId="0" xfId="0" applyFont="1" applyAlignment="1">
      <alignment horizontal="left" vertical="top"/>
    </xf>
    <xf numFmtId="0" fontId="7" fillId="0" borderId="8" xfId="0" applyFont="1" applyBorder="1" applyAlignment="1">
      <alignment horizontal="center" vertical="top"/>
    </xf>
    <xf numFmtId="49" fontId="8" fillId="0" borderId="7" xfId="0" applyNumberFormat="1" applyFont="1" applyBorder="1" applyAlignment="1">
      <alignment horizontal="left" vertical="top"/>
    </xf>
    <xf numFmtId="0" fontId="8" fillId="0" borderId="7" xfId="0" applyFont="1" applyBorder="1" applyAlignment="1">
      <alignment horizontal="left" vertical="top" wrapText="1"/>
    </xf>
    <xf numFmtId="49" fontId="9" fillId="0" borderId="8" xfId="0" applyNumberFormat="1" applyFont="1" applyBorder="1" applyAlignment="1">
      <alignment horizontal="left" vertical="top"/>
    </xf>
    <xf numFmtId="49" fontId="8" fillId="0" borderId="9" xfId="0" applyNumberFormat="1" applyFont="1" applyBorder="1" applyAlignment="1">
      <alignment horizontal="left" vertical="top"/>
    </xf>
    <xf numFmtId="0" fontId="8" fillId="0" borderId="9" xfId="0" applyFont="1" applyBorder="1" applyAlignment="1">
      <alignment horizontal="left" vertical="top" wrapText="1"/>
    </xf>
    <xf numFmtId="49" fontId="8" fillId="0" borderId="5" xfId="0" applyNumberFormat="1" applyFont="1" applyBorder="1" applyAlignment="1">
      <alignment horizontal="left" vertical="top"/>
    </xf>
    <xf numFmtId="0" fontId="8" fillId="0" borderId="5" xfId="0" applyFont="1" applyBorder="1" applyAlignment="1">
      <alignment horizontal="left" vertical="top" wrapText="1"/>
    </xf>
    <xf numFmtId="49" fontId="9" fillId="0" borderId="5" xfId="0" applyNumberFormat="1" applyFont="1" applyBorder="1" applyAlignment="1">
      <alignment horizontal="left" vertical="top"/>
    </xf>
    <xf numFmtId="49" fontId="9" fillId="0" borderId="9" xfId="0" applyNumberFormat="1" applyFont="1" applyBorder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8" fillId="0" borderId="0" xfId="0" applyNumberFormat="1" applyFont="1" applyAlignment="1">
      <alignment horizontal="left" vertical="top"/>
    </xf>
    <xf numFmtId="0" fontId="8" fillId="0" borderId="0" xfId="0" applyFont="1" applyAlignment="1">
      <alignment horizontal="left" vertical="top" wrapText="1"/>
    </xf>
    <xf numFmtId="49" fontId="7" fillId="0" borderId="8" xfId="0" applyNumberFormat="1" applyFont="1" applyBorder="1" applyAlignment="1">
      <alignment horizontal="center" vertical="top"/>
    </xf>
    <xf numFmtId="0" fontId="9" fillId="0" borderId="8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left" vertical="top"/>
    </xf>
    <xf numFmtId="0" fontId="9" fillId="0" borderId="5" xfId="0" applyFont="1" applyBorder="1" applyAlignment="1">
      <alignment horizontal="left" vertical="top"/>
    </xf>
    <xf numFmtId="49" fontId="7" fillId="0" borderId="5" xfId="0" applyNumberFormat="1" applyFont="1" applyBorder="1" applyAlignment="1">
      <alignment horizontal="center" vertical="top"/>
    </xf>
    <xf numFmtId="0" fontId="8" fillId="0" borderId="9" xfId="0" applyFont="1" applyBorder="1" applyAlignment="1">
      <alignment vertical="top" wrapText="1"/>
    </xf>
    <xf numFmtId="49" fontId="8" fillId="0" borderId="9" xfId="0" applyNumberFormat="1" applyFont="1" applyBorder="1" applyAlignment="1">
      <alignment vertical="top"/>
    </xf>
    <xf numFmtId="0" fontId="8" fillId="0" borderId="7" xfId="0" applyFont="1" applyBorder="1" applyAlignment="1">
      <alignment vertical="top" wrapText="1"/>
    </xf>
    <xf numFmtId="49" fontId="8" fillId="0" borderId="7" xfId="0" applyNumberFormat="1" applyFont="1" applyBorder="1" applyAlignment="1">
      <alignment vertical="top"/>
    </xf>
    <xf numFmtId="0" fontId="9" fillId="0" borderId="5" xfId="0" applyFont="1" applyBorder="1" applyAlignment="1">
      <alignment horizontal="left" vertical="top" wrapText="1"/>
    </xf>
    <xf numFmtId="49" fontId="8" fillId="0" borderId="8" xfId="0" applyNumberFormat="1" applyFont="1" applyBorder="1" applyAlignment="1">
      <alignment horizontal="left" vertical="top"/>
    </xf>
    <xf numFmtId="0" fontId="8" fillId="0" borderId="8" xfId="0" applyFont="1" applyBorder="1" applyAlignment="1">
      <alignment horizontal="left" vertical="top" wrapText="1"/>
    </xf>
    <xf numFmtId="49" fontId="7" fillId="0" borderId="0" xfId="0" applyNumberFormat="1" applyFont="1" applyAlignment="1">
      <alignment horizontal="center" vertical="top"/>
    </xf>
    <xf numFmtId="49" fontId="9" fillId="4" borderId="5" xfId="0" applyNumberFormat="1" applyFont="1" applyFill="1" applyBorder="1" applyAlignment="1">
      <alignment horizontal="left" vertical="top"/>
    </xf>
    <xf numFmtId="49" fontId="9" fillId="4" borderId="8" xfId="0" applyNumberFormat="1" applyFont="1" applyFill="1" applyBorder="1" applyAlignment="1">
      <alignment horizontal="left" vertical="top"/>
    </xf>
    <xf numFmtId="49" fontId="9" fillId="5" borderId="5" xfId="0" applyNumberFormat="1" applyFont="1" applyFill="1" applyBorder="1" applyAlignment="1">
      <alignment horizontal="left" vertical="top"/>
    </xf>
    <xf numFmtId="0" fontId="8" fillId="0" borderId="11" xfId="0" applyFont="1" applyBorder="1" applyAlignment="1">
      <alignment vertical="top" wrapText="1"/>
    </xf>
    <xf numFmtId="0" fontId="9" fillId="0" borderId="12" xfId="0" applyFont="1" applyBorder="1" applyAlignment="1">
      <alignment horizontal="left" vertical="top"/>
    </xf>
    <xf numFmtId="0" fontId="9" fillId="0" borderId="12" xfId="0" applyFont="1" applyBorder="1" applyAlignment="1">
      <alignment horizontal="left" vertical="top" wrapText="1"/>
    </xf>
    <xf numFmtId="49" fontId="9" fillId="5" borderId="8" xfId="0" applyNumberFormat="1" applyFont="1" applyFill="1" applyBorder="1" applyAlignment="1">
      <alignment horizontal="left" vertical="top"/>
    </xf>
    <xf numFmtId="0" fontId="9" fillId="5" borderId="12" xfId="0" applyFont="1" applyFill="1" applyBorder="1" applyAlignment="1">
      <alignment horizontal="left" vertical="top" wrapText="1"/>
    </xf>
    <xf numFmtId="49" fontId="8" fillId="5" borderId="5" xfId="0" applyNumberFormat="1" applyFont="1" applyFill="1" applyBorder="1" applyAlignment="1">
      <alignment horizontal="left" vertical="top"/>
    </xf>
    <xf numFmtId="0" fontId="8" fillId="5" borderId="5" xfId="0" applyFont="1" applyFill="1" applyBorder="1" applyAlignment="1">
      <alignment horizontal="left" vertical="top" wrapText="1"/>
    </xf>
    <xf numFmtId="0" fontId="9" fillId="5" borderId="5" xfId="0" applyFont="1" applyFill="1" applyBorder="1" applyAlignment="1">
      <alignment horizontal="left" vertical="top" wrapText="1"/>
    </xf>
    <xf numFmtId="0" fontId="9" fillId="5" borderId="8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/>
    </xf>
    <xf numFmtId="0" fontId="7" fillId="3" borderId="6" xfId="0" applyFont="1" applyFill="1" applyBorder="1" applyAlignment="1">
      <alignment horizontal="center" vertical="top"/>
    </xf>
    <xf numFmtId="49" fontId="7" fillId="3" borderId="6" xfId="0" applyNumberFormat="1" applyFont="1" applyFill="1" applyBorder="1" applyAlignment="1">
      <alignment horizontal="center" vertical="top"/>
    </xf>
    <xf numFmtId="0" fontId="8" fillId="3" borderId="9" xfId="0" applyFont="1" applyFill="1" applyBorder="1" applyAlignment="1">
      <alignment horizontal="left" vertical="top" wrapText="1"/>
    </xf>
    <xf numFmtId="49" fontId="8" fillId="3" borderId="9" xfId="0" applyNumberFormat="1" applyFont="1" applyFill="1" applyBorder="1" applyAlignment="1">
      <alignment horizontal="left" vertical="top"/>
    </xf>
    <xf numFmtId="49" fontId="9" fillId="3" borderId="8" xfId="0" applyNumberFormat="1" applyFont="1" applyFill="1" applyBorder="1" applyAlignment="1">
      <alignment horizontal="left" vertical="top"/>
    </xf>
    <xf numFmtId="0" fontId="9" fillId="3" borderId="8" xfId="0" applyFont="1" applyFill="1" applyBorder="1" applyAlignment="1">
      <alignment horizontal="left" vertical="top" wrapText="1"/>
    </xf>
    <xf numFmtId="0" fontId="10" fillId="3" borderId="8" xfId="0" applyFont="1" applyFill="1" applyBorder="1" applyAlignment="1">
      <alignment horizontal="center" vertical="top"/>
    </xf>
    <xf numFmtId="49" fontId="10" fillId="3" borderId="8" xfId="0" applyNumberFormat="1" applyFont="1" applyFill="1" applyBorder="1" applyAlignment="1">
      <alignment horizontal="center" vertical="top"/>
    </xf>
    <xf numFmtId="0" fontId="9" fillId="3" borderId="9" xfId="0" applyFont="1" applyFill="1" applyBorder="1" applyAlignment="1">
      <alignment horizontal="left" vertical="top" wrapText="1"/>
    </xf>
    <xf numFmtId="49" fontId="9" fillId="3" borderId="9" xfId="0" applyNumberFormat="1" applyFont="1" applyFill="1" applyBorder="1" applyAlignment="1">
      <alignment horizontal="left" vertical="top"/>
    </xf>
    <xf numFmtId="0" fontId="9" fillId="3" borderId="8" xfId="0" applyFont="1" applyFill="1" applyBorder="1" applyAlignment="1">
      <alignment horizontal="left" vertical="top"/>
    </xf>
    <xf numFmtId="0" fontId="9" fillId="3" borderId="7" xfId="0" applyFont="1" applyFill="1" applyBorder="1" applyAlignment="1">
      <alignment horizontal="left" vertical="top" wrapText="1"/>
    </xf>
    <xf numFmtId="49" fontId="9" fillId="3" borderId="7" xfId="0" applyNumberFormat="1" applyFont="1" applyFill="1" applyBorder="1" applyAlignment="1">
      <alignment horizontal="left" vertical="top"/>
    </xf>
    <xf numFmtId="49" fontId="9" fillId="3" borderId="5" xfId="0" applyNumberFormat="1" applyFont="1" applyFill="1" applyBorder="1" applyAlignment="1">
      <alignment horizontal="left" vertical="top"/>
    </xf>
    <xf numFmtId="0" fontId="9" fillId="3" borderId="5" xfId="0" applyFont="1" applyFill="1" applyBorder="1" applyAlignment="1">
      <alignment horizontal="left" vertical="top"/>
    </xf>
    <xf numFmtId="49" fontId="9" fillId="6" borderId="8" xfId="0" applyNumberFormat="1" applyFont="1" applyFill="1" applyBorder="1" applyAlignment="1">
      <alignment horizontal="left" vertical="top"/>
    </xf>
    <xf numFmtId="0" fontId="9" fillId="6" borderId="8" xfId="0" applyFont="1" applyFill="1" applyBorder="1" applyAlignment="1">
      <alignment horizontal="left" vertical="top" wrapText="1"/>
    </xf>
    <xf numFmtId="0" fontId="9" fillId="6" borderId="5" xfId="0" applyFont="1" applyFill="1" applyBorder="1" applyAlignment="1">
      <alignment horizontal="left" vertical="top" wrapText="1"/>
    </xf>
    <xf numFmtId="49" fontId="8" fillId="6" borderId="8" xfId="0" applyNumberFormat="1" applyFont="1" applyFill="1" applyBorder="1" applyAlignment="1">
      <alignment horizontal="left" vertical="top"/>
    </xf>
    <xf numFmtId="0" fontId="8" fillId="6" borderId="8" xfId="0" applyFont="1" applyFill="1" applyBorder="1" applyAlignment="1">
      <alignment horizontal="left" vertical="top" wrapText="1"/>
    </xf>
    <xf numFmtId="49" fontId="9" fillId="6" borderId="5" xfId="0" applyNumberFormat="1" applyFont="1" applyFill="1" applyBorder="1" applyAlignment="1">
      <alignment horizontal="left" vertical="top"/>
    </xf>
    <xf numFmtId="0" fontId="9" fillId="6" borderId="8" xfId="0" applyFont="1" applyFill="1" applyBorder="1" applyAlignment="1">
      <alignment horizontal="left" vertical="top"/>
    </xf>
    <xf numFmtId="49" fontId="7" fillId="7" borderId="5" xfId="0" applyNumberFormat="1" applyFont="1" applyFill="1" applyBorder="1" applyAlignment="1">
      <alignment horizontal="center" vertical="top"/>
    </xf>
    <xf numFmtId="0" fontId="7" fillId="7" borderId="5" xfId="0" applyFont="1" applyFill="1" applyBorder="1" applyAlignment="1">
      <alignment horizontal="left" vertical="top" wrapText="1"/>
    </xf>
    <xf numFmtId="49" fontId="7" fillId="7" borderId="5" xfId="0" applyNumberFormat="1" applyFont="1" applyFill="1" applyBorder="1" applyAlignment="1">
      <alignment horizontal="left" vertical="top"/>
    </xf>
    <xf numFmtId="0" fontId="7" fillId="0" borderId="2" xfId="0" applyFont="1" applyBorder="1" applyAlignment="1">
      <alignment vertical="top"/>
    </xf>
    <xf numFmtId="0" fontId="7" fillId="0" borderId="3" xfId="0" applyFont="1" applyBorder="1" applyAlignment="1">
      <alignment vertical="top"/>
    </xf>
    <xf numFmtId="0" fontId="7" fillId="0" borderId="4" xfId="0" applyFont="1" applyBorder="1" applyAlignment="1">
      <alignment vertical="top"/>
    </xf>
    <xf numFmtId="49" fontId="9" fillId="2" borderId="5" xfId="0" applyNumberFormat="1" applyFont="1" applyFill="1" applyBorder="1" applyAlignment="1">
      <alignment horizontal="left" vertical="top"/>
    </xf>
    <xf numFmtId="0" fontId="9" fillId="2" borderId="5" xfId="0" applyFont="1" applyFill="1" applyBorder="1" applyAlignment="1">
      <alignment horizontal="left" vertical="top" wrapText="1"/>
    </xf>
    <xf numFmtId="0" fontId="11" fillId="0" borderId="0" xfId="0" applyFont="1" applyAlignment="1">
      <alignment vertical="top"/>
    </xf>
    <xf numFmtId="0" fontId="11" fillId="0" borderId="0" xfId="0" applyFont="1"/>
    <xf numFmtId="0" fontId="8" fillId="0" borderId="0" xfId="0" applyFont="1"/>
    <xf numFmtId="0" fontId="12" fillId="0" borderId="0" xfId="0" applyFont="1" applyAlignment="1">
      <alignment horizontal="center" vertical="center"/>
    </xf>
    <xf numFmtId="0" fontId="12" fillId="8" borderId="10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7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13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 indent="1"/>
    </xf>
    <xf numFmtId="0" fontId="11" fillId="0" borderId="10" xfId="0" quotePrefix="1" applyFont="1" applyBorder="1" applyAlignment="1">
      <alignment horizontal="left" vertical="center" indent="1"/>
    </xf>
    <xf numFmtId="0" fontId="11" fillId="0" borderId="7" xfId="0" quotePrefix="1" applyFont="1" applyBorder="1" applyAlignment="1">
      <alignment horizontal="left" vertical="center" indent="1"/>
    </xf>
    <xf numFmtId="0" fontId="11" fillId="0" borderId="13" xfId="0" quotePrefix="1" applyFont="1" applyBorder="1" applyAlignment="1">
      <alignment horizontal="left" vertical="center" indent="1"/>
    </xf>
    <xf numFmtId="0" fontId="12" fillId="8" borderId="7" xfId="0" applyFont="1" applyFill="1" applyBorder="1" applyAlignment="1">
      <alignment horizont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indent="1"/>
    </xf>
    <xf numFmtId="0" fontId="15" fillId="0" borderId="0" xfId="0" quotePrefix="1" applyFont="1" applyAlignment="1">
      <alignment horizontal="left" vertical="center" indent="1"/>
    </xf>
    <xf numFmtId="0" fontId="14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7" fillId="0" borderId="0" xfId="3" applyFont="1" applyAlignment="1">
      <alignment horizontal="left" vertical="center"/>
    </xf>
    <xf numFmtId="0" fontId="16" fillId="0" borderId="0" xfId="0" applyFont="1"/>
    <xf numFmtId="0" fontId="12" fillId="0" borderId="0" xfId="0" applyFont="1" applyAlignment="1">
      <alignment vertical="top"/>
    </xf>
    <xf numFmtId="0" fontId="17" fillId="0" borderId="0" xfId="0" applyFont="1" applyAlignment="1">
      <alignment vertical="top"/>
    </xf>
    <xf numFmtId="0" fontId="13" fillId="4" borderId="0" xfId="0" applyFont="1" applyFill="1" applyAlignment="1">
      <alignment vertical="top"/>
    </xf>
    <xf numFmtId="0" fontId="16" fillId="0" borderId="0" xfId="0" applyFont="1" applyAlignment="1">
      <alignment vertical="top"/>
    </xf>
    <xf numFmtId="0" fontId="18" fillId="0" borderId="0" xfId="0" applyFont="1" applyAlignment="1">
      <alignment vertical="top"/>
    </xf>
    <xf numFmtId="188" fontId="7" fillId="0" borderId="0" xfId="0" applyNumberFormat="1" applyFo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/>
    <xf numFmtId="0" fontId="7" fillId="0" borderId="0" xfId="0" applyFont="1"/>
    <xf numFmtId="0" fontId="7" fillId="0" borderId="0" xfId="0" applyFont="1" applyAlignment="1">
      <alignment horizontal="right" vertical="center"/>
    </xf>
    <xf numFmtId="0" fontId="18" fillId="0" borderId="0" xfId="0" applyFont="1" applyAlignment="1">
      <alignment horizontal="center" vertical="top" wrapText="1"/>
    </xf>
    <xf numFmtId="0" fontId="18" fillId="0" borderId="0" xfId="0" applyFont="1"/>
    <xf numFmtId="0" fontId="18" fillId="0" borderId="0" xfId="0" applyFont="1" applyAlignment="1">
      <alignment vertical="center"/>
    </xf>
    <xf numFmtId="188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 indent="2"/>
    </xf>
    <xf numFmtId="188" fontId="7" fillId="0" borderId="0" xfId="0" applyNumberFormat="1" applyFont="1" applyAlignment="1">
      <alignment horizontal="left" indent="2"/>
    </xf>
    <xf numFmtId="188" fontId="7" fillId="0" borderId="0" xfId="1" applyNumberFormat="1" applyFont="1" applyAlignment="1">
      <alignment horizontal="right"/>
    </xf>
    <xf numFmtId="0" fontId="10" fillId="0" borderId="0" xfId="0" applyFont="1" applyAlignment="1">
      <alignment horizontal="left" indent="2"/>
    </xf>
    <xf numFmtId="188" fontId="10" fillId="0" borderId="0" xfId="1" applyNumberFormat="1" applyFont="1" applyAlignment="1">
      <alignment horizontal="right"/>
    </xf>
    <xf numFmtId="0" fontId="22" fillId="0" borderId="0" xfId="0" applyFont="1" applyAlignment="1">
      <alignment vertical="top"/>
    </xf>
    <xf numFmtId="0" fontId="23" fillId="0" borderId="0" xfId="0" applyFont="1" applyAlignment="1">
      <alignment vertical="top"/>
    </xf>
    <xf numFmtId="0" fontId="21" fillId="0" borderId="0" xfId="0" applyFont="1" applyAlignment="1">
      <alignment horizontal="left" wrapText="1"/>
    </xf>
    <xf numFmtId="0" fontId="21" fillId="0" borderId="0" xfId="0" applyFont="1" applyAlignment="1">
      <alignment horizontal="left"/>
    </xf>
    <xf numFmtId="188" fontId="21" fillId="0" borderId="0" xfId="0" applyNumberFormat="1" applyFont="1" applyAlignment="1">
      <alignment horizontal="center"/>
    </xf>
    <xf numFmtId="0" fontId="10" fillId="0" borderId="0" xfId="0" applyFont="1"/>
    <xf numFmtId="0" fontId="8" fillId="0" borderId="0" xfId="0" applyFont="1" applyAlignment="1">
      <alignment vertical="top"/>
    </xf>
    <xf numFmtId="0" fontId="12" fillId="0" borderId="22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/>
    </xf>
    <xf numFmtId="0" fontId="14" fillId="0" borderId="0" xfId="0" applyFont="1"/>
    <xf numFmtId="188" fontId="11" fillId="0" borderId="0" xfId="1" applyNumberFormat="1" applyFont="1"/>
    <xf numFmtId="188" fontId="11" fillId="0" borderId="23" xfId="1" applyNumberFormat="1" applyFont="1" applyBorder="1" applyAlignment="1">
      <alignment horizontal="center"/>
    </xf>
    <xf numFmtId="188" fontId="12" fillId="0" borderId="0" xfId="1" applyNumberFormat="1" applyFont="1" applyAlignment="1">
      <alignment vertical="center"/>
    </xf>
    <xf numFmtId="0" fontId="14" fillId="0" borderId="0" xfId="0" applyFont="1" applyAlignment="1">
      <alignment vertical="center"/>
    </xf>
    <xf numFmtId="188" fontId="11" fillId="0" borderId="0" xfId="1" applyNumberFormat="1" applyFont="1" applyAlignment="1">
      <alignment vertical="center"/>
    </xf>
    <xf numFmtId="188" fontId="11" fillId="0" borderId="0" xfId="1" applyNumberFormat="1" applyFont="1" applyAlignment="1">
      <alignment horizontal="center"/>
    </xf>
    <xf numFmtId="188" fontId="11" fillId="0" borderId="0" xfId="1" applyNumberFormat="1" applyFont="1" applyAlignment="1">
      <alignment horizontal="center" vertical="center"/>
    </xf>
    <xf numFmtId="0" fontId="24" fillId="0" borderId="0" xfId="0" applyFont="1"/>
    <xf numFmtId="0" fontId="7" fillId="0" borderId="0" xfId="0" applyFont="1" applyAlignment="1">
      <alignment horizontal="left" vertical="top" wrapText="1"/>
    </xf>
    <xf numFmtId="0" fontId="24" fillId="0" borderId="0" xfId="0" applyFont="1" applyAlignment="1">
      <alignment vertical="top"/>
    </xf>
    <xf numFmtId="188" fontId="11" fillId="0" borderId="0" xfId="1" applyNumberFormat="1" applyFont="1" applyFill="1" applyAlignment="1">
      <alignment vertical="top"/>
    </xf>
    <xf numFmtId="188" fontId="18" fillId="0" borderId="0" xfId="1" applyNumberFormat="1" applyFont="1" applyFill="1" applyAlignment="1">
      <alignment vertical="top"/>
    </xf>
    <xf numFmtId="188" fontId="11" fillId="0" borderId="0" xfId="1" applyNumberFormat="1" applyFont="1" applyFill="1" applyAlignment="1">
      <alignment vertical="center"/>
    </xf>
    <xf numFmtId="188" fontId="10" fillId="0" borderId="0" xfId="1" applyNumberFormat="1" applyFont="1" applyFill="1" applyAlignment="1">
      <alignment horizontal="right"/>
    </xf>
    <xf numFmtId="43" fontId="0" fillId="0" borderId="0" xfId="1" applyFont="1"/>
    <xf numFmtId="0" fontId="19" fillId="9" borderId="1" xfId="6" applyFont="1" applyFill="1" applyBorder="1" applyAlignment="1">
      <alignment horizontal="center"/>
    </xf>
    <xf numFmtId="43" fontId="19" fillId="9" borderId="1" xfId="7" applyFont="1" applyFill="1" applyBorder="1" applyAlignment="1">
      <alignment horizontal="center"/>
    </xf>
    <xf numFmtId="0" fontId="0" fillId="10" borderId="0" xfId="0" applyFill="1" applyAlignment="1">
      <alignment horizontal="left"/>
    </xf>
    <xf numFmtId="0" fontId="0" fillId="10" borderId="0" xfId="0" applyFill="1"/>
    <xf numFmtId="187" fontId="0" fillId="10" borderId="0" xfId="0" applyNumberFormat="1" applyFill="1"/>
    <xf numFmtId="0" fontId="20" fillId="0" borderId="0" xfId="0" applyFont="1" applyAlignment="1">
      <alignment horizontal="left" indent="1"/>
    </xf>
    <xf numFmtId="0" fontId="20" fillId="11" borderId="0" xfId="0" applyFont="1" applyFill="1" applyAlignment="1">
      <alignment horizontal="left"/>
    </xf>
    <xf numFmtId="0" fontId="20" fillId="11" borderId="0" xfId="0" applyFont="1" applyFill="1"/>
    <xf numFmtId="187" fontId="20" fillId="11" borderId="0" xfId="0" applyNumberFormat="1" applyFont="1" applyFill="1"/>
    <xf numFmtId="0" fontId="20" fillId="0" borderId="0" xfId="0" applyFont="1"/>
    <xf numFmtId="0" fontId="0" fillId="12" borderId="0" xfId="0" applyFill="1" applyAlignment="1">
      <alignment horizontal="left" indent="1"/>
    </xf>
    <xf numFmtId="0" fontId="0" fillId="12" borderId="0" xfId="0" applyFill="1"/>
    <xf numFmtId="187" fontId="0" fillId="12" borderId="0" xfId="0" applyNumberFormat="1" applyFill="1"/>
    <xf numFmtId="0" fontId="20" fillId="0" borderId="0" xfId="0" applyFont="1" applyAlignment="1">
      <alignment horizontal="left" indent="2"/>
    </xf>
    <xf numFmtId="187" fontId="20" fillId="0" borderId="0" xfId="0" applyNumberFormat="1" applyFont="1"/>
    <xf numFmtId="0" fontId="0" fillId="0" borderId="0" xfId="0" applyAlignment="1">
      <alignment horizontal="left" indent="3"/>
    </xf>
    <xf numFmtId="0" fontId="0" fillId="0" borderId="0" xfId="0" applyAlignment="1">
      <alignment horizontal="left"/>
    </xf>
    <xf numFmtId="187" fontId="0" fillId="0" borderId="0" xfId="0" applyNumberFormat="1"/>
    <xf numFmtId="0" fontId="26" fillId="11" borderId="0" xfId="0" applyFont="1" applyFill="1" applyAlignment="1">
      <alignment horizontal="left"/>
    </xf>
    <xf numFmtId="0" fontId="26" fillId="11" borderId="0" xfId="0" applyFont="1" applyFill="1"/>
    <xf numFmtId="187" fontId="26" fillId="11" borderId="0" xfId="0" applyNumberFormat="1" applyFont="1" applyFill="1"/>
    <xf numFmtId="0" fontId="0" fillId="0" borderId="2" xfId="0" applyBorder="1" applyAlignment="1">
      <alignment horizontal="left"/>
    </xf>
    <xf numFmtId="0" fontId="0" fillId="0" borderId="3" xfId="0" applyBorder="1"/>
    <xf numFmtId="0" fontId="0" fillId="0" borderId="4" xfId="0" applyBorder="1"/>
    <xf numFmtId="187" fontId="0" fillId="0" borderId="1" xfId="0" applyNumberFormat="1" applyBorder="1"/>
    <xf numFmtId="188" fontId="7" fillId="0" borderId="0" xfId="1" applyNumberFormat="1" applyFont="1" applyFill="1" applyAlignment="1">
      <alignment vertical="center"/>
    </xf>
    <xf numFmtId="188" fontId="7" fillId="0" borderId="0" xfId="1" applyNumberFormat="1" applyFont="1" applyFill="1" applyAlignment="1">
      <alignment horizontal="center" vertical="center"/>
    </xf>
    <xf numFmtId="188" fontId="8" fillId="0" borderId="0" xfId="1" applyNumberFormat="1" applyFont="1" applyFill="1" applyAlignment="1">
      <alignment vertical="top"/>
    </xf>
    <xf numFmtId="188" fontId="9" fillId="0" borderId="0" xfId="1" applyNumberFormat="1" applyFont="1" applyFill="1" applyAlignment="1">
      <alignment vertical="top"/>
    </xf>
    <xf numFmtId="188" fontId="9" fillId="0" borderId="0" xfId="1" applyNumberFormat="1" applyFont="1" applyFill="1" applyAlignment="1">
      <alignment vertical="top" wrapText="1"/>
    </xf>
    <xf numFmtId="188" fontId="9" fillId="0" borderId="0" xfId="1" applyNumberFormat="1" applyFont="1" applyFill="1" applyAlignment="1">
      <alignment horizontal="right" vertical="top"/>
    </xf>
    <xf numFmtId="188" fontId="8" fillId="0" borderId="0" xfId="1" applyNumberFormat="1" applyFont="1" applyFill="1" applyAlignment="1">
      <alignment horizontal="right"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top"/>
    </xf>
    <xf numFmtId="0" fontId="9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188" fontId="8" fillId="0" borderId="0" xfId="1" applyNumberFormat="1" applyFont="1" applyFill="1" applyAlignment="1">
      <alignment horizontal="right" vertical="top"/>
    </xf>
    <xf numFmtId="0" fontId="9" fillId="0" borderId="0" xfId="0" applyFont="1" applyAlignment="1">
      <alignment horizontal="left" vertical="top"/>
    </xf>
    <xf numFmtId="0" fontId="7" fillId="0" borderId="0" xfId="3" applyFont="1" applyAlignment="1">
      <alignment horizontal="center"/>
    </xf>
    <xf numFmtId="0" fontId="7" fillId="0" borderId="14" xfId="3" applyFont="1" applyBorder="1" applyAlignment="1">
      <alignment vertical="top"/>
    </xf>
    <xf numFmtId="0" fontId="8" fillId="0" borderId="14" xfId="3" applyFont="1" applyBorder="1" applyAlignment="1">
      <alignment horizontal="center" vertical="top"/>
    </xf>
    <xf numFmtId="0" fontId="8" fillId="0" borderId="14" xfId="3" applyFont="1" applyBorder="1" applyAlignment="1">
      <alignment vertical="top"/>
    </xf>
    <xf numFmtId="0" fontId="8" fillId="0" borderId="18" xfId="3" applyFont="1" applyBorder="1" applyAlignment="1">
      <alignment horizontal="center" vertical="top" wrapText="1"/>
    </xf>
    <xf numFmtId="0" fontId="8" fillId="0" borderId="17" xfId="3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8" fillId="0" borderId="19" xfId="3" applyFont="1" applyBorder="1" applyAlignment="1">
      <alignment horizontal="left" vertical="top" wrapText="1"/>
    </xf>
    <xf numFmtId="0" fontId="8" fillId="0" borderId="19" xfId="3" applyFont="1" applyBorder="1" applyAlignment="1">
      <alignment horizontal="center" vertical="top" wrapText="1"/>
    </xf>
    <xf numFmtId="188" fontId="9" fillId="0" borderId="1" xfId="1" applyNumberFormat="1" applyFont="1" applyBorder="1" applyAlignment="1">
      <alignment horizontal="center" vertical="top" wrapText="1"/>
    </xf>
    <xf numFmtId="0" fontId="10" fillId="0" borderId="20" xfId="0" applyFont="1" applyBorder="1" applyAlignment="1">
      <alignment vertical="top"/>
    </xf>
    <xf numFmtId="0" fontId="9" fillId="0" borderId="20" xfId="0" applyFont="1" applyBorder="1" applyAlignment="1">
      <alignment horizontal="center" vertical="top"/>
    </xf>
    <xf numFmtId="0" fontId="9" fillId="0" borderId="20" xfId="0" applyFont="1" applyBorder="1" applyAlignment="1">
      <alignment vertical="top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center" vertical="top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center" vertical="top" wrapText="1"/>
    </xf>
    <xf numFmtId="188" fontId="9" fillId="0" borderId="10" xfId="1" applyNumberFormat="1" applyFont="1" applyBorder="1" applyAlignment="1">
      <alignment horizontal="center" vertical="top" wrapText="1"/>
    </xf>
    <xf numFmtId="0" fontId="9" fillId="0" borderId="13" xfId="0" applyFont="1" applyBorder="1" applyAlignment="1">
      <alignment vertical="top" wrapText="1"/>
    </xf>
    <xf numFmtId="188" fontId="9" fillId="0" borderId="13" xfId="1" applyNumberFormat="1" applyFont="1" applyBorder="1" applyAlignment="1">
      <alignment horizontal="center" vertical="top" wrapText="1"/>
    </xf>
    <xf numFmtId="188" fontId="9" fillId="0" borderId="10" xfId="1" applyNumberFormat="1" applyFont="1" applyFill="1" applyBorder="1" applyAlignment="1">
      <alignment horizontal="center" vertical="top" wrapText="1"/>
    </xf>
    <xf numFmtId="188" fontId="9" fillId="0" borderId="13" xfId="1" applyNumberFormat="1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top" wrapText="1"/>
    </xf>
    <xf numFmtId="189" fontId="10" fillId="0" borderId="1" xfId="0" applyNumberFormat="1" applyFont="1" applyBorder="1" applyAlignment="1">
      <alignment vertical="top" wrapText="1"/>
    </xf>
    <xf numFmtId="187" fontId="10" fillId="0" borderId="1" xfId="0" applyNumberFormat="1" applyFont="1" applyBorder="1" applyAlignment="1">
      <alignment vertical="top" wrapText="1"/>
    </xf>
    <xf numFmtId="188" fontId="10" fillId="0" borderId="1" xfId="1" applyNumberFormat="1" applyFont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left" vertical="top" wrapText="1"/>
    </xf>
    <xf numFmtId="43" fontId="7" fillId="0" borderId="1" xfId="1" applyFont="1" applyBorder="1" applyAlignment="1">
      <alignment vertical="top" wrapText="1"/>
    </xf>
    <xf numFmtId="0" fontId="10" fillId="0" borderId="0" xfId="0" applyFont="1" applyAlignment="1">
      <alignment horizontal="left" vertical="top" wrapText="1"/>
    </xf>
    <xf numFmtId="188" fontId="9" fillId="0" borderId="10" xfId="1" applyNumberFormat="1" applyFont="1" applyBorder="1" applyAlignment="1">
      <alignment vertical="top" wrapText="1"/>
    </xf>
    <xf numFmtId="188" fontId="9" fillId="0" borderId="13" xfId="1" applyNumberFormat="1" applyFont="1" applyBorder="1" applyAlignment="1">
      <alignment vertical="top" wrapText="1"/>
    </xf>
    <xf numFmtId="188" fontId="9" fillId="0" borderId="10" xfId="1" applyNumberFormat="1" applyFont="1" applyFill="1" applyBorder="1" applyAlignment="1">
      <alignment vertical="top" wrapText="1"/>
    </xf>
    <xf numFmtId="188" fontId="9" fillId="0" borderId="13" xfId="1" applyNumberFormat="1" applyFont="1" applyFill="1" applyBorder="1" applyAlignment="1">
      <alignment vertical="top" wrapText="1"/>
    </xf>
    <xf numFmtId="0" fontId="9" fillId="0" borderId="7" xfId="0" applyFont="1" applyBorder="1" applyAlignment="1">
      <alignment vertical="top" wrapText="1"/>
    </xf>
    <xf numFmtId="0" fontId="9" fillId="0" borderId="7" xfId="0" applyFont="1" applyBorder="1" applyAlignment="1">
      <alignment horizontal="center" vertical="top" wrapText="1"/>
    </xf>
    <xf numFmtId="188" fontId="9" fillId="0" borderId="7" xfId="1" applyNumberFormat="1" applyFont="1" applyFill="1" applyBorder="1" applyAlignment="1">
      <alignment vertical="top" wrapText="1"/>
    </xf>
    <xf numFmtId="0" fontId="9" fillId="0" borderId="10" xfId="0" applyFont="1" applyBorder="1" applyAlignment="1">
      <alignment vertical="top"/>
    </xf>
    <xf numFmtId="0" fontId="9" fillId="0" borderId="13" xfId="0" applyFont="1" applyBorder="1" applyAlignment="1">
      <alignment vertical="top"/>
    </xf>
    <xf numFmtId="188" fontId="9" fillId="0" borderId="1" xfId="1" applyNumberFormat="1" applyFont="1" applyFill="1" applyBorder="1" applyAlignment="1">
      <alignment vertical="top" wrapText="1"/>
    </xf>
    <xf numFmtId="188" fontId="9" fillId="0" borderId="10" xfId="1" applyNumberFormat="1" applyFont="1" applyFill="1" applyBorder="1" applyAlignment="1">
      <alignment horizontal="right" vertical="top" wrapText="1"/>
    </xf>
    <xf numFmtId="188" fontId="9" fillId="0" borderId="13" xfId="1" applyNumberFormat="1" applyFont="1" applyFill="1" applyBorder="1" applyAlignment="1">
      <alignment horizontal="right" vertical="top" wrapText="1"/>
    </xf>
    <xf numFmtId="188" fontId="9" fillId="0" borderId="1" xfId="1" applyNumberFormat="1" applyFont="1" applyFill="1" applyBorder="1" applyAlignment="1">
      <alignment horizontal="right" vertical="top" wrapText="1"/>
    </xf>
    <xf numFmtId="0" fontId="10" fillId="0" borderId="13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center" vertical="top" wrapText="1"/>
    </xf>
    <xf numFmtId="188" fontId="10" fillId="0" borderId="1" xfId="0" applyNumberFormat="1" applyFont="1" applyBorder="1" applyAlignment="1">
      <alignment vertical="top" wrapText="1"/>
    </xf>
    <xf numFmtId="188" fontId="7" fillId="0" borderId="1" xfId="1" applyNumberFormat="1" applyFont="1" applyBorder="1" applyAlignment="1">
      <alignment vertical="top" wrapText="1"/>
    </xf>
    <xf numFmtId="0" fontId="7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8" fillId="0" borderId="20" xfId="0" applyFont="1" applyBorder="1" applyAlignment="1">
      <alignment vertical="top"/>
    </xf>
    <xf numFmtId="0" fontId="8" fillId="0" borderId="1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center" vertical="top" wrapText="1"/>
    </xf>
    <xf numFmtId="188" fontId="8" fillId="0" borderId="10" xfId="1" applyNumberFormat="1" applyFont="1" applyFill="1" applyBorder="1" applyAlignment="1">
      <alignment vertical="top" wrapText="1"/>
    </xf>
    <xf numFmtId="0" fontId="8" fillId="0" borderId="7" xfId="0" applyFont="1" applyBorder="1" applyAlignment="1">
      <alignment horizontal="center" vertical="top" wrapText="1"/>
    </xf>
    <xf numFmtId="188" fontId="8" fillId="0" borderId="7" xfId="1" applyNumberFormat="1" applyFont="1" applyFill="1" applyBorder="1" applyAlignment="1">
      <alignment vertical="top" wrapText="1"/>
    </xf>
    <xf numFmtId="0" fontId="8" fillId="0" borderId="13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center" vertical="top" wrapText="1"/>
    </xf>
    <xf numFmtId="188" fontId="8" fillId="0" borderId="13" xfId="1" applyNumberFormat="1" applyFont="1" applyFill="1" applyBorder="1" applyAlignment="1">
      <alignment vertical="top" wrapText="1"/>
    </xf>
    <xf numFmtId="43" fontId="7" fillId="0" borderId="1" xfId="1" applyFont="1" applyFill="1" applyBorder="1" applyAlignment="1">
      <alignment vertical="top" wrapText="1"/>
    </xf>
    <xf numFmtId="188" fontId="8" fillId="0" borderId="10" xfId="1" applyNumberFormat="1" applyFont="1" applyBorder="1" applyAlignment="1">
      <alignment vertical="top" wrapText="1"/>
    </xf>
    <xf numFmtId="188" fontId="8" fillId="0" borderId="13" xfId="1" applyNumberFormat="1" applyFont="1" applyBorder="1" applyAlignment="1">
      <alignment vertical="top" wrapText="1"/>
    </xf>
    <xf numFmtId="188" fontId="8" fillId="0" borderId="1" xfId="1" applyNumberFormat="1" applyFont="1" applyBorder="1" applyAlignment="1">
      <alignment vertical="top" wrapText="1"/>
    </xf>
    <xf numFmtId="188" fontId="8" fillId="0" borderId="7" xfId="1" applyNumberFormat="1" applyFont="1" applyBorder="1" applyAlignment="1">
      <alignment vertical="top" wrapText="1"/>
    </xf>
    <xf numFmtId="0" fontId="9" fillId="4" borderId="10" xfId="0" applyFont="1" applyFill="1" applyBorder="1" applyAlignment="1">
      <alignment vertical="top" wrapText="1"/>
    </xf>
    <xf numFmtId="0" fontId="9" fillId="4" borderId="10" xfId="0" applyFont="1" applyFill="1" applyBorder="1" applyAlignment="1">
      <alignment horizontal="center" vertical="top" wrapText="1"/>
    </xf>
    <xf numFmtId="0" fontId="9" fillId="4" borderId="7" xfId="0" applyFont="1" applyFill="1" applyBorder="1" applyAlignment="1">
      <alignment vertical="top" wrapText="1"/>
    </xf>
    <xf numFmtId="0" fontId="9" fillId="4" borderId="7" xfId="0" applyFont="1" applyFill="1" applyBorder="1" applyAlignment="1">
      <alignment horizontal="center" vertical="top" wrapText="1"/>
    </xf>
    <xf numFmtId="0" fontId="9" fillId="4" borderId="13" xfId="0" applyFont="1" applyFill="1" applyBorder="1" applyAlignment="1">
      <alignment vertical="top" wrapText="1"/>
    </xf>
    <xf numFmtId="0" fontId="9" fillId="4" borderId="13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  <xf numFmtId="188" fontId="8" fillId="0" borderId="1" xfId="1" applyNumberFormat="1" applyFont="1" applyFill="1" applyBorder="1" applyAlignment="1">
      <alignment vertical="top" wrapText="1"/>
    </xf>
    <xf numFmtId="188" fontId="9" fillId="4" borderId="13" xfId="1" applyNumberFormat="1" applyFont="1" applyFill="1" applyBorder="1" applyAlignment="1">
      <alignment vertical="top" wrapText="1"/>
    </xf>
    <xf numFmtId="43" fontId="9" fillId="0" borderId="10" xfId="1" applyFont="1" applyFill="1" applyBorder="1" applyAlignment="1">
      <alignment horizontal="right" vertical="top" wrapText="1"/>
    </xf>
    <xf numFmtId="43" fontId="9" fillId="0" borderId="7" xfId="1" applyFont="1" applyFill="1" applyBorder="1" applyAlignment="1">
      <alignment horizontal="right" vertical="top" wrapText="1"/>
    </xf>
    <xf numFmtId="43" fontId="9" fillId="0" borderId="13" xfId="1" applyFont="1" applyFill="1" applyBorder="1" applyAlignment="1">
      <alignment horizontal="right" vertical="top" wrapText="1"/>
    </xf>
    <xf numFmtId="188" fontId="9" fillId="0" borderId="7" xfId="1" applyNumberFormat="1" applyFont="1" applyBorder="1" applyAlignment="1">
      <alignment vertical="top" wrapText="1"/>
    </xf>
    <xf numFmtId="0" fontId="9" fillId="0" borderId="1" xfId="0" applyFont="1" applyBorder="1" applyAlignment="1">
      <alignment vertical="top"/>
    </xf>
    <xf numFmtId="188" fontId="9" fillId="0" borderId="1" xfId="1" applyNumberFormat="1" applyFont="1" applyBorder="1" applyAlignment="1">
      <alignment vertical="top" wrapText="1"/>
    </xf>
    <xf numFmtId="188" fontId="9" fillId="0" borderId="1" xfId="1" applyNumberFormat="1" applyFont="1" applyBorder="1" applyAlignment="1">
      <alignment horizontal="right" vertical="top" wrapText="1"/>
    </xf>
    <xf numFmtId="188" fontId="8" fillId="0" borderId="1" xfId="1" quotePrefix="1" applyNumberFormat="1" applyFont="1" applyBorder="1" applyAlignment="1">
      <alignment horizontal="right" vertical="top" wrapText="1"/>
    </xf>
    <xf numFmtId="188" fontId="8" fillId="0" borderId="10" xfId="1" quotePrefix="1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justify" vertical="top" wrapText="1"/>
    </xf>
    <xf numFmtId="0" fontId="7" fillId="0" borderId="0" xfId="0" applyFont="1" applyAlignment="1">
      <alignment horizontal="center" vertical="top" wrapText="1"/>
    </xf>
    <xf numFmtId="43" fontId="7" fillId="0" borderId="0" xfId="1" applyFont="1" applyBorder="1" applyAlignment="1">
      <alignment vertical="top" wrapText="1"/>
    </xf>
    <xf numFmtId="188" fontId="8" fillId="0" borderId="10" xfId="1" applyNumberFormat="1" applyFont="1" applyBorder="1" applyAlignment="1">
      <alignment horizontal="right" vertical="top" wrapText="1"/>
    </xf>
    <xf numFmtId="188" fontId="8" fillId="0" borderId="13" xfId="1" applyNumberFormat="1" applyFont="1" applyBorder="1" applyAlignment="1">
      <alignment horizontal="right" vertical="top" wrapText="1"/>
    </xf>
    <xf numFmtId="188" fontId="8" fillId="0" borderId="1" xfId="1" applyNumberFormat="1" applyFont="1" applyBorder="1" applyAlignment="1">
      <alignment horizontal="right" vertical="top" wrapText="1"/>
    </xf>
    <xf numFmtId="0" fontId="28" fillId="0" borderId="1" xfId="0" applyFont="1" applyBorder="1" applyAlignment="1">
      <alignment vertical="top" wrapText="1"/>
    </xf>
    <xf numFmtId="188" fontId="8" fillId="0" borderId="1" xfId="1" applyNumberFormat="1" applyFont="1" applyBorder="1" applyAlignment="1">
      <alignment horizontal="center" vertical="top" wrapText="1"/>
    </xf>
    <xf numFmtId="188" fontId="7" fillId="0" borderId="0" xfId="1" applyNumberFormat="1" applyFont="1" applyBorder="1" applyAlignment="1">
      <alignment vertical="top" wrapText="1"/>
    </xf>
    <xf numFmtId="188" fontId="8" fillId="0" borderId="10" xfId="1" applyNumberFormat="1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left" vertical="top"/>
    </xf>
    <xf numFmtId="188" fontId="8" fillId="0" borderId="7" xfId="1" applyNumberFormat="1" applyFont="1" applyFill="1" applyBorder="1" applyAlignment="1">
      <alignment horizontal="right" vertical="top" wrapText="1"/>
    </xf>
    <xf numFmtId="188" fontId="8" fillId="0" borderId="13" xfId="1" applyNumberFormat="1" applyFont="1" applyFill="1" applyBorder="1" applyAlignment="1">
      <alignment horizontal="right" vertical="top" wrapText="1"/>
    </xf>
    <xf numFmtId="188" fontId="8" fillId="0" borderId="1" xfId="1" applyNumberFormat="1" applyFont="1" applyFill="1" applyBorder="1" applyAlignment="1">
      <alignment horizontal="center" vertical="top" wrapText="1"/>
    </xf>
    <xf numFmtId="188" fontId="9" fillId="0" borderId="7" xfId="1" applyNumberFormat="1" applyFont="1" applyBorder="1" applyAlignment="1">
      <alignment horizontal="center" vertical="top" wrapText="1"/>
    </xf>
    <xf numFmtId="188" fontId="9" fillId="0" borderId="7" xfId="1" applyNumberFormat="1" applyFont="1" applyFill="1" applyBorder="1" applyAlignment="1">
      <alignment horizontal="center" vertical="top" wrapText="1"/>
    </xf>
    <xf numFmtId="0" fontId="9" fillId="0" borderId="10" xfId="0" applyFont="1" applyBorder="1" applyAlignment="1">
      <alignment horizontal="left" vertical="top" wrapText="1"/>
    </xf>
    <xf numFmtId="0" fontId="9" fillId="0" borderId="7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188" fontId="9" fillId="0" borderId="13" xfId="1" applyNumberFormat="1" applyFont="1" applyBorder="1" applyAlignment="1">
      <alignment horizontal="right" vertical="top" wrapText="1"/>
    </xf>
    <xf numFmtId="188" fontId="9" fillId="0" borderId="1" xfId="1" applyNumberFormat="1" applyFont="1" applyFill="1" applyBorder="1" applyAlignment="1">
      <alignment horizontal="center" vertical="top" wrapText="1"/>
    </xf>
    <xf numFmtId="188" fontId="10" fillId="0" borderId="1" xfId="1" applyNumberFormat="1" applyFont="1" applyFill="1" applyBorder="1" applyAlignment="1">
      <alignment vertical="top" wrapText="1"/>
    </xf>
    <xf numFmtId="0" fontId="9" fillId="4" borderId="1" xfId="0" applyFont="1" applyFill="1" applyBorder="1" applyAlignment="1">
      <alignment vertical="top" wrapText="1"/>
    </xf>
    <xf numFmtId="0" fontId="9" fillId="4" borderId="1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8" fillId="0" borderId="22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center"/>
    </xf>
    <xf numFmtId="0" fontId="7" fillId="0" borderId="22" xfId="0" applyFont="1" applyBorder="1" applyAlignment="1">
      <alignment horizontal="center" vertical="top" wrapText="1"/>
    </xf>
    <xf numFmtId="188" fontId="8" fillId="0" borderId="23" xfId="1" applyNumberFormat="1" applyFont="1" applyBorder="1" applyAlignment="1">
      <alignment horizontal="center" vertical="center"/>
    </xf>
    <xf numFmtId="43" fontId="8" fillId="0" borderId="23" xfId="1" applyFont="1" applyBorder="1" applyAlignment="1">
      <alignment vertical="center"/>
    </xf>
    <xf numFmtId="43" fontId="8" fillId="0" borderId="0" xfId="1" applyFont="1" applyAlignment="1">
      <alignment vertical="center"/>
    </xf>
    <xf numFmtId="188" fontId="8" fillId="0" borderId="0" xfId="1" applyNumberFormat="1" applyFont="1" applyAlignment="1">
      <alignment horizontal="center" vertical="center"/>
    </xf>
    <xf numFmtId="0" fontId="27" fillId="0" borderId="0" xfId="0" applyFont="1" applyAlignment="1">
      <alignment horizontal="center" wrapText="1"/>
    </xf>
    <xf numFmtId="0" fontId="27" fillId="0" borderId="23" xfId="0" applyFont="1" applyBorder="1" applyAlignment="1">
      <alignment horizontal="center" wrapText="1"/>
    </xf>
    <xf numFmtId="0" fontId="7" fillId="0" borderId="23" xfId="0" applyFont="1" applyBorder="1" applyAlignment="1">
      <alignment horizontal="center"/>
    </xf>
    <xf numFmtId="0" fontId="9" fillId="0" borderId="0" xfId="0" applyFont="1" applyAlignment="1">
      <alignment horizontal="left" indent="1"/>
    </xf>
    <xf numFmtId="0" fontId="9" fillId="0" borderId="0" xfId="0" applyFont="1" applyAlignment="1">
      <alignment horizontal="left" indent="5"/>
    </xf>
    <xf numFmtId="188" fontId="9" fillId="0" borderId="0" xfId="1" applyNumberFormat="1" applyFont="1" applyAlignment="1"/>
    <xf numFmtId="188" fontId="9" fillId="0" borderId="0" xfId="1" applyNumberFormat="1" applyFont="1"/>
    <xf numFmtId="0" fontId="29" fillId="0" borderId="0" xfId="0" applyFont="1" applyAlignment="1">
      <alignment vertical="top"/>
    </xf>
    <xf numFmtId="0" fontId="30" fillId="0" borderId="0" xfId="0" applyFont="1" applyAlignment="1">
      <alignment vertical="top"/>
    </xf>
    <xf numFmtId="0" fontId="7" fillId="0" borderId="22" xfId="0" applyFont="1" applyBorder="1" applyAlignment="1">
      <alignment horizontal="left" wrapText="1"/>
    </xf>
    <xf numFmtId="188" fontId="7" fillId="0" borderId="22" xfId="1" applyNumberFormat="1" applyFont="1" applyBorder="1" applyAlignment="1">
      <alignment horizontal="center"/>
    </xf>
    <xf numFmtId="0" fontId="7" fillId="0" borderId="0" xfId="0" applyFont="1" applyAlignment="1">
      <alignment horizontal="left" wrapText="1"/>
    </xf>
    <xf numFmtId="43" fontId="8" fillId="0" borderId="0" xfId="1" applyFont="1" applyAlignment="1">
      <alignment vertical="top"/>
    </xf>
    <xf numFmtId="43" fontId="7" fillId="0" borderId="0" xfId="1" applyFont="1" applyAlignment="1">
      <alignment vertical="top"/>
    </xf>
    <xf numFmtId="188" fontId="8" fillId="0" borderId="0" xfId="1" applyNumberFormat="1" applyFont="1" applyAlignment="1">
      <alignment vertical="top"/>
    </xf>
    <xf numFmtId="188" fontId="7" fillId="0" borderId="0" xfId="1" applyNumberFormat="1" applyFont="1" applyAlignment="1">
      <alignment vertical="top"/>
    </xf>
    <xf numFmtId="0" fontId="7" fillId="0" borderId="22" xfId="0" applyFont="1" applyBorder="1" applyAlignment="1">
      <alignment horizontal="left"/>
    </xf>
    <xf numFmtId="188" fontId="7" fillId="0" borderId="22" xfId="0" applyNumberFormat="1" applyFont="1" applyBorder="1" applyAlignment="1">
      <alignment horizontal="center"/>
    </xf>
    <xf numFmtId="188" fontId="7" fillId="0" borderId="0" xfId="0" applyNumberFormat="1" applyFont="1" applyAlignment="1">
      <alignment horizontal="center"/>
    </xf>
    <xf numFmtId="188" fontId="10" fillId="0" borderId="1" xfId="1" applyNumberFormat="1" applyFont="1" applyBorder="1" applyAlignment="1">
      <alignment horizontal="center" vertical="top" wrapText="1"/>
    </xf>
    <xf numFmtId="0" fontId="8" fillId="0" borderId="0" xfId="3" applyFont="1" applyAlignment="1">
      <alignment horizontal="left" vertical="top" wrapText="1"/>
    </xf>
    <xf numFmtId="0" fontId="8" fillId="0" borderId="0" xfId="3" applyFont="1" applyAlignment="1">
      <alignment horizontal="center" vertical="top" wrapText="1"/>
    </xf>
    <xf numFmtId="188" fontId="9" fillId="0" borderId="0" xfId="1" applyNumberFormat="1" applyFont="1" applyBorder="1" applyAlignment="1">
      <alignment horizontal="center" vertical="top" wrapText="1"/>
    </xf>
    <xf numFmtId="188" fontId="10" fillId="0" borderId="0" xfId="1" applyNumberFormat="1" applyFont="1" applyBorder="1" applyAlignment="1">
      <alignment horizontal="center" vertical="top" wrapText="1"/>
    </xf>
    <xf numFmtId="188" fontId="7" fillId="0" borderId="1" xfId="1" applyNumberFormat="1" applyFont="1" applyFill="1" applyBorder="1" applyAlignment="1">
      <alignment vertical="top" wrapText="1"/>
    </xf>
    <xf numFmtId="188" fontId="7" fillId="0" borderId="0" xfId="0" applyNumberFormat="1" applyFont="1" applyAlignment="1">
      <alignment horizontal="center" vertical="top"/>
    </xf>
    <xf numFmtId="188" fontId="7" fillId="0" borderId="0" xfId="0" applyNumberFormat="1" applyFont="1" applyAlignment="1">
      <alignment vertical="top"/>
    </xf>
    <xf numFmtId="188" fontId="7" fillId="0" borderId="0" xfId="1" applyNumberFormat="1" applyFont="1" applyBorder="1" applyAlignment="1">
      <alignment horizontal="center"/>
    </xf>
    <xf numFmtId="0" fontId="13" fillId="0" borderId="7" xfId="0" quotePrefix="1" applyFont="1" applyBorder="1" applyAlignment="1">
      <alignment horizontal="left" vertical="center" indent="1"/>
    </xf>
    <xf numFmtId="188" fontId="8" fillId="0" borderId="0" xfId="1" applyNumberFormat="1" applyFont="1" applyBorder="1" applyAlignment="1">
      <alignment vertical="top"/>
    </xf>
    <xf numFmtId="188" fontId="8" fillId="0" borderId="0" xfId="1" applyNumberFormat="1" applyFont="1" applyBorder="1" applyAlignment="1">
      <alignment horizontal="right" vertical="top"/>
    </xf>
    <xf numFmtId="49" fontId="8" fillId="0" borderId="0" xfId="0" applyNumberFormat="1" applyFont="1" applyAlignment="1">
      <alignment wrapText="1"/>
    </xf>
    <xf numFmtId="0" fontId="8" fillId="0" borderId="0" xfId="0" applyFont="1" applyAlignment="1">
      <alignment horizontal="right" vertical="top"/>
    </xf>
    <xf numFmtId="0" fontId="7" fillId="0" borderId="0" xfId="0" applyFont="1" applyAlignment="1">
      <alignment horizontal="right"/>
    </xf>
    <xf numFmtId="188" fontId="10" fillId="0" borderId="1" xfId="0" applyNumberFormat="1" applyFont="1" applyBorder="1" applyAlignment="1">
      <alignment horizontal="right" vertical="top" wrapText="1"/>
    </xf>
    <xf numFmtId="188" fontId="10" fillId="0" borderId="1" xfId="1" applyNumberFormat="1" applyFont="1" applyBorder="1" applyAlignment="1">
      <alignment horizontal="right" vertical="top" wrapText="1"/>
    </xf>
    <xf numFmtId="188" fontId="8" fillId="4" borderId="10" xfId="1" applyNumberFormat="1" applyFont="1" applyFill="1" applyBorder="1" applyAlignment="1">
      <alignment vertical="top" wrapText="1"/>
    </xf>
    <xf numFmtId="0" fontId="13" fillId="0" borderId="10" xfId="0" applyFont="1" applyBorder="1" applyAlignment="1">
      <alignment vertical="top" wrapText="1"/>
    </xf>
    <xf numFmtId="0" fontId="16" fillId="0" borderId="1" xfId="0" applyFont="1" applyBorder="1" applyAlignment="1">
      <alignment vertical="top"/>
    </xf>
    <xf numFmtId="43" fontId="7" fillId="0" borderId="0" xfId="1" applyFont="1" applyFill="1" applyBorder="1" applyAlignment="1">
      <alignment vertical="top" wrapText="1"/>
    </xf>
    <xf numFmtId="0" fontId="13" fillId="0" borderId="7" xfId="0" applyFont="1" applyBorder="1" applyAlignment="1">
      <alignment vertical="top" wrapText="1"/>
    </xf>
    <xf numFmtId="188" fontId="7" fillId="0" borderId="1" xfId="1" applyNumberFormat="1" applyFont="1" applyFill="1" applyBorder="1" applyAlignment="1">
      <alignment horizontal="right" vertical="top" wrapText="1"/>
    </xf>
    <xf numFmtId="0" fontId="9" fillId="0" borderId="7" xfId="0" applyFont="1" applyBorder="1" applyAlignment="1">
      <alignment vertical="top"/>
    </xf>
    <xf numFmtId="0" fontId="10" fillId="0" borderId="0" xfId="0" applyFont="1" applyAlignment="1">
      <alignment horizontal="left" wrapText="1"/>
    </xf>
    <xf numFmtId="188" fontId="9" fillId="4" borderId="10" xfId="1" applyNumberFormat="1" applyFont="1" applyFill="1" applyBorder="1" applyAlignment="1">
      <alignment horizontal="center" vertical="top" wrapText="1"/>
    </xf>
    <xf numFmtId="0" fontId="16" fillId="0" borderId="10" xfId="0" applyFont="1" applyBorder="1" applyAlignment="1">
      <alignment vertical="top" wrapText="1"/>
    </xf>
    <xf numFmtId="0" fontId="18" fillId="0" borderId="10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center" vertical="top" wrapText="1"/>
    </xf>
    <xf numFmtId="189" fontId="10" fillId="0" borderId="1" xfId="0" applyNumberFormat="1" applyFont="1" applyBorder="1" applyAlignment="1">
      <alignment horizontal="center" vertical="top" wrapText="1"/>
    </xf>
    <xf numFmtId="188" fontId="10" fillId="0" borderId="1" xfId="0" applyNumberFormat="1" applyFont="1" applyBorder="1" applyAlignment="1">
      <alignment horizontal="center" vertical="top" wrapText="1"/>
    </xf>
    <xf numFmtId="188" fontId="7" fillId="0" borderId="1" xfId="1" applyNumberFormat="1" applyFont="1" applyFill="1" applyBorder="1" applyAlignment="1">
      <alignment horizontal="center" vertical="top" wrapText="1"/>
    </xf>
    <xf numFmtId="0" fontId="16" fillId="4" borderId="7" xfId="0" applyFont="1" applyFill="1" applyBorder="1" applyAlignment="1">
      <alignment vertical="top" wrapText="1"/>
    </xf>
    <xf numFmtId="0" fontId="16" fillId="0" borderId="1" xfId="0" applyFont="1" applyBorder="1" applyAlignment="1">
      <alignment horizontal="center" vertical="top" wrapText="1"/>
    </xf>
    <xf numFmtId="0" fontId="9" fillId="0" borderId="24" xfId="0" applyFont="1" applyBorder="1" applyAlignment="1">
      <alignment vertical="top" wrapText="1"/>
    </xf>
    <xf numFmtId="0" fontId="9" fillId="0" borderId="24" xfId="0" applyFont="1" applyBorder="1" applyAlignment="1">
      <alignment horizontal="center" vertical="top" wrapText="1"/>
    </xf>
    <xf numFmtId="188" fontId="9" fillId="0" borderId="24" xfId="1" applyNumberFormat="1" applyFont="1" applyFill="1" applyBorder="1" applyAlignment="1">
      <alignment vertical="top" wrapText="1"/>
    </xf>
    <xf numFmtId="0" fontId="16" fillId="0" borderId="10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16" fillId="0" borderId="7" xfId="0" applyFont="1" applyBorder="1" applyAlignment="1">
      <alignment vertical="top" wrapText="1"/>
    </xf>
    <xf numFmtId="188" fontId="9" fillId="0" borderId="24" xfId="1" applyNumberFormat="1" applyFont="1" applyBorder="1" applyAlignment="1">
      <alignment vertical="top" wrapText="1"/>
    </xf>
    <xf numFmtId="188" fontId="9" fillId="0" borderId="0" xfId="1" applyNumberFormat="1" applyFont="1" applyFill="1" applyBorder="1" applyAlignment="1">
      <alignment vertical="top" wrapText="1"/>
    </xf>
    <xf numFmtId="0" fontId="9" fillId="0" borderId="24" xfId="0" applyFont="1" applyBorder="1" applyAlignment="1">
      <alignment vertical="top"/>
    </xf>
    <xf numFmtId="188" fontId="9" fillId="0" borderId="24" xfId="1" applyNumberFormat="1" applyFont="1" applyFill="1" applyBorder="1" applyAlignment="1">
      <alignment horizontal="right" vertical="top" wrapText="1"/>
    </xf>
    <xf numFmtId="188" fontId="9" fillId="0" borderId="0" xfId="1" applyNumberFormat="1" applyFont="1" applyFill="1" applyBorder="1" applyAlignment="1">
      <alignment horizontal="right" vertical="top" wrapText="1"/>
    </xf>
    <xf numFmtId="0" fontId="8" fillId="0" borderId="7" xfId="1" applyNumberFormat="1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left" vertical="top" wrapText="1"/>
    </xf>
    <xf numFmtId="0" fontId="16" fillId="0" borderId="7" xfId="0" applyFont="1" applyBorder="1" applyAlignment="1">
      <alignment horizontal="left" vertical="top" wrapText="1"/>
    </xf>
    <xf numFmtId="0" fontId="9" fillId="0" borderId="24" xfId="0" applyFont="1" applyBorder="1" applyAlignment="1">
      <alignment horizontal="left" vertical="top" wrapText="1"/>
    </xf>
    <xf numFmtId="188" fontId="8" fillId="0" borderId="24" xfId="1" applyNumberFormat="1" applyFont="1" applyFill="1" applyBorder="1" applyAlignment="1">
      <alignment vertical="top" wrapText="1"/>
    </xf>
    <xf numFmtId="0" fontId="8" fillId="0" borderId="25" xfId="3" applyFont="1" applyBorder="1" applyAlignment="1">
      <alignment horizontal="center" vertical="top" wrapText="1"/>
    </xf>
    <xf numFmtId="0" fontId="7" fillId="0" borderId="0" xfId="0" applyFont="1" applyAlignment="1">
      <alignment vertical="top" wrapText="1"/>
    </xf>
    <xf numFmtId="188" fontId="7" fillId="0" borderId="0" xfId="1" applyNumberFormat="1" applyFont="1" applyFill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188" fontId="8" fillId="0" borderId="0" xfId="1" applyNumberFormat="1" applyFont="1" applyFill="1" applyAlignment="1">
      <alignment horizontal="left" vertical="top"/>
    </xf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horizontal="left" vertical="top"/>
    </xf>
    <xf numFmtId="0" fontId="8" fillId="0" borderId="0" xfId="0" applyFont="1" applyAlignment="1">
      <alignment horizontal="left"/>
    </xf>
    <xf numFmtId="188" fontId="8" fillId="0" borderId="0" xfId="1" applyNumberFormat="1" applyFont="1" applyAlignment="1">
      <alignment horizontal="right" vertical="center"/>
    </xf>
    <xf numFmtId="188" fontId="7" fillId="0" borderId="0" xfId="1" applyNumberFormat="1" applyFont="1" applyFill="1" applyAlignment="1"/>
    <xf numFmtId="188" fontId="10" fillId="0" borderId="0" xfId="1" applyNumberFormat="1" applyFont="1" applyFill="1" applyAlignment="1">
      <alignment vertical="top"/>
    </xf>
    <xf numFmtId="188" fontId="8" fillId="0" borderId="0" xfId="1" applyNumberFormat="1" applyFont="1" applyFill="1" applyAlignment="1">
      <alignment horizontal="left" vertical="center"/>
    </xf>
    <xf numFmtId="188" fontId="31" fillId="0" borderId="0" xfId="1" applyNumberFormat="1" applyFont="1" applyFill="1" applyAlignment="1">
      <alignment horizontal="right" vertical="center"/>
    </xf>
    <xf numFmtId="0" fontId="31" fillId="0" borderId="0" xfId="0" applyFont="1" applyAlignment="1">
      <alignment horizontal="left" vertical="center"/>
    </xf>
    <xf numFmtId="188" fontId="31" fillId="0" borderId="0" xfId="1" applyNumberFormat="1" applyFont="1" applyFill="1" applyAlignment="1">
      <alignment horizontal="left" vertical="center"/>
    </xf>
    <xf numFmtId="188" fontId="31" fillId="0" borderId="0" xfId="1" applyNumberFormat="1" applyFont="1" applyFill="1" applyAlignment="1">
      <alignment horizontal="right" vertical="top"/>
    </xf>
    <xf numFmtId="0" fontId="31" fillId="0" borderId="0" xfId="0" applyFont="1" applyAlignment="1">
      <alignment horizontal="left" vertical="top"/>
    </xf>
    <xf numFmtId="188" fontId="10" fillId="0" borderId="0" xfId="1" applyNumberFormat="1" applyFont="1" applyFill="1" applyAlignment="1"/>
    <xf numFmtId="0" fontId="10" fillId="0" borderId="0" xfId="0" applyFont="1" applyAlignment="1">
      <alignment wrapText="1"/>
    </xf>
    <xf numFmtId="0" fontId="7" fillId="0" borderId="0" xfId="0" applyFont="1" applyAlignment="1">
      <alignment horizontal="left" vertical="top"/>
    </xf>
    <xf numFmtId="188" fontId="9" fillId="0" borderId="1" xfId="1" applyNumberFormat="1" applyFont="1" applyFill="1" applyBorder="1" applyAlignment="1">
      <alignment wrapText="1"/>
    </xf>
    <xf numFmtId="188" fontId="8" fillId="0" borderId="10" xfId="1" applyNumberFormat="1" applyFont="1" applyBorder="1" applyAlignment="1">
      <alignment horizontal="center" vertical="top" wrapText="1"/>
    </xf>
    <xf numFmtId="188" fontId="9" fillId="0" borderId="0" xfId="1" applyNumberFormat="1" applyFont="1" applyAlignment="1">
      <alignment vertical="center"/>
    </xf>
    <xf numFmtId="188" fontId="9" fillId="0" borderId="0" xfId="1" applyNumberFormat="1" applyFont="1" applyAlignment="1">
      <alignment vertical="top"/>
    </xf>
    <xf numFmtId="0" fontId="12" fillId="0" borderId="22" xfId="0" applyFont="1" applyBorder="1" applyAlignment="1">
      <alignment horizontal="left" vertical="center" wrapText="1"/>
    </xf>
    <xf numFmtId="188" fontId="12" fillId="0" borderId="22" xfId="0" applyNumberFormat="1" applyFont="1" applyBorder="1" applyAlignment="1">
      <alignment horizontal="right" vertical="center" wrapText="1"/>
    </xf>
    <xf numFmtId="188" fontId="7" fillId="0" borderId="22" xfId="0" applyNumberFormat="1" applyFont="1" applyBorder="1" applyAlignment="1">
      <alignment horizontal="center" vertical="center" wrapText="1"/>
    </xf>
    <xf numFmtId="188" fontId="7" fillId="0" borderId="22" xfId="0" applyNumberFormat="1" applyFont="1" applyBorder="1" applyAlignment="1">
      <alignment vertical="center" wrapText="1"/>
    </xf>
    <xf numFmtId="0" fontId="9" fillId="0" borderId="7" xfId="0" applyFont="1" applyBorder="1" applyAlignment="1">
      <alignment vertical="top" shrinkToFit="1"/>
    </xf>
    <xf numFmtId="0" fontId="9" fillId="0" borderId="24" xfId="0" applyFont="1" applyBorder="1" applyAlignment="1">
      <alignment vertical="top" shrinkToFit="1"/>
    </xf>
    <xf numFmtId="0" fontId="9" fillId="0" borderId="17" xfId="3" applyFont="1" applyBorder="1" applyAlignment="1">
      <alignment horizontal="center" vertical="top" wrapText="1"/>
    </xf>
    <xf numFmtId="43" fontId="10" fillId="0" borderId="1" xfId="1" applyFont="1" applyBorder="1" applyAlignment="1">
      <alignment vertical="top" wrapText="1"/>
    </xf>
    <xf numFmtId="0" fontId="10" fillId="0" borderId="0" xfId="3" applyFont="1" applyAlignment="1">
      <alignment horizontal="left" vertical="center"/>
    </xf>
    <xf numFmtId="0" fontId="10" fillId="0" borderId="0" xfId="3" applyFont="1" applyAlignment="1">
      <alignment horizontal="center"/>
    </xf>
    <xf numFmtId="0" fontId="10" fillId="0" borderId="14" xfId="3" applyFont="1" applyBorder="1" applyAlignment="1">
      <alignment vertical="top"/>
    </xf>
    <xf numFmtId="0" fontId="9" fillId="0" borderId="14" xfId="3" applyFont="1" applyBorder="1" applyAlignment="1">
      <alignment horizontal="center" vertical="top"/>
    </xf>
    <xf numFmtId="0" fontId="9" fillId="0" borderId="14" xfId="3" applyFont="1" applyBorder="1" applyAlignment="1">
      <alignment vertical="top"/>
    </xf>
    <xf numFmtId="0" fontId="9" fillId="0" borderId="0" xfId="3" applyFont="1" applyAlignment="1">
      <alignment horizontal="left" vertical="top" wrapText="1"/>
    </xf>
    <xf numFmtId="0" fontId="9" fillId="0" borderId="18" xfId="3" applyFont="1" applyBorder="1" applyAlignment="1">
      <alignment horizontal="center" vertical="top" wrapText="1"/>
    </xf>
    <xf numFmtId="0" fontId="9" fillId="0" borderId="19" xfId="3" applyFont="1" applyBorder="1" applyAlignment="1">
      <alignment horizontal="left" vertical="top" wrapText="1"/>
    </xf>
    <xf numFmtId="0" fontId="9" fillId="0" borderId="19" xfId="3" applyFont="1" applyBorder="1" applyAlignment="1">
      <alignment horizontal="center" vertical="top" wrapText="1"/>
    </xf>
    <xf numFmtId="0" fontId="9" fillId="0" borderId="0" xfId="3" applyFont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43" fontId="10" fillId="0" borderId="0" xfId="1" applyFont="1" applyBorder="1" applyAlignment="1">
      <alignment vertical="top" wrapText="1"/>
    </xf>
    <xf numFmtId="188" fontId="10" fillId="0" borderId="0" xfId="1" applyNumberFormat="1" applyFont="1" applyBorder="1" applyAlignment="1">
      <alignment vertical="top" wrapText="1"/>
    </xf>
    <xf numFmtId="188" fontId="10" fillId="0" borderId="0" xfId="1" applyNumberFormat="1" applyFont="1" applyFill="1" applyBorder="1" applyAlignment="1">
      <alignment horizontal="center" vertical="top"/>
    </xf>
    <xf numFmtId="0" fontId="16" fillId="0" borderId="10" xfId="0" applyFont="1" applyBorder="1" applyAlignment="1">
      <alignment horizontal="left" vertical="top" wrapText="1"/>
    </xf>
    <xf numFmtId="43" fontId="10" fillId="0" borderId="1" xfId="1" applyFont="1" applyFill="1" applyBorder="1" applyAlignment="1">
      <alignment vertical="top" wrapText="1"/>
    </xf>
    <xf numFmtId="188" fontId="10" fillId="0" borderId="1" xfId="1" applyNumberFormat="1" applyFont="1" applyFill="1" applyBorder="1" applyAlignment="1">
      <alignment horizontal="center" vertical="top" wrapText="1"/>
    </xf>
    <xf numFmtId="43" fontId="10" fillId="0" borderId="0" xfId="1" applyFont="1" applyFill="1" applyBorder="1" applyAlignment="1">
      <alignment vertical="top" wrapText="1"/>
    </xf>
    <xf numFmtId="0" fontId="9" fillId="0" borderId="26" xfId="3" applyFont="1" applyBorder="1" applyAlignment="1">
      <alignment horizontal="center" vertical="top" wrapText="1"/>
    </xf>
    <xf numFmtId="188" fontId="9" fillId="4" borderId="10" xfId="1" applyNumberFormat="1" applyFont="1" applyFill="1" applyBorder="1" applyAlignment="1">
      <alignment vertical="top" wrapText="1"/>
    </xf>
    <xf numFmtId="188" fontId="9" fillId="0" borderId="0" xfId="1" applyNumberFormat="1" applyFont="1" applyBorder="1" applyAlignment="1">
      <alignment vertical="top" wrapText="1"/>
    </xf>
    <xf numFmtId="188" fontId="9" fillId="0" borderId="1" xfId="1" quotePrefix="1" applyNumberFormat="1" applyFont="1" applyBorder="1" applyAlignment="1">
      <alignment horizontal="right" vertical="top" wrapText="1"/>
    </xf>
    <xf numFmtId="0" fontId="16" fillId="0" borderId="24" xfId="0" applyFont="1" applyBorder="1" applyAlignment="1">
      <alignment horizontal="center" vertical="top" wrapText="1"/>
    </xf>
    <xf numFmtId="188" fontId="9" fillId="0" borderId="24" xfId="1" quotePrefix="1" applyNumberFormat="1" applyFont="1" applyBorder="1" applyAlignment="1">
      <alignment horizontal="right" vertical="top" wrapText="1"/>
    </xf>
    <xf numFmtId="188" fontId="9" fillId="0" borderId="24" xfId="1" quotePrefix="1" applyNumberFormat="1" applyFont="1" applyFill="1" applyBorder="1" applyAlignment="1">
      <alignment horizontal="right" vertical="top" wrapText="1"/>
    </xf>
    <xf numFmtId="188" fontId="9" fillId="0" borderId="7" xfId="1" quotePrefix="1" applyNumberFormat="1" applyFont="1" applyBorder="1" applyAlignment="1">
      <alignment horizontal="center" vertical="top" wrapText="1"/>
    </xf>
    <xf numFmtId="188" fontId="9" fillId="0" borderId="7" xfId="1" quotePrefix="1" applyNumberFormat="1" applyFont="1" applyFill="1" applyBorder="1" applyAlignment="1">
      <alignment horizontal="center" vertical="top" wrapText="1"/>
    </xf>
    <xf numFmtId="188" fontId="9" fillId="0" borderId="10" xfId="1" applyNumberFormat="1" applyFont="1" applyBorder="1" applyAlignment="1">
      <alignment horizontal="right" vertical="top" wrapText="1"/>
    </xf>
    <xf numFmtId="188" fontId="13" fillId="0" borderId="13" xfId="1" applyNumberFormat="1" applyFont="1" applyFill="1" applyBorder="1" applyAlignment="1">
      <alignment horizontal="right" vertical="top" wrapText="1"/>
    </xf>
    <xf numFmtId="0" fontId="13" fillId="0" borderId="13" xfId="0" applyFont="1" applyBorder="1" applyAlignment="1">
      <alignment vertical="top" wrapText="1"/>
    </xf>
    <xf numFmtId="0" fontId="9" fillId="0" borderId="10" xfId="0" applyFont="1" applyBorder="1" applyAlignment="1">
      <alignment horizontal="left" vertical="top"/>
    </xf>
    <xf numFmtId="188" fontId="9" fillId="0" borderId="7" xfId="1" applyNumberFormat="1" applyFont="1" applyFill="1" applyBorder="1" applyAlignment="1">
      <alignment horizontal="right" vertical="top" wrapText="1"/>
    </xf>
    <xf numFmtId="188" fontId="10" fillId="0" borderId="0" xfId="0" applyNumberFormat="1" applyFont="1" applyAlignment="1">
      <alignment horizontal="center" vertical="top"/>
    </xf>
    <xf numFmtId="188" fontId="10" fillId="0" borderId="0" xfId="0" applyNumberFormat="1" applyFont="1" applyAlignment="1">
      <alignment vertical="top"/>
    </xf>
    <xf numFmtId="0" fontId="9" fillId="0" borderId="7" xfId="1" applyNumberFormat="1" applyFont="1" applyFill="1" applyBorder="1" applyAlignment="1">
      <alignment horizontal="center" vertical="center" wrapText="1"/>
    </xf>
    <xf numFmtId="188" fontId="10" fillId="0" borderId="1" xfId="1" applyNumberFormat="1" applyFont="1" applyFill="1" applyBorder="1" applyAlignment="1">
      <alignment horizontal="right" vertical="top" wrapText="1"/>
    </xf>
    <xf numFmtId="0" fontId="8" fillId="0" borderId="0" xfId="0" applyFont="1" applyAlignment="1">
      <alignment horizontal="left" vertical="top"/>
    </xf>
    <xf numFmtId="49" fontId="8" fillId="0" borderId="0" xfId="0" applyNumberFormat="1" applyFont="1" applyAlignment="1">
      <alignment horizontal="left" wrapText="1"/>
    </xf>
    <xf numFmtId="0" fontId="10" fillId="0" borderId="0" xfId="0" applyFont="1" applyAlignment="1">
      <alignment horizontal="center"/>
    </xf>
    <xf numFmtId="49" fontId="8" fillId="0" borderId="0" xfId="0" quotePrefix="1" applyNumberFormat="1" applyFont="1" applyAlignment="1">
      <alignment horizontal="left" wrapText="1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left" wrapText="1"/>
    </xf>
    <xf numFmtId="0" fontId="14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8" borderId="10" xfId="0" applyFont="1" applyFill="1" applyBorder="1" applyAlignment="1">
      <alignment horizontal="center" vertical="center"/>
    </xf>
    <xf numFmtId="0" fontId="12" fillId="8" borderId="7" xfId="0" applyFont="1" applyFill="1" applyBorder="1" applyAlignment="1">
      <alignment horizontal="center" vertical="center"/>
    </xf>
    <xf numFmtId="0" fontId="7" fillId="0" borderId="22" xfId="0" applyFont="1" applyBorder="1" applyAlignment="1">
      <alignment horizontal="left" wrapText="1"/>
    </xf>
    <xf numFmtId="0" fontId="9" fillId="0" borderId="23" xfId="0" applyFont="1" applyBorder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7" fillId="0" borderId="22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left" vertical="center" wrapText="1"/>
    </xf>
    <xf numFmtId="0" fontId="10" fillId="0" borderId="22" xfId="0" applyFont="1" applyBorder="1" applyAlignment="1">
      <alignment horizontal="center" wrapText="1"/>
    </xf>
    <xf numFmtId="0" fontId="10" fillId="0" borderId="23" xfId="0" applyFont="1" applyBorder="1" applyAlignment="1">
      <alignment horizontal="left" wrapText="1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/>
    </xf>
    <xf numFmtId="0" fontId="9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 wrapText="1"/>
    </xf>
    <xf numFmtId="0" fontId="9" fillId="0" borderId="21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8" fillId="0" borderId="2" xfId="0" applyFont="1" applyBorder="1" applyAlignment="1">
      <alignment horizontal="center" vertical="top"/>
    </xf>
    <xf numFmtId="0" fontId="8" fillId="0" borderId="3" xfId="0" applyFont="1" applyBorder="1" applyAlignment="1">
      <alignment horizontal="center" vertical="top"/>
    </xf>
    <xf numFmtId="0" fontId="8" fillId="0" borderId="4" xfId="0" applyFont="1" applyBorder="1" applyAlignment="1">
      <alignment horizontal="center" vertical="top"/>
    </xf>
    <xf numFmtId="188" fontId="7" fillId="0" borderId="0" xfId="1" applyNumberFormat="1" applyFont="1" applyFill="1" applyBorder="1" applyAlignment="1">
      <alignment horizontal="center" vertical="top"/>
    </xf>
    <xf numFmtId="0" fontId="8" fillId="0" borderId="0" xfId="3" applyFont="1" applyAlignment="1">
      <alignment horizontal="left" vertical="top" wrapText="1"/>
    </xf>
    <xf numFmtId="0" fontId="9" fillId="0" borderId="10" xfId="0" applyFont="1" applyBorder="1" applyAlignment="1">
      <alignment horizontal="center" vertical="top" wrapText="1"/>
    </xf>
    <xf numFmtId="0" fontId="10" fillId="0" borderId="21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top"/>
    </xf>
    <xf numFmtId="0" fontId="7" fillId="0" borderId="15" xfId="3" applyFont="1" applyBorder="1" applyAlignment="1">
      <alignment horizontal="left" vertical="top" wrapText="1"/>
    </xf>
    <xf numFmtId="0" fontId="9" fillId="0" borderId="16" xfId="3" applyFont="1" applyBorder="1" applyAlignment="1">
      <alignment horizontal="center" vertical="top" wrapText="1"/>
    </xf>
    <xf numFmtId="0" fontId="9" fillId="0" borderId="17" xfId="3" applyFont="1" applyBorder="1"/>
    <xf numFmtId="0" fontId="8" fillId="0" borderId="1" xfId="3" applyFont="1" applyBorder="1" applyAlignment="1">
      <alignment horizontal="center" vertical="top"/>
    </xf>
    <xf numFmtId="0" fontId="9" fillId="0" borderId="1" xfId="3" applyFont="1" applyBorder="1"/>
    <xf numFmtId="0" fontId="8" fillId="0" borderId="1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left" vertical="top" wrapText="1"/>
    </xf>
    <xf numFmtId="0" fontId="8" fillId="0" borderId="0" xfId="0" applyFont="1" applyAlignment="1">
      <alignment vertical="top" wrapText="1"/>
    </xf>
    <xf numFmtId="0" fontId="9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20" xfId="0" applyFont="1" applyBorder="1" applyAlignment="1">
      <alignment horizontal="left" vertical="top"/>
    </xf>
    <xf numFmtId="0" fontId="10" fillId="0" borderId="0" xfId="0" applyFont="1" applyAlignment="1">
      <alignment horizontal="left" vertical="top"/>
    </xf>
    <xf numFmtId="188" fontId="10" fillId="0" borderId="0" xfId="1" applyNumberFormat="1" applyFont="1" applyFill="1" applyBorder="1" applyAlignment="1">
      <alignment horizontal="center" vertical="top"/>
    </xf>
    <xf numFmtId="0" fontId="9" fillId="0" borderId="2" xfId="0" applyFont="1" applyBorder="1" applyAlignment="1">
      <alignment horizontal="center" vertical="top"/>
    </xf>
    <xf numFmtId="0" fontId="9" fillId="0" borderId="3" xfId="0" applyFont="1" applyBorder="1" applyAlignment="1">
      <alignment horizontal="center" vertical="top"/>
    </xf>
    <xf numFmtId="0" fontId="9" fillId="0" borderId="4" xfId="0" applyFont="1" applyBorder="1" applyAlignment="1">
      <alignment horizontal="center" vertical="top"/>
    </xf>
    <xf numFmtId="0" fontId="10" fillId="0" borderId="20" xfId="0" applyFont="1" applyBorder="1" applyAlignment="1">
      <alignment horizontal="left" vertical="top"/>
    </xf>
    <xf numFmtId="0" fontId="10" fillId="0" borderId="0" xfId="0" applyFont="1" applyAlignment="1">
      <alignment horizontal="left" vertical="top" shrinkToFit="1"/>
    </xf>
    <xf numFmtId="0" fontId="9" fillId="0" borderId="0" xfId="0" applyFont="1" applyAlignment="1">
      <alignment vertical="top" wrapText="1"/>
    </xf>
    <xf numFmtId="0" fontId="10" fillId="0" borderId="15" xfId="3" applyFont="1" applyBorder="1" applyAlignment="1">
      <alignment horizontal="left" vertical="top" wrapText="1"/>
    </xf>
    <xf numFmtId="0" fontId="9" fillId="0" borderId="0" xfId="3" applyFont="1" applyAlignment="1">
      <alignment horizontal="left" vertical="top" wrapText="1"/>
    </xf>
    <xf numFmtId="0" fontId="9" fillId="0" borderId="1" xfId="3" applyFont="1" applyBorder="1" applyAlignment="1">
      <alignment horizontal="center" vertical="top"/>
    </xf>
    <xf numFmtId="188" fontId="7" fillId="0" borderId="0" xfId="1" applyNumberFormat="1" applyFont="1" applyFill="1" applyAlignment="1">
      <alignment horizontal="center" vertical="center"/>
    </xf>
    <xf numFmtId="188" fontId="7" fillId="0" borderId="0" xfId="1" applyNumberFormat="1" applyFont="1" applyFill="1" applyAlignment="1">
      <alignment horizontal="center"/>
    </xf>
    <xf numFmtId="188" fontId="10" fillId="0" borderId="0" xfId="1" applyNumberFormat="1" applyFont="1" applyFill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8" fillId="0" borderId="0" xfId="0" applyFont="1" applyAlignment="1">
      <alignment horizontal="left" vertical="center"/>
    </xf>
    <xf numFmtId="188" fontId="10" fillId="0" borderId="0" xfId="1" applyNumberFormat="1" applyFont="1" applyFill="1" applyAlignment="1">
      <alignment horizontal="right"/>
    </xf>
    <xf numFmtId="0" fontId="7" fillId="0" borderId="0" xfId="0" applyFont="1" applyAlignment="1">
      <alignment horizontal="left" vertical="center"/>
    </xf>
    <xf numFmtId="188" fontId="10" fillId="0" borderId="0" xfId="1" applyNumberFormat="1" applyFont="1" applyFill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 vertical="top" wrapText="1"/>
    </xf>
    <xf numFmtId="0" fontId="8" fillId="0" borderId="9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left" vertical="top" wrapText="1"/>
    </xf>
  </cellXfs>
  <cellStyles count="8">
    <cellStyle name="Comma" xfId="1" builtinId="3"/>
    <cellStyle name="Comma 2" xfId="5" xr:uid="{00000000-0005-0000-0000-000001000000}"/>
    <cellStyle name="Comma 2 2" xfId="7" xr:uid="{00000000-0005-0000-0000-000002000000}"/>
    <cellStyle name="Normal" xfId="0" builtinId="0"/>
    <cellStyle name="Normal 2" xfId="3" xr:uid="{00000000-0005-0000-0000-000004000000}"/>
    <cellStyle name="Normal 2 2" xfId="6" xr:uid="{00000000-0005-0000-0000-000005000000}"/>
    <cellStyle name="Normal 3" xfId="2" xr:uid="{00000000-0005-0000-0000-000006000000}"/>
    <cellStyle name="Percent 2" xfId="4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OneDrive\%23BMA\03_Working_Details\&#3605;&#3633;&#3623;&#3629;&#3618;&#3656;&#3634;&#3591;&#3648;&#3621;&#3656;&#3617;\50330000_&#3626;&#3635;&#3609;&#3633;&#3585;&#3591;&#3634;&#3609;&#3648;&#3586;&#3605;&#3588;&#3621;&#3629;&#3591;&#3648;&#3605;&#3618;_&#3629;&#3633;&#3605;&#3619;&#3634;&#3585;&#3635;&#3621;&#3633;&#3591;&#3649;&#3621;&#3632;&#3626;&#3633;&#3604;&#3626;&#3656;&#3623;&#3609;&#3617;&#3640;&#3656;&#3591;&#3648;&#3609;&#3657;&#3609;&#3612;&#3621;&#3591;&#3634;&#360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/Desktop/&#3649;&#3611;&#3619;%2066/&#3651;&#3627;&#3657;&#3614;&#3637;&#3656;&#3585;&#3629;&#3591;%205%20&#3627;&#3621;&#3633;&#3585;&#3626;&#3637;&#3656;%20&#3619;&#3656;&#3634;&#3591;&#3586;&#3657;&#3629;&#3610;&#3633;&#3597;&#3597;&#3633;&#3605;&#3636;%206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"/>
      <sheetName val="อัตรากำลัง"/>
      <sheetName val="ตัวชี้วัดกิจกรรม"/>
      <sheetName val="จำนวนเงินรวมตามงาน-โครงการ"/>
      <sheetName val="%_สัดส่วนแผนงาน"/>
      <sheetName val="จำนวนเงินตามสัดส่วนแผนงาน"/>
      <sheetName val="%_สัดส่วนรายการ"/>
      <sheetName val="จำนวนเงินตามสัดส่วนรายการ"/>
      <sheetName val="สรุปเงินตามสัดส่วนรายการ"/>
      <sheetName val="โครงสร้างแผนพัฒนา กทม."/>
      <sheetName val="08_ข้อบัญญัติ-แผนงาน"/>
      <sheetName val="50330000_สำนักงานเขตคลองเตย_อัต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คำนำ"/>
      <sheetName val="โครงสร้าง"/>
      <sheetName val="สังเขป"/>
      <sheetName val="งบประมาณรายจ่ายประจำปี"/>
      <sheetName val="รายละเอียดตามงบรายจ่าย"/>
      <sheetName val="รายจ่ายบุคลากร"/>
      <sheetName val="แผนบูรณาการ"/>
      <sheetName val="สำนัก"/>
    </sheetNames>
    <sheetDataSet>
      <sheetData sheetId="0"/>
      <sheetData sheetId="1"/>
      <sheetData sheetId="2">
        <row r="21">
          <cell r="J21">
            <v>179182500</v>
          </cell>
        </row>
        <row r="23">
          <cell r="J23">
            <v>393500</v>
          </cell>
        </row>
        <row r="24">
          <cell r="J24">
            <v>161400</v>
          </cell>
        </row>
        <row r="25">
          <cell r="J25">
            <v>1530700</v>
          </cell>
        </row>
        <row r="26">
          <cell r="J26">
            <v>847070</v>
          </cell>
        </row>
        <row r="27">
          <cell r="J27">
            <v>2998700</v>
          </cell>
        </row>
        <row r="28">
          <cell r="J28">
            <v>24451000</v>
          </cell>
        </row>
        <row r="29">
          <cell r="J29">
            <v>942900</v>
          </cell>
        </row>
        <row r="31">
          <cell r="J31">
            <v>4632000</v>
          </cell>
        </row>
        <row r="32">
          <cell r="J32">
            <v>3138510</v>
          </cell>
        </row>
        <row r="33">
          <cell r="J33">
            <v>127400</v>
          </cell>
        </row>
        <row r="34">
          <cell r="J34">
            <v>1881300</v>
          </cell>
        </row>
        <row r="35">
          <cell r="J35">
            <v>3091000</v>
          </cell>
        </row>
        <row r="37">
          <cell r="J37">
            <v>6228300</v>
          </cell>
        </row>
        <row r="38">
          <cell r="J38">
            <v>1190800</v>
          </cell>
        </row>
        <row r="41">
          <cell r="J41">
            <v>250500</v>
          </cell>
        </row>
        <row r="43">
          <cell r="J43">
            <v>654230</v>
          </cell>
        </row>
        <row r="44">
          <cell r="J44">
            <v>1040000</v>
          </cell>
        </row>
        <row r="45">
          <cell r="J45">
            <v>80900</v>
          </cell>
        </row>
        <row r="47">
          <cell r="J47">
            <v>100000</v>
          </cell>
        </row>
        <row r="49">
          <cell r="J49">
            <v>47381360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E30"/>
  <sheetViews>
    <sheetView showGridLines="0" view="pageLayout" topLeftCell="A8" zoomScale="90" zoomScaleNormal="100" zoomScaleSheetLayoutView="100" zoomScalePageLayoutView="90" workbookViewId="0">
      <selection activeCell="A8" sqref="A8:E8"/>
    </sheetView>
  </sheetViews>
  <sheetFormatPr defaultColWidth="8.69921875" defaultRowHeight="21"/>
  <cols>
    <col min="1" max="1" width="56.09765625" style="77" customWidth="1"/>
    <col min="2" max="2" width="9.69921875" style="77" customWidth="1"/>
    <col min="3" max="3" width="7.59765625" style="77" customWidth="1"/>
    <col min="4" max="4" width="18.3984375" style="77" customWidth="1"/>
    <col min="5" max="5" width="9.8984375" style="77" customWidth="1"/>
    <col min="6" max="16384" width="8.69921875" style="77"/>
  </cols>
  <sheetData>
    <row r="1" spans="1:5">
      <c r="A1" s="438" t="s">
        <v>461</v>
      </c>
      <c r="B1" s="438"/>
      <c r="C1" s="438"/>
      <c r="D1" s="438"/>
      <c r="E1" s="438"/>
    </row>
    <row r="2" spans="1:5">
      <c r="A2" s="105"/>
      <c r="B2" s="105"/>
      <c r="C2" s="105"/>
    </row>
    <row r="3" spans="1:5" ht="23.4" customHeight="1">
      <c r="A3" s="436" t="s">
        <v>1015</v>
      </c>
      <c r="B3" s="436"/>
      <c r="C3" s="436"/>
      <c r="D3" s="436"/>
      <c r="E3" s="436"/>
    </row>
    <row r="4" spans="1:5">
      <c r="A4" s="436" t="s">
        <v>1016</v>
      </c>
      <c r="B4" s="436"/>
      <c r="C4" s="436"/>
      <c r="D4" s="436"/>
      <c r="E4" s="436"/>
    </row>
    <row r="5" spans="1:5" ht="22.5" customHeight="1">
      <c r="A5" s="436" t="s">
        <v>1017</v>
      </c>
      <c r="B5" s="436"/>
      <c r="C5" s="436"/>
      <c r="D5" s="436"/>
      <c r="E5" s="436"/>
    </row>
    <row r="6" spans="1:5">
      <c r="A6" s="436" t="s">
        <v>1018</v>
      </c>
      <c r="B6" s="436"/>
      <c r="C6" s="436"/>
      <c r="D6" s="436"/>
      <c r="E6" s="436"/>
    </row>
    <row r="7" spans="1:5">
      <c r="A7" s="436" t="s">
        <v>1025</v>
      </c>
      <c r="B7" s="436"/>
      <c r="C7" s="436"/>
      <c r="D7" s="436"/>
      <c r="E7" s="436"/>
    </row>
    <row r="8" spans="1:5">
      <c r="A8" s="436" t="s">
        <v>1019</v>
      </c>
      <c r="B8" s="436"/>
      <c r="C8" s="436"/>
      <c r="D8" s="436"/>
      <c r="E8" s="436"/>
    </row>
    <row r="9" spans="1:5">
      <c r="A9" s="436" t="s">
        <v>1020</v>
      </c>
      <c r="B9" s="436"/>
      <c r="C9" s="436"/>
      <c r="D9" s="436"/>
      <c r="E9" s="436"/>
    </row>
    <row r="10" spans="1:5">
      <c r="A10" s="436" t="s">
        <v>1305</v>
      </c>
      <c r="B10" s="436"/>
      <c r="C10" s="436"/>
      <c r="D10" s="436"/>
      <c r="E10" s="436"/>
    </row>
    <row r="11" spans="1:5">
      <c r="A11" s="436" t="s">
        <v>1306</v>
      </c>
      <c r="B11" s="436"/>
      <c r="C11" s="436"/>
      <c r="D11" s="436"/>
      <c r="E11" s="436"/>
    </row>
    <row r="12" spans="1:5">
      <c r="A12" s="436" t="s">
        <v>1307</v>
      </c>
      <c r="B12" s="436"/>
      <c r="C12" s="436"/>
      <c r="D12" s="436"/>
      <c r="E12" s="436"/>
    </row>
    <row r="13" spans="1:5">
      <c r="A13" s="436" t="s">
        <v>1308</v>
      </c>
      <c r="B13" s="436"/>
      <c r="C13" s="436"/>
      <c r="D13" s="436"/>
      <c r="E13" s="436"/>
    </row>
    <row r="14" spans="1:5">
      <c r="A14" s="436" t="s">
        <v>1309</v>
      </c>
      <c r="B14" s="436"/>
      <c r="C14" s="436"/>
      <c r="D14" s="436"/>
      <c r="E14" s="436"/>
    </row>
    <row r="15" spans="1:5">
      <c r="A15" s="440" t="s">
        <v>1310</v>
      </c>
      <c r="B15" s="440"/>
      <c r="C15" s="440"/>
      <c r="D15" s="440"/>
      <c r="E15" s="440"/>
    </row>
    <row r="16" spans="1:5">
      <c r="A16" s="440" t="s">
        <v>1311</v>
      </c>
      <c r="B16" s="440"/>
      <c r="C16" s="440"/>
      <c r="D16" s="440"/>
      <c r="E16" s="440"/>
    </row>
    <row r="18" spans="1:5">
      <c r="A18" s="441" t="s">
        <v>462</v>
      </c>
      <c r="B18" s="441"/>
      <c r="C18" s="441"/>
      <c r="D18" s="331" t="s">
        <v>463</v>
      </c>
      <c r="E18" s="108" t="s">
        <v>464</v>
      </c>
    </row>
    <row r="19" spans="1:5" ht="21.15" customHeight="1">
      <c r="A19" s="442" t="s">
        <v>1024</v>
      </c>
      <c r="B19" s="442"/>
      <c r="C19" s="442"/>
      <c r="D19" s="104"/>
      <c r="E19" s="90"/>
    </row>
    <row r="20" spans="1:5">
      <c r="A20" s="443" t="s">
        <v>1021</v>
      </c>
      <c r="B20" s="443"/>
      <c r="C20" s="443"/>
      <c r="D20" s="104"/>
      <c r="E20" s="90"/>
    </row>
    <row r="21" spans="1:5" ht="21.15" customHeight="1">
      <c r="A21" s="439" t="s">
        <v>465</v>
      </c>
      <c r="B21" s="439"/>
      <c r="C21" s="439"/>
      <c r="D21" s="327">
        <v>900</v>
      </c>
      <c r="E21" s="330" t="s">
        <v>466</v>
      </c>
    </row>
    <row r="22" spans="1:5">
      <c r="A22" s="439" t="s">
        <v>467</v>
      </c>
      <c r="B22" s="439"/>
      <c r="C22" s="439"/>
      <c r="D22" s="328" t="s">
        <v>1599</v>
      </c>
      <c r="E22" s="330" t="s">
        <v>468</v>
      </c>
    </row>
    <row r="23" spans="1:5">
      <c r="A23" s="437" t="s">
        <v>469</v>
      </c>
      <c r="B23" s="437"/>
      <c r="C23" s="437"/>
      <c r="D23" s="327">
        <v>205</v>
      </c>
      <c r="E23" s="330" t="s">
        <v>470</v>
      </c>
    </row>
    <row r="24" spans="1:5">
      <c r="A24" s="437" t="s">
        <v>471</v>
      </c>
      <c r="B24" s="437"/>
      <c r="C24" s="437"/>
      <c r="D24" s="327">
        <v>90</v>
      </c>
      <c r="E24" s="330" t="s">
        <v>468</v>
      </c>
    </row>
    <row r="25" spans="1:5" ht="21.15" customHeight="1">
      <c r="A25" s="437" t="s">
        <v>1593</v>
      </c>
      <c r="B25" s="437"/>
      <c r="C25" s="437"/>
      <c r="D25" s="327">
        <v>5</v>
      </c>
      <c r="E25" s="330" t="s">
        <v>470</v>
      </c>
    </row>
    <row r="26" spans="1:5">
      <c r="A26" s="437" t="s">
        <v>1594</v>
      </c>
      <c r="B26" s="437"/>
      <c r="C26" s="437"/>
    </row>
    <row r="27" spans="1:5">
      <c r="A27" s="329" t="s">
        <v>472</v>
      </c>
      <c r="D27" s="327">
        <v>51100</v>
      </c>
      <c r="E27" s="330" t="s">
        <v>473</v>
      </c>
    </row>
    <row r="28" spans="1:5">
      <c r="A28" s="437" t="s">
        <v>1022</v>
      </c>
      <c r="B28" s="437"/>
      <c r="C28" s="437"/>
      <c r="D28" s="327">
        <v>125</v>
      </c>
      <c r="E28" s="330" t="s">
        <v>474</v>
      </c>
    </row>
    <row r="29" spans="1:5">
      <c r="A29" s="437" t="s">
        <v>1023</v>
      </c>
      <c r="B29" s="437"/>
      <c r="C29" s="437"/>
      <c r="D29" s="327">
        <v>3856</v>
      </c>
      <c r="E29" s="330" t="s">
        <v>474</v>
      </c>
    </row>
    <row r="30" spans="1:5">
      <c r="A30" s="329"/>
    </row>
  </sheetData>
  <mergeCells count="26">
    <mergeCell ref="A26:C26"/>
    <mergeCell ref="A28:C28"/>
    <mergeCell ref="A29:C29"/>
    <mergeCell ref="A1:E1"/>
    <mergeCell ref="A21:C21"/>
    <mergeCell ref="A22:C22"/>
    <mergeCell ref="A23:C23"/>
    <mergeCell ref="A24:C24"/>
    <mergeCell ref="A25:C25"/>
    <mergeCell ref="A15:E15"/>
    <mergeCell ref="A16:E16"/>
    <mergeCell ref="A18:C18"/>
    <mergeCell ref="A19:C19"/>
    <mergeCell ref="A20:C20"/>
    <mergeCell ref="A11:E11"/>
    <mergeCell ref="A12:E12"/>
    <mergeCell ref="A13:E13"/>
    <mergeCell ref="A14:E14"/>
    <mergeCell ref="A3:E3"/>
    <mergeCell ref="A4:E4"/>
    <mergeCell ref="A5:E5"/>
    <mergeCell ref="A6:E6"/>
    <mergeCell ref="A7:E7"/>
    <mergeCell ref="A8:E8"/>
    <mergeCell ref="A9:E9"/>
    <mergeCell ref="A10:E10"/>
  </mergeCells>
  <pageMargins left="0.98425196850393704" right="0.39370078740157483" top="0.98425196850393704" bottom="0.59055118110236227" header="0.31496062992125984" footer="0.31496062992125984"/>
  <pageSetup paperSize="9" scale="80" firstPageNumber="265" orientation="portrait" useFirstPageNumber="1" horizontalDpi="4294967295" verticalDpi="4294967295" r:id="rId1"/>
  <headerFooter>
    <oddHeader>&amp;C&amp;"TH SarabunPSK,ธรรมดา"&amp;16
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G110"/>
  <sheetViews>
    <sheetView showGridLines="0" view="pageLayout" topLeftCell="A28" zoomScale="80" zoomScaleNormal="100" zoomScaleSheetLayoutView="100" zoomScalePageLayoutView="80" workbookViewId="0">
      <selection activeCell="D8" sqref="D8"/>
    </sheetView>
  </sheetViews>
  <sheetFormatPr defaultColWidth="6.09765625" defaultRowHeight="21"/>
  <cols>
    <col min="1" max="1" width="3.3984375" style="77" customWidth="1"/>
    <col min="2" max="2" width="27.69921875" style="77" customWidth="1"/>
    <col min="3" max="3" width="2" style="77" customWidth="1"/>
    <col min="4" max="4" width="27.3984375" style="77" customWidth="1"/>
    <col min="5" max="5" width="2.09765625" style="77" customWidth="1"/>
    <col min="6" max="6" width="28.3984375" style="77" customWidth="1"/>
    <col min="7" max="7" width="4.69921875" style="77" customWidth="1"/>
    <col min="8" max="16384" width="6.09765625" style="77"/>
  </cols>
  <sheetData>
    <row r="1" spans="1:7" s="76" customFormat="1" ht="18">
      <c r="A1" s="444" t="s">
        <v>461</v>
      </c>
      <c r="B1" s="444"/>
      <c r="C1" s="444"/>
      <c r="D1" s="444"/>
      <c r="E1" s="444"/>
      <c r="F1" s="444"/>
      <c r="G1" s="444"/>
    </row>
    <row r="2" spans="1:7" s="76" customFormat="1" ht="18">
      <c r="A2" s="445" t="s">
        <v>475</v>
      </c>
      <c r="B2" s="445"/>
      <c r="C2" s="445"/>
      <c r="D2" s="445"/>
      <c r="E2" s="445"/>
      <c r="F2" s="445"/>
      <c r="G2" s="445"/>
    </row>
    <row r="3" spans="1:7" s="76" customFormat="1" ht="12.9" customHeight="1"/>
    <row r="4" spans="1:7" s="76" customFormat="1" ht="20.100000000000001" customHeight="1">
      <c r="D4" s="79" t="s">
        <v>476</v>
      </c>
    </row>
    <row r="5" spans="1:7" s="80" customFormat="1" ht="21.6" customHeight="1">
      <c r="D5" s="81" t="s">
        <v>477</v>
      </c>
    </row>
    <row r="6" spans="1:7" s="80" customFormat="1" ht="21.6" customHeight="1">
      <c r="D6" s="82" t="s">
        <v>478</v>
      </c>
    </row>
    <row r="7" spans="1:7" s="76" customFormat="1" ht="6" customHeight="1"/>
    <row r="8" spans="1:7" s="80" customFormat="1" ht="20.100000000000001" customHeight="1">
      <c r="B8" s="79" t="s">
        <v>108</v>
      </c>
      <c r="D8" s="79" t="s">
        <v>105</v>
      </c>
      <c r="F8" s="79" t="s">
        <v>103</v>
      </c>
    </row>
    <row r="9" spans="1:7" s="76" customFormat="1" ht="20.100000000000001" customHeight="1">
      <c r="B9" s="83" t="s">
        <v>479</v>
      </c>
      <c r="D9" s="83" t="s">
        <v>479</v>
      </c>
      <c r="F9" s="83" t="s">
        <v>479</v>
      </c>
    </row>
    <row r="10" spans="1:7" s="84" customFormat="1" ht="20.100000000000001" customHeight="1">
      <c r="B10" s="85" t="s">
        <v>480</v>
      </c>
      <c r="D10" s="85" t="s">
        <v>481</v>
      </c>
      <c r="F10" s="85" t="s">
        <v>482</v>
      </c>
    </row>
    <row r="11" spans="1:7" s="84" customFormat="1" ht="20.100000000000001" customHeight="1">
      <c r="B11" s="86" t="s">
        <v>483</v>
      </c>
      <c r="D11" s="86" t="s">
        <v>484</v>
      </c>
      <c r="F11" s="86" t="s">
        <v>484</v>
      </c>
    </row>
    <row r="12" spans="1:7" s="84" customFormat="1" ht="20.100000000000001" customHeight="1">
      <c r="B12" s="326" t="s">
        <v>491</v>
      </c>
      <c r="D12" s="86" t="s">
        <v>485</v>
      </c>
      <c r="F12" s="86" t="s">
        <v>485</v>
      </c>
    </row>
    <row r="13" spans="1:7" s="84" customFormat="1" ht="20.100000000000001" customHeight="1">
      <c r="B13" s="87" t="s">
        <v>486</v>
      </c>
      <c r="D13" s="87" t="s">
        <v>486</v>
      </c>
      <c r="F13" s="87" t="s">
        <v>486</v>
      </c>
    </row>
    <row r="14" spans="1:7" s="76" customFormat="1" ht="12.75" customHeight="1"/>
    <row r="15" spans="1:7" s="80" customFormat="1" ht="19.5" customHeight="1">
      <c r="B15" s="446" t="s">
        <v>110</v>
      </c>
      <c r="D15" s="79" t="s">
        <v>487</v>
      </c>
      <c r="F15" s="446" t="s">
        <v>106</v>
      </c>
    </row>
    <row r="16" spans="1:7" s="76" customFormat="1" ht="17.100000000000001" customHeight="1">
      <c r="B16" s="447"/>
      <c r="D16" s="88" t="s">
        <v>488</v>
      </c>
      <c r="F16" s="447"/>
    </row>
    <row r="17" spans="2:6" s="76" customFormat="1" ht="20.100000000000001" customHeight="1">
      <c r="B17" s="83" t="s">
        <v>479</v>
      </c>
      <c r="D17" s="83" t="s">
        <v>479</v>
      </c>
      <c r="F17" s="83" t="s">
        <v>479</v>
      </c>
    </row>
    <row r="18" spans="2:6" s="84" customFormat="1" ht="20.100000000000001" customHeight="1">
      <c r="B18" s="85" t="s">
        <v>489</v>
      </c>
      <c r="D18" s="85" t="s">
        <v>482</v>
      </c>
      <c r="F18" s="85" t="s">
        <v>489</v>
      </c>
    </row>
    <row r="19" spans="2:6" s="84" customFormat="1" ht="20.100000000000001" customHeight="1">
      <c r="B19" s="86" t="s">
        <v>484</v>
      </c>
      <c r="D19" s="326" t="s">
        <v>762</v>
      </c>
      <c r="F19" s="86" t="s">
        <v>490</v>
      </c>
    </row>
    <row r="20" spans="2:6" s="84" customFormat="1" ht="20.100000000000001" customHeight="1">
      <c r="B20" s="86" t="s">
        <v>491</v>
      </c>
      <c r="D20" s="326" t="s">
        <v>763</v>
      </c>
      <c r="F20" s="86" t="s">
        <v>485</v>
      </c>
    </row>
    <row r="21" spans="2:6" s="84" customFormat="1" ht="20.100000000000001" customHeight="1">
      <c r="B21" s="87" t="s">
        <v>486</v>
      </c>
      <c r="D21" s="87" t="s">
        <v>486</v>
      </c>
      <c r="F21" s="87" t="s">
        <v>486</v>
      </c>
    </row>
    <row r="22" spans="2:6" s="76" customFormat="1" ht="12.75" customHeight="1"/>
    <row r="23" spans="2:6" s="80" customFormat="1" ht="20.100000000000001" customHeight="1">
      <c r="B23" s="446" t="s">
        <v>109</v>
      </c>
      <c r="D23" s="79" t="s">
        <v>492</v>
      </c>
      <c r="F23" s="446" t="s">
        <v>111</v>
      </c>
    </row>
    <row r="24" spans="2:6" s="76" customFormat="1" ht="20.100000000000001" customHeight="1">
      <c r="B24" s="447"/>
      <c r="D24" s="88" t="s">
        <v>493</v>
      </c>
      <c r="F24" s="447"/>
    </row>
    <row r="25" spans="2:6" s="76" customFormat="1" ht="20.100000000000001" customHeight="1">
      <c r="B25" s="83" t="s">
        <v>479</v>
      </c>
      <c r="D25" s="83" t="s">
        <v>479</v>
      </c>
      <c r="F25" s="83" t="s">
        <v>479</v>
      </c>
    </row>
    <row r="26" spans="2:6" s="84" customFormat="1" ht="20.100000000000001" customHeight="1">
      <c r="B26" s="85" t="s">
        <v>494</v>
      </c>
      <c r="D26" s="85" t="s">
        <v>495</v>
      </c>
      <c r="F26" s="85" t="s">
        <v>489</v>
      </c>
    </row>
    <row r="27" spans="2:6" s="84" customFormat="1" ht="20.100000000000001" customHeight="1">
      <c r="B27" s="86" t="s">
        <v>496</v>
      </c>
      <c r="D27" s="86" t="s">
        <v>497</v>
      </c>
      <c r="F27" s="86" t="s">
        <v>497</v>
      </c>
    </row>
    <row r="28" spans="2:6" s="84" customFormat="1" ht="20.100000000000001" customHeight="1">
      <c r="B28" s="86" t="s">
        <v>498</v>
      </c>
      <c r="D28" s="86" t="s">
        <v>485</v>
      </c>
      <c r="F28" s="86" t="s">
        <v>499</v>
      </c>
    </row>
    <row r="29" spans="2:6" s="84" customFormat="1" ht="20.100000000000001" customHeight="1">
      <c r="B29" s="87" t="s">
        <v>486</v>
      </c>
      <c r="D29" s="87" t="s">
        <v>486</v>
      </c>
      <c r="F29" s="87" t="s">
        <v>486</v>
      </c>
    </row>
    <row r="30" spans="2:6" s="76" customFormat="1" ht="6" customHeight="1"/>
    <row r="31" spans="2:6" s="80" customFormat="1" ht="20.100000000000001" customHeight="1">
      <c r="B31" s="78"/>
      <c r="D31" s="79" t="s">
        <v>104</v>
      </c>
      <c r="F31" s="78"/>
    </row>
    <row r="32" spans="2:6" s="76" customFormat="1" ht="20.100000000000001" customHeight="1">
      <c r="B32" s="78"/>
      <c r="D32" s="83" t="s">
        <v>479</v>
      </c>
      <c r="F32" s="78"/>
    </row>
    <row r="33" spans="1:6" s="84" customFormat="1" ht="20.100000000000001" customHeight="1">
      <c r="A33" s="76"/>
      <c r="B33" s="78"/>
      <c r="D33" s="85" t="s">
        <v>480</v>
      </c>
      <c r="E33" s="76"/>
      <c r="F33" s="80"/>
    </row>
    <row r="34" spans="1:6" s="84" customFormat="1" ht="20.100000000000001" customHeight="1">
      <c r="A34" s="76"/>
      <c r="B34" s="80"/>
      <c r="D34" s="326" t="s">
        <v>764</v>
      </c>
      <c r="E34" s="76"/>
      <c r="F34" s="80"/>
    </row>
    <row r="35" spans="1:6" s="84" customFormat="1" ht="20.100000000000001" customHeight="1">
      <c r="A35" s="76"/>
      <c r="B35" s="80"/>
      <c r="D35" s="326" t="s">
        <v>765</v>
      </c>
      <c r="E35" s="76"/>
      <c r="F35" s="80"/>
    </row>
    <row r="36" spans="1:6" s="84" customFormat="1" ht="20.100000000000001" customHeight="1">
      <c r="A36" s="76"/>
      <c r="B36" s="80"/>
      <c r="D36" s="87" t="s">
        <v>486</v>
      </c>
      <c r="E36" s="76"/>
      <c r="F36" s="80"/>
    </row>
    <row r="37" spans="1:6" s="76" customFormat="1" ht="6" customHeight="1">
      <c r="B37" s="80"/>
      <c r="F37" s="80"/>
    </row>
    <row r="38" spans="1:6" s="80" customFormat="1" ht="20.100000000000001" customHeight="1">
      <c r="B38" s="78"/>
      <c r="D38" s="76"/>
    </row>
    <row r="39" spans="1:6" s="89" customFormat="1" ht="20.100000000000001" customHeight="1">
      <c r="B39" s="90"/>
      <c r="D39" s="77"/>
      <c r="F39" s="90"/>
    </row>
    <row r="40" spans="1:6" ht="20.100000000000001" customHeight="1">
      <c r="B40" s="89"/>
      <c r="F40" s="89"/>
    </row>
    <row r="41" spans="1:6" ht="6" customHeight="1"/>
    <row r="42" spans="1:6" s="91" customFormat="1" ht="14.1" customHeight="1">
      <c r="B42" s="92"/>
      <c r="D42" s="77"/>
      <c r="F42" s="92"/>
    </row>
    <row r="43" spans="1:6" s="91" customFormat="1" ht="14.1" customHeight="1">
      <c r="B43" s="92"/>
      <c r="D43" s="77"/>
      <c r="F43" s="92"/>
    </row>
    <row r="44" spans="1:6" s="91" customFormat="1" ht="14.1" customHeight="1">
      <c r="B44" s="92"/>
      <c r="D44" s="77"/>
      <c r="F44" s="92"/>
    </row>
    <row r="45" spans="1:6" s="91" customFormat="1" ht="14.1" customHeight="1">
      <c r="B45" s="92"/>
      <c r="D45" s="77"/>
      <c r="F45" s="92"/>
    </row>
    <row r="46" spans="1:6" ht="20.100000000000001" customHeight="1"/>
    <row r="47" spans="1:6" ht="20.100000000000001" customHeight="1"/>
    <row r="48" spans="1:6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</sheetData>
  <mergeCells count="6">
    <mergeCell ref="A1:G1"/>
    <mergeCell ref="A2:G2"/>
    <mergeCell ref="B15:B16"/>
    <mergeCell ref="F15:F16"/>
    <mergeCell ref="B23:B24"/>
    <mergeCell ref="F23:F24"/>
  </mergeCells>
  <pageMargins left="0.98425196850393704" right="0.39370078740157483" top="0.98425196850393704" bottom="0.59055118110236227" header="0.31496062992125984" footer="0.31496062992125984"/>
  <pageSetup paperSize="9" scale="80" firstPageNumber="266" orientation="portrait" useFirstPageNumber="1" horizontalDpi="4294967295" verticalDpi="4294967295" r:id="rId1"/>
  <headerFooter>
    <oddHeader>&amp;C
&amp;"TH SarabunPSK,ธรรมดา"&amp;16&amp;P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J96"/>
  <sheetViews>
    <sheetView showGridLines="0" view="pageLayout" topLeftCell="A68" zoomScale="70" zoomScaleNormal="100" zoomScalePageLayoutView="70" workbookViewId="0">
      <selection activeCell="I41" sqref="I41"/>
    </sheetView>
  </sheetViews>
  <sheetFormatPr defaultColWidth="8.69921875" defaultRowHeight="22.5" customHeight="1"/>
  <cols>
    <col min="1" max="1" width="0.69921875" style="77" customWidth="1"/>
    <col min="2" max="2" width="12.69921875" style="77" customWidth="1"/>
    <col min="3" max="3" width="13.3984375" style="77" bestFit="1" customWidth="1"/>
    <col min="4" max="4" width="13.69921875" style="77" customWidth="1"/>
    <col min="5" max="5" width="13.3984375" style="77" bestFit="1" customWidth="1"/>
    <col min="6" max="6" width="11.59765625" style="77" customWidth="1"/>
    <col min="7" max="7" width="12.59765625" style="77" customWidth="1"/>
    <col min="8" max="8" width="15" style="77" bestFit="1" customWidth="1"/>
    <col min="9" max="9" width="16.8984375" style="77" customWidth="1"/>
    <col min="10" max="10" width="15" style="77" bestFit="1" customWidth="1"/>
    <col min="11" max="11" width="23.09765625" style="77" customWidth="1"/>
    <col min="12" max="16384" width="8.69921875" style="77"/>
  </cols>
  <sheetData>
    <row r="1" spans="1:10" s="106" customFormat="1" ht="22.5" customHeight="1">
      <c r="B1" s="438" t="s">
        <v>461</v>
      </c>
      <c r="C1" s="438"/>
      <c r="D1" s="438"/>
      <c r="E1" s="438"/>
      <c r="F1" s="438"/>
      <c r="G1" s="438"/>
      <c r="H1" s="438"/>
      <c r="I1" s="438"/>
      <c r="J1" s="438"/>
    </row>
    <row r="2" spans="1:10" s="106" customFormat="1" ht="22.5" customHeight="1">
      <c r="A2" s="452" t="s">
        <v>797</v>
      </c>
      <c r="B2" s="452"/>
      <c r="C2" s="452"/>
      <c r="D2" s="452"/>
      <c r="E2" s="452"/>
      <c r="F2" s="452"/>
      <c r="G2" s="452"/>
      <c r="H2" s="452"/>
      <c r="I2" s="452"/>
      <c r="J2" s="452"/>
    </row>
    <row r="3" spans="1:10" ht="22.5" customHeight="1">
      <c r="B3" s="107" t="s">
        <v>798</v>
      </c>
      <c r="C3" s="107"/>
      <c r="D3" s="107"/>
      <c r="E3" s="107"/>
      <c r="F3" s="107"/>
      <c r="G3" s="107"/>
    </row>
    <row r="4" spans="1:10" ht="22.5" customHeight="1" thickBot="1">
      <c r="J4" s="108" t="s">
        <v>799</v>
      </c>
    </row>
    <row r="5" spans="1:10" s="109" customFormat="1" ht="22.5" customHeight="1" thickTop="1" thickBot="1">
      <c r="A5" s="290"/>
      <c r="B5" s="453" t="s">
        <v>800</v>
      </c>
      <c r="C5" s="453"/>
      <c r="D5" s="453"/>
      <c r="E5" s="453"/>
      <c r="F5" s="453"/>
      <c r="G5" s="291"/>
      <c r="H5" s="292" t="s">
        <v>509</v>
      </c>
      <c r="I5" s="292" t="s">
        <v>510</v>
      </c>
      <c r="J5" s="293" t="s">
        <v>801</v>
      </c>
    </row>
    <row r="6" spans="1:10" s="110" customFormat="1" ht="22.5" customHeight="1" thickTop="1">
      <c r="A6" s="77"/>
      <c r="B6" s="89" t="s">
        <v>802</v>
      </c>
      <c r="C6" s="89"/>
      <c r="D6" s="89"/>
      <c r="E6" s="89"/>
      <c r="F6" s="89"/>
      <c r="G6" s="77"/>
      <c r="H6" s="294">
        <v>346193550</v>
      </c>
      <c r="I6" s="295"/>
      <c r="J6" s="112">
        <f>SUM(H6:I6)</f>
        <v>346193550</v>
      </c>
    </row>
    <row r="7" spans="1:10" s="110" customFormat="1" ht="22.5" customHeight="1">
      <c r="A7" s="77"/>
      <c r="B7" s="89" t="s">
        <v>803</v>
      </c>
      <c r="C7" s="89"/>
      <c r="D7" s="89"/>
      <c r="E7" s="89"/>
      <c r="F7" s="89"/>
      <c r="G7" s="89"/>
      <c r="H7" s="296">
        <v>0</v>
      </c>
      <c r="I7" s="296"/>
      <c r="J7" s="112">
        <f>SUM(G7:H7)</f>
        <v>0</v>
      </c>
    </row>
    <row r="8" spans="1:10" s="110" customFormat="1" ht="22.5" customHeight="1">
      <c r="A8" s="77"/>
      <c r="B8" s="89" t="s">
        <v>804</v>
      </c>
      <c r="C8" s="89"/>
      <c r="D8" s="89"/>
      <c r="E8" s="89"/>
      <c r="F8" s="89"/>
      <c r="G8" s="89"/>
      <c r="H8" s="296">
        <v>0</v>
      </c>
      <c r="I8" s="296"/>
      <c r="J8" s="112">
        <f>SUM(G8:I8)</f>
        <v>0</v>
      </c>
    </row>
    <row r="9" spans="1:10" s="110" customFormat="1" ht="22.5" customHeight="1">
      <c r="A9" s="77"/>
      <c r="B9" s="89" t="s">
        <v>805</v>
      </c>
      <c r="C9" s="89"/>
      <c r="D9" s="89"/>
      <c r="E9" s="89"/>
      <c r="F9" s="89"/>
      <c r="G9" s="77"/>
      <c r="H9" s="297">
        <v>25303900</v>
      </c>
      <c r="I9" s="296"/>
      <c r="J9" s="112">
        <f>SUM(H9:I9)</f>
        <v>25303900</v>
      </c>
    </row>
    <row r="10" spans="1:10" ht="22.5" customHeight="1" thickBot="1">
      <c r="B10" s="89"/>
      <c r="C10" s="89"/>
      <c r="D10" s="89"/>
      <c r="E10" s="89"/>
      <c r="F10" s="89"/>
      <c r="G10" s="89"/>
      <c r="H10" s="89"/>
      <c r="I10" s="89"/>
      <c r="J10" s="112"/>
    </row>
    <row r="11" spans="1:10" s="111" customFormat="1" ht="22.5" customHeight="1" thickTop="1" thickBot="1">
      <c r="A11" s="89"/>
      <c r="B11" s="454" t="s">
        <v>806</v>
      </c>
      <c r="C11" s="454"/>
      <c r="D11" s="454"/>
      <c r="E11" s="454"/>
      <c r="F11" s="454"/>
      <c r="G11" s="394"/>
      <c r="H11" s="395">
        <f>SUM(H6:H10)</f>
        <v>371497450</v>
      </c>
      <c r="I11" s="395">
        <f>SUM(I6:I10)</f>
        <v>0</v>
      </c>
      <c r="J11" s="395">
        <f>SUM(J6:J10)</f>
        <v>371497450</v>
      </c>
    </row>
    <row r="12" spans="1:10" ht="22.5" customHeight="1" thickTop="1"/>
    <row r="13" spans="1:10" ht="22.5" customHeight="1">
      <c r="B13" s="107" t="s">
        <v>807</v>
      </c>
      <c r="C13" s="107"/>
      <c r="D13" s="107"/>
      <c r="E13" s="107"/>
      <c r="F13" s="102"/>
      <c r="G13" s="102"/>
      <c r="J13" s="331" t="s">
        <v>799</v>
      </c>
    </row>
    <row r="14" spans="1:10" ht="22.5" customHeight="1">
      <c r="B14" s="113" t="s">
        <v>808</v>
      </c>
      <c r="C14" s="113"/>
      <c r="D14" s="113"/>
      <c r="E14" s="113"/>
      <c r="F14" s="114"/>
      <c r="G14" s="113"/>
      <c r="H14" s="115">
        <f>H6-H15</f>
        <v>345440750</v>
      </c>
      <c r="I14" s="104"/>
      <c r="J14" s="104"/>
    </row>
    <row r="15" spans="1:10" s="106" customFormat="1" ht="22.5" customHeight="1">
      <c r="B15" s="116" t="s">
        <v>809</v>
      </c>
      <c r="C15" s="116"/>
      <c r="D15" s="116"/>
      <c r="E15" s="116"/>
      <c r="F15" s="116"/>
      <c r="G15" s="116"/>
      <c r="H15" s="117">
        <f>H16+H17</f>
        <v>752800</v>
      </c>
      <c r="I15" s="105"/>
      <c r="J15" s="105"/>
    </row>
    <row r="16" spans="1:10" s="106" customFormat="1" ht="22.5" customHeight="1">
      <c r="B16" s="116"/>
      <c r="C16" s="116"/>
      <c r="D16" s="116" t="s">
        <v>810</v>
      </c>
      <c r="E16" s="116"/>
      <c r="F16" s="116"/>
      <c r="G16" s="116"/>
      <c r="H16" s="117">
        <f>H24+H40+H45+H47</f>
        <v>502300</v>
      </c>
      <c r="J16" s="105"/>
    </row>
    <row r="17" spans="1:10" s="106" customFormat="1" ht="22.5" customHeight="1">
      <c r="B17" s="116"/>
      <c r="C17" s="116"/>
      <c r="D17" s="116" t="s">
        <v>811</v>
      </c>
      <c r="E17" s="116"/>
      <c r="F17" s="116"/>
      <c r="G17" s="116"/>
      <c r="H17" s="117">
        <v>250500</v>
      </c>
      <c r="J17" s="105"/>
    </row>
    <row r="18" spans="1:10" ht="22.5" customHeight="1" thickBot="1">
      <c r="J18" s="108" t="s">
        <v>799</v>
      </c>
    </row>
    <row r="19" spans="1:10" s="110" customFormat="1" ht="22.5" customHeight="1" thickTop="1" thickBot="1">
      <c r="A19" s="77"/>
      <c r="B19" s="455" t="s">
        <v>812</v>
      </c>
      <c r="C19" s="455"/>
      <c r="D19" s="455"/>
      <c r="E19" s="455"/>
      <c r="F19" s="455"/>
      <c r="G19" s="292"/>
      <c r="H19" s="292" t="s">
        <v>509</v>
      </c>
      <c r="I19" s="292" t="s">
        <v>510</v>
      </c>
      <c r="J19" s="292" t="s">
        <v>801</v>
      </c>
    </row>
    <row r="20" spans="1:10" s="110" customFormat="1" ht="22.5" customHeight="1" thickTop="1">
      <c r="A20" s="77"/>
      <c r="B20" s="456" t="s">
        <v>796</v>
      </c>
      <c r="C20" s="456"/>
      <c r="D20" s="456"/>
      <c r="E20" s="298"/>
      <c r="F20" s="299"/>
      <c r="G20" s="300"/>
      <c r="H20" s="104"/>
      <c r="I20" s="104"/>
      <c r="J20" s="104"/>
    </row>
    <row r="21" spans="1:10" s="96" customFormat="1" ht="22.5" customHeight="1">
      <c r="A21" s="106"/>
      <c r="B21" s="301" t="s">
        <v>813</v>
      </c>
      <c r="C21" s="302"/>
      <c r="D21" s="302"/>
      <c r="E21" s="302"/>
      <c r="F21" s="303"/>
      <c r="G21" s="303"/>
      <c r="H21" s="304">
        <v>179182500</v>
      </c>
      <c r="I21" s="304"/>
      <c r="J21" s="304">
        <f>SUM(H21:I21)</f>
        <v>179182500</v>
      </c>
    </row>
    <row r="22" spans="1:10" s="96" customFormat="1" ht="22.5" customHeight="1">
      <c r="A22" s="106"/>
      <c r="B22" s="301" t="s">
        <v>814</v>
      </c>
      <c r="C22" s="302"/>
      <c r="D22" s="302"/>
      <c r="E22" s="302"/>
      <c r="F22" s="303"/>
      <c r="G22" s="303"/>
      <c r="H22" s="304">
        <v>9297080</v>
      </c>
      <c r="I22" s="304"/>
      <c r="J22" s="304">
        <f t="shared" ref="J22:J49" si="0">SUM(H22:I22)</f>
        <v>9297080</v>
      </c>
    </row>
    <row r="23" spans="1:10" s="96" customFormat="1" ht="22.5" customHeight="1">
      <c r="A23" s="106"/>
      <c r="B23" s="301" t="s">
        <v>815</v>
      </c>
      <c r="C23" s="302"/>
      <c r="D23" s="302"/>
      <c r="E23" s="302"/>
      <c r="F23" s="303"/>
      <c r="G23" s="303"/>
      <c r="H23" s="304">
        <v>393500</v>
      </c>
      <c r="I23" s="304"/>
      <c r="J23" s="304">
        <f t="shared" si="0"/>
        <v>393500</v>
      </c>
    </row>
    <row r="24" spans="1:10" s="118" customFormat="1" ht="22.5" customHeight="1">
      <c r="A24" s="305"/>
      <c r="B24" s="451" t="s">
        <v>1351</v>
      </c>
      <c r="C24" s="451"/>
      <c r="D24" s="451"/>
      <c r="E24" s="451"/>
      <c r="F24" s="451"/>
      <c r="G24" s="451"/>
      <c r="H24" s="390">
        <v>161400</v>
      </c>
      <c r="I24" s="390"/>
      <c r="J24" s="390">
        <f t="shared" si="0"/>
        <v>161400</v>
      </c>
    </row>
    <row r="25" spans="1:10" s="96" customFormat="1" ht="22.5" customHeight="1">
      <c r="A25" s="106"/>
      <c r="B25" s="301" t="s">
        <v>816</v>
      </c>
      <c r="C25" s="302"/>
      <c r="D25" s="302"/>
      <c r="E25" s="302"/>
      <c r="F25" s="303"/>
      <c r="G25" s="303"/>
      <c r="H25" s="304">
        <v>1530700</v>
      </c>
      <c r="I25" s="304"/>
      <c r="J25" s="304">
        <f t="shared" si="0"/>
        <v>1530700</v>
      </c>
    </row>
    <row r="26" spans="1:10" s="96" customFormat="1" ht="22.5" customHeight="1">
      <c r="A26" s="106"/>
      <c r="B26" s="301" t="s">
        <v>817</v>
      </c>
      <c r="C26" s="302"/>
      <c r="D26" s="302"/>
      <c r="E26" s="302"/>
      <c r="F26" s="303"/>
      <c r="G26" s="303"/>
      <c r="H26" s="304">
        <v>847070</v>
      </c>
      <c r="I26" s="304"/>
      <c r="J26" s="304">
        <f t="shared" si="0"/>
        <v>847070</v>
      </c>
    </row>
    <row r="27" spans="1:10" s="96" customFormat="1" ht="22.5" customHeight="1">
      <c r="A27" s="106"/>
      <c r="B27" s="301" t="s">
        <v>818</v>
      </c>
      <c r="C27" s="302"/>
      <c r="D27" s="302"/>
      <c r="E27" s="302"/>
      <c r="F27" s="303"/>
      <c r="G27" s="303"/>
      <c r="H27" s="304">
        <v>2998700</v>
      </c>
      <c r="I27" s="304"/>
      <c r="J27" s="304">
        <f t="shared" si="0"/>
        <v>2998700</v>
      </c>
    </row>
    <row r="28" spans="1:10" s="96" customFormat="1" ht="22.5" customHeight="1">
      <c r="A28" s="106"/>
      <c r="B28" s="301" t="s">
        <v>819</v>
      </c>
      <c r="C28" s="302"/>
      <c r="D28" s="302"/>
      <c r="E28" s="302"/>
      <c r="F28" s="303"/>
      <c r="G28" s="303"/>
      <c r="H28" s="304">
        <v>24451000</v>
      </c>
      <c r="I28" s="304"/>
      <c r="J28" s="304">
        <f t="shared" si="0"/>
        <v>24451000</v>
      </c>
    </row>
    <row r="29" spans="1:10" s="96" customFormat="1" ht="22.5" customHeight="1">
      <c r="A29" s="106"/>
      <c r="B29" s="301" t="s">
        <v>820</v>
      </c>
      <c r="C29" s="302"/>
      <c r="D29" s="302"/>
      <c r="E29" s="302"/>
      <c r="F29" s="303"/>
      <c r="G29" s="303"/>
      <c r="H29" s="304">
        <v>942900</v>
      </c>
      <c r="I29" s="304"/>
      <c r="J29" s="304">
        <f t="shared" si="0"/>
        <v>942900</v>
      </c>
    </row>
    <row r="30" spans="1:10" s="96" customFormat="1" ht="22.5" customHeight="1">
      <c r="A30" s="106"/>
      <c r="B30" s="301" t="s">
        <v>821</v>
      </c>
      <c r="C30" s="302"/>
      <c r="D30" s="302"/>
      <c r="E30" s="302"/>
      <c r="F30" s="303"/>
      <c r="G30" s="303"/>
      <c r="H30" s="304">
        <v>7914150</v>
      </c>
      <c r="I30" s="304"/>
      <c r="J30" s="304">
        <f t="shared" si="0"/>
        <v>7914150</v>
      </c>
    </row>
    <row r="31" spans="1:10" s="96" customFormat="1" ht="22.5" customHeight="1">
      <c r="A31" s="106"/>
      <c r="B31" s="301" t="s">
        <v>822</v>
      </c>
      <c r="C31" s="302"/>
      <c r="D31" s="302"/>
      <c r="E31" s="302"/>
      <c r="F31" s="303"/>
      <c r="G31" s="303"/>
      <c r="H31" s="304">
        <v>4632000</v>
      </c>
      <c r="I31" s="304"/>
      <c r="J31" s="304">
        <f t="shared" si="0"/>
        <v>4632000</v>
      </c>
    </row>
    <row r="32" spans="1:10" s="96" customFormat="1" ht="22.5" customHeight="1">
      <c r="A32" s="106"/>
      <c r="B32" s="301" t="s">
        <v>823</v>
      </c>
      <c r="C32" s="302"/>
      <c r="D32" s="302"/>
      <c r="E32" s="302"/>
      <c r="F32" s="303"/>
      <c r="G32" s="303"/>
      <c r="H32" s="304">
        <v>3138510</v>
      </c>
      <c r="I32" s="304"/>
      <c r="J32" s="304">
        <f t="shared" si="0"/>
        <v>3138510</v>
      </c>
    </row>
    <row r="33" spans="1:10" s="96" customFormat="1" ht="22.5" customHeight="1">
      <c r="A33" s="106"/>
      <c r="B33" s="301" t="s">
        <v>824</v>
      </c>
      <c r="C33" s="302"/>
      <c r="D33" s="302"/>
      <c r="E33" s="302"/>
      <c r="F33" s="303"/>
      <c r="G33" s="303"/>
      <c r="H33" s="304">
        <v>127400</v>
      </c>
      <c r="I33" s="304"/>
      <c r="J33" s="304">
        <f t="shared" si="0"/>
        <v>127400</v>
      </c>
    </row>
    <row r="34" spans="1:10" s="96" customFormat="1" ht="22.5" customHeight="1">
      <c r="A34" s="106"/>
      <c r="B34" s="301" t="s">
        <v>825</v>
      </c>
      <c r="C34" s="302"/>
      <c r="D34" s="302"/>
      <c r="E34" s="302"/>
      <c r="F34" s="303"/>
      <c r="G34" s="303"/>
      <c r="H34" s="304">
        <v>1881300</v>
      </c>
      <c r="I34" s="304"/>
      <c r="J34" s="304">
        <f t="shared" si="0"/>
        <v>1881300</v>
      </c>
    </row>
    <row r="35" spans="1:10" s="96" customFormat="1" ht="22.5" customHeight="1">
      <c r="A35" s="106"/>
      <c r="B35" s="301" t="s">
        <v>826</v>
      </c>
      <c r="C35" s="302"/>
      <c r="D35" s="302"/>
      <c r="E35" s="302"/>
      <c r="F35" s="303"/>
      <c r="G35" s="303"/>
      <c r="H35" s="304">
        <v>3091000</v>
      </c>
      <c r="I35" s="304"/>
      <c r="J35" s="304">
        <f t="shared" si="0"/>
        <v>3091000</v>
      </c>
    </row>
    <row r="36" spans="1:10" s="96" customFormat="1" ht="22.5" customHeight="1">
      <c r="A36" s="106"/>
      <c r="B36" s="301" t="s">
        <v>827</v>
      </c>
      <c r="C36" s="302"/>
      <c r="D36" s="302"/>
      <c r="E36" s="302"/>
      <c r="F36" s="303"/>
      <c r="G36" s="303"/>
      <c r="H36" s="304">
        <v>26291900</v>
      </c>
      <c r="I36" s="304"/>
      <c r="J36" s="304">
        <f t="shared" si="0"/>
        <v>26291900</v>
      </c>
    </row>
    <row r="37" spans="1:10" s="96" customFormat="1" ht="22.5" customHeight="1">
      <c r="A37" s="106"/>
      <c r="B37" s="301" t="s">
        <v>828</v>
      </c>
      <c r="C37" s="302"/>
      <c r="D37" s="302"/>
      <c r="E37" s="302"/>
      <c r="F37" s="303"/>
      <c r="G37" s="303"/>
      <c r="H37" s="304">
        <v>6228300</v>
      </c>
      <c r="I37" s="304"/>
      <c r="J37" s="304">
        <f t="shared" si="0"/>
        <v>6228300</v>
      </c>
    </row>
    <row r="38" spans="1:10" s="96" customFormat="1" ht="22.5" customHeight="1">
      <c r="A38" s="106"/>
      <c r="B38" s="301" t="s">
        <v>829</v>
      </c>
      <c r="C38" s="302"/>
      <c r="D38" s="302"/>
      <c r="E38" s="302"/>
      <c r="F38" s="303"/>
      <c r="G38" s="303"/>
      <c r="H38" s="304">
        <v>1190800</v>
      </c>
      <c r="I38" s="304"/>
      <c r="J38" s="304">
        <f t="shared" si="0"/>
        <v>1190800</v>
      </c>
    </row>
    <row r="39" spans="1:10" s="96" customFormat="1" ht="22.5" customHeight="1">
      <c r="A39" s="106"/>
      <c r="B39" s="301" t="s">
        <v>830</v>
      </c>
      <c r="C39" s="302"/>
      <c r="D39" s="302"/>
      <c r="E39" s="302"/>
      <c r="F39" s="303"/>
      <c r="G39" s="303"/>
      <c r="H39" s="304">
        <v>21407630</v>
      </c>
      <c r="I39" s="304"/>
      <c r="J39" s="304">
        <f t="shared" si="0"/>
        <v>21407630</v>
      </c>
    </row>
    <row r="40" spans="1:10" s="118" customFormat="1" ht="22.5" customHeight="1">
      <c r="A40" s="305"/>
      <c r="B40" s="451" t="s">
        <v>1354</v>
      </c>
      <c r="C40" s="451"/>
      <c r="D40" s="451"/>
      <c r="E40" s="451"/>
      <c r="F40" s="451"/>
      <c r="G40" s="451"/>
      <c r="H40" s="390">
        <v>160000</v>
      </c>
      <c r="I40" s="390"/>
      <c r="J40" s="390">
        <f t="shared" ref="J40" si="1">SUM(H40:I40)</f>
        <v>160000</v>
      </c>
    </row>
    <row r="41" spans="1:10" s="119" customFormat="1" ht="22.5" customHeight="1">
      <c r="A41" s="306"/>
      <c r="B41" s="450" t="s">
        <v>1352</v>
      </c>
      <c r="C41" s="450"/>
      <c r="D41" s="450"/>
      <c r="E41" s="450"/>
      <c r="F41" s="450"/>
      <c r="G41" s="450"/>
    </row>
    <row r="42" spans="1:10" s="119" customFormat="1" ht="22.5" customHeight="1">
      <c r="A42" s="306"/>
      <c r="B42" s="450" t="s">
        <v>1353</v>
      </c>
      <c r="C42" s="450"/>
      <c r="D42" s="450"/>
      <c r="E42" s="450"/>
      <c r="F42" s="450"/>
      <c r="G42" s="450"/>
      <c r="H42" s="391">
        <v>250500</v>
      </c>
      <c r="I42" s="391"/>
      <c r="J42" s="391">
        <f>SUM(H42:I42)</f>
        <v>250500</v>
      </c>
    </row>
    <row r="43" spans="1:10" s="96" customFormat="1" ht="22.5" customHeight="1">
      <c r="A43" s="106"/>
      <c r="B43" s="301" t="s">
        <v>831</v>
      </c>
      <c r="C43" s="302"/>
      <c r="D43" s="302"/>
      <c r="E43" s="302"/>
      <c r="F43" s="303"/>
      <c r="G43" s="303"/>
      <c r="H43" s="304">
        <v>654230</v>
      </c>
      <c r="I43" s="304"/>
      <c r="J43" s="304">
        <f t="shared" si="0"/>
        <v>654230</v>
      </c>
    </row>
    <row r="44" spans="1:10" s="96" customFormat="1" ht="22.5" customHeight="1">
      <c r="A44" s="106"/>
      <c r="B44" s="301" t="s">
        <v>832</v>
      </c>
      <c r="C44" s="302"/>
      <c r="D44" s="302"/>
      <c r="E44" s="302"/>
      <c r="F44" s="303"/>
      <c r="G44" s="303"/>
      <c r="H44" s="304">
        <v>1040000</v>
      </c>
      <c r="I44" s="304"/>
      <c r="J44" s="304">
        <f t="shared" si="0"/>
        <v>1040000</v>
      </c>
    </row>
    <row r="45" spans="1:10" s="118" customFormat="1" ht="22.5" customHeight="1">
      <c r="A45" s="305"/>
      <c r="B45" s="451" t="s">
        <v>1355</v>
      </c>
      <c r="C45" s="451"/>
      <c r="D45" s="451"/>
      <c r="E45" s="451"/>
      <c r="F45" s="451"/>
      <c r="G45" s="451"/>
      <c r="H45" s="390">
        <v>80900</v>
      </c>
      <c r="I45" s="390"/>
      <c r="J45" s="390">
        <f t="shared" si="0"/>
        <v>80900</v>
      </c>
    </row>
    <row r="46" spans="1:10" s="96" customFormat="1" ht="22.5" customHeight="1">
      <c r="A46" s="106"/>
      <c r="B46" s="301" t="s">
        <v>833</v>
      </c>
      <c r="C46" s="302"/>
      <c r="D46" s="302"/>
      <c r="E46" s="302"/>
      <c r="F46" s="303"/>
      <c r="G46" s="303"/>
      <c r="H46" s="304">
        <v>256100</v>
      </c>
      <c r="I46" s="304"/>
      <c r="J46" s="304">
        <f t="shared" si="0"/>
        <v>256100</v>
      </c>
    </row>
    <row r="47" spans="1:10" s="118" customFormat="1" ht="22.5" customHeight="1">
      <c r="A47" s="305"/>
      <c r="B47" s="451" t="s">
        <v>1356</v>
      </c>
      <c r="C47" s="451"/>
      <c r="D47" s="451"/>
      <c r="E47" s="451"/>
      <c r="F47" s="451"/>
      <c r="G47" s="451"/>
      <c r="H47" s="390">
        <v>100000</v>
      </c>
      <c r="I47" s="390"/>
      <c r="J47" s="390">
        <f t="shared" si="0"/>
        <v>100000</v>
      </c>
    </row>
    <row r="48" spans="1:10" s="96" customFormat="1" ht="22.5" customHeight="1">
      <c r="A48" s="106"/>
      <c r="B48" s="301" t="s">
        <v>835</v>
      </c>
      <c r="C48" s="302"/>
      <c r="D48" s="302"/>
      <c r="E48" s="302"/>
      <c r="F48" s="303"/>
      <c r="G48" s="303"/>
      <c r="H48" s="304">
        <v>562620</v>
      </c>
      <c r="I48" s="304"/>
      <c r="J48" s="304">
        <f t="shared" si="0"/>
        <v>562620</v>
      </c>
    </row>
    <row r="49" spans="1:10" s="96" customFormat="1" ht="22.5" customHeight="1" thickBot="1">
      <c r="A49" s="106"/>
      <c r="B49" s="301" t="s">
        <v>836</v>
      </c>
      <c r="C49" s="302"/>
      <c r="D49" s="302"/>
      <c r="E49" s="302"/>
      <c r="F49" s="303"/>
      <c r="G49" s="303"/>
      <c r="H49" s="304">
        <v>47381360</v>
      </c>
      <c r="I49" s="304"/>
      <c r="J49" s="304">
        <f t="shared" si="0"/>
        <v>47381360</v>
      </c>
    </row>
    <row r="50" spans="1:10" s="110" customFormat="1" ht="22.5" customHeight="1" thickTop="1" thickBot="1">
      <c r="A50" s="77"/>
      <c r="B50" s="448" t="s">
        <v>837</v>
      </c>
      <c r="C50" s="448"/>
      <c r="D50" s="448"/>
      <c r="E50" s="448"/>
      <c r="F50" s="448"/>
      <c r="G50" s="307"/>
      <c r="H50" s="308">
        <f>SUM(H21:H49)</f>
        <v>346193550</v>
      </c>
      <c r="I50" s="308">
        <f>SUM(I21:I49)</f>
        <v>0</v>
      </c>
      <c r="J50" s="308">
        <f>SUM(J21:J49)</f>
        <v>346193550</v>
      </c>
    </row>
    <row r="51" spans="1:10" s="110" customFormat="1" ht="22.5" customHeight="1" thickTop="1">
      <c r="A51" s="77"/>
      <c r="B51" s="309"/>
      <c r="C51" s="309"/>
      <c r="D51" s="309"/>
      <c r="E51" s="309"/>
      <c r="F51" s="309"/>
      <c r="G51" s="309"/>
      <c r="H51" s="325"/>
      <c r="I51" s="325"/>
      <c r="J51" s="325"/>
    </row>
    <row r="52" spans="1:10" ht="22.5" customHeight="1">
      <c r="B52" s="107" t="s">
        <v>838</v>
      </c>
      <c r="C52" s="107"/>
      <c r="D52" s="107"/>
      <c r="E52" s="107"/>
      <c r="F52" s="107"/>
      <c r="G52" s="107"/>
    </row>
    <row r="53" spans="1:10" ht="22.5" customHeight="1" thickBot="1">
      <c r="J53" s="108" t="s">
        <v>799</v>
      </c>
    </row>
    <row r="54" spans="1:10" s="110" customFormat="1" ht="22.5" customHeight="1" thickTop="1" thickBot="1">
      <c r="A54" s="77"/>
      <c r="B54" s="292" t="s">
        <v>95</v>
      </c>
      <c r="C54" s="292"/>
      <c r="D54" s="292"/>
      <c r="E54" s="292"/>
      <c r="F54" s="292"/>
      <c r="G54" s="292"/>
      <c r="H54" s="292" t="s">
        <v>509</v>
      </c>
      <c r="I54" s="292" t="s">
        <v>510</v>
      </c>
      <c r="J54" s="292" t="s">
        <v>801</v>
      </c>
    </row>
    <row r="55" spans="1:10" s="110" customFormat="1" ht="22.5" customHeight="1" thickTop="1">
      <c r="A55" s="77"/>
      <c r="B55" s="77"/>
      <c r="C55" s="77"/>
      <c r="D55" s="77"/>
      <c r="E55" s="77"/>
      <c r="F55" s="77"/>
      <c r="G55" s="77"/>
      <c r="H55" s="89"/>
      <c r="I55" s="89"/>
      <c r="J55" s="89"/>
    </row>
    <row r="56" spans="1:10" s="110" customFormat="1" ht="22.5" customHeight="1">
      <c r="A56" s="77"/>
      <c r="B56" s="77"/>
      <c r="C56" s="77"/>
      <c r="D56" s="77"/>
      <c r="E56" s="77"/>
      <c r="F56" s="77"/>
      <c r="G56" s="77"/>
      <c r="H56" s="89"/>
      <c r="I56" s="89"/>
      <c r="J56" s="89"/>
    </row>
    <row r="57" spans="1:10" s="110" customFormat="1" ht="22.5" customHeight="1">
      <c r="A57" s="77"/>
      <c r="B57" s="89"/>
      <c r="C57" s="89"/>
      <c r="D57" s="89"/>
      <c r="E57" s="89"/>
      <c r="F57" s="89"/>
      <c r="G57" s="89"/>
      <c r="H57" s="89"/>
      <c r="I57" s="89"/>
      <c r="J57" s="89"/>
    </row>
    <row r="58" spans="1:10" s="110" customFormat="1" ht="22.5" customHeight="1" thickBot="1">
      <c r="A58" s="77"/>
      <c r="B58" s="77"/>
      <c r="C58" s="77"/>
      <c r="D58" s="77"/>
      <c r="E58" s="77"/>
      <c r="F58" s="77"/>
      <c r="G58" s="77"/>
      <c r="H58" s="77"/>
      <c r="I58" s="77"/>
      <c r="J58" s="77"/>
    </row>
    <row r="59" spans="1:10" s="110" customFormat="1" ht="24.75" customHeight="1" thickTop="1" thickBot="1">
      <c r="A59" s="77"/>
      <c r="B59" s="448" t="s">
        <v>839</v>
      </c>
      <c r="C59" s="448"/>
      <c r="D59" s="448"/>
      <c r="E59" s="448"/>
      <c r="F59" s="448"/>
      <c r="G59" s="307"/>
      <c r="H59" s="292"/>
      <c r="I59" s="292"/>
      <c r="J59" s="292"/>
    </row>
    <row r="60" spans="1:10" s="110" customFormat="1" ht="22.5" customHeight="1" thickTop="1">
      <c r="A60" s="77"/>
      <c r="B60" s="309"/>
      <c r="C60" s="309"/>
      <c r="D60" s="309"/>
      <c r="E60" s="309"/>
      <c r="F60" s="309"/>
      <c r="G60" s="309"/>
      <c r="H60" s="104"/>
      <c r="I60" s="104"/>
      <c r="J60" s="104"/>
    </row>
    <row r="61" spans="1:10" s="110" customFormat="1" ht="22.5" customHeight="1">
      <c r="A61" s="77"/>
      <c r="B61" s="309"/>
      <c r="C61" s="309"/>
      <c r="D61" s="309"/>
      <c r="E61" s="309"/>
      <c r="F61" s="309"/>
      <c r="G61" s="309"/>
      <c r="H61" s="104"/>
      <c r="I61" s="104"/>
      <c r="J61" s="104"/>
    </row>
    <row r="62" spans="1:10" ht="22.5" customHeight="1">
      <c r="B62" s="107" t="s">
        <v>840</v>
      </c>
      <c r="C62" s="107"/>
      <c r="D62" s="107"/>
      <c r="E62" s="107"/>
      <c r="F62" s="107"/>
      <c r="G62" s="107"/>
    </row>
    <row r="63" spans="1:10" ht="22.5" customHeight="1" thickBot="1">
      <c r="J63" s="108" t="s">
        <v>799</v>
      </c>
    </row>
    <row r="64" spans="1:10" s="110" customFormat="1" ht="22.5" customHeight="1" thickTop="1" thickBot="1">
      <c r="A64" s="77"/>
      <c r="B64" s="292" t="s">
        <v>95</v>
      </c>
      <c r="C64" s="292"/>
      <c r="D64" s="292"/>
      <c r="E64" s="292"/>
      <c r="F64" s="292"/>
      <c r="G64" s="292"/>
      <c r="H64" s="292" t="s">
        <v>509</v>
      </c>
      <c r="I64" s="292" t="s">
        <v>510</v>
      </c>
      <c r="J64" s="292" t="s">
        <v>801</v>
      </c>
    </row>
    <row r="65" spans="1:10" s="110" customFormat="1" ht="22.5" customHeight="1" thickTop="1">
      <c r="A65" s="77"/>
      <c r="B65" s="77"/>
      <c r="C65" s="77"/>
      <c r="D65" s="77"/>
      <c r="E65" s="77"/>
      <c r="F65" s="77"/>
      <c r="G65" s="77"/>
      <c r="H65" s="89"/>
      <c r="I65" s="89"/>
      <c r="J65" s="89"/>
    </row>
    <row r="66" spans="1:10" s="110" customFormat="1" ht="22.5" customHeight="1">
      <c r="A66" s="77"/>
      <c r="B66" s="77"/>
      <c r="C66" s="77"/>
      <c r="D66" s="77"/>
      <c r="E66" s="77"/>
      <c r="F66" s="77"/>
      <c r="G66" s="77"/>
      <c r="H66" s="89"/>
      <c r="I66" s="89"/>
      <c r="J66" s="89"/>
    </row>
    <row r="67" spans="1:10" s="110" customFormat="1" ht="22.5" customHeight="1" thickBot="1">
      <c r="A67" s="77"/>
      <c r="B67" s="77"/>
      <c r="C67" s="77"/>
      <c r="D67" s="77"/>
      <c r="E67" s="77"/>
      <c r="F67" s="77"/>
      <c r="G67" s="77"/>
      <c r="H67" s="77"/>
      <c r="I67" s="77"/>
      <c r="J67" s="77"/>
    </row>
    <row r="68" spans="1:10" s="110" customFormat="1" ht="25.5" customHeight="1" thickTop="1" thickBot="1">
      <c r="A68" s="77"/>
      <c r="B68" s="448" t="s">
        <v>841</v>
      </c>
      <c r="C68" s="448"/>
      <c r="D68" s="448"/>
      <c r="E68" s="448"/>
      <c r="F68" s="448"/>
      <c r="G68" s="307"/>
      <c r="H68" s="292"/>
      <c r="I68" s="292"/>
      <c r="J68" s="292"/>
    </row>
    <row r="69" spans="1:10" ht="22.5" customHeight="1" thickTop="1"/>
    <row r="71" spans="1:10" ht="22.5" customHeight="1">
      <c r="B71" s="107" t="s">
        <v>842</v>
      </c>
      <c r="C71" s="107"/>
      <c r="D71" s="107"/>
      <c r="E71" s="107"/>
      <c r="F71" s="107"/>
      <c r="G71" s="107"/>
    </row>
    <row r="72" spans="1:10" ht="22.5" customHeight="1" thickBot="1">
      <c r="J72" s="108" t="s">
        <v>799</v>
      </c>
    </row>
    <row r="73" spans="1:10" s="110" customFormat="1" ht="22.5" customHeight="1" thickTop="1" thickBot="1">
      <c r="A73" s="77"/>
      <c r="B73" s="292" t="s">
        <v>95</v>
      </c>
      <c r="C73" s="292"/>
      <c r="D73" s="292"/>
      <c r="E73" s="292"/>
      <c r="F73" s="292"/>
      <c r="G73" s="292"/>
      <c r="H73" s="292" t="s">
        <v>509</v>
      </c>
      <c r="I73" s="292" t="s">
        <v>510</v>
      </c>
      <c r="J73" s="292" t="s">
        <v>801</v>
      </c>
    </row>
    <row r="74" spans="1:10" s="110" customFormat="1" ht="22.5" customHeight="1" thickTop="1">
      <c r="A74" s="77"/>
      <c r="B74" s="449"/>
      <c r="C74" s="449"/>
      <c r="D74" s="449"/>
      <c r="E74" s="449"/>
      <c r="F74" s="449"/>
      <c r="G74" s="449"/>
      <c r="H74" s="310"/>
      <c r="I74" s="89"/>
      <c r="J74" s="311"/>
    </row>
    <row r="75" spans="1:10" s="110" customFormat="1" ht="22.5" customHeight="1">
      <c r="A75" s="77"/>
      <c r="B75" s="450" t="s">
        <v>805</v>
      </c>
      <c r="C75" s="450"/>
      <c r="D75" s="450"/>
      <c r="E75" s="450"/>
      <c r="F75" s="450"/>
      <c r="G75" s="450"/>
      <c r="H75" s="312">
        <v>25303900</v>
      </c>
      <c r="I75" s="112"/>
      <c r="J75" s="313">
        <f>SUM(H75:I75)</f>
        <v>25303900</v>
      </c>
    </row>
    <row r="76" spans="1:10" s="110" customFormat="1" ht="22.5" customHeight="1" thickBot="1">
      <c r="A76" s="77"/>
      <c r="B76" s="194"/>
      <c r="C76" s="194"/>
      <c r="D76" s="194"/>
      <c r="E76" s="194"/>
      <c r="F76" s="194"/>
      <c r="G76" s="194"/>
      <c r="H76" s="310"/>
      <c r="I76" s="89"/>
      <c r="J76" s="311"/>
    </row>
    <row r="77" spans="1:10" s="110" customFormat="1" ht="25.5" customHeight="1" thickTop="1" thickBot="1">
      <c r="A77" s="77"/>
      <c r="B77" s="314" t="s">
        <v>843</v>
      </c>
      <c r="C77" s="307"/>
      <c r="D77" s="307"/>
      <c r="E77" s="307"/>
      <c r="F77" s="307"/>
      <c r="G77" s="307"/>
      <c r="H77" s="315">
        <f>SUM(H74:H75)</f>
        <v>25303900</v>
      </c>
      <c r="I77" s="315">
        <f t="shared" ref="I77:J77" si="2">SUM(I74:I75)</f>
        <v>0</v>
      </c>
      <c r="J77" s="315">
        <f t="shared" si="2"/>
        <v>25303900</v>
      </c>
    </row>
    <row r="78" spans="1:10" s="110" customFormat="1" ht="22.5" customHeight="1" thickTop="1">
      <c r="A78" s="77"/>
      <c r="B78" s="103"/>
      <c r="C78" s="309"/>
      <c r="D78" s="309"/>
      <c r="E78" s="309"/>
      <c r="F78" s="309"/>
      <c r="G78" s="309"/>
      <c r="H78" s="316"/>
      <c r="I78" s="316"/>
      <c r="J78" s="316"/>
    </row>
    <row r="79" spans="1:10" s="110" customFormat="1" ht="22.5" customHeight="1">
      <c r="A79" s="77"/>
      <c r="B79" s="123" t="s">
        <v>844</v>
      </c>
      <c r="C79" s="107"/>
      <c r="D79" s="107"/>
      <c r="E79" s="107"/>
      <c r="F79" s="107"/>
      <c r="G79" s="107"/>
      <c r="H79" s="77"/>
      <c r="I79" s="77"/>
      <c r="J79" s="77"/>
    </row>
    <row r="80" spans="1:10" ht="22.5" customHeight="1" thickBot="1">
      <c r="J80" s="108" t="s">
        <v>799</v>
      </c>
    </row>
    <row r="81" spans="1:10" s="124" customFormat="1" ht="70.650000000000006" customHeight="1" thickTop="1" thickBot="1">
      <c r="B81" s="125" t="s">
        <v>845</v>
      </c>
      <c r="C81" s="125" t="s">
        <v>846</v>
      </c>
      <c r="D81" s="126" t="s">
        <v>847</v>
      </c>
      <c r="E81" s="125" t="s">
        <v>848</v>
      </c>
      <c r="F81" s="126" t="s">
        <v>849</v>
      </c>
      <c r="G81" s="125" t="s">
        <v>850</v>
      </c>
      <c r="H81" s="126" t="s">
        <v>851</v>
      </c>
      <c r="I81" s="126" t="s">
        <v>852</v>
      </c>
      <c r="J81" s="126" t="s">
        <v>801</v>
      </c>
    </row>
    <row r="82" spans="1:10" ht="22.5" customHeight="1" thickTop="1">
      <c r="A82" s="107"/>
      <c r="B82" s="127" t="s">
        <v>853</v>
      </c>
      <c r="C82" s="128">
        <v>146215100</v>
      </c>
      <c r="D82" s="128">
        <v>30168000</v>
      </c>
      <c r="E82" s="128">
        <v>2799400</v>
      </c>
      <c r="F82" s="128"/>
      <c r="G82" s="129"/>
      <c r="H82" s="128"/>
      <c r="I82" s="128"/>
      <c r="J82" s="130">
        <f>SUM(C82:I82)</f>
        <v>179182500</v>
      </c>
    </row>
    <row r="83" spans="1:10" ht="22.5" customHeight="1">
      <c r="A83" s="107"/>
      <c r="B83" s="131" t="s">
        <v>854</v>
      </c>
      <c r="C83" s="128"/>
      <c r="D83" s="128"/>
      <c r="E83" s="132">
        <v>83260600</v>
      </c>
      <c r="F83" s="132">
        <v>9071340</v>
      </c>
      <c r="G83" s="133"/>
      <c r="H83" s="128"/>
      <c r="I83" s="128"/>
      <c r="J83" s="130">
        <f t="shared" ref="J83:J86" si="3">SUM(C83:I83)</f>
        <v>92331940</v>
      </c>
    </row>
    <row r="84" spans="1:10" ht="22.5" customHeight="1">
      <c r="A84" s="107"/>
      <c r="B84" s="131" t="s">
        <v>855</v>
      </c>
      <c r="C84" s="128"/>
      <c r="D84" s="128"/>
      <c r="E84" s="128"/>
      <c r="F84" s="128"/>
      <c r="G84" s="134">
        <v>30946210</v>
      </c>
      <c r="H84" s="128"/>
      <c r="I84" s="128"/>
      <c r="J84" s="130">
        <f t="shared" si="3"/>
        <v>30946210</v>
      </c>
    </row>
    <row r="85" spans="1:10" ht="22.5" customHeight="1">
      <c r="A85" s="107"/>
      <c r="B85" s="131" t="s">
        <v>856</v>
      </c>
      <c r="C85" s="128"/>
      <c r="D85" s="128"/>
      <c r="E85" s="128"/>
      <c r="F85" s="128"/>
      <c r="G85" s="133"/>
      <c r="H85" s="132">
        <v>17828000</v>
      </c>
      <c r="I85" s="128"/>
      <c r="J85" s="130">
        <f t="shared" si="3"/>
        <v>17828000</v>
      </c>
    </row>
    <row r="86" spans="1:10" ht="22.5" customHeight="1">
      <c r="A86" s="107"/>
      <c r="B86" s="131" t="s">
        <v>857</v>
      </c>
      <c r="C86" s="128"/>
      <c r="D86" s="128"/>
      <c r="E86" s="128"/>
      <c r="F86" s="128"/>
      <c r="G86" s="133"/>
      <c r="H86" s="128"/>
      <c r="I86" s="134">
        <v>51208800</v>
      </c>
      <c r="J86" s="130">
        <f t="shared" si="3"/>
        <v>51208800</v>
      </c>
    </row>
    <row r="87" spans="1:10" ht="22.5" customHeight="1" thickBot="1">
      <c r="B87" s="76"/>
      <c r="C87" s="76"/>
      <c r="D87" s="76"/>
      <c r="E87" s="76"/>
      <c r="F87" s="76"/>
      <c r="G87" s="76"/>
      <c r="H87" s="76"/>
      <c r="I87" s="76"/>
    </row>
    <row r="88" spans="1:10" s="89" customFormat="1" ht="25.5" customHeight="1" thickTop="1" thickBot="1">
      <c r="B88" s="392" t="s">
        <v>858</v>
      </c>
      <c r="C88" s="393">
        <f>SUM(C82:C87)</f>
        <v>146215100</v>
      </c>
      <c r="D88" s="393">
        <f t="shared" ref="D88:J88" si="4">SUM(D82:D87)</f>
        <v>30168000</v>
      </c>
      <c r="E88" s="393">
        <f t="shared" si="4"/>
        <v>86060000</v>
      </c>
      <c r="F88" s="393">
        <f t="shared" si="4"/>
        <v>9071340</v>
      </c>
      <c r="G88" s="393">
        <f t="shared" si="4"/>
        <v>30946210</v>
      </c>
      <c r="H88" s="393">
        <f t="shared" si="4"/>
        <v>17828000</v>
      </c>
      <c r="I88" s="393">
        <f t="shared" si="4"/>
        <v>51208800</v>
      </c>
      <c r="J88" s="393">
        <f t="shared" si="4"/>
        <v>371497450</v>
      </c>
    </row>
    <row r="89" spans="1:10" ht="22.5" customHeight="1" thickTop="1"/>
    <row r="91" spans="1:10" s="110" customFormat="1" ht="22.5" customHeight="1">
      <c r="B91" s="121"/>
      <c r="C91" s="120"/>
      <c r="D91" s="120"/>
      <c r="E91" s="120"/>
      <c r="F91" s="120"/>
      <c r="G91" s="120"/>
      <c r="H91" s="122"/>
      <c r="I91" s="122"/>
      <c r="J91" s="122"/>
    </row>
    <row r="92" spans="1:10" s="110" customFormat="1" ht="22.5" customHeight="1">
      <c r="B92" s="121"/>
      <c r="C92" s="120"/>
      <c r="D92" s="120"/>
      <c r="E92" s="120"/>
      <c r="F92" s="120"/>
      <c r="G92" s="120"/>
      <c r="H92" s="122"/>
      <c r="I92" s="122"/>
      <c r="J92" s="122"/>
    </row>
    <row r="93" spans="1:10" s="110" customFormat="1" ht="22.5" customHeight="1">
      <c r="B93" s="121"/>
      <c r="C93" s="120"/>
      <c r="D93" s="120"/>
      <c r="E93" s="120"/>
      <c r="F93" s="120"/>
      <c r="G93" s="120"/>
      <c r="H93" s="122"/>
      <c r="I93" s="122"/>
      <c r="J93" s="122"/>
    </row>
    <row r="94" spans="1:10" s="110" customFormat="1" ht="22.5" customHeight="1">
      <c r="B94" s="121"/>
      <c r="C94" s="120"/>
      <c r="D94" s="120"/>
      <c r="E94" s="120"/>
      <c r="F94" s="120"/>
      <c r="G94" s="120"/>
      <c r="H94" s="122"/>
      <c r="I94" s="122"/>
      <c r="J94" s="122"/>
    </row>
    <row r="95" spans="1:10" s="110" customFormat="1" ht="22.5" customHeight="1">
      <c r="B95" s="121"/>
      <c r="C95" s="120"/>
      <c r="D95" s="120"/>
      <c r="E95" s="120"/>
      <c r="F95" s="120"/>
      <c r="G95" s="120"/>
      <c r="H95" s="122"/>
      <c r="I95" s="122"/>
      <c r="J95" s="122"/>
    </row>
    <row r="96" spans="1:10" s="110" customFormat="1" ht="22.5" customHeight="1">
      <c r="B96" s="121"/>
      <c r="C96" s="120"/>
      <c r="D96" s="120"/>
      <c r="E96" s="120"/>
      <c r="F96" s="120"/>
      <c r="G96" s="120"/>
      <c r="H96" s="122"/>
      <c r="I96" s="122"/>
      <c r="J96" s="122"/>
    </row>
  </sheetData>
  <mergeCells count="17">
    <mergeCell ref="B47:G47"/>
    <mergeCell ref="B1:J1"/>
    <mergeCell ref="A2:J2"/>
    <mergeCell ref="B5:F5"/>
    <mergeCell ref="B11:F11"/>
    <mergeCell ref="B19:F19"/>
    <mergeCell ref="B20:D20"/>
    <mergeCell ref="B24:G24"/>
    <mergeCell ref="B41:G41"/>
    <mergeCell ref="B45:G45"/>
    <mergeCell ref="B42:G42"/>
    <mergeCell ref="B40:G40"/>
    <mergeCell ref="B50:F50"/>
    <mergeCell ref="B59:F59"/>
    <mergeCell ref="B68:F68"/>
    <mergeCell ref="B74:G74"/>
    <mergeCell ref="B75:G75"/>
  </mergeCells>
  <pageMargins left="0.98425196850393704" right="0.39370078740157483" top="0.98425196850393704" bottom="0.59055118110236227" header="0.31496062992125984" footer="0.31496062992125984"/>
  <pageSetup paperSize="9" scale="65" firstPageNumber="267" orientation="portrait" useFirstPageNumber="1" horizontalDpi="4294967295" verticalDpi="4294967295" r:id="rId1"/>
  <headerFooter>
    <oddHeader>&amp;C
&amp;"TH SarabunPSK,ธรรมดา"&amp;16&amp;P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762"/>
  <sheetViews>
    <sheetView view="pageLayout" topLeftCell="A139" zoomScale="90" zoomScaleNormal="100" zoomScaleSheetLayoutView="90" zoomScalePageLayoutView="90" workbookViewId="0">
      <selection activeCell="AE144" sqref="AE144"/>
    </sheetView>
  </sheetViews>
  <sheetFormatPr defaultColWidth="0.69921875" defaultRowHeight="21"/>
  <cols>
    <col min="1" max="1" width="0.3984375" style="100" customWidth="1"/>
    <col min="2" max="2" width="26.09765625" style="124" customWidth="1"/>
    <col min="3" max="3" width="9" style="3" customWidth="1"/>
    <col min="4" max="4" width="13.59765625" style="124" customWidth="1"/>
    <col min="5" max="5" width="13.09765625" style="124" customWidth="1"/>
    <col min="6" max="6" width="13.59765625" style="124" customWidth="1"/>
    <col min="7" max="7" width="13.8984375" style="124" customWidth="1"/>
    <col min="8" max="8" width="13.59765625" style="124" customWidth="1"/>
    <col min="9" max="16384" width="0.69921875" style="100"/>
  </cols>
  <sheetData>
    <row r="1" spans="1:8" s="94" customFormat="1">
      <c r="A1" s="470" t="s">
        <v>461</v>
      </c>
      <c r="B1" s="470"/>
      <c r="C1" s="470"/>
      <c r="D1" s="470"/>
      <c r="E1" s="470"/>
      <c r="F1" s="470"/>
      <c r="G1" s="470"/>
      <c r="H1" s="470"/>
    </row>
    <row r="2" spans="1:8" s="94" customFormat="1">
      <c r="A2" s="470" t="s">
        <v>500</v>
      </c>
      <c r="B2" s="470"/>
      <c r="C2" s="470"/>
      <c r="D2" s="470"/>
      <c r="E2" s="470"/>
      <c r="F2" s="470"/>
      <c r="G2" s="470"/>
      <c r="H2" s="470"/>
    </row>
    <row r="3" spans="1:8" s="94" customFormat="1" ht="23.1" customHeight="1">
      <c r="B3" s="180"/>
      <c r="C3" s="180"/>
      <c r="D3" s="180"/>
      <c r="E3" s="180"/>
      <c r="F3" s="180"/>
      <c r="G3" s="180"/>
      <c r="H3" s="180"/>
    </row>
    <row r="4" spans="1:8" s="94" customFormat="1" ht="23.1" customHeight="1">
      <c r="B4" s="95" t="s">
        <v>796</v>
      </c>
      <c r="C4" s="181"/>
      <c r="D4" s="181"/>
      <c r="E4" s="181"/>
      <c r="F4" s="181"/>
      <c r="G4" s="181"/>
      <c r="H4" s="181"/>
    </row>
    <row r="5" spans="1:8" s="94" customFormat="1" ht="23.1" customHeight="1">
      <c r="B5" s="182" t="s">
        <v>1481</v>
      </c>
      <c r="C5" s="183"/>
      <c r="D5" s="184"/>
      <c r="E5" s="184"/>
      <c r="F5" s="184"/>
      <c r="G5" s="184"/>
      <c r="H5" s="184"/>
    </row>
    <row r="6" spans="1:8" s="94" customFormat="1" ht="21.15" customHeight="1">
      <c r="B6" s="471" t="s">
        <v>1012</v>
      </c>
      <c r="C6" s="471"/>
      <c r="D6" s="471"/>
      <c r="E6" s="471"/>
      <c r="F6" s="471"/>
      <c r="G6" s="471"/>
      <c r="H6" s="471"/>
    </row>
    <row r="7" spans="1:8" s="94" customFormat="1" ht="21.15" customHeight="1">
      <c r="B7" s="467" t="s">
        <v>1013</v>
      </c>
      <c r="C7" s="467"/>
      <c r="D7" s="467"/>
      <c r="E7" s="467"/>
      <c r="F7" s="467"/>
      <c r="G7" s="467"/>
      <c r="H7" s="467"/>
    </row>
    <row r="8" spans="1:8" s="94" customFormat="1" ht="21.15" customHeight="1">
      <c r="B8" s="467" t="s">
        <v>1014</v>
      </c>
      <c r="C8" s="467"/>
      <c r="D8" s="467"/>
      <c r="E8" s="467"/>
      <c r="F8" s="467"/>
      <c r="G8" s="467"/>
      <c r="H8" s="467"/>
    </row>
    <row r="9" spans="1:8" s="94" customFormat="1" ht="21.15" customHeight="1">
      <c r="B9" s="318"/>
      <c r="C9" s="318"/>
      <c r="D9" s="318"/>
      <c r="E9" s="318"/>
      <c r="F9" s="318"/>
      <c r="G9" s="318"/>
      <c r="H9" s="318"/>
    </row>
    <row r="10" spans="1:8" s="94" customFormat="1" ht="23.1" customHeight="1">
      <c r="B10" s="472" t="s">
        <v>340</v>
      </c>
      <c r="C10" s="474" t="s">
        <v>501</v>
      </c>
      <c r="D10" s="475"/>
      <c r="E10" s="475"/>
      <c r="F10" s="475"/>
      <c r="G10" s="475"/>
      <c r="H10" s="475"/>
    </row>
    <row r="11" spans="1:8" s="94" customFormat="1" ht="23.1" customHeight="1">
      <c r="B11" s="473"/>
      <c r="C11" s="185" t="s">
        <v>464</v>
      </c>
      <c r="D11" s="186" t="s">
        <v>502</v>
      </c>
      <c r="E11" s="186" t="s">
        <v>503</v>
      </c>
      <c r="F11" s="187" t="s">
        <v>504</v>
      </c>
      <c r="G11" s="187" t="s">
        <v>505</v>
      </c>
      <c r="H11" s="187" t="s">
        <v>506</v>
      </c>
    </row>
    <row r="12" spans="1:8" s="94" customFormat="1" ht="23.1" customHeight="1">
      <c r="B12" s="188" t="s">
        <v>507</v>
      </c>
      <c r="C12" s="189" t="s">
        <v>508</v>
      </c>
      <c r="D12" s="190">
        <v>176184100</v>
      </c>
      <c r="E12" s="190">
        <f>SUM(E13:E14)</f>
        <v>179182500</v>
      </c>
      <c r="F12" s="190"/>
      <c r="G12" s="190"/>
      <c r="H12" s="190"/>
    </row>
    <row r="13" spans="1:8" s="94" customFormat="1" ht="23.1" customHeight="1">
      <c r="B13" s="188" t="s">
        <v>509</v>
      </c>
      <c r="C13" s="189" t="s">
        <v>508</v>
      </c>
      <c r="D13" s="190">
        <v>176184100</v>
      </c>
      <c r="E13" s="190">
        <f>สังเขป!J21</f>
        <v>179182500</v>
      </c>
      <c r="F13" s="190"/>
      <c r="G13" s="190"/>
      <c r="H13" s="190"/>
    </row>
    <row r="14" spans="1:8" s="94" customFormat="1" ht="23.1" customHeight="1">
      <c r="B14" s="188" t="s">
        <v>510</v>
      </c>
      <c r="C14" s="189" t="s">
        <v>508</v>
      </c>
      <c r="D14" s="317">
        <v>0</v>
      </c>
      <c r="E14" s="317">
        <v>0</v>
      </c>
      <c r="F14" s="190"/>
      <c r="G14" s="190"/>
      <c r="H14" s="190"/>
    </row>
    <row r="15" spans="1:8" s="94" customFormat="1" ht="23.1" customHeight="1">
      <c r="B15" s="318"/>
      <c r="C15" s="319"/>
      <c r="D15" s="321"/>
      <c r="E15" s="321"/>
      <c r="F15" s="320"/>
      <c r="G15" s="320"/>
      <c r="H15" s="320"/>
    </row>
    <row r="16" spans="1:8" s="94" customFormat="1" ht="23.1" customHeight="1">
      <c r="B16" s="318"/>
      <c r="C16" s="319"/>
      <c r="D16" s="321"/>
      <c r="E16" s="321"/>
      <c r="F16" s="320"/>
      <c r="G16" s="320"/>
      <c r="H16" s="320"/>
    </row>
    <row r="17" spans="2:8" s="94" customFormat="1" ht="23.1" customHeight="1">
      <c r="B17" s="318"/>
      <c r="C17" s="319"/>
      <c r="D17" s="320"/>
      <c r="E17" s="321"/>
      <c r="F17" s="320"/>
      <c r="G17" s="320"/>
      <c r="H17" s="320"/>
    </row>
    <row r="18" spans="2:8" s="94" customFormat="1">
      <c r="B18" s="191" t="s">
        <v>511</v>
      </c>
      <c r="C18" s="192"/>
      <c r="D18" s="193"/>
      <c r="E18" s="193"/>
      <c r="F18" s="193"/>
      <c r="G18" s="193"/>
      <c r="H18" s="193"/>
    </row>
    <row r="19" spans="2:8" s="94" customFormat="1" ht="23.1" customHeight="1">
      <c r="B19" s="469" t="s">
        <v>1026</v>
      </c>
      <c r="C19" s="469"/>
      <c r="D19" s="469"/>
      <c r="E19" s="469"/>
      <c r="F19" s="469"/>
      <c r="G19" s="469"/>
      <c r="H19" s="469"/>
    </row>
    <row r="20" spans="2:8" s="94" customFormat="1" ht="23.1" customHeight="1">
      <c r="B20" s="450" t="s">
        <v>1027</v>
      </c>
      <c r="C20" s="450"/>
      <c r="D20" s="450"/>
      <c r="E20" s="450"/>
      <c r="F20" s="450"/>
      <c r="G20" s="450"/>
      <c r="H20" s="450"/>
    </row>
    <row r="21" spans="2:8" s="94" customFormat="1" ht="23.1" customHeight="1">
      <c r="B21" s="450" t="s">
        <v>998</v>
      </c>
      <c r="C21" s="450"/>
      <c r="D21" s="450"/>
      <c r="E21" s="450"/>
      <c r="F21" s="450"/>
      <c r="G21" s="450"/>
      <c r="H21" s="450"/>
    </row>
    <row r="22" spans="2:8" s="94" customFormat="1">
      <c r="B22" s="177"/>
      <c r="C22" s="195"/>
      <c r="D22" s="176"/>
      <c r="E22" s="176"/>
      <c r="F22" s="176"/>
      <c r="G22" s="176"/>
      <c r="H22" s="176"/>
    </row>
    <row r="23" spans="2:8" s="96" customFormat="1">
      <c r="B23" s="457" t="s">
        <v>512</v>
      </c>
      <c r="C23" s="458" t="s">
        <v>513</v>
      </c>
      <c r="D23" s="458"/>
      <c r="E23" s="458"/>
      <c r="F23" s="458"/>
      <c r="G23" s="458"/>
      <c r="H23" s="458"/>
    </row>
    <row r="24" spans="2:8" s="96" customFormat="1">
      <c r="B24" s="457"/>
      <c r="C24" s="196" t="s">
        <v>464</v>
      </c>
      <c r="D24" s="186" t="s">
        <v>502</v>
      </c>
      <c r="E24" s="186" t="s">
        <v>503</v>
      </c>
      <c r="F24" s="187" t="s">
        <v>504</v>
      </c>
      <c r="G24" s="187" t="s">
        <v>505</v>
      </c>
      <c r="H24" s="187" t="s">
        <v>506</v>
      </c>
    </row>
    <row r="25" spans="2:8" s="94" customFormat="1">
      <c r="B25" s="197" t="s">
        <v>514</v>
      </c>
      <c r="C25" s="196" t="s">
        <v>466</v>
      </c>
      <c r="D25" s="190">
        <v>25500</v>
      </c>
      <c r="E25" s="190">
        <v>25600</v>
      </c>
      <c r="F25" s="190">
        <v>25650</v>
      </c>
      <c r="G25" s="190">
        <v>25700</v>
      </c>
      <c r="H25" s="190">
        <v>25750</v>
      </c>
    </row>
    <row r="26" spans="2:8" s="94" customFormat="1">
      <c r="B26" s="197" t="s">
        <v>515</v>
      </c>
      <c r="C26" s="196" t="s">
        <v>466</v>
      </c>
      <c r="D26" s="190">
        <v>1260</v>
      </c>
      <c r="E26" s="190">
        <v>1280</v>
      </c>
      <c r="F26" s="190">
        <v>1300</v>
      </c>
      <c r="G26" s="190">
        <v>1340</v>
      </c>
      <c r="H26" s="190">
        <v>1400</v>
      </c>
    </row>
    <row r="27" spans="2:8" s="94" customFormat="1" ht="23.1" customHeight="1">
      <c r="B27" s="198" t="s">
        <v>516</v>
      </c>
      <c r="C27" s="199" t="s">
        <v>470</v>
      </c>
      <c r="D27" s="200">
        <v>20</v>
      </c>
      <c r="E27" s="200">
        <v>25</v>
      </c>
      <c r="F27" s="200">
        <v>30</v>
      </c>
      <c r="G27" s="200">
        <v>35</v>
      </c>
      <c r="H27" s="200">
        <v>35</v>
      </c>
    </row>
    <row r="28" spans="2:8" s="94" customFormat="1" ht="23.1" customHeight="1">
      <c r="B28" s="201" t="s">
        <v>517</v>
      </c>
      <c r="C28" s="187"/>
      <c r="D28" s="202"/>
      <c r="E28" s="202"/>
      <c r="F28" s="202"/>
      <c r="G28" s="202"/>
      <c r="H28" s="202"/>
    </row>
    <row r="29" spans="2:8" s="94" customFormat="1">
      <c r="B29" s="197" t="s">
        <v>518</v>
      </c>
      <c r="C29" s="196" t="s">
        <v>466</v>
      </c>
      <c r="D29" s="190">
        <v>300</v>
      </c>
      <c r="E29" s="190">
        <v>350</v>
      </c>
      <c r="F29" s="190">
        <v>350</v>
      </c>
      <c r="G29" s="190">
        <v>350</v>
      </c>
      <c r="H29" s="190">
        <v>400</v>
      </c>
    </row>
    <row r="30" spans="2:8" s="94" customFormat="1" ht="23.1" customHeight="1">
      <c r="B30" s="198" t="s">
        <v>519</v>
      </c>
      <c r="C30" s="199" t="s">
        <v>520</v>
      </c>
      <c r="D30" s="200">
        <v>9345</v>
      </c>
      <c r="E30" s="200">
        <v>9345</v>
      </c>
      <c r="F30" s="200">
        <v>9345</v>
      </c>
      <c r="G30" s="200">
        <v>9345</v>
      </c>
      <c r="H30" s="200">
        <v>9345</v>
      </c>
    </row>
    <row r="31" spans="2:8" s="94" customFormat="1" ht="23.1" customHeight="1">
      <c r="B31" s="201" t="s">
        <v>521</v>
      </c>
      <c r="C31" s="187"/>
      <c r="D31" s="202"/>
      <c r="E31" s="202"/>
      <c r="F31" s="202"/>
      <c r="G31" s="202"/>
      <c r="H31" s="202"/>
    </row>
    <row r="32" spans="2:8" s="94" customFormat="1">
      <c r="B32" s="198" t="s">
        <v>522</v>
      </c>
      <c r="C32" s="199" t="s">
        <v>466</v>
      </c>
      <c r="D32" s="203">
        <v>2</v>
      </c>
      <c r="E32" s="203">
        <v>5</v>
      </c>
      <c r="F32" s="203">
        <v>6</v>
      </c>
      <c r="G32" s="203">
        <v>6</v>
      </c>
      <c r="H32" s="203">
        <v>6</v>
      </c>
    </row>
    <row r="33" spans="2:8" s="94" customFormat="1">
      <c r="B33" s="201" t="s">
        <v>523</v>
      </c>
      <c r="C33" s="187"/>
      <c r="D33" s="204"/>
      <c r="E33" s="204"/>
      <c r="F33" s="204"/>
      <c r="G33" s="204"/>
      <c r="H33" s="204"/>
    </row>
    <row r="34" spans="2:8" s="93" customFormat="1">
      <c r="B34" s="205" t="s">
        <v>507</v>
      </c>
      <c r="C34" s="206" t="s">
        <v>508</v>
      </c>
      <c r="D34" s="346">
        <v>11603940</v>
      </c>
      <c r="E34" s="346">
        <f t="shared" ref="E34:H34" si="0">+E35+E36</f>
        <v>9297080</v>
      </c>
      <c r="F34" s="207">
        <f t="shared" si="0"/>
        <v>0</v>
      </c>
      <c r="G34" s="207">
        <f t="shared" si="0"/>
        <v>0</v>
      </c>
      <c r="H34" s="207">
        <f t="shared" si="0"/>
        <v>0</v>
      </c>
    </row>
    <row r="35" spans="2:8" s="93" customFormat="1">
      <c r="B35" s="205" t="s">
        <v>509</v>
      </c>
      <c r="C35" s="206" t="s">
        <v>508</v>
      </c>
      <c r="D35" s="317">
        <f>D34</f>
        <v>11603940</v>
      </c>
      <c r="E35" s="317">
        <f>สังเขป!J22</f>
        <v>9297080</v>
      </c>
      <c r="F35" s="210"/>
      <c r="G35" s="210"/>
      <c r="H35" s="210"/>
    </row>
    <row r="36" spans="2:8" s="97" customFormat="1">
      <c r="B36" s="211" t="s">
        <v>510</v>
      </c>
      <c r="C36" s="2" t="s">
        <v>508</v>
      </c>
      <c r="D36" s="212">
        <v>0</v>
      </c>
      <c r="E36" s="212">
        <v>0</v>
      </c>
      <c r="F36" s="212"/>
      <c r="G36" s="212"/>
      <c r="H36" s="212"/>
    </row>
    <row r="37" spans="2:8" s="97" customFormat="1">
      <c r="B37" s="136"/>
      <c r="C37" s="267"/>
      <c r="D37" s="268"/>
      <c r="E37" s="268"/>
      <c r="F37" s="268"/>
      <c r="G37" s="268"/>
      <c r="H37" s="268"/>
    </row>
    <row r="38" spans="2:8" s="97" customFormat="1">
      <c r="B38" s="136"/>
      <c r="C38" s="267"/>
      <c r="D38" s="268"/>
      <c r="E38" s="268"/>
      <c r="F38" s="268"/>
      <c r="G38" s="268"/>
      <c r="H38" s="268"/>
    </row>
    <row r="39" spans="2:8" s="97" customFormat="1">
      <c r="B39" s="136"/>
      <c r="C39" s="267"/>
      <c r="D39" s="268"/>
      <c r="E39" s="268"/>
      <c r="F39" s="268"/>
      <c r="G39" s="268"/>
      <c r="H39" s="268"/>
    </row>
    <row r="40" spans="2:8" s="94" customFormat="1">
      <c r="B40" s="191" t="s">
        <v>524</v>
      </c>
      <c r="C40" s="192"/>
      <c r="D40" s="193"/>
      <c r="E40" s="193"/>
      <c r="F40" s="193"/>
      <c r="G40" s="193"/>
      <c r="H40" s="193"/>
    </row>
    <row r="41" spans="2:8" s="94" customFormat="1" ht="23.1" customHeight="1">
      <c r="B41" s="461" t="s">
        <v>1312</v>
      </c>
      <c r="C41" s="461"/>
      <c r="D41" s="461"/>
      <c r="E41" s="461"/>
      <c r="F41" s="461"/>
      <c r="G41" s="461"/>
      <c r="H41" s="461"/>
    </row>
    <row r="42" spans="2:8" s="94" customFormat="1" ht="23.1" customHeight="1">
      <c r="B42" s="450" t="s">
        <v>1313</v>
      </c>
      <c r="C42" s="450"/>
      <c r="D42" s="450"/>
      <c r="E42" s="450"/>
      <c r="F42" s="450"/>
      <c r="G42" s="450"/>
      <c r="H42" s="450"/>
    </row>
    <row r="43" spans="2:8" s="94" customFormat="1" ht="23.1" customHeight="1">
      <c r="B43" s="450" t="s">
        <v>1314</v>
      </c>
      <c r="C43" s="450"/>
      <c r="D43" s="450"/>
      <c r="E43" s="450"/>
      <c r="F43" s="450"/>
      <c r="G43" s="450"/>
      <c r="H43" s="450"/>
    </row>
    <row r="44" spans="2:8" s="94" customFormat="1" ht="23.1" customHeight="1">
      <c r="B44" s="450" t="s">
        <v>1315</v>
      </c>
      <c r="C44" s="450"/>
      <c r="D44" s="450"/>
      <c r="E44" s="450"/>
      <c r="F44" s="450"/>
      <c r="G44" s="450"/>
      <c r="H44" s="450"/>
    </row>
    <row r="45" spans="2:8" s="94" customFormat="1" ht="23.1" customHeight="1">
      <c r="B45" s="450" t="s">
        <v>1316</v>
      </c>
      <c r="C45" s="450"/>
      <c r="D45" s="450"/>
      <c r="E45" s="450"/>
      <c r="F45" s="450"/>
      <c r="G45" s="450"/>
      <c r="H45" s="450"/>
    </row>
    <row r="46" spans="2:8" s="94" customFormat="1">
      <c r="B46" s="460" t="s">
        <v>999</v>
      </c>
      <c r="C46" s="450"/>
      <c r="D46" s="450"/>
      <c r="E46" s="450"/>
      <c r="F46" s="450"/>
      <c r="G46" s="450"/>
      <c r="H46" s="450"/>
    </row>
    <row r="47" spans="2:8" s="94" customFormat="1">
      <c r="B47" s="177"/>
      <c r="C47" s="195"/>
      <c r="D47" s="176"/>
      <c r="E47" s="176"/>
      <c r="F47" s="176"/>
      <c r="G47" s="176"/>
      <c r="H47" s="176"/>
    </row>
    <row r="48" spans="2:8" s="96" customFormat="1">
      <c r="B48" s="457" t="s">
        <v>512</v>
      </c>
      <c r="C48" s="458" t="s">
        <v>513</v>
      </c>
      <c r="D48" s="458"/>
      <c r="E48" s="458"/>
      <c r="F48" s="458"/>
      <c r="G48" s="458"/>
      <c r="H48" s="458"/>
    </row>
    <row r="49" spans="2:8" s="96" customFormat="1">
      <c r="B49" s="457"/>
      <c r="C49" s="196" t="s">
        <v>464</v>
      </c>
      <c r="D49" s="186" t="s">
        <v>502</v>
      </c>
      <c r="E49" s="186" t="s">
        <v>503</v>
      </c>
      <c r="F49" s="187" t="s">
        <v>504</v>
      </c>
      <c r="G49" s="187" t="s">
        <v>505</v>
      </c>
      <c r="H49" s="187" t="s">
        <v>506</v>
      </c>
    </row>
    <row r="50" spans="2:8" s="94" customFormat="1">
      <c r="B50" s="198" t="s">
        <v>526</v>
      </c>
      <c r="C50" s="199" t="s">
        <v>474</v>
      </c>
      <c r="D50" s="214">
        <v>41</v>
      </c>
      <c r="E50" s="214">
        <v>50</v>
      </c>
      <c r="F50" s="214">
        <v>50</v>
      </c>
      <c r="G50" s="214">
        <v>50</v>
      </c>
      <c r="H50" s="214">
        <v>50</v>
      </c>
    </row>
    <row r="51" spans="2:8" s="94" customFormat="1">
      <c r="B51" s="201" t="s">
        <v>527</v>
      </c>
      <c r="C51" s="187"/>
      <c r="D51" s="215"/>
      <c r="E51" s="215"/>
      <c r="F51" s="215"/>
      <c r="G51" s="215"/>
      <c r="H51" s="215"/>
    </row>
    <row r="52" spans="2:8" s="94" customFormat="1">
      <c r="B52" s="198" t="s">
        <v>1071</v>
      </c>
      <c r="C52" s="199" t="s">
        <v>474</v>
      </c>
      <c r="D52" s="216">
        <v>20</v>
      </c>
      <c r="E52" s="216">
        <v>25</v>
      </c>
      <c r="F52" s="216">
        <v>25</v>
      </c>
      <c r="G52" s="216">
        <v>30</v>
      </c>
      <c r="H52" s="216">
        <v>30</v>
      </c>
    </row>
    <row r="53" spans="2:8" s="98" customFormat="1">
      <c r="B53" s="198" t="s">
        <v>528</v>
      </c>
      <c r="C53" s="199" t="s">
        <v>468</v>
      </c>
      <c r="D53" s="216">
        <v>90</v>
      </c>
      <c r="E53" s="216">
        <v>95</v>
      </c>
      <c r="F53" s="216">
        <v>90</v>
      </c>
      <c r="G53" s="216">
        <v>90</v>
      </c>
      <c r="H53" s="216">
        <v>90</v>
      </c>
    </row>
    <row r="54" spans="2:8" s="98" customFormat="1">
      <c r="B54" s="218" t="s">
        <v>1072</v>
      </c>
      <c r="C54" s="219"/>
      <c r="D54" s="220"/>
      <c r="E54" s="220"/>
      <c r="F54" s="220"/>
      <c r="G54" s="220"/>
      <c r="H54" s="220"/>
    </row>
    <row r="55" spans="2:8" s="94" customFormat="1">
      <c r="B55" s="221" t="s">
        <v>530</v>
      </c>
      <c r="C55" s="199" t="s">
        <v>531</v>
      </c>
      <c r="D55" s="216">
        <v>0</v>
      </c>
      <c r="E55" s="216">
        <v>50</v>
      </c>
      <c r="F55" s="216">
        <v>0</v>
      </c>
      <c r="G55" s="216">
        <v>0</v>
      </c>
      <c r="H55" s="216">
        <v>0</v>
      </c>
    </row>
    <row r="56" spans="2:8" s="94" customFormat="1">
      <c r="B56" s="222" t="s">
        <v>532</v>
      </c>
      <c r="C56" s="187"/>
      <c r="D56" s="217"/>
      <c r="E56" s="217"/>
      <c r="F56" s="217"/>
      <c r="G56" s="217"/>
      <c r="H56" s="217"/>
    </row>
    <row r="57" spans="2:8" s="94" customFormat="1">
      <c r="B57" s="201" t="s">
        <v>533</v>
      </c>
      <c r="C57" s="187" t="s">
        <v>474</v>
      </c>
      <c r="D57" s="223">
        <v>21</v>
      </c>
      <c r="E57" s="223">
        <v>25</v>
      </c>
      <c r="F57" s="223">
        <v>30</v>
      </c>
      <c r="G57" s="223">
        <v>35</v>
      </c>
      <c r="H57" s="223">
        <v>40</v>
      </c>
    </row>
    <row r="58" spans="2:8" s="94" customFormat="1">
      <c r="B58" s="201" t="s">
        <v>534</v>
      </c>
      <c r="C58" s="187" t="s">
        <v>474</v>
      </c>
      <c r="D58" s="223">
        <v>30</v>
      </c>
      <c r="E58" s="223">
        <v>30</v>
      </c>
      <c r="F58" s="223">
        <v>30</v>
      </c>
      <c r="G58" s="223">
        <v>35</v>
      </c>
      <c r="H58" s="223">
        <v>40</v>
      </c>
    </row>
    <row r="59" spans="2:8" s="94" customFormat="1">
      <c r="B59" s="198" t="s">
        <v>535</v>
      </c>
      <c r="C59" s="199" t="s">
        <v>536</v>
      </c>
      <c r="D59" s="224" t="s">
        <v>537</v>
      </c>
      <c r="E59" s="224" t="s">
        <v>537</v>
      </c>
      <c r="F59" s="224" t="s">
        <v>537</v>
      </c>
      <c r="G59" s="224" t="s">
        <v>537</v>
      </c>
      <c r="H59" s="224" t="s">
        <v>537</v>
      </c>
    </row>
    <row r="60" spans="2:8" s="94" customFormat="1">
      <c r="B60" s="201" t="s">
        <v>538</v>
      </c>
      <c r="C60" s="187"/>
      <c r="D60" s="225"/>
      <c r="E60" s="225"/>
      <c r="F60" s="225"/>
      <c r="G60" s="225"/>
      <c r="H60" s="225"/>
    </row>
    <row r="61" spans="2:8" s="94" customFormat="1">
      <c r="B61" s="201" t="s">
        <v>525</v>
      </c>
      <c r="C61" s="187" t="s">
        <v>536</v>
      </c>
      <c r="D61" s="226" t="s">
        <v>539</v>
      </c>
      <c r="E61" s="226" t="s">
        <v>539</v>
      </c>
      <c r="F61" s="226" t="s">
        <v>539</v>
      </c>
      <c r="G61" s="226" t="s">
        <v>539</v>
      </c>
      <c r="H61" s="226" t="s">
        <v>539</v>
      </c>
    </row>
    <row r="62" spans="2:8" s="93" customFormat="1">
      <c r="B62" s="227" t="s">
        <v>507</v>
      </c>
      <c r="C62" s="228" t="s">
        <v>508</v>
      </c>
      <c r="D62" s="347">
        <v>1229880</v>
      </c>
      <c r="E62" s="347">
        <f>+E63+E64</f>
        <v>393500</v>
      </c>
      <c r="F62" s="229">
        <f>+F63+F64</f>
        <v>0</v>
      </c>
      <c r="G62" s="229">
        <f>+G63+G64</f>
        <v>0</v>
      </c>
      <c r="H62" s="229">
        <f>+H63+H64</f>
        <v>0</v>
      </c>
    </row>
    <row r="63" spans="2:8" s="93" customFormat="1">
      <c r="B63" s="205" t="s">
        <v>509</v>
      </c>
      <c r="C63" s="206" t="s">
        <v>508</v>
      </c>
      <c r="D63" s="317">
        <f>D62</f>
        <v>1229880</v>
      </c>
      <c r="E63" s="317">
        <f>สังเขป!J23</f>
        <v>393500</v>
      </c>
      <c r="F63" s="210"/>
      <c r="G63" s="210"/>
      <c r="H63" s="210"/>
    </row>
    <row r="64" spans="2:8" s="97" customFormat="1">
      <c r="B64" s="211" t="s">
        <v>510</v>
      </c>
      <c r="C64" s="2" t="s">
        <v>508</v>
      </c>
      <c r="D64" s="212">
        <v>0</v>
      </c>
      <c r="E64" s="230">
        <v>0</v>
      </c>
      <c r="F64" s="230"/>
      <c r="G64" s="230"/>
      <c r="H64" s="230"/>
    </row>
    <row r="65" spans="2:8" s="97" customFormat="1">
      <c r="B65" s="136"/>
      <c r="C65" s="267"/>
      <c r="D65" s="268"/>
      <c r="E65" s="274"/>
      <c r="F65" s="274"/>
      <c r="G65" s="274"/>
      <c r="H65" s="274"/>
    </row>
    <row r="66" spans="2:8" s="97" customFormat="1">
      <c r="B66" s="136"/>
      <c r="C66" s="267"/>
      <c r="D66" s="268"/>
      <c r="E66" s="274"/>
      <c r="F66" s="274"/>
      <c r="G66" s="274"/>
      <c r="H66" s="274"/>
    </row>
    <row r="67" spans="2:8" s="97" customFormat="1">
      <c r="B67" s="136"/>
      <c r="C67" s="267"/>
      <c r="D67" s="268"/>
      <c r="E67" s="274"/>
      <c r="F67" s="274"/>
      <c r="G67" s="274"/>
      <c r="H67" s="274"/>
    </row>
    <row r="68" spans="2:8" s="75" customFormat="1" ht="24.45" customHeight="1">
      <c r="B68" s="231" t="s">
        <v>767</v>
      </c>
      <c r="C68" s="124"/>
      <c r="D68" s="124"/>
      <c r="E68" s="124"/>
      <c r="G68" s="232" t="s">
        <v>1028</v>
      </c>
      <c r="H68" s="193"/>
    </row>
    <row r="69" spans="2:8" s="75" customFormat="1">
      <c r="B69" s="477" t="s">
        <v>1363</v>
      </c>
      <c r="C69" s="477"/>
      <c r="D69" s="477"/>
      <c r="E69" s="477"/>
      <c r="F69" s="477"/>
      <c r="G69" s="477"/>
      <c r="H69" s="477"/>
    </row>
    <row r="70" spans="2:8" s="75" customFormat="1" ht="21" customHeight="1">
      <c r="B70" s="462" t="s">
        <v>1367</v>
      </c>
      <c r="C70" s="462"/>
      <c r="D70" s="462"/>
      <c r="E70" s="462"/>
      <c r="F70" s="462"/>
      <c r="G70" s="462"/>
      <c r="H70" s="462"/>
    </row>
    <row r="71" spans="2:8" s="75" customFormat="1" ht="21" customHeight="1">
      <c r="B71" s="462" t="s">
        <v>1368</v>
      </c>
      <c r="C71" s="462"/>
      <c r="D71" s="462"/>
      <c r="E71" s="462"/>
      <c r="F71" s="462"/>
      <c r="G71" s="462"/>
      <c r="H71" s="462"/>
    </row>
    <row r="72" spans="2:8" s="75" customFormat="1" ht="21" customHeight="1">
      <c r="B72" s="462" t="s">
        <v>1369</v>
      </c>
      <c r="C72" s="462"/>
      <c r="D72" s="462"/>
      <c r="E72" s="462"/>
      <c r="F72" s="462"/>
      <c r="G72" s="462"/>
      <c r="H72" s="462"/>
    </row>
    <row r="73" spans="2:8" s="75" customFormat="1" ht="21" customHeight="1">
      <c r="B73" s="462" t="s">
        <v>1152</v>
      </c>
      <c r="C73" s="462"/>
      <c r="D73" s="462"/>
      <c r="E73" s="462"/>
      <c r="F73" s="462"/>
      <c r="G73" s="462"/>
      <c r="H73" s="462"/>
    </row>
    <row r="74" spans="2:8" s="75" customFormat="1" ht="21" customHeight="1">
      <c r="B74" s="462" t="s">
        <v>1153</v>
      </c>
      <c r="C74" s="462"/>
      <c r="D74" s="462"/>
      <c r="E74" s="462"/>
      <c r="F74" s="462"/>
      <c r="G74" s="462"/>
      <c r="H74" s="462"/>
    </row>
    <row r="75" spans="2:8" s="75" customFormat="1" ht="21" customHeight="1">
      <c r="B75" s="462" t="s">
        <v>1154</v>
      </c>
      <c r="C75" s="462"/>
      <c r="D75" s="462"/>
      <c r="E75" s="462"/>
      <c r="F75" s="462"/>
      <c r="G75" s="462"/>
      <c r="H75" s="462"/>
    </row>
    <row r="76" spans="2:8" s="75" customFormat="1" ht="21" customHeight="1">
      <c r="B76" s="231" t="s">
        <v>768</v>
      </c>
      <c r="C76" s="3"/>
      <c r="D76" s="124"/>
      <c r="E76" s="124"/>
      <c r="F76" s="124"/>
      <c r="G76" s="124"/>
      <c r="H76" s="124"/>
    </row>
    <row r="77" spans="2:8" s="75" customFormat="1">
      <c r="B77" s="231" t="s">
        <v>766</v>
      </c>
      <c r="C77" s="466">
        <f>E83</f>
        <v>161400</v>
      </c>
      <c r="D77" s="466"/>
      <c r="E77" s="231" t="s">
        <v>508</v>
      </c>
      <c r="F77" s="124"/>
      <c r="G77" s="124"/>
      <c r="H77" s="124"/>
    </row>
    <row r="78" spans="2:8" s="75" customFormat="1">
      <c r="B78" s="476" t="s">
        <v>512</v>
      </c>
      <c r="C78" s="463" t="s">
        <v>513</v>
      </c>
      <c r="D78" s="464"/>
      <c r="E78" s="464"/>
      <c r="F78" s="464"/>
      <c r="G78" s="464"/>
      <c r="H78" s="465"/>
    </row>
    <row r="79" spans="2:8" s="75" customFormat="1">
      <c r="B79" s="476"/>
      <c r="C79" s="234" t="s">
        <v>464</v>
      </c>
      <c r="D79" s="186" t="s">
        <v>502</v>
      </c>
      <c r="E79" s="186" t="s">
        <v>503</v>
      </c>
      <c r="F79" s="187" t="s">
        <v>504</v>
      </c>
      <c r="G79" s="187" t="s">
        <v>505</v>
      </c>
      <c r="H79" s="187" t="s">
        <v>506</v>
      </c>
    </row>
    <row r="80" spans="2:8" s="75" customFormat="1">
      <c r="B80" s="344" t="s">
        <v>773</v>
      </c>
      <c r="C80" s="236" t="s">
        <v>468</v>
      </c>
      <c r="D80" s="237"/>
      <c r="E80" s="237">
        <v>65</v>
      </c>
      <c r="F80" s="237"/>
      <c r="G80" s="237"/>
      <c r="H80" s="237"/>
    </row>
    <row r="81" spans="2:8" s="75" customFormat="1">
      <c r="B81" s="8" t="s">
        <v>774</v>
      </c>
      <c r="C81" s="238"/>
      <c r="D81" s="239"/>
      <c r="E81" s="239"/>
      <c r="F81" s="239"/>
      <c r="G81" s="239"/>
      <c r="H81" s="239"/>
    </row>
    <row r="82" spans="2:8" s="75" customFormat="1">
      <c r="B82" s="240" t="s">
        <v>775</v>
      </c>
      <c r="C82" s="241"/>
      <c r="D82" s="242"/>
      <c r="E82" s="242"/>
      <c r="F82" s="242"/>
      <c r="G82" s="242"/>
      <c r="H82" s="242"/>
    </row>
    <row r="83" spans="2:8" s="97" customFormat="1">
      <c r="B83" s="211" t="s">
        <v>507</v>
      </c>
      <c r="C83" s="2" t="s">
        <v>508</v>
      </c>
      <c r="D83" s="243"/>
      <c r="E83" s="348">
        <f t="shared" ref="E83" si="1">SUM(E84:E85)</f>
        <v>161400</v>
      </c>
      <c r="F83" s="243"/>
      <c r="G83" s="243"/>
      <c r="H83" s="243"/>
    </row>
    <row r="84" spans="2:8" s="97" customFormat="1">
      <c r="B84" s="211" t="s">
        <v>509</v>
      </c>
      <c r="C84" s="2" t="s">
        <v>508</v>
      </c>
      <c r="D84" s="243"/>
      <c r="E84" s="348">
        <f>สังเขป!J24</f>
        <v>161400</v>
      </c>
      <c r="F84" s="243"/>
      <c r="G84" s="243"/>
      <c r="H84" s="243"/>
    </row>
    <row r="85" spans="2:8" s="97" customFormat="1">
      <c r="B85" s="211" t="s">
        <v>510</v>
      </c>
      <c r="C85" s="2" t="s">
        <v>508</v>
      </c>
      <c r="D85" s="243"/>
      <c r="E85" s="243">
        <v>0</v>
      </c>
      <c r="F85" s="243"/>
      <c r="G85" s="243"/>
      <c r="H85" s="243"/>
    </row>
    <row r="86" spans="2:8" s="97" customFormat="1">
      <c r="B86" s="136"/>
      <c r="C86" s="267"/>
      <c r="D86" s="337"/>
      <c r="E86" s="337"/>
      <c r="F86" s="337"/>
      <c r="G86" s="337"/>
      <c r="H86" s="337"/>
    </row>
    <row r="87" spans="2:8" s="97" customFormat="1">
      <c r="B87" s="136"/>
      <c r="C87" s="267"/>
      <c r="D87" s="337"/>
      <c r="E87" s="337"/>
      <c r="F87" s="337"/>
      <c r="G87" s="337"/>
      <c r="H87" s="337"/>
    </row>
    <row r="88" spans="2:8" s="75" customFormat="1">
      <c r="B88" s="124"/>
      <c r="C88" s="3"/>
      <c r="D88" s="124"/>
      <c r="E88" s="124"/>
      <c r="F88" s="124"/>
      <c r="G88" s="124"/>
      <c r="H88" s="124"/>
    </row>
    <row r="89" spans="2:8" s="94" customFormat="1">
      <c r="B89" s="191" t="s">
        <v>540</v>
      </c>
      <c r="C89" s="192"/>
      <c r="D89" s="193"/>
      <c r="E89" s="193"/>
      <c r="F89" s="193"/>
      <c r="G89" s="193"/>
      <c r="H89" s="193"/>
    </row>
    <row r="90" spans="2:8" s="94" customFormat="1" ht="23.1" customHeight="1">
      <c r="B90" s="461" t="s">
        <v>1317</v>
      </c>
      <c r="C90" s="461"/>
      <c r="D90" s="461"/>
      <c r="E90" s="461"/>
      <c r="F90" s="461"/>
      <c r="G90" s="461"/>
      <c r="H90" s="461"/>
    </row>
    <row r="91" spans="2:8" s="94" customFormat="1" ht="23.1" customHeight="1">
      <c r="B91" s="450" t="s">
        <v>1318</v>
      </c>
      <c r="C91" s="450"/>
      <c r="D91" s="450"/>
      <c r="E91" s="450"/>
      <c r="F91" s="450"/>
      <c r="G91" s="450"/>
      <c r="H91" s="450"/>
    </row>
    <row r="92" spans="2:8" s="94" customFormat="1" ht="23.1" customHeight="1">
      <c r="B92" s="450" t="s">
        <v>1319</v>
      </c>
      <c r="C92" s="450"/>
      <c r="D92" s="450"/>
      <c r="E92" s="450"/>
      <c r="F92" s="450"/>
      <c r="G92" s="450"/>
      <c r="H92" s="450"/>
    </row>
    <row r="93" spans="2:8" s="94" customFormat="1">
      <c r="B93" s="460" t="s">
        <v>1000</v>
      </c>
      <c r="C93" s="450"/>
      <c r="D93" s="450"/>
      <c r="E93" s="450"/>
      <c r="F93" s="450"/>
      <c r="G93" s="450"/>
      <c r="H93" s="450"/>
    </row>
    <row r="94" spans="2:8" s="94" customFormat="1">
      <c r="B94" s="177"/>
      <c r="C94" s="195"/>
      <c r="D94" s="176"/>
      <c r="E94" s="176"/>
      <c r="F94" s="176"/>
      <c r="G94" s="176"/>
      <c r="H94" s="176"/>
    </row>
    <row r="95" spans="2:8" s="96" customFormat="1">
      <c r="B95" s="457" t="s">
        <v>512</v>
      </c>
      <c r="C95" s="458" t="s">
        <v>513</v>
      </c>
      <c r="D95" s="458"/>
      <c r="E95" s="458"/>
      <c r="F95" s="458"/>
      <c r="G95" s="458"/>
      <c r="H95" s="458"/>
    </row>
    <row r="96" spans="2:8" s="96" customFormat="1">
      <c r="B96" s="468"/>
      <c r="C96" s="199" t="s">
        <v>464</v>
      </c>
      <c r="D96" s="185" t="s">
        <v>502</v>
      </c>
      <c r="E96" s="185" t="s">
        <v>503</v>
      </c>
      <c r="F96" s="219" t="s">
        <v>504</v>
      </c>
      <c r="G96" s="219" t="s">
        <v>505</v>
      </c>
      <c r="H96" s="219" t="s">
        <v>506</v>
      </c>
    </row>
    <row r="97" spans="2:8" s="96" customFormat="1">
      <c r="B97" s="248" t="s">
        <v>795</v>
      </c>
      <c r="C97" s="289" t="s">
        <v>474</v>
      </c>
      <c r="D97" s="334">
        <v>4700</v>
      </c>
      <c r="E97" s="334">
        <v>4800</v>
      </c>
      <c r="F97" s="334">
        <v>4900</v>
      </c>
      <c r="G97" s="334">
        <v>5000</v>
      </c>
      <c r="H97" s="244">
        <v>5100</v>
      </c>
    </row>
    <row r="98" spans="2:8" s="94" customFormat="1">
      <c r="B98" s="198" t="s">
        <v>1029</v>
      </c>
      <c r="C98" s="199" t="s">
        <v>474</v>
      </c>
      <c r="D98" s="244">
        <v>5800</v>
      </c>
      <c r="E98" s="244">
        <v>5900</v>
      </c>
      <c r="F98" s="244">
        <v>6000</v>
      </c>
      <c r="G98" s="244">
        <v>6100</v>
      </c>
      <c r="H98" s="244">
        <v>6100</v>
      </c>
    </row>
    <row r="99" spans="2:8" s="94" customFormat="1">
      <c r="B99" s="201" t="s">
        <v>1030</v>
      </c>
      <c r="C99" s="187"/>
      <c r="D99" s="245"/>
      <c r="E99" s="245"/>
      <c r="F99" s="245"/>
      <c r="G99" s="245"/>
      <c r="H99" s="245"/>
    </row>
    <row r="100" spans="2:8" s="94" customFormat="1">
      <c r="B100" s="197" t="s">
        <v>541</v>
      </c>
      <c r="C100" s="196" t="s">
        <v>474</v>
      </c>
      <c r="D100" s="246">
        <v>1400</v>
      </c>
      <c r="E100" s="246">
        <v>1450</v>
      </c>
      <c r="F100" s="246">
        <v>1500</v>
      </c>
      <c r="G100" s="246">
        <v>1550</v>
      </c>
      <c r="H100" s="246">
        <v>1500</v>
      </c>
    </row>
    <row r="101" spans="2:8" s="94" customFormat="1">
      <c r="B101" s="198" t="s">
        <v>528</v>
      </c>
      <c r="C101" s="199" t="s">
        <v>468</v>
      </c>
      <c r="D101" s="244">
        <v>99</v>
      </c>
      <c r="E101" s="214">
        <v>95</v>
      </c>
      <c r="F101" s="214">
        <v>95</v>
      </c>
      <c r="G101" s="214">
        <v>95</v>
      </c>
      <c r="H101" s="244">
        <v>95</v>
      </c>
    </row>
    <row r="102" spans="2:8" s="94" customFormat="1">
      <c r="B102" s="218" t="s">
        <v>1072</v>
      </c>
      <c r="C102" s="219"/>
      <c r="D102" s="247"/>
      <c r="E102" s="260"/>
      <c r="F102" s="260"/>
      <c r="G102" s="260"/>
      <c r="H102" s="247"/>
    </row>
    <row r="103" spans="2:8" s="94" customFormat="1">
      <c r="B103" s="198" t="s">
        <v>528</v>
      </c>
      <c r="C103" s="199" t="s">
        <v>468</v>
      </c>
      <c r="D103" s="244">
        <v>98</v>
      </c>
      <c r="E103" s="214">
        <v>95</v>
      </c>
      <c r="F103" s="214">
        <v>95</v>
      </c>
      <c r="G103" s="214">
        <v>95</v>
      </c>
      <c r="H103" s="244">
        <v>95</v>
      </c>
    </row>
    <row r="104" spans="2:8" s="94" customFormat="1">
      <c r="B104" s="218" t="s">
        <v>542</v>
      </c>
      <c r="C104" s="219"/>
      <c r="D104" s="247"/>
      <c r="E104" s="247"/>
      <c r="F104" s="247"/>
      <c r="G104" s="247"/>
      <c r="H104" s="247"/>
    </row>
    <row r="105" spans="2:8" s="94" customFormat="1">
      <c r="B105" s="201" t="s">
        <v>543</v>
      </c>
      <c r="C105" s="187"/>
      <c r="D105" s="245"/>
      <c r="E105" s="245"/>
      <c r="F105" s="245"/>
      <c r="G105" s="245"/>
      <c r="H105" s="245"/>
    </row>
    <row r="106" spans="2:8" s="99" customFormat="1">
      <c r="B106" s="248" t="s">
        <v>1073</v>
      </c>
      <c r="C106" s="249" t="s">
        <v>474</v>
      </c>
      <c r="D106" s="216">
        <v>2000</v>
      </c>
      <c r="E106" s="216">
        <v>3035</v>
      </c>
      <c r="F106" s="216">
        <v>3070</v>
      </c>
      <c r="G106" s="216">
        <v>3100</v>
      </c>
      <c r="H106" s="216">
        <v>3200</v>
      </c>
    </row>
    <row r="107" spans="2:8" s="99" customFormat="1">
      <c r="B107" s="349" t="s">
        <v>1106</v>
      </c>
      <c r="C107" s="251"/>
      <c r="D107" s="220"/>
      <c r="E107" s="220"/>
      <c r="F107" s="220"/>
      <c r="G107" s="220"/>
      <c r="H107" s="220"/>
    </row>
    <row r="108" spans="2:8" s="99" customFormat="1">
      <c r="B108" s="248" t="s">
        <v>1074</v>
      </c>
      <c r="C108" s="249" t="s">
        <v>470</v>
      </c>
      <c r="D108" s="216">
        <v>48</v>
      </c>
      <c r="E108" s="216">
        <v>50</v>
      </c>
      <c r="F108" s="216">
        <v>52</v>
      </c>
      <c r="G108" s="216">
        <v>54</v>
      </c>
      <c r="H108" s="216">
        <v>57</v>
      </c>
    </row>
    <row r="109" spans="2:8" s="99" customFormat="1">
      <c r="B109" s="252" t="s">
        <v>1075</v>
      </c>
      <c r="C109" s="253"/>
      <c r="D109" s="217"/>
      <c r="E109" s="217"/>
      <c r="F109" s="217"/>
      <c r="G109" s="217"/>
      <c r="H109" s="217"/>
    </row>
    <row r="110" spans="2:8" s="93" customFormat="1">
      <c r="B110" s="205" t="s">
        <v>507</v>
      </c>
      <c r="C110" s="206" t="s">
        <v>508</v>
      </c>
      <c r="D110" s="346">
        <v>1140100</v>
      </c>
      <c r="E110" s="346">
        <f>+E111+E112</f>
        <v>1530700</v>
      </c>
      <c r="F110" s="208">
        <f t="shared" ref="F110:H110" si="2">+F111+F112</f>
        <v>0</v>
      </c>
      <c r="G110" s="208">
        <f t="shared" si="2"/>
        <v>0</v>
      </c>
      <c r="H110" s="208">
        <f t="shared" si="2"/>
        <v>0</v>
      </c>
    </row>
    <row r="111" spans="2:8" s="93" customFormat="1">
      <c r="B111" s="205" t="s">
        <v>509</v>
      </c>
      <c r="C111" s="206" t="s">
        <v>508</v>
      </c>
      <c r="D111" s="317">
        <f>D110</f>
        <v>1140100</v>
      </c>
      <c r="E111" s="317">
        <f>สังเขป!J25</f>
        <v>1530700</v>
      </c>
      <c r="F111" s="210"/>
      <c r="G111" s="210"/>
      <c r="H111" s="210"/>
    </row>
    <row r="112" spans="2:8" s="97" customFormat="1">
      <c r="B112" s="211" t="s">
        <v>510</v>
      </c>
      <c r="C112" s="2" t="s">
        <v>508</v>
      </c>
      <c r="D112" s="212">
        <v>0</v>
      </c>
      <c r="E112" s="212">
        <v>0</v>
      </c>
      <c r="F112" s="212"/>
      <c r="G112" s="212"/>
      <c r="H112" s="212"/>
    </row>
    <row r="113" spans="2:8" s="97" customFormat="1">
      <c r="B113" s="136"/>
      <c r="C113" s="267"/>
      <c r="D113" s="268"/>
      <c r="E113" s="268"/>
      <c r="F113" s="268"/>
      <c r="G113" s="268"/>
      <c r="H113" s="268"/>
    </row>
    <row r="114" spans="2:8" s="97" customFormat="1">
      <c r="B114" s="136"/>
      <c r="C114" s="267"/>
      <c r="D114" s="268"/>
      <c r="E114" s="268"/>
      <c r="F114" s="268"/>
      <c r="G114" s="268"/>
      <c r="H114" s="268"/>
    </row>
    <row r="115" spans="2:8" s="97" customFormat="1">
      <c r="B115" s="136"/>
      <c r="C115" s="267"/>
      <c r="D115" s="268"/>
      <c r="E115" s="268"/>
      <c r="F115" s="268"/>
      <c r="G115" s="268"/>
      <c r="H115" s="268"/>
    </row>
    <row r="116" spans="2:8" s="94" customFormat="1">
      <c r="B116" s="191" t="s">
        <v>544</v>
      </c>
      <c r="C116" s="192"/>
      <c r="D116" s="193"/>
      <c r="E116" s="193"/>
      <c r="F116" s="193"/>
      <c r="G116" s="193"/>
      <c r="H116" s="193"/>
    </row>
    <row r="117" spans="2:8" s="94" customFormat="1" ht="23.1" customHeight="1">
      <c r="B117" s="461" t="s">
        <v>1061</v>
      </c>
      <c r="C117" s="461"/>
      <c r="D117" s="461"/>
      <c r="E117" s="461"/>
      <c r="F117" s="461"/>
      <c r="G117" s="461"/>
      <c r="H117" s="461"/>
    </row>
    <row r="118" spans="2:8" s="94" customFormat="1" ht="23.1" customHeight="1">
      <c r="B118" s="450" t="s">
        <v>1076</v>
      </c>
      <c r="C118" s="450"/>
      <c r="D118" s="450"/>
      <c r="E118" s="450"/>
      <c r="F118" s="450"/>
      <c r="G118" s="450"/>
      <c r="H118" s="450"/>
    </row>
    <row r="119" spans="2:8" s="94" customFormat="1" ht="23.1" customHeight="1">
      <c r="B119" s="450" t="s">
        <v>1077</v>
      </c>
      <c r="C119" s="450"/>
      <c r="D119" s="450"/>
      <c r="E119" s="450"/>
      <c r="F119" s="450"/>
      <c r="G119" s="450"/>
      <c r="H119" s="450"/>
    </row>
    <row r="120" spans="2:8" s="94" customFormat="1" ht="23.1" customHeight="1">
      <c r="B120" s="450" t="s">
        <v>1078</v>
      </c>
      <c r="C120" s="450"/>
      <c r="D120" s="450"/>
      <c r="E120" s="450"/>
      <c r="F120" s="450"/>
      <c r="G120" s="450"/>
      <c r="H120" s="450"/>
    </row>
    <row r="121" spans="2:8" s="94" customFormat="1" ht="23.1" customHeight="1">
      <c r="B121" s="450" t="s">
        <v>1079</v>
      </c>
      <c r="C121" s="450"/>
      <c r="D121" s="450"/>
      <c r="E121" s="450"/>
      <c r="F121" s="450"/>
      <c r="G121" s="450"/>
      <c r="H121" s="450"/>
    </row>
    <row r="122" spans="2:8" s="94" customFormat="1" ht="23.1" customHeight="1">
      <c r="B122" s="450" t="s">
        <v>1080</v>
      </c>
      <c r="C122" s="450"/>
      <c r="D122" s="450"/>
      <c r="E122" s="450"/>
      <c r="F122" s="450"/>
      <c r="G122" s="450"/>
      <c r="H122" s="450"/>
    </row>
    <row r="123" spans="2:8" s="94" customFormat="1">
      <c r="B123" s="450" t="s">
        <v>1001</v>
      </c>
      <c r="C123" s="450"/>
      <c r="D123" s="450"/>
      <c r="E123" s="450"/>
      <c r="F123" s="450"/>
      <c r="G123" s="450"/>
      <c r="H123" s="450"/>
    </row>
    <row r="124" spans="2:8" s="94" customFormat="1">
      <c r="B124" s="194"/>
      <c r="C124" s="194"/>
      <c r="D124" s="194"/>
      <c r="E124" s="194"/>
      <c r="F124" s="194"/>
      <c r="G124" s="194"/>
      <c r="H124" s="194"/>
    </row>
    <row r="125" spans="2:8" s="96" customFormat="1">
      <c r="B125" s="457" t="s">
        <v>512</v>
      </c>
      <c r="C125" s="458" t="s">
        <v>513</v>
      </c>
      <c r="D125" s="458"/>
      <c r="E125" s="458"/>
      <c r="F125" s="458"/>
      <c r="G125" s="458"/>
      <c r="H125" s="458"/>
    </row>
    <row r="126" spans="2:8" s="96" customFormat="1">
      <c r="B126" s="457"/>
      <c r="C126" s="196" t="s">
        <v>464</v>
      </c>
      <c r="D126" s="186" t="s">
        <v>502</v>
      </c>
      <c r="E126" s="186" t="s">
        <v>503</v>
      </c>
      <c r="F126" s="187" t="s">
        <v>504</v>
      </c>
      <c r="G126" s="187" t="s">
        <v>505</v>
      </c>
      <c r="H126" s="187" t="s">
        <v>506</v>
      </c>
    </row>
    <row r="127" spans="2:8" s="94" customFormat="1">
      <c r="B127" s="254" t="s">
        <v>545</v>
      </c>
      <c r="C127" s="196" t="s">
        <v>474</v>
      </c>
      <c r="D127" s="255">
        <v>82200</v>
      </c>
      <c r="E127" s="223">
        <v>153000</v>
      </c>
      <c r="F127" s="388">
        <v>164000</v>
      </c>
      <c r="G127" s="388">
        <v>178000</v>
      </c>
      <c r="H127" s="388">
        <v>195000</v>
      </c>
    </row>
    <row r="128" spans="2:8" s="94" customFormat="1">
      <c r="B128" s="254" t="s">
        <v>546</v>
      </c>
      <c r="C128" s="196" t="s">
        <v>547</v>
      </c>
      <c r="D128" s="255">
        <v>2400</v>
      </c>
      <c r="E128" s="223">
        <v>2400</v>
      </c>
      <c r="F128" s="223">
        <v>2400</v>
      </c>
      <c r="G128" s="223">
        <v>2400</v>
      </c>
      <c r="H128" s="255">
        <v>2400</v>
      </c>
    </row>
    <row r="129" spans="2:8" s="94" customFormat="1">
      <c r="B129" s="197" t="s">
        <v>548</v>
      </c>
      <c r="C129" s="196" t="s">
        <v>549</v>
      </c>
      <c r="D129" s="255">
        <v>5000</v>
      </c>
      <c r="E129" s="223">
        <v>5100</v>
      </c>
      <c r="F129" s="223">
        <v>5150</v>
      </c>
      <c r="G129" s="223">
        <v>5200</v>
      </c>
      <c r="H129" s="223">
        <v>5250</v>
      </c>
    </row>
    <row r="130" spans="2:8" s="94" customFormat="1">
      <c r="B130" s="198" t="s">
        <v>550</v>
      </c>
      <c r="C130" s="199" t="s">
        <v>508</v>
      </c>
      <c r="D130" s="342">
        <v>333035000</v>
      </c>
      <c r="E130" s="342">
        <v>351520000</v>
      </c>
      <c r="F130" s="342">
        <v>362065000</v>
      </c>
      <c r="G130" s="342">
        <v>372926000</v>
      </c>
      <c r="H130" s="342">
        <v>384113000</v>
      </c>
    </row>
    <row r="131" spans="2:8" s="94" customFormat="1">
      <c r="B131" s="201" t="s">
        <v>99</v>
      </c>
      <c r="C131" s="187"/>
      <c r="D131" s="256"/>
      <c r="E131" s="256"/>
      <c r="F131" s="256"/>
      <c r="G131" s="256"/>
      <c r="H131" s="256"/>
    </row>
    <row r="132" spans="2:8" s="94" customFormat="1">
      <c r="B132" s="197" t="s">
        <v>551</v>
      </c>
      <c r="C132" s="196" t="s">
        <v>466</v>
      </c>
      <c r="D132" s="223">
        <v>11</v>
      </c>
      <c r="E132" s="223">
        <v>11</v>
      </c>
      <c r="F132" s="223">
        <v>11</v>
      </c>
      <c r="G132" s="223">
        <v>11</v>
      </c>
      <c r="H132" s="223">
        <v>11</v>
      </c>
    </row>
    <row r="133" spans="2:8" s="94" customFormat="1">
      <c r="B133" s="198" t="s">
        <v>552</v>
      </c>
      <c r="C133" s="354" t="s">
        <v>553</v>
      </c>
      <c r="D133" s="257" t="s">
        <v>554</v>
      </c>
      <c r="E133" s="257" t="s">
        <v>554</v>
      </c>
      <c r="F133" s="257" t="s">
        <v>554</v>
      </c>
      <c r="G133" s="257" t="s">
        <v>554</v>
      </c>
      <c r="H133" s="257" t="s">
        <v>554</v>
      </c>
    </row>
    <row r="134" spans="2:8" s="94" customFormat="1">
      <c r="B134" s="218" t="s">
        <v>555</v>
      </c>
      <c r="C134" s="219"/>
      <c r="D134" s="258"/>
      <c r="E134" s="258"/>
      <c r="F134" s="258"/>
      <c r="G134" s="258"/>
      <c r="H134" s="258"/>
    </row>
    <row r="135" spans="2:8" s="94" customFormat="1">
      <c r="B135" s="201" t="s">
        <v>556</v>
      </c>
      <c r="C135" s="187"/>
      <c r="D135" s="259"/>
      <c r="E135" s="259"/>
      <c r="F135" s="259"/>
      <c r="G135" s="259"/>
      <c r="H135" s="259"/>
    </row>
    <row r="136" spans="2:8" s="94" customFormat="1" ht="23.1" customHeight="1">
      <c r="B136" s="198" t="s">
        <v>551</v>
      </c>
      <c r="C136" s="199" t="s">
        <v>468</v>
      </c>
      <c r="D136" s="237">
        <v>100</v>
      </c>
      <c r="E136" s="237">
        <v>100</v>
      </c>
      <c r="F136" s="237">
        <v>100</v>
      </c>
      <c r="G136" s="237">
        <v>100</v>
      </c>
      <c r="H136" s="237">
        <v>100</v>
      </c>
    </row>
    <row r="137" spans="2:8" s="94" customFormat="1" ht="23.1" customHeight="1">
      <c r="B137" s="201" t="s">
        <v>557</v>
      </c>
      <c r="C137" s="187"/>
      <c r="D137" s="242"/>
      <c r="E137" s="242"/>
      <c r="F137" s="242"/>
      <c r="G137" s="242"/>
      <c r="H137" s="242"/>
    </row>
    <row r="138" spans="2:8" s="94" customFormat="1">
      <c r="B138" s="198" t="s">
        <v>558</v>
      </c>
      <c r="C138" s="199" t="s">
        <v>474</v>
      </c>
      <c r="D138" s="214">
        <v>60</v>
      </c>
      <c r="E138" s="214">
        <v>65</v>
      </c>
      <c r="F138" s="214">
        <v>70</v>
      </c>
      <c r="G138" s="214">
        <v>70</v>
      </c>
      <c r="H138" s="214">
        <v>70</v>
      </c>
    </row>
    <row r="139" spans="2:8" s="94" customFormat="1">
      <c r="B139" s="218" t="s">
        <v>559</v>
      </c>
      <c r="C139" s="219"/>
      <c r="D139" s="260"/>
      <c r="E139" s="260"/>
      <c r="F139" s="260"/>
      <c r="G139" s="260"/>
      <c r="H139" s="260"/>
    </row>
    <row r="140" spans="2:8" s="93" customFormat="1">
      <c r="B140" s="205" t="s">
        <v>507</v>
      </c>
      <c r="C140" s="206" t="s">
        <v>508</v>
      </c>
      <c r="D140" s="346">
        <v>801900</v>
      </c>
      <c r="E140" s="346">
        <f>+E141+E142</f>
        <v>847070</v>
      </c>
      <c r="F140" s="208">
        <f t="shared" ref="F140:H140" si="3">+F141+F142</f>
        <v>0</v>
      </c>
      <c r="G140" s="208">
        <f t="shared" si="3"/>
        <v>0</v>
      </c>
      <c r="H140" s="208">
        <f t="shared" si="3"/>
        <v>0</v>
      </c>
    </row>
    <row r="141" spans="2:8" s="93" customFormat="1">
      <c r="B141" s="205" t="s">
        <v>509</v>
      </c>
      <c r="C141" s="206" t="s">
        <v>508</v>
      </c>
      <c r="D141" s="317">
        <f>D140</f>
        <v>801900</v>
      </c>
      <c r="E141" s="317">
        <f>สังเขป!J26</f>
        <v>847070</v>
      </c>
      <c r="F141" s="210"/>
      <c r="G141" s="210"/>
      <c r="H141" s="210"/>
    </row>
    <row r="142" spans="2:8" s="97" customFormat="1">
      <c r="B142" s="211" t="s">
        <v>510</v>
      </c>
      <c r="C142" s="2" t="s">
        <v>508</v>
      </c>
      <c r="D142" s="212">
        <v>0</v>
      </c>
      <c r="E142" s="212">
        <v>0</v>
      </c>
      <c r="F142" s="212"/>
      <c r="G142" s="212"/>
      <c r="H142" s="212"/>
    </row>
    <row r="143" spans="2:8" s="97" customFormat="1">
      <c r="B143" s="136"/>
      <c r="C143" s="267"/>
      <c r="D143" s="268"/>
      <c r="E143" s="268"/>
      <c r="F143" s="268"/>
      <c r="G143" s="268"/>
      <c r="H143" s="268"/>
    </row>
    <row r="144" spans="2:8" s="97" customFormat="1">
      <c r="B144" s="136"/>
      <c r="C144" s="267"/>
      <c r="D144" s="268"/>
      <c r="E144" s="268"/>
      <c r="F144" s="268"/>
      <c r="G144" s="268"/>
      <c r="H144" s="268"/>
    </row>
    <row r="145" spans="2:8" s="97" customFormat="1">
      <c r="B145" s="136"/>
      <c r="C145" s="267"/>
      <c r="D145" s="268"/>
      <c r="E145" s="268"/>
      <c r="F145" s="268"/>
      <c r="G145" s="268"/>
      <c r="H145" s="268"/>
    </row>
    <row r="146" spans="2:8" s="94" customFormat="1">
      <c r="B146" s="191" t="s">
        <v>560</v>
      </c>
      <c r="C146" s="192"/>
      <c r="D146" s="193"/>
      <c r="E146" s="193"/>
      <c r="F146" s="193"/>
      <c r="G146" s="193"/>
      <c r="H146" s="193"/>
    </row>
    <row r="147" spans="2:8" s="94" customFormat="1" ht="23.1" customHeight="1">
      <c r="B147" s="469" t="s">
        <v>1062</v>
      </c>
      <c r="C147" s="461"/>
      <c r="D147" s="461"/>
      <c r="E147" s="461"/>
      <c r="F147" s="461"/>
      <c r="G147" s="461"/>
      <c r="H147" s="461"/>
    </row>
    <row r="148" spans="2:8" s="94" customFormat="1" ht="23.1" customHeight="1">
      <c r="B148" s="450" t="s">
        <v>1063</v>
      </c>
      <c r="C148" s="450"/>
      <c r="D148" s="450"/>
      <c r="E148" s="450"/>
      <c r="F148" s="450"/>
      <c r="G148" s="450"/>
      <c r="H148" s="450"/>
    </row>
    <row r="149" spans="2:8" s="94" customFormat="1" ht="23.1" customHeight="1">
      <c r="B149" s="450" t="s">
        <v>1064</v>
      </c>
      <c r="C149" s="450"/>
      <c r="D149" s="450"/>
      <c r="E149" s="450"/>
      <c r="F149" s="450"/>
      <c r="G149" s="450"/>
      <c r="H149" s="450"/>
    </row>
    <row r="150" spans="2:8" s="94" customFormat="1" ht="23.1" customHeight="1">
      <c r="B150" s="450" t="s">
        <v>1065</v>
      </c>
      <c r="C150" s="450"/>
      <c r="D150" s="450"/>
      <c r="E150" s="450"/>
      <c r="F150" s="450"/>
      <c r="G150" s="450"/>
      <c r="H150" s="450"/>
    </row>
    <row r="151" spans="2:8" s="94" customFormat="1" ht="23.1" customHeight="1">
      <c r="B151" s="450" t="s">
        <v>1066</v>
      </c>
      <c r="C151" s="450"/>
      <c r="D151" s="450"/>
      <c r="E151" s="450"/>
      <c r="F151" s="450"/>
      <c r="G151" s="450"/>
      <c r="H151" s="450"/>
    </row>
    <row r="152" spans="2:8" s="94" customFormat="1" ht="23.1" customHeight="1">
      <c r="B152" s="194"/>
      <c r="C152" s="194"/>
      <c r="D152" s="194"/>
      <c r="E152" s="194"/>
      <c r="F152" s="194"/>
      <c r="G152" s="194"/>
      <c r="H152" s="194"/>
    </row>
    <row r="153" spans="2:8" s="94" customFormat="1" ht="23.1" customHeight="1">
      <c r="B153" s="194"/>
      <c r="C153" s="194"/>
      <c r="D153" s="194"/>
      <c r="E153" s="194"/>
      <c r="F153" s="194"/>
      <c r="G153" s="194"/>
      <c r="H153" s="194"/>
    </row>
    <row r="154" spans="2:8" s="94" customFormat="1" ht="23.1" customHeight="1">
      <c r="B154" s="194"/>
      <c r="C154" s="194"/>
      <c r="D154" s="194"/>
      <c r="E154" s="194"/>
      <c r="F154" s="194"/>
      <c r="G154" s="194"/>
      <c r="H154" s="194"/>
    </row>
    <row r="155" spans="2:8" s="96" customFormat="1">
      <c r="B155" s="457" t="s">
        <v>512</v>
      </c>
      <c r="C155" s="458" t="s">
        <v>513</v>
      </c>
      <c r="D155" s="458"/>
      <c r="E155" s="458"/>
      <c r="F155" s="458"/>
      <c r="G155" s="458"/>
      <c r="H155" s="458"/>
    </row>
    <row r="156" spans="2:8" s="96" customFormat="1">
      <c r="B156" s="457"/>
      <c r="C156" s="196" t="s">
        <v>464</v>
      </c>
      <c r="D156" s="186" t="s">
        <v>502</v>
      </c>
      <c r="E156" s="186" t="s">
        <v>503</v>
      </c>
      <c r="F156" s="187" t="s">
        <v>504</v>
      </c>
      <c r="G156" s="187" t="s">
        <v>505</v>
      </c>
      <c r="H156" s="187" t="s">
        <v>506</v>
      </c>
    </row>
    <row r="157" spans="2:8" s="94" customFormat="1">
      <c r="B157" s="197" t="s">
        <v>561</v>
      </c>
      <c r="C157" s="196" t="s">
        <v>562</v>
      </c>
      <c r="D157" s="246">
        <v>0</v>
      </c>
      <c r="E157" s="246">
        <v>0</v>
      </c>
      <c r="F157" s="246">
        <v>0</v>
      </c>
      <c r="G157" s="246">
        <v>0</v>
      </c>
      <c r="H157" s="246">
        <v>0</v>
      </c>
    </row>
    <row r="158" spans="2:8" s="94" customFormat="1">
      <c r="B158" s="197" t="s">
        <v>563</v>
      </c>
      <c r="C158" s="196" t="s">
        <v>474</v>
      </c>
      <c r="D158" s="246">
        <v>21000</v>
      </c>
      <c r="E158" s="262">
        <v>1900</v>
      </c>
      <c r="F158" s="262">
        <v>2000</v>
      </c>
      <c r="G158" s="262">
        <v>2100</v>
      </c>
      <c r="H158" s="246">
        <v>2200</v>
      </c>
    </row>
    <row r="159" spans="2:8" s="94" customFormat="1">
      <c r="B159" s="261" t="s">
        <v>564</v>
      </c>
      <c r="C159" s="196" t="s">
        <v>474</v>
      </c>
      <c r="D159" s="223">
        <v>22000</v>
      </c>
      <c r="E159" s="223">
        <v>8500</v>
      </c>
      <c r="F159" s="223">
        <v>9000</v>
      </c>
      <c r="G159" s="223">
        <v>9500</v>
      </c>
      <c r="H159" s="223">
        <v>10000</v>
      </c>
    </row>
    <row r="160" spans="2:8" s="94" customFormat="1" ht="23.1" customHeight="1">
      <c r="B160" s="198" t="s">
        <v>565</v>
      </c>
      <c r="C160" s="199" t="s">
        <v>474</v>
      </c>
      <c r="D160" s="244">
        <v>185</v>
      </c>
      <c r="E160" s="214">
        <v>120</v>
      </c>
      <c r="F160" s="214">
        <v>125</v>
      </c>
      <c r="G160" s="214">
        <v>130</v>
      </c>
      <c r="H160" s="244">
        <v>135</v>
      </c>
    </row>
    <row r="161" spans="2:8" s="94" customFormat="1" ht="23.1" customHeight="1">
      <c r="B161" s="201" t="s">
        <v>566</v>
      </c>
      <c r="C161" s="187"/>
      <c r="D161" s="245"/>
      <c r="E161" s="215"/>
      <c r="F161" s="215"/>
      <c r="G161" s="215"/>
      <c r="H161" s="245"/>
    </row>
    <row r="162" spans="2:8" s="94" customFormat="1">
      <c r="B162" s="198" t="s">
        <v>567</v>
      </c>
      <c r="C162" s="199" t="s">
        <v>474</v>
      </c>
      <c r="D162" s="216">
        <v>0</v>
      </c>
      <c r="E162" s="216">
        <v>0</v>
      </c>
      <c r="F162" s="216">
        <v>0</v>
      </c>
      <c r="G162" s="216">
        <v>0</v>
      </c>
      <c r="H162" s="216">
        <v>0</v>
      </c>
    </row>
    <row r="163" spans="2:8" s="94" customFormat="1">
      <c r="B163" s="218" t="s">
        <v>1081</v>
      </c>
      <c r="C163" s="219"/>
      <c r="D163" s="220"/>
      <c r="E163" s="220"/>
      <c r="F163" s="220"/>
      <c r="G163" s="220"/>
      <c r="H163" s="220"/>
    </row>
    <row r="164" spans="2:8" s="94" customFormat="1">
      <c r="B164" s="201" t="s">
        <v>1082</v>
      </c>
      <c r="C164" s="187"/>
      <c r="D164" s="217"/>
      <c r="E164" s="217"/>
      <c r="F164" s="217"/>
      <c r="G164" s="217"/>
      <c r="H164" s="217"/>
    </row>
    <row r="165" spans="2:8" s="94" customFormat="1">
      <c r="B165" s="198" t="s">
        <v>567</v>
      </c>
      <c r="C165" s="199" t="s">
        <v>474</v>
      </c>
      <c r="D165" s="216">
        <v>800</v>
      </c>
      <c r="E165" s="216">
        <v>350</v>
      </c>
      <c r="F165" s="216">
        <v>400</v>
      </c>
      <c r="G165" s="216">
        <v>450</v>
      </c>
      <c r="H165" s="216">
        <v>500</v>
      </c>
    </row>
    <row r="166" spans="2:8" s="94" customFormat="1">
      <c r="B166" s="201" t="s">
        <v>568</v>
      </c>
      <c r="C166" s="187"/>
      <c r="D166" s="217"/>
      <c r="E166" s="217"/>
      <c r="F166" s="217"/>
      <c r="G166" s="217"/>
      <c r="H166" s="217"/>
    </row>
    <row r="167" spans="2:8" s="94" customFormat="1">
      <c r="B167" s="198" t="s">
        <v>569</v>
      </c>
      <c r="C167" s="199" t="s">
        <v>468</v>
      </c>
      <c r="D167" s="244">
        <v>99</v>
      </c>
      <c r="E167" s="244">
        <v>99</v>
      </c>
      <c r="F167" s="244">
        <v>99</v>
      </c>
      <c r="G167" s="244">
        <v>99</v>
      </c>
      <c r="H167" s="244">
        <v>99</v>
      </c>
    </row>
    <row r="168" spans="2:8" s="94" customFormat="1">
      <c r="B168" s="201" t="s">
        <v>570</v>
      </c>
      <c r="C168" s="187"/>
      <c r="D168" s="245"/>
      <c r="E168" s="245"/>
      <c r="F168" s="245"/>
      <c r="G168" s="245"/>
      <c r="H168" s="245"/>
    </row>
    <row r="169" spans="2:8" s="94" customFormat="1" ht="23.25" customHeight="1">
      <c r="B169" s="197" t="s">
        <v>571</v>
      </c>
      <c r="C169" s="196" t="s">
        <v>474</v>
      </c>
      <c r="D169" s="223">
        <v>0</v>
      </c>
      <c r="E169" s="223">
        <v>0</v>
      </c>
      <c r="F169" s="223">
        <v>0</v>
      </c>
      <c r="G169" s="223">
        <v>0</v>
      </c>
      <c r="H169" s="223">
        <v>0</v>
      </c>
    </row>
    <row r="170" spans="2:8" s="94" customFormat="1">
      <c r="B170" s="198" t="s">
        <v>1031</v>
      </c>
      <c r="C170" s="199" t="s">
        <v>1083</v>
      </c>
      <c r="D170" s="244">
        <v>5</v>
      </c>
      <c r="E170" s="244">
        <v>5</v>
      </c>
      <c r="F170" s="244">
        <v>5</v>
      </c>
      <c r="G170" s="244">
        <v>5</v>
      </c>
      <c r="H170" s="244">
        <v>5</v>
      </c>
    </row>
    <row r="171" spans="2:8" s="94" customFormat="1">
      <c r="B171" s="218" t="s">
        <v>1032</v>
      </c>
      <c r="C171" s="219" t="s">
        <v>1084</v>
      </c>
      <c r="D171" s="247"/>
      <c r="E171" s="247"/>
      <c r="F171" s="247"/>
      <c r="G171" s="247"/>
      <c r="H171" s="247"/>
    </row>
    <row r="172" spans="2:8" s="94" customFormat="1">
      <c r="B172" s="218"/>
      <c r="C172" s="219" t="s">
        <v>1085</v>
      </c>
      <c r="D172" s="247"/>
      <c r="E172" s="247"/>
      <c r="F172" s="247"/>
      <c r="G172" s="247"/>
      <c r="H172" s="247"/>
    </row>
    <row r="173" spans="2:8" s="94" customFormat="1">
      <c r="B173" s="218"/>
      <c r="C173" s="219" t="s">
        <v>1086</v>
      </c>
      <c r="D173" s="247"/>
      <c r="E173" s="247"/>
      <c r="F173" s="247"/>
      <c r="G173" s="247"/>
      <c r="H173" s="247"/>
    </row>
    <row r="174" spans="2:8" s="94" customFormat="1">
      <c r="B174" s="218"/>
      <c r="C174" s="219" t="s">
        <v>1087</v>
      </c>
      <c r="D174" s="247"/>
      <c r="E174" s="247"/>
      <c r="F174" s="247"/>
      <c r="G174" s="247"/>
      <c r="H174" s="247"/>
    </row>
    <row r="175" spans="2:8" s="94" customFormat="1">
      <c r="B175" s="201"/>
      <c r="C175" s="187" t="s">
        <v>1088</v>
      </c>
      <c r="D175" s="245"/>
      <c r="E175" s="245"/>
      <c r="F175" s="245"/>
      <c r="G175" s="245"/>
      <c r="H175" s="245"/>
    </row>
    <row r="176" spans="2:8" s="93" customFormat="1">
      <c r="B176" s="205" t="s">
        <v>507</v>
      </c>
      <c r="C176" s="206" t="s">
        <v>508</v>
      </c>
      <c r="D176" s="346">
        <v>2524300</v>
      </c>
      <c r="E176" s="346">
        <f>+E177+E178</f>
        <v>2998700</v>
      </c>
      <c r="F176" s="208">
        <f t="shared" ref="F176:H176" si="4">+F177+F178</f>
        <v>0</v>
      </c>
      <c r="G176" s="208">
        <f t="shared" si="4"/>
        <v>0</v>
      </c>
      <c r="H176" s="208">
        <f t="shared" si="4"/>
        <v>0</v>
      </c>
    </row>
    <row r="177" spans="2:8" s="93" customFormat="1">
      <c r="B177" s="205" t="s">
        <v>509</v>
      </c>
      <c r="C177" s="206" t="s">
        <v>508</v>
      </c>
      <c r="D177" s="317">
        <f>D176</f>
        <v>2524300</v>
      </c>
      <c r="E177" s="317">
        <f>สังเขป!J27</f>
        <v>2998700</v>
      </c>
      <c r="F177" s="210"/>
      <c r="G177" s="210"/>
      <c r="H177" s="210"/>
    </row>
    <row r="178" spans="2:8" s="97" customFormat="1">
      <c r="B178" s="211" t="s">
        <v>510</v>
      </c>
      <c r="C178" s="2" t="s">
        <v>508</v>
      </c>
      <c r="D178" s="212">
        <v>0</v>
      </c>
      <c r="E178" s="212">
        <v>0</v>
      </c>
      <c r="F178" s="212"/>
      <c r="G178" s="212"/>
      <c r="H178" s="212"/>
    </row>
    <row r="179" spans="2:8" s="97" customFormat="1">
      <c r="B179" s="136"/>
      <c r="C179" s="267"/>
      <c r="D179" s="268"/>
      <c r="E179" s="268"/>
      <c r="F179" s="268"/>
      <c r="G179" s="268"/>
      <c r="H179" s="268"/>
    </row>
    <row r="180" spans="2:8" s="97" customFormat="1">
      <c r="B180" s="136"/>
      <c r="C180" s="267"/>
      <c r="D180" s="268"/>
      <c r="E180" s="268"/>
      <c r="F180" s="268"/>
      <c r="G180" s="268"/>
      <c r="H180" s="268"/>
    </row>
    <row r="181" spans="2:8" s="97" customFormat="1">
      <c r="B181" s="136"/>
      <c r="C181" s="267"/>
      <c r="D181" s="268"/>
      <c r="E181" s="268"/>
      <c r="F181" s="268"/>
      <c r="G181" s="268"/>
      <c r="H181" s="268"/>
    </row>
    <row r="182" spans="2:8" s="94" customFormat="1">
      <c r="B182" s="191" t="s">
        <v>572</v>
      </c>
      <c r="C182" s="192"/>
      <c r="D182" s="193"/>
      <c r="E182" s="193"/>
      <c r="F182" s="193"/>
      <c r="G182" s="193"/>
      <c r="H182" s="193"/>
    </row>
    <row r="183" spans="2:8" s="94" customFormat="1" ht="23.1" customHeight="1">
      <c r="B183" s="461" t="s">
        <v>1089</v>
      </c>
      <c r="C183" s="461"/>
      <c r="D183" s="461"/>
      <c r="E183" s="461"/>
      <c r="F183" s="461"/>
      <c r="G183" s="461"/>
      <c r="H183" s="461"/>
    </row>
    <row r="184" spans="2:8" s="94" customFormat="1" ht="23.1" customHeight="1">
      <c r="B184" s="180" t="s">
        <v>1090</v>
      </c>
      <c r="C184" s="194"/>
      <c r="D184" s="194"/>
      <c r="E184" s="194"/>
      <c r="F184" s="194"/>
      <c r="G184" s="194"/>
      <c r="H184" s="194"/>
    </row>
    <row r="185" spans="2:8" s="94" customFormat="1" ht="23.1" customHeight="1">
      <c r="B185" s="460" t="s">
        <v>1091</v>
      </c>
      <c r="C185" s="450"/>
      <c r="D185" s="450"/>
      <c r="E185" s="450"/>
      <c r="F185" s="450"/>
      <c r="G185" s="450"/>
      <c r="H185" s="450"/>
    </row>
    <row r="186" spans="2:8" s="94" customFormat="1" ht="23.1" customHeight="1">
      <c r="B186" s="459" t="s">
        <v>1092</v>
      </c>
      <c r="C186" s="459"/>
      <c r="D186" s="459"/>
      <c r="E186" s="459"/>
      <c r="F186" s="459"/>
      <c r="G186" s="459"/>
      <c r="H186" s="459"/>
    </row>
    <row r="187" spans="2:8" s="94" customFormat="1">
      <c r="B187" s="177"/>
      <c r="C187" s="195"/>
      <c r="D187" s="176"/>
      <c r="E187" s="176"/>
      <c r="F187" s="176"/>
      <c r="G187" s="176"/>
      <c r="H187" s="176"/>
    </row>
    <row r="188" spans="2:8" s="96" customFormat="1">
      <c r="B188" s="457" t="s">
        <v>512</v>
      </c>
      <c r="C188" s="458" t="s">
        <v>513</v>
      </c>
      <c r="D188" s="458"/>
      <c r="E188" s="458"/>
      <c r="F188" s="458"/>
      <c r="G188" s="458"/>
      <c r="H188" s="458"/>
    </row>
    <row r="189" spans="2:8" s="96" customFormat="1">
      <c r="B189" s="457"/>
      <c r="C189" s="196" t="s">
        <v>464</v>
      </c>
      <c r="D189" s="186" t="s">
        <v>502</v>
      </c>
      <c r="E189" s="186" t="s">
        <v>503</v>
      </c>
      <c r="F189" s="187" t="s">
        <v>504</v>
      </c>
      <c r="G189" s="187" t="s">
        <v>505</v>
      </c>
      <c r="H189" s="187" t="s">
        <v>506</v>
      </c>
    </row>
    <row r="190" spans="2:8" s="94" customFormat="1">
      <c r="B190" s="197" t="s">
        <v>573</v>
      </c>
      <c r="C190" s="196" t="s">
        <v>520</v>
      </c>
      <c r="D190" s="262">
        <v>0</v>
      </c>
      <c r="E190" s="262">
        <v>0</v>
      </c>
      <c r="F190" s="262">
        <v>0</v>
      </c>
      <c r="G190" s="262">
        <v>0</v>
      </c>
      <c r="H190" s="262">
        <v>0</v>
      </c>
    </row>
    <row r="191" spans="2:8" s="94" customFormat="1">
      <c r="B191" s="197" t="s">
        <v>574</v>
      </c>
      <c r="C191" s="196" t="s">
        <v>466</v>
      </c>
      <c r="D191" s="246">
        <v>140</v>
      </c>
      <c r="E191" s="246">
        <v>100</v>
      </c>
      <c r="F191" s="246">
        <v>80</v>
      </c>
      <c r="G191" s="246">
        <v>60</v>
      </c>
      <c r="H191" s="246">
        <v>60</v>
      </c>
    </row>
    <row r="192" spans="2:8" s="94" customFormat="1">
      <c r="B192" s="197" t="s">
        <v>575</v>
      </c>
      <c r="C192" s="196" t="s">
        <v>470</v>
      </c>
      <c r="D192" s="262">
        <v>12</v>
      </c>
      <c r="E192" s="262">
        <v>12</v>
      </c>
      <c r="F192" s="262">
        <v>12</v>
      </c>
      <c r="G192" s="262">
        <v>12</v>
      </c>
      <c r="H192" s="223">
        <v>12</v>
      </c>
    </row>
    <row r="193" spans="2:8" s="94" customFormat="1">
      <c r="B193" s="351"/>
      <c r="C193" s="352"/>
      <c r="D193" s="357"/>
      <c r="E193" s="357"/>
      <c r="F193" s="357"/>
      <c r="G193" s="357"/>
      <c r="H193" s="353"/>
    </row>
    <row r="194" spans="2:8" s="94" customFormat="1">
      <c r="B194" s="457" t="s">
        <v>512</v>
      </c>
      <c r="C194" s="458" t="s">
        <v>513</v>
      </c>
      <c r="D194" s="458"/>
      <c r="E194" s="458"/>
      <c r="F194" s="458"/>
      <c r="G194" s="458"/>
      <c r="H194" s="458"/>
    </row>
    <row r="195" spans="2:8" s="94" customFormat="1">
      <c r="B195" s="457"/>
      <c r="C195" s="196" t="s">
        <v>464</v>
      </c>
      <c r="D195" s="186" t="s">
        <v>502</v>
      </c>
      <c r="E195" s="186" t="s">
        <v>503</v>
      </c>
      <c r="F195" s="187" t="s">
        <v>504</v>
      </c>
      <c r="G195" s="187" t="s">
        <v>505</v>
      </c>
      <c r="H195" s="187" t="s">
        <v>506</v>
      </c>
    </row>
    <row r="196" spans="2:8" s="94" customFormat="1" ht="19.350000000000001" customHeight="1">
      <c r="B196" s="356" t="s">
        <v>1069</v>
      </c>
      <c r="C196" s="219" t="s">
        <v>470</v>
      </c>
      <c r="D196" s="247">
        <v>30</v>
      </c>
      <c r="E196" s="247">
        <v>30</v>
      </c>
      <c r="F196" s="247">
        <v>30</v>
      </c>
      <c r="G196" s="247">
        <v>30</v>
      </c>
      <c r="H196" s="239">
        <v>30</v>
      </c>
    </row>
    <row r="197" spans="2:8" s="94" customFormat="1">
      <c r="B197" s="201" t="s">
        <v>1070</v>
      </c>
      <c r="C197" s="187"/>
      <c r="D197" s="245"/>
      <c r="E197" s="245"/>
      <c r="F197" s="245"/>
      <c r="G197" s="245"/>
      <c r="H197" s="242"/>
    </row>
    <row r="198" spans="2:8" s="94" customFormat="1">
      <c r="B198" s="218" t="s">
        <v>576</v>
      </c>
      <c r="C198" s="219" t="s">
        <v>474</v>
      </c>
      <c r="D198" s="220">
        <v>54645</v>
      </c>
      <c r="E198" s="220">
        <v>54645</v>
      </c>
      <c r="F198" s="220">
        <v>54645</v>
      </c>
      <c r="G198" s="220">
        <v>54645</v>
      </c>
      <c r="H198" s="220">
        <v>54645</v>
      </c>
    </row>
    <row r="199" spans="2:8" s="94" customFormat="1">
      <c r="B199" s="218" t="s">
        <v>1093</v>
      </c>
      <c r="C199" s="219"/>
      <c r="D199" s="220"/>
      <c r="E199" s="220"/>
      <c r="F199" s="220"/>
      <c r="G199" s="220"/>
      <c r="H199" s="220"/>
    </row>
    <row r="200" spans="2:8" s="94" customFormat="1">
      <c r="B200" s="201" t="s">
        <v>1094</v>
      </c>
      <c r="C200" s="187"/>
      <c r="D200" s="217"/>
      <c r="E200" s="217"/>
      <c r="F200" s="217"/>
      <c r="G200" s="217"/>
      <c r="H200" s="217"/>
    </row>
    <row r="201" spans="2:8" s="93" customFormat="1">
      <c r="B201" s="205" t="s">
        <v>507</v>
      </c>
      <c r="C201" s="206" t="s">
        <v>508</v>
      </c>
      <c r="D201" s="346">
        <v>11553220</v>
      </c>
      <c r="E201" s="346">
        <f>+E202+E203</f>
        <v>24451000</v>
      </c>
      <c r="F201" s="208">
        <f t="shared" ref="F201:H201" si="5">+F202+F203</f>
        <v>0</v>
      </c>
      <c r="G201" s="208">
        <f t="shared" si="5"/>
        <v>0</v>
      </c>
      <c r="H201" s="208">
        <f t="shared" si="5"/>
        <v>0</v>
      </c>
    </row>
    <row r="202" spans="2:8" s="93" customFormat="1">
      <c r="B202" s="205" t="s">
        <v>509</v>
      </c>
      <c r="C202" s="206" t="s">
        <v>508</v>
      </c>
      <c r="D202" s="317">
        <f>D201</f>
        <v>11553220</v>
      </c>
      <c r="E202" s="317">
        <f>สังเขป!J28</f>
        <v>24451000</v>
      </c>
      <c r="F202" s="210"/>
      <c r="G202" s="210"/>
      <c r="H202" s="210"/>
    </row>
    <row r="203" spans="2:8" s="97" customFormat="1">
      <c r="B203" s="211" t="s">
        <v>510</v>
      </c>
      <c r="C203" s="2" t="s">
        <v>508</v>
      </c>
      <c r="D203" s="212">
        <v>0</v>
      </c>
      <c r="E203" s="212">
        <v>0</v>
      </c>
      <c r="F203" s="212"/>
      <c r="G203" s="212"/>
      <c r="H203" s="212"/>
    </row>
    <row r="204" spans="2:8" s="97" customFormat="1">
      <c r="B204" s="136"/>
      <c r="C204" s="267"/>
      <c r="D204" s="268"/>
      <c r="E204" s="268"/>
      <c r="F204" s="268"/>
      <c r="G204" s="268"/>
      <c r="H204" s="268"/>
    </row>
    <row r="205" spans="2:8" s="97" customFormat="1">
      <c r="B205" s="136"/>
      <c r="C205" s="267"/>
      <c r="D205" s="268"/>
      <c r="E205" s="268"/>
      <c r="F205" s="268"/>
      <c r="G205" s="268"/>
      <c r="H205" s="268"/>
    </row>
    <row r="206" spans="2:8" s="97" customFormat="1">
      <c r="B206" s="136"/>
      <c r="C206" s="267"/>
      <c r="D206" s="268"/>
      <c r="E206" s="268"/>
      <c r="F206" s="268"/>
      <c r="G206" s="268"/>
      <c r="H206" s="268"/>
    </row>
    <row r="207" spans="2:8" s="94" customFormat="1">
      <c r="B207" s="191" t="s">
        <v>577</v>
      </c>
      <c r="C207" s="192"/>
      <c r="D207" s="193"/>
      <c r="E207" s="193"/>
      <c r="F207" s="193"/>
      <c r="G207" s="193"/>
      <c r="H207" s="193"/>
    </row>
    <row r="208" spans="2:8" s="94" customFormat="1" ht="23.1" customHeight="1">
      <c r="B208" s="461" t="s">
        <v>1068</v>
      </c>
      <c r="C208" s="461"/>
      <c r="D208" s="461"/>
      <c r="E208" s="461"/>
      <c r="F208" s="461"/>
      <c r="G208" s="461"/>
      <c r="H208" s="461"/>
    </row>
    <row r="209" spans="2:8" s="94" customFormat="1" ht="23.1" customHeight="1">
      <c r="B209" s="450" t="s">
        <v>1067</v>
      </c>
      <c r="C209" s="450"/>
      <c r="D209" s="450"/>
      <c r="E209" s="450"/>
      <c r="F209" s="450"/>
      <c r="G209" s="450"/>
      <c r="H209" s="450"/>
    </row>
    <row r="210" spans="2:8" s="94" customFormat="1" ht="23.1" customHeight="1">
      <c r="B210" s="450" t="s">
        <v>1095</v>
      </c>
      <c r="C210" s="450"/>
      <c r="D210" s="450"/>
      <c r="E210" s="450"/>
      <c r="F210" s="450"/>
      <c r="G210" s="450"/>
      <c r="H210" s="450"/>
    </row>
    <row r="211" spans="2:8" s="94" customFormat="1" ht="23.1" customHeight="1">
      <c r="B211" s="450" t="s">
        <v>1096</v>
      </c>
      <c r="C211" s="450"/>
      <c r="D211" s="450"/>
      <c r="E211" s="450"/>
      <c r="F211" s="450"/>
      <c r="G211" s="450"/>
      <c r="H211" s="450"/>
    </row>
    <row r="212" spans="2:8" s="94" customFormat="1" ht="21.15" customHeight="1">
      <c r="B212" s="177"/>
      <c r="C212" s="195"/>
      <c r="D212" s="176"/>
      <c r="E212" s="176"/>
      <c r="F212" s="176"/>
      <c r="G212" s="176"/>
      <c r="H212" s="176"/>
    </row>
    <row r="213" spans="2:8" s="96" customFormat="1">
      <c r="B213" s="457" t="s">
        <v>512</v>
      </c>
      <c r="C213" s="458" t="s">
        <v>513</v>
      </c>
      <c r="D213" s="458"/>
      <c r="E213" s="458"/>
      <c r="F213" s="458"/>
      <c r="G213" s="458"/>
      <c r="H213" s="458"/>
    </row>
    <row r="214" spans="2:8" s="96" customFormat="1">
      <c r="B214" s="457"/>
      <c r="C214" s="196" t="s">
        <v>464</v>
      </c>
      <c r="D214" s="186" t="s">
        <v>502</v>
      </c>
      <c r="E214" s="186" t="s">
        <v>503</v>
      </c>
      <c r="F214" s="187" t="s">
        <v>504</v>
      </c>
      <c r="G214" s="187" t="s">
        <v>505</v>
      </c>
      <c r="H214" s="187" t="s">
        <v>506</v>
      </c>
    </row>
    <row r="215" spans="2:8" s="94" customFormat="1" ht="23.1" customHeight="1">
      <c r="B215" s="221" t="s">
        <v>578</v>
      </c>
      <c r="C215" s="199" t="s">
        <v>579</v>
      </c>
      <c r="D215" s="244">
        <v>20</v>
      </c>
      <c r="E215" s="244">
        <v>20</v>
      </c>
      <c r="F215" s="244">
        <v>20</v>
      </c>
      <c r="G215" s="244">
        <v>20</v>
      </c>
      <c r="H215" s="244">
        <v>20</v>
      </c>
    </row>
    <row r="216" spans="2:8" s="94" customFormat="1" ht="23.1" customHeight="1">
      <c r="B216" s="222" t="s">
        <v>580</v>
      </c>
      <c r="C216" s="187"/>
      <c r="D216" s="245"/>
      <c r="E216" s="245"/>
      <c r="F216" s="245"/>
      <c r="G216" s="245"/>
      <c r="H216" s="245"/>
    </row>
    <row r="217" spans="2:8" s="98" customFormat="1">
      <c r="B217" s="197" t="s">
        <v>581</v>
      </c>
      <c r="C217" s="196" t="s">
        <v>582</v>
      </c>
      <c r="D217" s="246">
        <v>1</v>
      </c>
      <c r="E217" s="246">
        <v>1</v>
      </c>
      <c r="F217" s="246">
        <v>1</v>
      </c>
      <c r="G217" s="246">
        <v>1</v>
      </c>
      <c r="H217" s="246">
        <v>1</v>
      </c>
    </row>
    <row r="218" spans="2:8" s="98" customFormat="1">
      <c r="B218" s="197" t="s">
        <v>583</v>
      </c>
      <c r="C218" s="196" t="s">
        <v>470</v>
      </c>
      <c r="D218" s="246">
        <v>240</v>
      </c>
      <c r="E218" s="246">
        <v>240</v>
      </c>
      <c r="F218" s="246">
        <v>240</v>
      </c>
      <c r="G218" s="246">
        <v>240</v>
      </c>
      <c r="H218" s="246">
        <v>240</v>
      </c>
    </row>
    <row r="219" spans="2:8" s="94" customFormat="1">
      <c r="B219" s="261" t="s">
        <v>584</v>
      </c>
      <c r="C219" s="196" t="s">
        <v>585</v>
      </c>
      <c r="D219" s="263" t="s">
        <v>586</v>
      </c>
      <c r="E219" s="263" t="s">
        <v>586</v>
      </c>
      <c r="F219" s="263" t="s">
        <v>586</v>
      </c>
      <c r="G219" s="263" t="s">
        <v>586</v>
      </c>
      <c r="H219" s="263" t="s">
        <v>586</v>
      </c>
    </row>
    <row r="220" spans="2:8" s="94" customFormat="1" ht="21.15" customHeight="1">
      <c r="B220" s="198" t="s">
        <v>587</v>
      </c>
      <c r="C220" s="199" t="s">
        <v>468</v>
      </c>
      <c r="D220" s="244">
        <v>85</v>
      </c>
      <c r="E220" s="244">
        <v>87</v>
      </c>
      <c r="F220" s="244">
        <v>88</v>
      </c>
      <c r="G220" s="244">
        <v>90</v>
      </c>
      <c r="H220" s="244">
        <v>90</v>
      </c>
    </row>
    <row r="221" spans="2:8" s="94" customFormat="1" ht="21.15" customHeight="1">
      <c r="B221" s="201" t="s">
        <v>588</v>
      </c>
      <c r="C221" s="187"/>
      <c r="D221" s="245"/>
      <c r="E221" s="245"/>
      <c r="F221" s="245"/>
      <c r="G221" s="245"/>
      <c r="H221" s="245"/>
    </row>
    <row r="222" spans="2:8" s="93" customFormat="1">
      <c r="B222" s="205" t="s">
        <v>507</v>
      </c>
      <c r="C222" s="206" t="s">
        <v>508</v>
      </c>
      <c r="D222" s="346">
        <v>4335870</v>
      </c>
      <c r="E222" s="346">
        <f>+E223+E224</f>
        <v>942900</v>
      </c>
      <c r="F222" s="208">
        <f t="shared" ref="F222:H222" si="6">+F223+F224</f>
        <v>0</v>
      </c>
      <c r="G222" s="208">
        <f t="shared" si="6"/>
        <v>0</v>
      </c>
      <c r="H222" s="208">
        <f t="shared" si="6"/>
        <v>0</v>
      </c>
    </row>
    <row r="223" spans="2:8" s="93" customFormat="1">
      <c r="B223" s="205" t="s">
        <v>509</v>
      </c>
      <c r="C223" s="206" t="s">
        <v>508</v>
      </c>
      <c r="D223" s="317">
        <f>D222</f>
        <v>4335870</v>
      </c>
      <c r="E223" s="317">
        <f>สังเขป!J29</f>
        <v>942900</v>
      </c>
      <c r="F223" s="210"/>
      <c r="G223" s="210"/>
      <c r="H223" s="210"/>
    </row>
    <row r="224" spans="2:8" s="97" customFormat="1">
      <c r="B224" s="211" t="s">
        <v>510</v>
      </c>
      <c r="C224" s="2" t="s">
        <v>508</v>
      </c>
      <c r="D224" s="212">
        <v>0</v>
      </c>
      <c r="E224" s="212">
        <v>0</v>
      </c>
      <c r="F224" s="212"/>
      <c r="G224" s="212"/>
      <c r="H224" s="212"/>
    </row>
    <row r="225" spans="2:8" s="97" customFormat="1">
      <c r="B225" s="136"/>
      <c r="C225" s="267"/>
      <c r="D225" s="268"/>
      <c r="E225" s="268"/>
      <c r="F225" s="268"/>
      <c r="G225" s="268"/>
      <c r="H225" s="268"/>
    </row>
    <row r="226" spans="2:8" s="97" customFormat="1">
      <c r="B226" s="136"/>
      <c r="C226" s="267"/>
      <c r="D226" s="268"/>
      <c r="E226" s="268"/>
      <c r="F226" s="268"/>
      <c r="G226" s="268"/>
      <c r="H226" s="268"/>
    </row>
    <row r="227" spans="2:8" s="97" customFormat="1">
      <c r="B227" s="136"/>
      <c r="C227" s="267"/>
      <c r="D227" s="268"/>
      <c r="E227" s="268"/>
      <c r="F227" s="268"/>
      <c r="G227" s="268"/>
      <c r="H227" s="268"/>
    </row>
    <row r="228" spans="2:8" s="94" customFormat="1">
      <c r="B228" s="191" t="s">
        <v>589</v>
      </c>
      <c r="C228" s="192"/>
      <c r="D228" s="193"/>
      <c r="E228" s="193"/>
      <c r="F228" s="193"/>
      <c r="G228" s="193"/>
      <c r="H228" s="193"/>
    </row>
    <row r="229" spans="2:8" s="94" customFormat="1" ht="23.1" customHeight="1">
      <c r="B229" s="461" t="s">
        <v>1097</v>
      </c>
      <c r="C229" s="461"/>
      <c r="D229" s="461"/>
      <c r="E229" s="461"/>
      <c r="F229" s="461"/>
      <c r="G229" s="461"/>
      <c r="H229" s="461"/>
    </row>
    <row r="230" spans="2:8" s="94" customFormat="1" ht="23.1" customHeight="1">
      <c r="B230" s="450" t="s">
        <v>1098</v>
      </c>
      <c r="C230" s="450"/>
      <c r="D230" s="450"/>
      <c r="E230" s="450"/>
      <c r="F230" s="450"/>
      <c r="G230" s="450"/>
      <c r="H230" s="450"/>
    </row>
    <row r="231" spans="2:8" s="94" customFormat="1" ht="23.1" customHeight="1">
      <c r="B231" s="450" t="s">
        <v>1099</v>
      </c>
      <c r="C231" s="450"/>
      <c r="D231" s="450"/>
      <c r="E231" s="450"/>
      <c r="F231" s="450"/>
      <c r="G231" s="450"/>
      <c r="H231" s="450"/>
    </row>
    <row r="232" spans="2:8" s="94" customFormat="1">
      <c r="B232" s="450" t="s">
        <v>1002</v>
      </c>
      <c r="C232" s="450"/>
      <c r="D232" s="450"/>
      <c r="E232" s="450"/>
      <c r="F232" s="450"/>
      <c r="G232" s="450"/>
      <c r="H232" s="450"/>
    </row>
    <row r="233" spans="2:8" s="94" customFormat="1" ht="21.15" customHeight="1">
      <c r="B233" s="194"/>
      <c r="C233" s="194"/>
      <c r="D233" s="194"/>
      <c r="E233" s="194"/>
      <c r="F233" s="194"/>
      <c r="G233" s="194"/>
      <c r="H233" s="194"/>
    </row>
    <row r="234" spans="2:8" s="96" customFormat="1">
      <c r="B234" s="457" t="s">
        <v>512</v>
      </c>
      <c r="C234" s="458" t="s">
        <v>513</v>
      </c>
      <c r="D234" s="458"/>
      <c r="E234" s="458"/>
      <c r="F234" s="458"/>
      <c r="G234" s="458"/>
      <c r="H234" s="458"/>
    </row>
    <row r="235" spans="2:8" s="96" customFormat="1">
      <c r="B235" s="457"/>
      <c r="C235" s="196" t="s">
        <v>464</v>
      </c>
      <c r="D235" s="186" t="s">
        <v>502</v>
      </c>
      <c r="E235" s="186" t="s">
        <v>503</v>
      </c>
      <c r="F235" s="187" t="s">
        <v>504</v>
      </c>
      <c r="G235" s="187" t="s">
        <v>505</v>
      </c>
      <c r="H235" s="187" t="s">
        <v>506</v>
      </c>
    </row>
    <row r="236" spans="2:8" s="94" customFormat="1">
      <c r="B236" s="197" t="s">
        <v>590</v>
      </c>
      <c r="C236" s="196" t="s">
        <v>473</v>
      </c>
      <c r="D236" s="246">
        <v>60225</v>
      </c>
      <c r="E236" s="246">
        <v>60225</v>
      </c>
      <c r="F236" s="246">
        <v>60225</v>
      </c>
      <c r="G236" s="246">
        <v>60225</v>
      </c>
      <c r="H236" s="246">
        <v>60225</v>
      </c>
    </row>
    <row r="237" spans="2:8" s="94" customFormat="1">
      <c r="B237" s="261" t="s">
        <v>591</v>
      </c>
      <c r="C237" s="350" t="s">
        <v>592</v>
      </c>
      <c r="D237" s="264" t="s">
        <v>593</v>
      </c>
      <c r="E237" s="264" t="s">
        <v>593</v>
      </c>
      <c r="F237" s="264" t="s">
        <v>593</v>
      </c>
      <c r="G237" s="264" t="s">
        <v>593</v>
      </c>
      <c r="H237" s="264" t="s">
        <v>593</v>
      </c>
    </row>
    <row r="238" spans="2:8" s="94" customFormat="1">
      <c r="B238" s="261" t="s">
        <v>594</v>
      </c>
      <c r="C238" s="350" t="s">
        <v>592</v>
      </c>
      <c r="D238" s="264" t="s">
        <v>595</v>
      </c>
      <c r="E238" s="264" t="s">
        <v>595</v>
      </c>
      <c r="F238" s="264" t="s">
        <v>595</v>
      </c>
      <c r="G238" s="264" t="s">
        <v>595</v>
      </c>
      <c r="H238" s="264" t="s">
        <v>595</v>
      </c>
    </row>
    <row r="239" spans="2:8" s="94" customFormat="1">
      <c r="B239" s="221" t="s">
        <v>596</v>
      </c>
      <c r="C239" s="199" t="s">
        <v>597</v>
      </c>
      <c r="D239" s="265">
        <v>3</v>
      </c>
      <c r="E239" s="265">
        <v>3</v>
      </c>
      <c r="F239" s="265">
        <v>3</v>
      </c>
      <c r="G239" s="265">
        <v>3</v>
      </c>
      <c r="H239" s="265">
        <v>3</v>
      </c>
    </row>
    <row r="240" spans="2:8" s="94" customFormat="1">
      <c r="B240" s="198" t="s">
        <v>528</v>
      </c>
      <c r="C240" s="199" t="s">
        <v>468</v>
      </c>
      <c r="D240" s="389">
        <v>85</v>
      </c>
      <c r="E240" s="389">
        <v>87</v>
      </c>
      <c r="F240" s="389">
        <v>88</v>
      </c>
      <c r="G240" s="389">
        <v>90</v>
      </c>
      <c r="H240" s="389">
        <v>92</v>
      </c>
    </row>
    <row r="241" spans="2:8" s="94" customFormat="1">
      <c r="B241" s="218" t="s">
        <v>1100</v>
      </c>
      <c r="C241" s="219"/>
      <c r="D241" s="247"/>
      <c r="E241" s="247"/>
      <c r="F241" s="247"/>
      <c r="G241" s="247"/>
      <c r="H241" s="247"/>
    </row>
    <row r="242" spans="2:8" s="94" customFormat="1">
      <c r="B242" s="218" t="s">
        <v>529</v>
      </c>
      <c r="C242" s="219"/>
      <c r="D242" s="247"/>
      <c r="E242" s="247"/>
      <c r="F242" s="247"/>
      <c r="G242" s="247"/>
      <c r="H242" s="247"/>
    </row>
    <row r="243" spans="2:8" s="94" customFormat="1">
      <c r="B243" s="198" t="s">
        <v>598</v>
      </c>
      <c r="C243" s="199" t="s">
        <v>468</v>
      </c>
      <c r="D243" s="389">
        <v>85</v>
      </c>
      <c r="E243" s="389">
        <v>87</v>
      </c>
      <c r="F243" s="389">
        <v>88</v>
      </c>
      <c r="G243" s="389">
        <v>90</v>
      </c>
      <c r="H243" s="389">
        <v>92</v>
      </c>
    </row>
    <row r="244" spans="2:8" s="94" customFormat="1">
      <c r="B244" s="218" t="s">
        <v>599</v>
      </c>
      <c r="C244" s="219"/>
      <c r="D244" s="247"/>
      <c r="E244" s="247"/>
      <c r="F244" s="247"/>
      <c r="G244" s="247"/>
      <c r="H244" s="247"/>
    </row>
    <row r="245" spans="2:8" s="93" customFormat="1">
      <c r="B245" s="205" t="s">
        <v>507</v>
      </c>
      <c r="C245" s="206" t="s">
        <v>508</v>
      </c>
      <c r="D245" s="207">
        <v>9244610</v>
      </c>
      <c r="E245" s="207">
        <f>+E246+E247</f>
        <v>7914150</v>
      </c>
      <c r="F245" s="208">
        <f t="shared" ref="F245:H245" si="7">+F246+F247</f>
        <v>0</v>
      </c>
      <c r="G245" s="208">
        <f t="shared" si="7"/>
        <v>0</v>
      </c>
      <c r="H245" s="208">
        <f t="shared" si="7"/>
        <v>0</v>
      </c>
    </row>
    <row r="246" spans="2:8" s="93" customFormat="1">
      <c r="B246" s="205" t="s">
        <v>509</v>
      </c>
      <c r="C246" s="206" t="s">
        <v>508</v>
      </c>
      <c r="D246" s="209">
        <f>D245</f>
        <v>9244610</v>
      </c>
      <c r="E246" s="209">
        <f>สังเขป!J30</f>
        <v>7914150</v>
      </c>
      <c r="F246" s="210"/>
      <c r="G246" s="210"/>
      <c r="H246" s="210"/>
    </row>
    <row r="247" spans="2:8" s="97" customFormat="1">
      <c r="B247" s="211" t="s">
        <v>510</v>
      </c>
      <c r="C247" s="2" t="s">
        <v>508</v>
      </c>
      <c r="D247" s="212">
        <v>0</v>
      </c>
      <c r="E247" s="212">
        <v>0</v>
      </c>
      <c r="F247" s="212"/>
      <c r="G247" s="212"/>
      <c r="H247" s="212"/>
    </row>
    <row r="248" spans="2:8" s="97" customFormat="1">
      <c r="B248" s="136"/>
      <c r="C248" s="267"/>
      <c r="D248" s="268"/>
      <c r="E248" s="268"/>
      <c r="F248" s="268"/>
      <c r="G248" s="268"/>
      <c r="H248" s="268"/>
    </row>
    <row r="249" spans="2:8" s="97" customFormat="1">
      <c r="B249" s="136"/>
      <c r="C249" s="267"/>
      <c r="D249" s="268"/>
      <c r="E249" s="268"/>
      <c r="F249" s="268"/>
      <c r="G249" s="268"/>
      <c r="H249" s="268"/>
    </row>
    <row r="250" spans="2:8" s="97" customFormat="1">
      <c r="B250" s="136"/>
      <c r="C250" s="267"/>
      <c r="D250" s="268"/>
      <c r="E250" s="268"/>
      <c r="F250" s="268"/>
      <c r="G250" s="268"/>
      <c r="H250" s="268"/>
    </row>
    <row r="251" spans="2:8" s="94" customFormat="1">
      <c r="B251" s="191" t="s">
        <v>600</v>
      </c>
      <c r="C251" s="192"/>
      <c r="D251" s="193"/>
      <c r="E251" s="193"/>
      <c r="F251" s="193"/>
      <c r="G251" s="193"/>
      <c r="H251" s="193"/>
    </row>
    <row r="252" spans="2:8" s="94" customFormat="1" ht="23.1" customHeight="1">
      <c r="B252" s="461" t="s">
        <v>1101</v>
      </c>
      <c r="C252" s="461"/>
      <c r="D252" s="461"/>
      <c r="E252" s="461"/>
      <c r="F252" s="461"/>
      <c r="G252" s="461"/>
      <c r="H252" s="461"/>
    </row>
    <row r="253" spans="2:8" s="94" customFormat="1" ht="23.1" customHeight="1">
      <c r="B253" s="450" t="s">
        <v>1103</v>
      </c>
      <c r="C253" s="450"/>
      <c r="D253" s="450"/>
      <c r="E253" s="450"/>
      <c r="F253" s="450"/>
      <c r="G253" s="450"/>
      <c r="H253" s="450"/>
    </row>
    <row r="254" spans="2:8" s="94" customFormat="1" ht="23.1" customHeight="1">
      <c r="B254" s="450" t="s">
        <v>1102</v>
      </c>
      <c r="C254" s="450"/>
      <c r="D254" s="450"/>
      <c r="E254" s="450"/>
      <c r="F254" s="450"/>
      <c r="G254" s="450"/>
      <c r="H254" s="450"/>
    </row>
    <row r="255" spans="2:8" s="94" customFormat="1">
      <c r="B255" s="450" t="s">
        <v>1003</v>
      </c>
      <c r="C255" s="450"/>
      <c r="D255" s="450"/>
      <c r="E255" s="450"/>
      <c r="F255" s="450"/>
      <c r="G255" s="450"/>
      <c r="H255" s="450"/>
    </row>
    <row r="256" spans="2:8" s="94" customFormat="1">
      <c r="B256" s="177"/>
      <c r="C256" s="195"/>
      <c r="D256" s="176"/>
      <c r="E256" s="176"/>
      <c r="F256" s="176"/>
      <c r="G256" s="176"/>
      <c r="H256" s="176"/>
    </row>
    <row r="257" spans="2:8" s="96" customFormat="1">
      <c r="B257" s="457" t="s">
        <v>512</v>
      </c>
      <c r="C257" s="458" t="s">
        <v>513</v>
      </c>
      <c r="D257" s="458"/>
      <c r="E257" s="458"/>
      <c r="F257" s="458"/>
      <c r="G257" s="458"/>
      <c r="H257" s="458"/>
    </row>
    <row r="258" spans="2:8" s="96" customFormat="1">
      <c r="B258" s="457"/>
      <c r="C258" s="196" t="s">
        <v>464</v>
      </c>
      <c r="D258" s="186" t="s">
        <v>502</v>
      </c>
      <c r="E258" s="186" t="s">
        <v>503</v>
      </c>
      <c r="F258" s="187" t="s">
        <v>504</v>
      </c>
      <c r="G258" s="187" t="s">
        <v>505</v>
      </c>
      <c r="H258" s="187" t="s">
        <v>506</v>
      </c>
    </row>
    <row r="259" spans="2:8" s="94" customFormat="1">
      <c r="B259" s="266" t="s">
        <v>601</v>
      </c>
      <c r="C259" s="196" t="s">
        <v>520</v>
      </c>
      <c r="D259" s="246">
        <v>1000</v>
      </c>
      <c r="E259" s="246">
        <v>1000</v>
      </c>
      <c r="F259" s="246">
        <v>1000</v>
      </c>
      <c r="G259" s="246">
        <v>1000</v>
      </c>
      <c r="H259" s="246">
        <v>1000</v>
      </c>
    </row>
    <row r="260" spans="2:8" s="94" customFormat="1">
      <c r="B260" s="197" t="s">
        <v>602</v>
      </c>
      <c r="C260" s="196" t="s">
        <v>603</v>
      </c>
      <c r="D260" s="246">
        <v>1098</v>
      </c>
      <c r="E260" s="246">
        <v>1129</v>
      </c>
      <c r="F260" s="246">
        <v>1160</v>
      </c>
      <c r="G260" s="246">
        <v>1190</v>
      </c>
      <c r="H260" s="246">
        <v>1190</v>
      </c>
    </row>
    <row r="261" spans="2:8" s="94" customFormat="1">
      <c r="B261" s="197" t="s">
        <v>604</v>
      </c>
      <c r="C261" s="196" t="s">
        <v>605</v>
      </c>
      <c r="D261" s="246">
        <v>87600000</v>
      </c>
      <c r="E261" s="246">
        <v>87600000</v>
      </c>
      <c r="F261" s="246">
        <v>87600000</v>
      </c>
      <c r="G261" s="246">
        <v>87600000</v>
      </c>
      <c r="H261" s="246">
        <v>87600000</v>
      </c>
    </row>
    <row r="262" spans="2:8" s="98" customFormat="1">
      <c r="B262" s="197" t="s">
        <v>606</v>
      </c>
      <c r="C262" s="196" t="s">
        <v>474</v>
      </c>
      <c r="D262" s="246">
        <v>500</v>
      </c>
      <c r="E262" s="246">
        <v>500</v>
      </c>
      <c r="F262" s="246">
        <v>500</v>
      </c>
      <c r="G262" s="246">
        <v>500</v>
      </c>
      <c r="H262" s="246">
        <v>500</v>
      </c>
    </row>
    <row r="263" spans="2:8" s="93" customFormat="1">
      <c r="B263" s="197" t="s">
        <v>607</v>
      </c>
      <c r="C263" s="196" t="s">
        <v>470</v>
      </c>
      <c r="D263" s="246">
        <v>12</v>
      </c>
      <c r="E263" s="246">
        <v>12</v>
      </c>
      <c r="F263" s="246">
        <v>12</v>
      </c>
      <c r="G263" s="246">
        <v>12</v>
      </c>
      <c r="H263" s="246">
        <v>12</v>
      </c>
    </row>
    <row r="264" spans="2:8" s="93" customFormat="1">
      <c r="B264" s="205" t="s">
        <v>507</v>
      </c>
      <c r="C264" s="206" t="s">
        <v>508</v>
      </c>
      <c r="D264" s="207">
        <v>5071900</v>
      </c>
      <c r="E264" s="207">
        <f>+E265+E266</f>
        <v>4632000</v>
      </c>
      <c r="F264" s="208">
        <f t="shared" ref="F264:G264" si="8">+F265+F266</f>
        <v>0</v>
      </c>
      <c r="G264" s="208">
        <f t="shared" si="8"/>
        <v>0</v>
      </c>
      <c r="H264" s="208">
        <f t="shared" ref="H264" si="9">+H265+H266</f>
        <v>0</v>
      </c>
    </row>
    <row r="265" spans="2:8" s="97" customFormat="1">
      <c r="B265" s="205" t="s">
        <v>509</v>
      </c>
      <c r="C265" s="206" t="s">
        <v>508</v>
      </c>
      <c r="D265" s="209">
        <f>D264</f>
        <v>5071900</v>
      </c>
      <c r="E265" s="209">
        <f>สังเขป!J31</f>
        <v>4632000</v>
      </c>
      <c r="F265" s="210"/>
      <c r="G265" s="210"/>
      <c r="H265" s="210"/>
    </row>
    <row r="266" spans="2:8" s="94" customFormat="1">
      <c r="B266" s="211" t="s">
        <v>510</v>
      </c>
      <c r="C266" s="2" t="s">
        <v>508</v>
      </c>
      <c r="D266" s="212">
        <v>0</v>
      </c>
      <c r="E266" s="212">
        <v>0</v>
      </c>
      <c r="F266" s="212"/>
      <c r="G266" s="212"/>
      <c r="H266" s="212"/>
    </row>
    <row r="267" spans="2:8" s="94" customFormat="1">
      <c r="B267" s="136"/>
      <c r="C267" s="267"/>
      <c r="D267" s="268"/>
      <c r="E267" s="268"/>
      <c r="F267" s="268"/>
      <c r="G267" s="268"/>
      <c r="H267" s="268"/>
    </row>
    <row r="268" spans="2:8" s="94" customFormat="1">
      <c r="B268" s="136"/>
      <c r="C268" s="267"/>
      <c r="D268" s="268"/>
      <c r="E268" s="268"/>
      <c r="F268" s="268"/>
      <c r="G268" s="268"/>
      <c r="H268" s="268"/>
    </row>
    <row r="269" spans="2:8" s="94" customFormat="1">
      <c r="B269" s="136"/>
      <c r="C269" s="267"/>
      <c r="D269" s="268"/>
      <c r="E269" s="268"/>
      <c r="F269" s="268"/>
      <c r="G269" s="268"/>
      <c r="H269" s="268"/>
    </row>
    <row r="270" spans="2:8" s="94" customFormat="1">
      <c r="B270" s="136"/>
      <c r="C270" s="267"/>
      <c r="D270" s="268"/>
      <c r="E270" s="268"/>
      <c r="F270" s="268"/>
      <c r="G270" s="268"/>
      <c r="H270" s="268"/>
    </row>
    <row r="271" spans="2:8" s="94" customFormat="1">
      <c r="B271" s="136"/>
      <c r="C271" s="267"/>
      <c r="D271" s="268"/>
      <c r="E271" s="268"/>
      <c r="F271" s="268"/>
      <c r="G271" s="268"/>
      <c r="H271" s="268"/>
    </row>
    <row r="272" spans="2:8" s="94" customFormat="1">
      <c r="B272" s="136"/>
      <c r="C272" s="267"/>
      <c r="D272" s="268"/>
      <c r="E272" s="268"/>
      <c r="F272" s="268"/>
      <c r="G272" s="268"/>
      <c r="H272" s="268"/>
    </row>
    <row r="273" spans="2:8" s="94" customFormat="1">
      <c r="B273" s="191" t="s">
        <v>608</v>
      </c>
      <c r="C273" s="192"/>
      <c r="D273" s="193"/>
      <c r="E273" s="193"/>
      <c r="F273" s="193"/>
      <c r="G273" s="193"/>
      <c r="H273" s="193"/>
    </row>
    <row r="274" spans="2:8" s="94" customFormat="1" ht="23.1" customHeight="1">
      <c r="B274" s="469" t="s">
        <v>1320</v>
      </c>
      <c r="C274" s="461"/>
      <c r="D274" s="461"/>
      <c r="E274" s="461"/>
      <c r="F274" s="461"/>
      <c r="G274" s="461"/>
      <c r="H274" s="461"/>
    </row>
    <row r="275" spans="2:8" s="94" customFormat="1" ht="23.1" customHeight="1">
      <c r="B275" s="450" t="s">
        <v>1321</v>
      </c>
      <c r="C275" s="450"/>
      <c r="D275" s="450"/>
      <c r="E275" s="450"/>
      <c r="F275" s="450"/>
      <c r="G275" s="450"/>
      <c r="H275" s="450"/>
    </row>
    <row r="276" spans="2:8" s="94" customFormat="1" ht="23.1" customHeight="1">
      <c r="B276" s="450" t="s">
        <v>1322</v>
      </c>
      <c r="C276" s="450"/>
      <c r="D276" s="450"/>
      <c r="E276" s="450"/>
      <c r="F276" s="450"/>
      <c r="G276" s="450"/>
      <c r="H276" s="450"/>
    </row>
    <row r="277" spans="2:8" s="94" customFormat="1">
      <c r="B277" s="450" t="s">
        <v>1004</v>
      </c>
      <c r="C277" s="450"/>
      <c r="D277" s="450"/>
      <c r="E277" s="450"/>
      <c r="F277" s="450"/>
      <c r="G277" s="450"/>
      <c r="H277" s="450"/>
    </row>
    <row r="278" spans="2:8" s="94" customFormat="1">
      <c r="B278" s="177"/>
      <c r="C278" s="195"/>
      <c r="D278" s="176"/>
      <c r="E278" s="176"/>
      <c r="F278" s="176"/>
      <c r="G278" s="176"/>
      <c r="H278" s="176"/>
    </row>
    <row r="279" spans="2:8" s="96" customFormat="1">
      <c r="B279" s="457" t="s">
        <v>512</v>
      </c>
      <c r="C279" s="458" t="s">
        <v>513</v>
      </c>
      <c r="D279" s="458"/>
      <c r="E279" s="458"/>
      <c r="F279" s="458"/>
      <c r="G279" s="458"/>
      <c r="H279" s="458"/>
    </row>
    <row r="280" spans="2:8" s="96" customFormat="1">
      <c r="B280" s="457"/>
      <c r="C280" s="196" t="s">
        <v>464</v>
      </c>
      <c r="D280" s="186" t="s">
        <v>502</v>
      </c>
      <c r="E280" s="186" t="s">
        <v>503</v>
      </c>
      <c r="F280" s="187" t="s">
        <v>504</v>
      </c>
      <c r="G280" s="187" t="s">
        <v>505</v>
      </c>
      <c r="H280" s="187" t="s">
        <v>506</v>
      </c>
    </row>
    <row r="281" spans="2:8" s="94" customFormat="1">
      <c r="B281" s="197" t="s">
        <v>609</v>
      </c>
      <c r="C281" s="196" t="s">
        <v>466</v>
      </c>
      <c r="D281" s="246">
        <v>21</v>
      </c>
      <c r="E281" s="246">
        <v>23</v>
      </c>
      <c r="F281" s="246">
        <v>23</v>
      </c>
      <c r="G281" s="246">
        <v>23</v>
      </c>
      <c r="H281" s="246">
        <v>23</v>
      </c>
    </row>
    <row r="282" spans="2:8" s="94" customFormat="1">
      <c r="B282" s="197" t="s">
        <v>325</v>
      </c>
      <c r="C282" s="196" t="s">
        <v>610</v>
      </c>
      <c r="D282" s="246">
        <v>7</v>
      </c>
      <c r="E282" s="246">
        <v>5</v>
      </c>
      <c r="F282" s="246">
        <v>5</v>
      </c>
      <c r="G282" s="246">
        <v>5</v>
      </c>
      <c r="H282" s="246">
        <v>4</v>
      </c>
    </row>
    <row r="283" spans="2:8" s="94" customFormat="1">
      <c r="B283" s="221" t="s">
        <v>611</v>
      </c>
      <c r="C283" s="199" t="s">
        <v>612</v>
      </c>
      <c r="D283" s="269" t="s">
        <v>613</v>
      </c>
      <c r="E283" s="269" t="s">
        <v>613</v>
      </c>
      <c r="F283" s="269" t="s">
        <v>613</v>
      </c>
      <c r="G283" s="269" t="s">
        <v>613</v>
      </c>
      <c r="H283" s="269" t="s">
        <v>613</v>
      </c>
    </row>
    <row r="284" spans="2:8" s="94" customFormat="1">
      <c r="B284" s="222" t="s">
        <v>614</v>
      </c>
      <c r="C284" s="187"/>
      <c r="D284" s="270"/>
      <c r="E284" s="270"/>
      <c r="F284" s="270"/>
      <c r="G284" s="270"/>
      <c r="H284" s="270"/>
    </row>
    <row r="285" spans="2:8" s="93" customFormat="1">
      <c r="B285" s="198" t="s">
        <v>615</v>
      </c>
      <c r="C285" s="199" t="s">
        <v>612</v>
      </c>
      <c r="D285" s="269" t="s">
        <v>613</v>
      </c>
      <c r="E285" s="269" t="s">
        <v>613</v>
      </c>
      <c r="F285" s="269" t="s">
        <v>613</v>
      </c>
      <c r="G285" s="269" t="s">
        <v>613</v>
      </c>
      <c r="H285" s="269" t="s">
        <v>613</v>
      </c>
    </row>
    <row r="286" spans="2:8" s="93" customFormat="1">
      <c r="B286" s="201" t="s">
        <v>616</v>
      </c>
      <c r="C286" s="187"/>
      <c r="D286" s="270"/>
      <c r="E286" s="270"/>
      <c r="F286" s="270"/>
      <c r="G286" s="270"/>
      <c r="H286" s="270"/>
    </row>
    <row r="287" spans="2:8" s="93" customFormat="1">
      <c r="B287" s="205" t="s">
        <v>507</v>
      </c>
      <c r="C287" s="206" t="s">
        <v>508</v>
      </c>
      <c r="D287" s="207">
        <v>1078170</v>
      </c>
      <c r="E287" s="207">
        <f>+E288+E289</f>
        <v>3138510</v>
      </c>
      <c r="F287" s="208">
        <f t="shared" ref="F287:H287" si="10">+F288+F289</f>
        <v>0</v>
      </c>
      <c r="G287" s="208">
        <f t="shared" si="10"/>
        <v>0</v>
      </c>
      <c r="H287" s="208">
        <f t="shared" si="10"/>
        <v>0</v>
      </c>
    </row>
    <row r="288" spans="2:8" s="97" customFormat="1">
      <c r="B288" s="205" t="s">
        <v>509</v>
      </c>
      <c r="C288" s="206" t="s">
        <v>508</v>
      </c>
      <c r="D288" s="209">
        <f>D287</f>
        <v>1078170</v>
      </c>
      <c r="E288" s="209">
        <f>สังเขป!J32</f>
        <v>3138510</v>
      </c>
      <c r="F288" s="210"/>
      <c r="G288" s="210"/>
      <c r="H288" s="210"/>
    </row>
    <row r="289" spans="2:8" s="94" customFormat="1">
      <c r="B289" s="211" t="s">
        <v>510</v>
      </c>
      <c r="C289" s="2" t="s">
        <v>508</v>
      </c>
      <c r="D289" s="212">
        <v>0</v>
      </c>
      <c r="E289" s="212">
        <v>0</v>
      </c>
      <c r="F289" s="212"/>
      <c r="G289" s="212"/>
      <c r="H289" s="212"/>
    </row>
    <row r="290" spans="2:8" s="94" customFormat="1">
      <c r="B290" s="136"/>
      <c r="C290" s="267"/>
      <c r="D290" s="268"/>
      <c r="E290" s="268"/>
      <c r="F290" s="268"/>
      <c r="G290" s="268"/>
      <c r="H290" s="268"/>
    </row>
    <row r="291" spans="2:8" s="94" customFormat="1">
      <c r="B291" s="136"/>
      <c r="C291" s="267"/>
      <c r="D291" s="268"/>
      <c r="E291" s="268"/>
      <c r="F291" s="268"/>
      <c r="G291" s="268"/>
      <c r="H291" s="268"/>
    </row>
    <row r="292" spans="2:8" s="94" customFormat="1">
      <c r="B292" s="136"/>
      <c r="C292" s="267"/>
      <c r="D292" s="268"/>
      <c r="E292" s="268"/>
      <c r="F292" s="268"/>
      <c r="G292" s="268"/>
      <c r="H292" s="268"/>
    </row>
    <row r="293" spans="2:8" s="94" customFormat="1">
      <c r="B293" s="191" t="s">
        <v>617</v>
      </c>
      <c r="C293" s="192"/>
      <c r="D293" s="193"/>
      <c r="E293" s="193"/>
      <c r="F293" s="193"/>
      <c r="G293" s="193"/>
      <c r="H293" s="193"/>
    </row>
    <row r="294" spans="2:8" s="94" customFormat="1" ht="23.1" customHeight="1">
      <c r="B294" s="461" t="s">
        <v>1104</v>
      </c>
      <c r="C294" s="461"/>
      <c r="D294" s="461"/>
      <c r="E294" s="461"/>
      <c r="F294" s="461"/>
      <c r="G294" s="461"/>
      <c r="H294" s="461"/>
    </row>
    <row r="295" spans="2:8" s="94" customFormat="1" ht="23.1" customHeight="1">
      <c r="B295" s="450" t="s">
        <v>1105</v>
      </c>
      <c r="C295" s="450"/>
      <c r="D295" s="450"/>
      <c r="E295" s="450"/>
      <c r="F295" s="450"/>
      <c r="G295" s="450"/>
      <c r="H295" s="450"/>
    </row>
    <row r="296" spans="2:8" s="94" customFormat="1" ht="23.1" customHeight="1">
      <c r="B296" s="450" t="s">
        <v>1107</v>
      </c>
      <c r="C296" s="450"/>
      <c r="D296" s="450"/>
      <c r="E296" s="450"/>
      <c r="F296" s="450"/>
      <c r="G296" s="450"/>
      <c r="H296" s="450"/>
    </row>
    <row r="297" spans="2:8" s="94" customFormat="1" ht="23.1" customHeight="1">
      <c r="B297" s="450" t="s">
        <v>1108</v>
      </c>
      <c r="C297" s="450"/>
      <c r="D297" s="450"/>
      <c r="E297" s="450"/>
      <c r="F297" s="450"/>
      <c r="G297" s="450"/>
      <c r="H297" s="450"/>
    </row>
    <row r="298" spans="2:8" s="94" customFormat="1">
      <c r="B298" s="450" t="s">
        <v>1005</v>
      </c>
      <c r="C298" s="450"/>
      <c r="D298" s="450"/>
      <c r="E298" s="450"/>
      <c r="F298" s="450"/>
      <c r="G298" s="450"/>
      <c r="H298" s="450"/>
    </row>
    <row r="299" spans="2:8" s="94" customFormat="1">
      <c r="B299" s="194"/>
      <c r="C299" s="194"/>
      <c r="D299" s="194"/>
      <c r="E299" s="194"/>
      <c r="F299" s="194"/>
      <c r="G299" s="194"/>
      <c r="H299" s="194"/>
    </row>
    <row r="300" spans="2:8" s="96" customFormat="1">
      <c r="B300" s="457" t="s">
        <v>512</v>
      </c>
      <c r="C300" s="458" t="s">
        <v>513</v>
      </c>
      <c r="D300" s="458"/>
      <c r="E300" s="458"/>
      <c r="F300" s="458"/>
      <c r="G300" s="458"/>
      <c r="H300" s="458"/>
    </row>
    <row r="301" spans="2:8" s="96" customFormat="1">
      <c r="B301" s="457"/>
      <c r="C301" s="196" t="s">
        <v>464</v>
      </c>
      <c r="D301" s="186" t="s">
        <v>502</v>
      </c>
      <c r="E301" s="186" t="s">
        <v>503</v>
      </c>
      <c r="F301" s="187" t="s">
        <v>504</v>
      </c>
      <c r="G301" s="187" t="s">
        <v>505</v>
      </c>
      <c r="H301" s="187" t="s">
        <v>506</v>
      </c>
    </row>
    <row r="302" spans="2:8" s="94" customFormat="1">
      <c r="B302" s="197" t="s">
        <v>618</v>
      </c>
      <c r="C302" s="196" t="s">
        <v>619</v>
      </c>
      <c r="D302" s="271" t="s">
        <v>620</v>
      </c>
      <c r="E302" s="271" t="s">
        <v>620</v>
      </c>
      <c r="F302" s="271" t="s">
        <v>620</v>
      </c>
      <c r="G302" s="271" t="s">
        <v>620</v>
      </c>
      <c r="H302" s="271" t="s">
        <v>620</v>
      </c>
    </row>
    <row r="303" spans="2:8" s="94" customFormat="1" ht="24" customHeight="1">
      <c r="B303" s="198" t="s">
        <v>621</v>
      </c>
      <c r="C303" s="199" t="s">
        <v>622</v>
      </c>
      <c r="D303" s="214">
        <v>0</v>
      </c>
      <c r="E303" s="214">
        <v>0</v>
      </c>
      <c r="F303" s="214">
        <v>0</v>
      </c>
      <c r="G303" s="214">
        <v>0</v>
      </c>
      <c r="H303" s="214">
        <v>0</v>
      </c>
    </row>
    <row r="304" spans="2:8" s="94" customFormat="1">
      <c r="B304" s="201" t="s">
        <v>623</v>
      </c>
      <c r="C304" s="187"/>
      <c r="D304" s="215"/>
      <c r="E304" s="215"/>
      <c r="F304" s="215"/>
      <c r="G304" s="215"/>
      <c r="H304" s="215"/>
    </row>
    <row r="305" spans="2:8" s="94" customFormat="1" ht="23.1" customHeight="1">
      <c r="B305" s="198" t="s">
        <v>624</v>
      </c>
      <c r="C305" s="199" t="s">
        <v>625</v>
      </c>
      <c r="D305" s="389">
        <v>320</v>
      </c>
      <c r="E305" s="389">
        <v>300</v>
      </c>
      <c r="F305" s="389">
        <v>280</v>
      </c>
      <c r="G305" s="389">
        <v>260</v>
      </c>
      <c r="H305" s="389">
        <v>260</v>
      </c>
    </row>
    <row r="306" spans="2:8" s="94" customFormat="1">
      <c r="B306" s="218" t="s">
        <v>626</v>
      </c>
      <c r="C306" s="219"/>
      <c r="D306" s="247"/>
      <c r="E306" s="247"/>
      <c r="F306" s="247"/>
      <c r="G306" s="247"/>
      <c r="H306" s="247"/>
    </row>
    <row r="307" spans="2:8" s="94" customFormat="1">
      <c r="B307" s="221" t="s">
        <v>627</v>
      </c>
      <c r="C307" s="199" t="s">
        <v>622</v>
      </c>
      <c r="D307" s="224" t="s">
        <v>628</v>
      </c>
      <c r="E307" s="224" t="s">
        <v>769</v>
      </c>
      <c r="F307" s="224" t="s">
        <v>769</v>
      </c>
      <c r="G307" s="224" t="s">
        <v>769</v>
      </c>
      <c r="H307" s="224" t="s">
        <v>769</v>
      </c>
    </row>
    <row r="308" spans="2:8" s="94" customFormat="1">
      <c r="B308" s="222" t="s">
        <v>629</v>
      </c>
      <c r="C308" s="187"/>
      <c r="D308" s="225"/>
      <c r="E308" s="225"/>
      <c r="F308" s="225"/>
      <c r="G308" s="225"/>
      <c r="H308" s="225"/>
    </row>
    <row r="309" spans="2:8" s="94" customFormat="1">
      <c r="B309" s="359"/>
      <c r="C309" s="352"/>
      <c r="D309" s="360"/>
      <c r="E309" s="360"/>
      <c r="F309" s="360"/>
      <c r="G309" s="360"/>
      <c r="H309" s="360"/>
    </row>
    <row r="310" spans="2:8" s="94" customFormat="1">
      <c r="B310" s="176"/>
      <c r="C310" s="355"/>
      <c r="D310" s="361"/>
      <c r="E310" s="361"/>
      <c r="F310" s="361"/>
      <c r="G310" s="361"/>
      <c r="H310" s="361"/>
    </row>
    <row r="311" spans="2:8" s="94" customFormat="1">
      <c r="B311" s="457" t="s">
        <v>512</v>
      </c>
      <c r="C311" s="458" t="s">
        <v>513</v>
      </c>
      <c r="D311" s="458"/>
      <c r="E311" s="458"/>
      <c r="F311" s="458"/>
      <c r="G311" s="458"/>
      <c r="H311" s="458"/>
    </row>
    <row r="312" spans="2:8" s="94" customFormat="1">
      <c r="B312" s="457"/>
      <c r="C312" s="196" t="s">
        <v>464</v>
      </c>
      <c r="D312" s="186" t="s">
        <v>502</v>
      </c>
      <c r="E312" s="186" t="s">
        <v>503</v>
      </c>
      <c r="F312" s="187" t="s">
        <v>504</v>
      </c>
      <c r="G312" s="187" t="s">
        <v>505</v>
      </c>
      <c r="H312" s="187" t="s">
        <v>506</v>
      </c>
    </row>
    <row r="313" spans="2:8" s="94" customFormat="1">
      <c r="B313" s="201" t="s">
        <v>630</v>
      </c>
      <c r="C313" s="345" t="s">
        <v>619</v>
      </c>
      <c r="D313" s="270" t="s">
        <v>631</v>
      </c>
      <c r="E313" s="270" t="s">
        <v>631</v>
      </c>
      <c r="F313" s="270" t="s">
        <v>631</v>
      </c>
      <c r="G313" s="270" t="s">
        <v>631</v>
      </c>
      <c r="H313" s="270" t="s">
        <v>631</v>
      </c>
    </row>
    <row r="314" spans="2:8" s="93" customFormat="1">
      <c r="B314" s="197" t="s">
        <v>632</v>
      </c>
      <c r="C314" s="350" t="s">
        <v>619</v>
      </c>
      <c r="D314" s="226" t="s">
        <v>633</v>
      </c>
      <c r="E314" s="226" t="s">
        <v>633</v>
      </c>
      <c r="F314" s="226" t="s">
        <v>633</v>
      </c>
      <c r="G314" s="226" t="s">
        <v>633</v>
      </c>
      <c r="H314" s="226" t="s">
        <v>633</v>
      </c>
    </row>
    <row r="315" spans="2:8" s="93" customFormat="1">
      <c r="B315" s="205" t="s">
        <v>507</v>
      </c>
      <c r="C315" s="206" t="s">
        <v>508</v>
      </c>
      <c r="D315" s="207">
        <v>1514240</v>
      </c>
      <c r="E315" s="207">
        <f>+E316+E317</f>
        <v>127400</v>
      </c>
      <c r="F315" s="208">
        <f t="shared" ref="F315:H315" si="11">+F316+F317</f>
        <v>0</v>
      </c>
      <c r="G315" s="208">
        <f t="shared" si="11"/>
        <v>0</v>
      </c>
      <c r="H315" s="208">
        <f t="shared" si="11"/>
        <v>0</v>
      </c>
    </row>
    <row r="316" spans="2:8" s="97" customFormat="1">
      <c r="B316" s="205" t="s">
        <v>509</v>
      </c>
      <c r="C316" s="206" t="s">
        <v>508</v>
      </c>
      <c r="D316" s="209">
        <f>D315</f>
        <v>1514240</v>
      </c>
      <c r="E316" s="209">
        <f>สังเขป!J33</f>
        <v>127400</v>
      </c>
      <c r="F316" s="210"/>
      <c r="G316" s="210"/>
      <c r="H316" s="210"/>
    </row>
    <row r="317" spans="2:8" s="93" customFormat="1">
      <c r="B317" s="211" t="s">
        <v>510</v>
      </c>
      <c r="C317" s="2" t="s">
        <v>508</v>
      </c>
      <c r="D317" s="212">
        <v>0</v>
      </c>
      <c r="E317" s="212">
        <v>0</v>
      </c>
      <c r="F317" s="212"/>
      <c r="G317" s="212"/>
      <c r="H317" s="212"/>
    </row>
    <row r="318" spans="2:8" s="93" customFormat="1">
      <c r="B318" s="136"/>
      <c r="C318" s="267"/>
      <c r="D318" s="268"/>
      <c r="E318" s="268"/>
      <c r="F318" s="268"/>
      <c r="G318" s="268"/>
      <c r="H318" s="268"/>
    </row>
    <row r="319" spans="2:8" s="93" customFormat="1">
      <c r="B319" s="136"/>
      <c r="C319" s="267"/>
      <c r="D319" s="268"/>
      <c r="E319" s="268"/>
      <c r="F319" s="268"/>
      <c r="G319" s="268"/>
      <c r="H319" s="268"/>
    </row>
    <row r="320" spans="2:8" s="93" customFormat="1">
      <c r="B320" s="136"/>
      <c r="C320" s="267"/>
      <c r="D320" s="268"/>
      <c r="E320" s="268"/>
      <c r="F320" s="268"/>
      <c r="G320" s="268"/>
      <c r="H320" s="268"/>
    </row>
    <row r="321" spans="2:8" s="94" customFormat="1">
      <c r="B321" s="191" t="s">
        <v>634</v>
      </c>
      <c r="C321" s="192"/>
      <c r="D321" s="193"/>
      <c r="E321" s="193"/>
      <c r="F321" s="193"/>
      <c r="G321" s="193"/>
      <c r="H321" s="193"/>
    </row>
    <row r="322" spans="2:8" s="94" customFormat="1" ht="23.1" customHeight="1">
      <c r="B322" s="461" t="s">
        <v>1323</v>
      </c>
      <c r="C322" s="461"/>
      <c r="D322" s="461"/>
      <c r="E322" s="461"/>
      <c r="F322" s="461"/>
      <c r="G322" s="461"/>
      <c r="H322" s="461"/>
    </row>
    <row r="323" spans="2:8" s="94" customFormat="1" ht="23.1" customHeight="1">
      <c r="B323" s="459" t="s">
        <v>1321</v>
      </c>
      <c r="C323" s="459"/>
      <c r="D323" s="459"/>
      <c r="E323" s="459"/>
      <c r="F323" s="459"/>
      <c r="G323" s="459"/>
      <c r="H323" s="459"/>
    </row>
    <row r="324" spans="2:8" s="94" customFormat="1" ht="23.1" customHeight="1">
      <c r="B324" s="459" t="s">
        <v>1324</v>
      </c>
      <c r="C324" s="459"/>
      <c r="D324" s="459"/>
      <c r="E324" s="459"/>
      <c r="F324" s="459"/>
      <c r="G324" s="459"/>
      <c r="H324" s="459"/>
    </row>
    <row r="325" spans="2:8" s="94" customFormat="1" ht="21" customHeight="1">
      <c r="B325" s="450" t="s">
        <v>1006</v>
      </c>
      <c r="C325" s="450"/>
      <c r="D325" s="450"/>
      <c r="E325" s="450"/>
      <c r="F325" s="450"/>
      <c r="G325" s="450"/>
      <c r="H325" s="450"/>
    </row>
    <row r="326" spans="2:8" s="94" customFormat="1">
      <c r="B326" s="194"/>
      <c r="C326" s="194"/>
      <c r="D326" s="194"/>
      <c r="E326" s="194"/>
      <c r="F326" s="194"/>
      <c r="G326" s="194"/>
      <c r="H326" s="194"/>
    </row>
    <row r="327" spans="2:8" s="96" customFormat="1">
      <c r="B327" s="457" t="s">
        <v>512</v>
      </c>
      <c r="C327" s="458" t="s">
        <v>513</v>
      </c>
      <c r="D327" s="458"/>
      <c r="E327" s="458"/>
      <c r="F327" s="458"/>
      <c r="G327" s="458"/>
      <c r="H327" s="458"/>
    </row>
    <row r="328" spans="2:8" s="96" customFormat="1">
      <c r="B328" s="457"/>
      <c r="C328" s="196" t="s">
        <v>464</v>
      </c>
      <c r="D328" s="186" t="s">
        <v>502</v>
      </c>
      <c r="E328" s="186" t="s">
        <v>503</v>
      </c>
      <c r="F328" s="187" t="s">
        <v>504</v>
      </c>
      <c r="G328" s="187" t="s">
        <v>505</v>
      </c>
      <c r="H328" s="187" t="s">
        <v>506</v>
      </c>
    </row>
    <row r="329" spans="2:8" s="94" customFormat="1">
      <c r="B329" s="261" t="s">
        <v>635</v>
      </c>
      <c r="C329" s="196" t="s">
        <v>466</v>
      </c>
      <c r="D329" s="246">
        <v>580</v>
      </c>
      <c r="E329" s="246">
        <v>530</v>
      </c>
      <c r="F329" s="246">
        <v>510</v>
      </c>
      <c r="G329" s="246">
        <v>500</v>
      </c>
      <c r="H329" s="246">
        <v>500</v>
      </c>
    </row>
    <row r="330" spans="2:8" s="94" customFormat="1">
      <c r="B330" s="261" t="s">
        <v>636</v>
      </c>
      <c r="C330" s="196" t="s">
        <v>637</v>
      </c>
      <c r="D330" s="246">
        <v>12</v>
      </c>
      <c r="E330" s="246">
        <v>12</v>
      </c>
      <c r="F330" s="246">
        <v>12</v>
      </c>
      <c r="G330" s="246">
        <v>12</v>
      </c>
      <c r="H330" s="246">
        <v>12</v>
      </c>
    </row>
    <row r="331" spans="2:8" s="93" customFormat="1" ht="21" customHeight="1">
      <c r="B331" s="198" t="s">
        <v>638</v>
      </c>
      <c r="C331" s="199" t="s">
        <v>96</v>
      </c>
      <c r="D331" s="244">
        <v>25</v>
      </c>
      <c r="E331" s="244">
        <v>30</v>
      </c>
      <c r="F331" s="244">
        <v>30</v>
      </c>
      <c r="G331" s="244">
        <v>30</v>
      </c>
      <c r="H331" s="244">
        <v>30</v>
      </c>
    </row>
    <row r="332" spans="2:8" s="93" customFormat="1" ht="18.899999999999999" customHeight="1">
      <c r="B332" s="201" t="s">
        <v>639</v>
      </c>
      <c r="C332" s="187"/>
      <c r="D332" s="245"/>
      <c r="E332" s="245"/>
      <c r="F332" s="245"/>
      <c r="G332" s="245"/>
      <c r="H332" s="245"/>
    </row>
    <row r="333" spans="2:8" s="93" customFormat="1">
      <c r="B333" s="205" t="s">
        <v>507</v>
      </c>
      <c r="C333" s="206" t="s">
        <v>508</v>
      </c>
      <c r="D333" s="207">
        <v>1224080</v>
      </c>
      <c r="E333" s="207">
        <f>+E334+E335</f>
        <v>1881300</v>
      </c>
      <c r="F333" s="208">
        <f t="shared" ref="F333:H333" si="12">+F334+F335</f>
        <v>0</v>
      </c>
      <c r="G333" s="208">
        <f t="shared" si="12"/>
        <v>0</v>
      </c>
      <c r="H333" s="208">
        <f t="shared" si="12"/>
        <v>0</v>
      </c>
    </row>
    <row r="334" spans="2:8" s="97" customFormat="1">
      <c r="B334" s="205" t="s">
        <v>509</v>
      </c>
      <c r="C334" s="206" t="s">
        <v>508</v>
      </c>
      <c r="D334" s="209">
        <f>D333</f>
        <v>1224080</v>
      </c>
      <c r="E334" s="209">
        <f>สังเขป!J34</f>
        <v>1881300</v>
      </c>
      <c r="F334" s="210"/>
      <c r="G334" s="210"/>
      <c r="H334" s="210"/>
    </row>
    <row r="335" spans="2:8" s="93" customFormat="1">
      <c r="B335" s="211" t="s">
        <v>510</v>
      </c>
      <c r="C335" s="2" t="s">
        <v>508</v>
      </c>
      <c r="D335" s="212">
        <v>0</v>
      </c>
      <c r="E335" s="212">
        <v>0</v>
      </c>
      <c r="F335" s="212"/>
      <c r="G335" s="212"/>
      <c r="H335" s="212"/>
    </row>
    <row r="336" spans="2:8" s="93" customFormat="1">
      <c r="B336" s="136"/>
      <c r="C336" s="267"/>
      <c r="D336" s="268"/>
      <c r="E336" s="268"/>
      <c r="F336" s="268"/>
      <c r="G336" s="268"/>
      <c r="H336" s="268"/>
    </row>
    <row r="337" spans="2:8" s="93" customFormat="1">
      <c r="B337" s="136"/>
      <c r="C337" s="267"/>
      <c r="D337" s="268"/>
      <c r="E337" s="268"/>
      <c r="F337" s="268"/>
      <c r="G337" s="268"/>
      <c r="H337" s="268"/>
    </row>
    <row r="338" spans="2:8" s="93" customFormat="1">
      <c r="B338" s="136"/>
      <c r="C338" s="267"/>
      <c r="D338" s="268"/>
      <c r="E338" s="268"/>
      <c r="F338" s="268"/>
      <c r="G338" s="268"/>
      <c r="H338" s="268"/>
    </row>
    <row r="339" spans="2:8" s="94" customFormat="1">
      <c r="B339" s="191" t="s">
        <v>640</v>
      </c>
      <c r="C339" s="192"/>
      <c r="D339" s="193"/>
      <c r="E339" s="193"/>
      <c r="F339" s="193"/>
      <c r="G339" s="191"/>
      <c r="H339" s="193"/>
    </row>
    <row r="340" spans="2:8" s="94" customFormat="1" ht="23.1" customHeight="1">
      <c r="B340" s="461" t="s">
        <v>1109</v>
      </c>
      <c r="C340" s="461"/>
      <c r="D340" s="461"/>
      <c r="E340" s="461"/>
      <c r="F340" s="461"/>
      <c r="G340" s="461"/>
      <c r="H340" s="461"/>
    </row>
    <row r="341" spans="2:8" s="94" customFormat="1" ht="23.1" customHeight="1">
      <c r="B341" s="450" t="s">
        <v>1110</v>
      </c>
      <c r="C341" s="450"/>
      <c r="D341" s="450"/>
      <c r="E341" s="450"/>
      <c r="F341" s="450"/>
      <c r="G341" s="450"/>
      <c r="H341" s="450"/>
    </row>
    <row r="342" spans="2:8" s="94" customFormat="1" ht="23.1" customHeight="1">
      <c r="B342" s="450" t="s">
        <v>1111</v>
      </c>
      <c r="C342" s="450"/>
      <c r="D342" s="450"/>
      <c r="E342" s="450"/>
      <c r="F342" s="450"/>
      <c r="G342" s="450"/>
      <c r="H342" s="450"/>
    </row>
    <row r="343" spans="2:8" s="94" customFormat="1" ht="23.1" customHeight="1">
      <c r="B343" s="460" t="s">
        <v>1112</v>
      </c>
      <c r="C343" s="450"/>
      <c r="D343" s="450"/>
      <c r="E343" s="450"/>
      <c r="F343" s="450"/>
      <c r="G343" s="450"/>
      <c r="H343" s="450"/>
    </row>
    <row r="344" spans="2:8" s="94" customFormat="1" ht="23.1" customHeight="1">
      <c r="B344" s="450" t="s">
        <v>1113</v>
      </c>
      <c r="C344" s="450"/>
      <c r="D344" s="450"/>
      <c r="E344" s="450"/>
      <c r="F344" s="450"/>
      <c r="G344" s="450"/>
      <c r="H344" s="450"/>
    </row>
    <row r="345" spans="2:8" s="94" customFormat="1" ht="23.1" customHeight="1">
      <c r="B345" s="194"/>
      <c r="C345" s="194"/>
      <c r="D345" s="194"/>
      <c r="E345" s="194"/>
      <c r="F345" s="194"/>
      <c r="G345" s="194"/>
      <c r="H345" s="194"/>
    </row>
    <row r="346" spans="2:8" s="94" customFormat="1" ht="23.1" customHeight="1">
      <c r="B346" s="194"/>
      <c r="C346" s="194"/>
      <c r="D346" s="194"/>
      <c r="E346" s="194"/>
      <c r="F346" s="194"/>
      <c r="G346" s="194"/>
      <c r="H346" s="194"/>
    </row>
    <row r="347" spans="2:8" s="94" customFormat="1" ht="23.1" customHeight="1">
      <c r="B347" s="194"/>
      <c r="C347" s="194"/>
      <c r="D347" s="194"/>
      <c r="E347" s="194"/>
      <c r="F347" s="194"/>
      <c r="G347" s="194"/>
      <c r="H347" s="194"/>
    </row>
    <row r="348" spans="2:8" s="94" customFormat="1" ht="23.1" customHeight="1">
      <c r="B348" s="194"/>
      <c r="C348" s="194"/>
      <c r="D348" s="194"/>
      <c r="E348" s="194"/>
      <c r="F348" s="194"/>
      <c r="G348" s="194"/>
      <c r="H348" s="194"/>
    </row>
    <row r="349" spans="2:8" s="94" customFormat="1" ht="23.1" customHeight="1">
      <c r="B349" s="194"/>
      <c r="C349" s="194"/>
      <c r="D349" s="194"/>
      <c r="E349" s="194"/>
      <c r="F349" s="194"/>
      <c r="G349" s="194"/>
      <c r="H349" s="194"/>
    </row>
    <row r="350" spans="2:8" s="94" customFormat="1" ht="23.1" customHeight="1">
      <c r="B350" s="194"/>
      <c r="C350" s="194"/>
      <c r="D350" s="194"/>
      <c r="E350" s="194"/>
      <c r="F350" s="194"/>
      <c r="G350" s="194"/>
      <c r="H350" s="194"/>
    </row>
    <row r="351" spans="2:8" s="96" customFormat="1">
      <c r="B351" s="457" t="s">
        <v>512</v>
      </c>
      <c r="C351" s="458" t="s">
        <v>513</v>
      </c>
      <c r="D351" s="458"/>
      <c r="E351" s="458"/>
      <c r="F351" s="458"/>
      <c r="G351" s="458"/>
      <c r="H351" s="458"/>
    </row>
    <row r="352" spans="2:8" s="96" customFormat="1">
      <c r="B352" s="457"/>
      <c r="C352" s="196" t="s">
        <v>464</v>
      </c>
      <c r="D352" s="186" t="s">
        <v>502</v>
      </c>
      <c r="E352" s="186" t="s">
        <v>503</v>
      </c>
      <c r="F352" s="187" t="s">
        <v>504</v>
      </c>
      <c r="G352" s="187" t="s">
        <v>505</v>
      </c>
      <c r="H352" s="187" t="s">
        <v>506</v>
      </c>
    </row>
    <row r="353" spans="2:8" s="94" customFormat="1">
      <c r="B353" s="335" t="s">
        <v>642</v>
      </c>
      <c r="C353" s="199" t="s">
        <v>474</v>
      </c>
      <c r="D353" s="244">
        <v>170</v>
      </c>
      <c r="E353" s="244">
        <v>185</v>
      </c>
      <c r="F353" s="244">
        <v>170</v>
      </c>
      <c r="G353" s="244">
        <v>170</v>
      </c>
      <c r="H353" s="244">
        <v>170</v>
      </c>
    </row>
    <row r="354" spans="2:8" s="94" customFormat="1" ht="23.1" customHeight="1">
      <c r="B354" s="198" t="s">
        <v>643</v>
      </c>
      <c r="C354" s="199" t="s">
        <v>644</v>
      </c>
      <c r="D354" s="216">
        <v>75</v>
      </c>
      <c r="E354" s="216">
        <v>85</v>
      </c>
      <c r="F354" s="216">
        <v>95</v>
      </c>
      <c r="G354" s="216">
        <v>105</v>
      </c>
      <c r="H354" s="216">
        <v>110</v>
      </c>
    </row>
    <row r="355" spans="2:8" s="94" customFormat="1" ht="23.1" customHeight="1">
      <c r="B355" s="218" t="s">
        <v>645</v>
      </c>
      <c r="C355" s="219"/>
      <c r="D355" s="220"/>
      <c r="E355" s="220"/>
      <c r="F355" s="220"/>
      <c r="G355" s="220"/>
      <c r="H355" s="220"/>
    </row>
    <row r="356" spans="2:8" s="94" customFormat="1">
      <c r="B356" s="198" t="s">
        <v>646</v>
      </c>
      <c r="C356" s="199" t="s">
        <v>474</v>
      </c>
      <c r="D356" s="244">
        <v>47</v>
      </c>
      <c r="E356" s="244">
        <v>50</v>
      </c>
      <c r="F356" s="244">
        <v>60</v>
      </c>
      <c r="G356" s="244">
        <v>50</v>
      </c>
      <c r="H356" s="244">
        <v>50</v>
      </c>
    </row>
    <row r="357" spans="2:8" s="94" customFormat="1">
      <c r="B357" s="201" t="s">
        <v>647</v>
      </c>
      <c r="C357" s="187"/>
      <c r="D357" s="245"/>
      <c r="E357" s="245"/>
      <c r="F357" s="245"/>
      <c r="G357" s="245"/>
      <c r="H357" s="245"/>
    </row>
    <row r="358" spans="2:8" s="94" customFormat="1">
      <c r="B358" s="198" t="s">
        <v>648</v>
      </c>
      <c r="C358" s="199" t="s">
        <v>474</v>
      </c>
      <c r="D358" s="214">
        <f>10+10</f>
        <v>20</v>
      </c>
      <c r="E358" s="214">
        <f>15+12</f>
        <v>27</v>
      </c>
      <c r="F358" s="214">
        <f>15+15</f>
        <v>30</v>
      </c>
      <c r="G358" s="214">
        <f>20+18</f>
        <v>38</v>
      </c>
      <c r="H358" s="214">
        <v>38</v>
      </c>
    </row>
    <row r="359" spans="2:8" s="94" customFormat="1">
      <c r="B359" s="218" t="s">
        <v>649</v>
      </c>
      <c r="C359" s="219"/>
      <c r="D359" s="260"/>
      <c r="E359" s="260"/>
      <c r="F359" s="260"/>
      <c r="G359" s="260"/>
      <c r="H359" s="260"/>
    </row>
    <row r="360" spans="2:8" s="94" customFormat="1">
      <c r="B360" s="218" t="s">
        <v>650</v>
      </c>
      <c r="C360" s="219"/>
      <c r="D360" s="260"/>
      <c r="E360" s="260"/>
      <c r="F360" s="260"/>
      <c r="G360" s="260"/>
      <c r="H360" s="260"/>
    </row>
    <row r="361" spans="2:8" s="94" customFormat="1" ht="24" customHeight="1">
      <c r="B361" s="198" t="s">
        <v>651</v>
      </c>
      <c r="C361" s="199" t="s">
        <v>470</v>
      </c>
      <c r="D361" s="244">
        <v>45</v>
      </c>
      <c r="E361" s="244">
        <v>50</v>
      </c>
      <c r="F361" s="244">
        <v>60</v>
      </c>
      <c r="G361" s="244">
        <v>60</v>
      </c>
      <c r="H361" s="244">
        <v>70</v>
      </c>
    </row>
    <row r="362" spans="2:8" s="94" customFormat="1">
      <c r="B362" s="201" t="s">
        <v>652</v>
      </c>
      <c r="C362" s="187"/>
      <c r="D362" s="245"/>
      <c r="E362" s="245"/>
      <c r="F362" s="245"/>
      <c r="G362" s="245"/>
      <c r="H362" s="245"/>
    </row>
    <row r="363" spans="2:8" s="93" customFormat="1">
      <c r="B363" s="198" t="s">
        <v>653</v>
      </c>
      <c r="C363" s="199" t="s">
        <v>470</v>
      </c>
      <c r="D363" s="244">
        <v>5</v>
      </c>
      <c r="E363" s="244">
        <v>10</v>
      </c>
      <c r="F363" s="244">
        <v>20</v>
      </c>
      <c r="G363" s="244">
        <v>15</v>
      </c>
      <c r="H363" s="244">
        <v>30</v>
      </c>
    </row>
    <row r="364" spans="2:8" s="93" customFormat="1">
      <c r="B364" s="201" t="s">
        <v>641</v>
      </c>
      <c r="C364" s="187"/>
      <c r="D364" s="245"/>
      <c r="E364" s="245"/>
      <c r="F364" s="245"/>
      <c r="G364" s="245"/>
      <c r="H364" s="245"/>
    </row>
    <row r="365" spans="2:8" s="93" customFormat="1">
      <c r="B365" s="205" t="s">
        <v>507</v>
      </c>
      <c r="C365" s="206" t="s">
        <v>508</v>
      </c>
      <c r="D365" s="207">
        <v>3256080</v>
      </c>
      <c r="E365" s="207">
        <f>+E366+E367</f>
        <v>3091000</v>
      </c>
      <c r="F365" s="208">
        <f t="shared" ref="F365:H365" si="13">+F366+F367</f>
        <v>0</v>
      </c>
      <c r="G365" s="208">
        <f t="shared" si="13"/>
        <v>0</v>
      </c>
      <c r="H365" s="208">
        <f t="shared" si="13"/>
        <v>0</v>
      </c>
    </row>
    <row r="366" spans="2:8" s="97" customFormat="1">
      <c r="B366" s="205" t="s">
        <v>509</v>
      </c>
      <c r="C366" s="206" t="s">
        <v>508</v>
      </c>
      <c r="D366" s="209">
        <f>D365</f>
        <v>3256080</v>
      </c>
      <c r="E366" s="209">
        <f>สังเขป!J35</f>
        <v>3091000</v>
      </c>
      <c r="F366" s="210"/>
      <c r="G366" s="210"/>
      <c r="H366" s="210"/>
    </row>
    <row r="367" spans="2:8" s="94" customFormat="1">
      <c r="B367" s="211" t="s">
        <v>510</v>
      </c>
      <c r="C367" s="2" t="s">
        <v>508</v>
      </c>
      <c r="D367" s="212">
        <v>0</v>
      </c>
      <c r="E367" s="212">
        <v>0</v>
      </c>
      <c r="F367" s="212"/>
      <c r="G367" s="212"/>
      <c r="H367" s="212"/>
    </row>
    <row r="368" spans="2:8" s="94" customFormat="1">
      <c r="B368" s="136"/>
      <c r="C368" s="267"/>
      <c r="D368" s="268"/>
      <c r="E368" s="268"/>
      <c r="F368" s="268"/>
      <c r="G368" s="268"/>
      <c r="H368" s="268"/>
    </row>
    <row r="369" spans="2:8" s="94" customFormat="1">
      <c r="B369" s="136"/>
      <c r="C369" s="267"/>
      <c r="D369" s="268"/>
      <c r="E369" s="268"/>
      <c r="F369" s="268"/>
      <c r="G369" s="268"/>
      <c r="H369" s="268"/>
    </row>
    <row r="370" spans="2:8" s="94" customFormat="1">
      <c r="B370" s="136"/>
      <c r="C370" s="267"/>
      <c r="D370" s="268"/>
      <c r="E370" s="268"/>
      <c r="F370" s="268"/>
      <c r="G370" s="268"/>
      <c r="H370" s="268"/>
    </row>
    <row r="371" spans="2:8" s="94" customFormat="1">
      <c r="B371" s="191" t="s">
        <v>654</v>
      </c>
      <c r="C371" s="192"/>
      <c r="D371" s="193"/>
      <c r="E371" s="193"/>
      <c r="F371" s="193"/>
      <c r="G371" s="193"/>
      <c r="H371" s="193"/>
    </row>
    <row r="372" spans="2:8" s="94" customFormat="1" ht="23.1" customHeight="1">
      <c r="B372" s="461" t="s">
        <v>1325</v>
      </c>
      <c r="C372" s="461"/>
      <c r="D372" s="461"/>
      <c r="E372" s="461"/>
      <c r="F372" s="461"/>
      <c r="G372" s="461"/>
      <c r="H372" s="461"/>
    </row>
    <row r="373" spans="2:8" s="94" customFormat="1" ht="23.1" customHeight="1">
      <c r="B373" s="450" t="s">
        <v>1326</v>
      </c>
      <c r="C373" s="450"/>
      <c r="D373" s="450"/>
      <c r="E373" s="450"/>
      <c r="F373" s="450"/>
      <c r="G373" s="450"/>
      <c r="H373" s="450"/>
    </row>
    <row r="374" spans="2:8" s="94" customFormat="1" ht="23.1" customHeight="1">
      <c r="B374" s="450" t="s">
        <v>1125</v>
      </c>
      <c r="C374" s="450"/>
      <c r="D374" s="450"/>
      <c r="E374" s="450"/>
      <c r="F374" s="450"/>
      <c r="G374" s="450"/>
      <c r="H374" s="450"/>
    </row>
    <row r="375" spans="2:8" s="94" customFormat="1" ht="23.1" customHeight="1">
      <c r="B375" s="450" t="s">
        <v>1126</v>
      </c>
      <c r="C375" s="450"/>
      <c r="D375" s="450"/>
      <c r="E375" s="450"/>
      <c r="F375" s="450"/>
      <c r="G375" s="450"/>
      <c r="H375" s="450"/>
    </row>
    <row r="376" spans="2:8" s="94" customFormat="1" ht="23.1" customHeight="1">
      <c r="B376" s="194"/>
      <c r="C376" s="194"/>
      <c r="D376" s="194"/>
      <c r="E376" s="194"/>
      <c r="F376" s="194"/>
      <c r="G376" s="194"/>
      <c r="H376" s="194"/>
    </row>
    <row r="377" spans="2:8" s="96" customFormat="1">
      <c r="B377" s="457" t="s">
        <v>512</v>
      </c>
      <c r="C377" s="458" t="s">
        <v>513</v>
      </c>
      <c r="D377" s="458"/>
      <c r="E377" s="458"/>
      <c r="F377" s="458"/>
      <c r="G377" s="458"/>
      <c r="H377" s="458"/>
    </row>
    <row r="378" spans="2:8" s="96" customFormat="1">
      <c r="B378" s="457"/>
      <c r="C378" s="196" t="s">
        <v>464</v>
      </c>
      <c r="D378" s="186" t="s">
        <v>502</v>
      </c>
      <c r="E378" s="186" t="s">
        <v>503</v>
      </c>
      <c r="F378" s="187" t="s">
        <v>504</v>
      </c>
      <c r="G378" s="187" t="s">
        <v>505</v>
      </c>
      <c r="H378" s="187" t="s">
        <v>506</v>
      </c>
    </row>
    <row r="379" spans="2:8" s="94" customFormat="1">
      <c r="B379" s="197" t="s">
        <v>655</v>
      </c>
      <c r="C379" s="196" t="s">
        <v>470</v>
      </c>
      <c r="D379" s="246">
        <v>130</v>
      </c>
      <c r="E379" s="246">
        <v>140</v>
      </c>
      <c r="F379" s="246">
        <v>150</v>
      </c>
      <c r="G379" s="246">
        <v>160</v>
      </c>
      <c r="H379" s="246">
        <v>200</v>
      </c>
    </row>
    <row r="380" spans="2:8" s="94" customFormat="1">
      <c r="B380" s="197" t="s">
        <v>656</v>
      </c>
      <c r="C380" s="196" t="s">
        <v>657</v>
      </c>
      <c r="D380" s="246">
        <v>160</v>
      </c>
      <c r="E380" s="246">
        <v>165</v>
      </c>
      <c r="F380" s="246">
        <v>170</v>
      </c>
      <c r="G380" s="246">
        <v>175</v>
      </c>
      <c r="H380" s="246">
        <v>200</v>
      </c>
    </row>
    <row r="381" spans="2:8" s="94" customFormat="1">
      <c r="B381" s="198" t="s">
        <v>658</v>
      </c>
      <c r="C381" s="199" t="s">
        <v>657</v>
      </c>
      <c r="D381" s="216">
        <v>70</v>
      </c>
      <c r="E381" s="216">
        <v>50</v>
      </c>
      <c r="F381" s="216">
        <v>40</v>
      </c>
      <c r="G381" s="216">
        <v>30</v>
      </c>
      <c r="H381" s="216">
        <v>50</v>
      </c>
    </row>
    <row r="382" spans="2:8" s="94" customFormat="1">
      <c r="B382" s="218" t="s">
        <v>1033</v>
      </c>
      <c r="C382" s="219"/>
      <c r="D382" s="220"/>
      <c r="E382" s="220"/>
      <c r="F382" s="220"/>
      <c r="G382" s="220"/>
      <c r="H382" s="220"/>
    </row>
    <row r="383" spans="2:8" s="94" customFormat="1">
      <c r="B383" s="218" t="s">
        <v>1034</v>
      </c>
      <c r="C383" s="219"/>
      <c r="D383" s="220"/>
      <c r="E383" s="220"/>
      <c r="F383" s="220"/>
      <c r="G383" s="220"/>
      <c r="H383" s="220"/>
    </row>
    <row r="384" spans="2:8" s="94" customFormat="1">
      <c r="B384" s="201" t="s">
        <v>1035</v>
      </c>
      <c r="C384" s="187"/>
      <c r="D384" s="217"/>
      <c r="E384" s="217"/>
      <c r="F384" s="217"/>
      <c r="G384" s="217"/>
      <c r="H384" s="217"/>
    </row>
    <row r="385" spans="2:8" s="94" customFormat="1">
      <c r="B385" s="198" t="s">
        <v>658</v>
      </c>
      <c r="C385" s="199" t="s">
        <v>470</v>
      </c>
      <c r="D385" s="216">
        <v>10</v>
      </c>
      <c r="E385" s="216">
        <v>10</v>
      </c>
      <c r="F385" s="216">
        <v>8</v>
      </c>
      <c r="G385" s="216">
        <v>6</v>
      </c>
      <c r="H385" s="216">
        <v>8</v>
      </c>
    </row>
    <row r="386" spans="2:8" s="94" customFormat="1">
      <c r="B386" s="218" t="s">
        <v>659</v>
      </c>
      <c r="C386" s="219"/>
      <c r="D386" s="220"/>
      <c r="E386" s="220"/>
      <c r="F386" s="220"/>
      <c r="G386" s="220"/>
      <c r="H386" s="220"/>
    </row>
    <row r="387" spans="2:8" s="94" customFormat="1">
      <c r="B387" s="201" t="s">
        <v>660</v>
      </c>
      <c r="C387" s="187"/>
      <c r="D387" s="217"/>
      <c r="E387" s="217"/>
      <c r="F387" s="217"/>
      <c r="G387" s="217"/>
      <c r="H387" s="217"/>
    </row>
    <row r="388" spans="2:8" s="94" customFormat="1">
      <c r="B388" s="351"/>
      <c r="C388" s="352"/>
      <c r="D388" s="353"/>
      <c r="E388" s="353"/>
      <c r="F388" s="353"/>
      <c r="G388" s="353"/>
      <c r="H388" s="353"/>
    </row>
    <row r="389" spans="2:8" s="94" customFormat="1">
      <c r="B389" s="177"/>
      <c r="C389" s="355"/>
      <c r="D389" s="358"/>
      <c r="E389" s="358"/>
      <c r="F389" s="358"/>
      <c r="G389" s="358"/>
      <c r="H389" s="358"/>
    </row>
    <row r="390" spans="2:8" s="94" customFormat="1">
      <c r="B390" s="457" t="s">
        <v>512</v>
      </c>
      <c r="C390" s="458" t="s">
        <v>513</v>
      </c>
      <c r="D390" s="458"/>
      <c r="E390" s="458"/>
      <c r="F390" s="458"/>
      <c r="G390" s="458"/>
      <c r="H390" s="458"/>
    </row>
    <row r="391" spans="2:8" s="94" customFormat="1">
      <c r="B391" s="457"/>
      <c r="C391" s="196" t="s">
        <v>464</v>
      </c>
      <c r="D391" s="186" t="s">
        <v>502</v>
      </c>
      <c r="E391" s="186" t="s">
        <v>503</v>
      </c>
      <c r="F391" s="187" t="s">
        <v>504</v>
      </c>
      <c r="G391" s="187" t="s">
        <v>505</v>
      </c>
      <c r="H391" s="187" t="s">
        <v>506</v>
      </c>
    </row>
    <row r="392" spans="2:8" s="93" customFormat="1">
      <c r="B392" s="218" t="s">
        <v>661</v>
      </c>
      <c r="C392" s="219" t="s">
        <v>466</v>
      </c>
      <c r="D392" s="220">
        <v>60</v>
      </c>
      <c r="E392" s="220">
        <v>40</v>
      </c>
      <c r="F392" s="220">
        <v>30</v>
      </c>
      <c r="G392" s="220">
        <v>10</v>
      </c>
      <c r="H392" s="220">
        <v>15</v>
      </c>
    </row>
    <row r="393" spans="2:8" s="93" customFormat="1" ht="23.1" customHeight="1">
      <c r="B393" s="201" t="s">
        <v>662</v>
      </c>
      <c r="C393" s="187"/>
      <c r="D393" s="217"/>
      <c r="E393" s="217"/>
      <c r="F393" s="217"/>
      <c r="G393" s="217"/>
      <c r="H393" s="217"/>
    </row>
    <row r="394" spans="2:8" s="93" customFormat="1">
      <c r="B394" s="205" t="s">
        <v>507</v>
      </c>
      <c r="C394" s="206" t="s">
        <v>508</v>
      </c>
      <c r="D394" s="229">
        <v>4539240</v>
      </c>
      <c r="E394" s="207">
        <f>+E395+E396</f>
        <v>26291900</v>
      </c>
      <c r="F394" s="208">
        <f t="shared" ref="F394:H394" si="14">+F395+F396</f>
        <v>0</v>
      </c>
      <c r="G394" s="208">
        <f t="shared" si="14"/>
        <v>0</v>
      </c>
      <c r="H394" s="208">
        <f t="shared" si="14"/>
        <v>0</v>
      </c>
    </row>
    <row r="395" spans="2:8" s="97" customFormat="1">
      <c r="B395" s="205" t="s">
        <v>509</v>
      </c>
      <c r="C395" s="206" t="s">
        <v>508</v>
      </c>
      <c r="D395" s="209">
        <f>D394</f>
        <v>4539240</v>
      </c>
      <c r="E395" s="209">
        <f>สังเขป!J36</f>
        <v>26291900</v>
      </c>
      <c r="F395" s="210"/>
      <c r="G395" s="210"/>
      <c r="H395" s="210"/>
    </row>
    <row r="396" spans="2:8" s="94" customFormat="1">
      <c r="B396" s="211" t="s">
        <v>510</v>
      </c>
      <c r="C396" s="2" t="s">
        <v>508</v>
      </c>
      <c r="D396" s="212">
        <v>0</v>
      </c>
      <c r="E396" s="212">
        <v>0</v>
      </c>
      <c r="F396" s="212"/>
      <c r="G396" s="212"/>
      <c r="H396" s="212"/>
    </row>
    <row r="397" spans="2:8" s="94" customFormat="1">
      <c r="B397" s="136"/>
      <c r="C397" s="267"/>
      <c r="D397" s="268"/>
      <c r="E397" s="268"/>
      <c r="F397" s="268"/>
      <c r="G397" s="268"/>
      <c r="H397" s="268"/>
    </row>
    <row r="398" spans="2:8" s="94" customFormat="1">
      <c r="B398" s="136"/>
      <c r="C398" s="267"/>
      <c r="D398" s="268"/>
      <c r="E398" s="268"/>
      <c r="F398" s="268"/>
      <c r="G398" s="268"/>
      <c r="H398" s="268"/>
    </row>
    <row r="399" spans="2:8" s="94" customFormat="1">
      <c r="B399" s="136"/>
      <c r="C399" s="267"/>
      <c r="D399" s="268"/>
      <c r="E399" s="268"/>
      <c r="F399" s="268"/>
      <c r="G399" s="268"/>
      <c r="H399" s="268"/>
    </row>
    <row r="400" spans="2:8" s="94" customFormat="1">
      <c r="B400" s="191" t="s">
        <v>663</v>
      </c>
      <c r="C400" s="192"/>
      <c r="D400" s="193"/>
      <c r="E400" s="193"/>
      <c r="F400" s="193"/>
      <c r="G400" s="193"/>
      <c r="H400" s="193"/>
    </row>
    <row r="401" spans="2:8" s="94" customFormat="1" ht="23.1" customHeight="1">
      <c r="B401" s="461" t="s">
        <v>1114</v>
      </c>
      <c r="C401" s="461"/>
      <c r="D401" s="461"/>
      <c r="E401" s="461"/>
      <c r="F401" s="461"/>
      <c r="G401" s="461"/>
      <c r="H401" s="461"/>
    </row>
    <row r="402" spans="2:8" s="94" customFormat="1" ht="23.1" customHeight="1">
      <c r="B402" s="450" t="s">
        <v>1327</v>
      </c>
      <c r="C402" s="450"/>
      <c r="D402" s="450"/>
      <c r="E402" s="450"/>
      <c r="F402" s="450"/>
      <c r="G402" s="450"/>
      <c r="H402" s="450"/>
    </row>
    <row r="403" spans="2:8" s="94" customFormat="1" ht="23.1" customHeight="1">
      <c r="B403" s="450" t="s">
        <v>1328</v>
      </c>
      <c r="C403" s="450"/>
      <c r="D403" s="450"/>
      <c r="E403" s="450"/>
      <c r="F403" s="450"/>
      <c r="G403" s="450"/>
      <c r="H403" s="450"/>
    </row>
    <row r="404" spans="2:8" s="94" customFormat="1" ht="23.1" customHeight="1">
      <c r="B404" s="450" t="s">
        <v>1329</v>
      </c>
      <c r="C404" s="450"/>
      <c r="D404" s="450"/>
      <c r="E404" s="450"/>
      <c r="F404" s="450"/>
      <c r="G404" s="450"/>
      <c r="H404" s="450"/>
    </row>
    <row r="405" spans="2:8" s="94" customFormat="1" ht="23.1" customHeight="1">
      <c r="B405" s="450" t="s">
        <v>1007</v>
      </c>
      <c r="C405" s="450"/>
      <c r="D405" s="450"/>
      <c r="E405" s="450"/>
      <c r="F405" s="450"/>
      <c r="G405" s="450"/>
      <c r="H405" s="450"/>
    </row>
    <row r="406" spans="2:8" s="94" customFormat="1" ht="23.1" customHeight="1">
      <c r="B406" s="194"/>
      <c r="C406" s="194"/>
      <c r="D406" s="194"/>
      <c r="E406" s="194"/>
      <c r="F406" s="194"/>
      <c r="G406" s="194"/>
      <c r="H406" s="194"/>
    </row>
    <row r="407" spans="2:8" s="96" customFormat="1">
      <c r="B407" s="457" t="s">
        <v>512</v>
      </c>
      <c r="C407" s="458" t="s">
        <v>513</v>
      </c>
      <c r="D407" s="458"/>
      <c r="E407" s="458"/>
      <c r="F407" s="458"/>
      <c r="G407" s="458"/>
      <c r="H407" s="458"/>
    </row>
    <row r="408" spans="2:8" s="96" customFormat="1">
      <c r="B408" s="457"/>
      <c r="C408" s="196" t="s">
        <v>464</v>
      </c>
      <c r="D408" s="186" t="s">
        <v>502</v>
      </c>
      <c r="E408" s="186" t="s">
        <v>503</v>
      </c>
      <c r="F408" s="187" t="s">
        <v>504</v>
      </c>
      <c r="G408" s="187" t="s">
        <v>505</v>
      </c>
      <c r="H408" s="187" t="s">
        <v>506</v>
      </c>
    </row>
    <row r="409" spans="2:8" s="94" customFormat="1">
      <c r="B409" s="197" t="s">
        <v>664</v>
      </c>
      <c r="C409" s="196" t="s">
        <v>665</v>
      </c>
      <c r="D409" s="246">
        <v>480</v>
      </c>
      <c r="E409" s="246">
        <v>500</v>
      </c>
      <c r="F409" s="246">
        <v>520</v>
      </c>
      <c r="G409" s="246">
        <v>540</v>
      </c>
      <c r="H409" s="246">
        <v>570</v>
      </c>
    </row>
    <row r="410" spans="2:8" s="94" customFormat="1">
      <c r="B410" s="198" t="s">
        <v>666</v>
      </c>
      <c r="C410" s="199" t="s">
        <v>667</v>
      </c>
      <c r="D410" s="244">
        <v>79000</v>
      </c>
      <c r="E410" s="244">
        <v>79200</v>
      </c>
      <c r="F410" s="244">
        <v>79400</v>
      </c>
      <c r="G410" s="244">
        <v>79600</v>
      </c>
      <c r="H410" s="244">
        <v>82500</v>
      </c>
    </row>
    <row r="411" spans="2:8" s="94" customFormat="1">
      <c r="B411" s="201" t="s">
        <v>668</v>
      </c>
      <c r="C411" s="187"/>
      <c r="D411" s="245"/>
      <c r="E411" s="245"/>
      <c r="F411" s="245"/>
      <c r="G411" s="245"/>
      <c r="H411" s="245"/>
    </row>
    <row r="412" spans="2:8" s="94" customFormat="1">
      <c r="B412" s="343" t="s">
        <v>669</v>
      </c>
      <c r="C412" s="199" t="s">
        <v>520</v>
      </c>
      <c r="D412" s="216">
        <v>54400</v>
      </c>
      <c r="E412" s="216">
        <v>54400</v>
      </c>
      <c r="F412" s="216">
        <v>54400</v>
      </c>
      <c r="G412" s="216">
        <v>54400</v>
      </c>
      <c r="H412" s="216">
        <v>60200</v>
      </c>
    </row>
    <row r="413" spans="2:8" s="94" customFormat="1">
      <c r="B413" s="197" t="s">
        <v>670</v>
      </c>
      <c r="C413" s="350" t="s">
        <v>671</v>
      </c>
      <c r="D413" s="223">
        <v>0</v>
      </c>
      <c r="E413" s="223">
        <v>0</v>
      </c>
      <c r="F413" s="223">
        <v>0</v>
      </c>
      <c r="G413" s="223">
        <v>0</v>
      </c>
      <c r="H413" s="223">
        <v>0</v>
      </c>
    </row>
    <row r="414" spans="2:8" s="94" customFormat="1" ht="22.5" customHeight="1">
      <c r="B414" s="198" t="s">
        <v>672</v>
      </c>
      <c r="C414" s="199" t="s">
        <v>466</v>
      </c>
      <c r="D414" s="216">
        <v>96</v>
      </c>
      <c r="E414" s="216">
        <v>80</v>
      </c>
      <c r="F414" s="216">
        <v>60</v>
      </c>
      <c r="G414" s="216">
        <v>30</v>
      </c>
      <c r="H414" s="216">
        <v>40</v>
      </c>
    </row>
    <row r="415" spans="2:8" s="94" customFormat="1" ht="22.5" customHeight="1">
      <c r="B415" s="201" t="s">
        <v>673</v>
      </c>
      <c r="C415" s="187"/>
      <c r="D415" s="217"/>
      <c r="E415" s="217"/>
      <c r="F415" s="217"/>
      <c r="G415" s="217"/>
      <c r="H415" s="217"/>
    </row>
    <row r="416" spans="2:8" s="94" customFormat="1">
      <c r="B416" s="198" t="s">
        <v>674</v>
      </c>
      <c r="C416" s="199" t="s">
        <v>468</v>
      </c>
      <c r="D416" s="216">
        <v>100</v>
      </c>
      <c r="E416" s="216">
        <v>100</v>
      </c>
      <c r="F416" s="216">
        <v>100</v>
      </c>
      <c r="G416" s="216">
        <v>100</v>
      </c>
      <c r="H416" s="216">
        <v>100</v>
      </c>
    </row>
    <row r="417" spans="2:8" s="94" customFormat="1">
      <c r="B417" s="218" t="s">
        <v>675</v>
      </c>
      <c r="C417" s="219"/>
      <c r="D417" s="220"/>
      <c r="E417" s="220"/>
      <c r="F417" s="220"/>
      <c r="G417" s="220"/>
      <c r="H417" s="220"/>
    </row>
    <row r="418" spans="2:8" s="94" customFormat="1">
      <c r="B418" s="201" t="s">
        <v>529</v>
      </c>
      <c r="C418" s="187"/>
      <c r="D418" s="217"/>
      <c r="E418" s="217"/>
      <c r="F418" s="217"/>
      <c r="G418" s="217"/>
      <c r="H418" s="217"/>
    </row>
    <row r="419" spans="2:8" s="94" customFormat="1">
      <c r="B419" s="205" t="s">
        <v>507</v>
      </c>
      <c r="C419" s="206" t="s">
        <v>508</v>
      </c>
      <c r="D419" s="207">
        <v>5401000</v>
      </c>
      <c r="E419" s="207">
        <f>+E420+E421</f>
        <v>6228300</v>
      </c>
      <c r="F419" s="208">
        <f t="shared" ref="F419:H419" si="15">+F420+F421</f>
        <v>0</v>
      </c>
      <c r="G419" s="208">
        <f t="shared" si="15"/>
        <v>0</v>
      </c>
      <c r="H419" s="208">
        <f t="shared" si="15"/>
        <v>0</v>
      </c>
    </row>
    <row r="420" spans="2:8" s="75" customFormat="1">
      <c r="B420" s="205" t="s">
        <v>509</v>
      </c>
      <c r="C420" s="206" t="s">
        <v>508</v>
      </c>
      <c r="D420" s="209">
        <f>D419</f>
        <v>5401000</v>
      </c>
      <c r="E420" s="209">
        <f>สังเขป!J37</f>
        <v>6228300</v>
      </c>
      <c r="F420" s="210"/>
      <c r="G420" s="210"/>
      <c r="H420" s="210"/>
    </row>
    <row r="421" spans="2:8" s="94" customFormat="1">
      <c r="B421" s="211" t="s">
        <v>510</v>
      </c>
      <c r="C421" s="2" t="s">
        <v>508</v>
      </c>
      <c r="D421" s="212">
        <v>0</v>
      </c>
      <c r="E421" s="212">
        <v>0</v>
      </c>
      <c r="F421" s="212"/>
      <c r="G421" s="212"/>
      <c r="H421" s="212"/>
    </row>
    <row r="422" spans="2:8" s="94" customFormat="1">
      <c r="B422" s="136"/>
      <c r="C422" s="267"/>
      <c r="D422" s="268"/>
      <c r="E422" s="268"/>
      <c r="F422" s="268"/>
      <c r="G422" s="268"/>
      <c r="H422" s="268"/>
    </row>
    <row r="423" spans="2:8" s="94" customFormat="1">
      <c r="B423" s="136"/>
      <c r="C423" s="267"/>
      <c r="D423" s="268"/>
      <c r="E423" s="268"/>
      <c r="F423" s="268"/>
      <c r="G423" s="268"/>
      <c r="H423" s="268"/>
    </row>
    <row r="424" spans="2:8" s="94" customFormat="1">
      <c r="B424" s="136"/>
      <c r="C424" s="267"/>
      <c r="D424" s="268"/>
      <c r="E424" s="268"/>
      <c r="F424" s="268"/>
      <c r="G424" s="268"/>
      <c r="H424" s="268"/>
    </row>
    <row r="425" spans="2:8" s="94" customFormat="1">
      <c r="B425" s="136"/>
      <c r="C425" s="267"/>
      <c r="D425" s="268"/>
      <c r="E425" s="268"/>
      <c r="F425" s="268"/>
      <c r="G425" s="268"/>
      <c r="H425" s="268"/>
    </row>
    <row r="426" spans="2:8" s="94" customFormat="1">
      <c r="B426" s="136"/>
      <c r="C426" s="267"/>
      <c r="D426" s="268"/>
      <c r="E426" s="268"/>
      <c r="F426" s="268"/>
      <c r="G426" s="268"/>
      <c r="H426" s="268"/>
    </row>
    <row r="427" spans="2:8" s="94" customFormat="1">
      <c r="B427" s="136"/>
      <c r="C427" s="267"/>
      <c r="D427" s="268"/>
      <c r="E427" s="268"/>
      <c r="F427" s="268"/>
      <c r="G427" s="268"/>
      <c r="H427" s="268"/>
    </row>
    <row r="428" spans="2:8" s="94" customFormat="1">
      <c r="B428" s="191" t="s">
        <v>676</v>
      </c>
      <c r="C428" s="192"/>
      <c r="D428" s="193"/>
      <c r="E428" s="193"/>
      <c r="F428" s="193"/>
      <c r="G428" s="193"/>
      <c r="H428" s="193"/>
    </row>
    <row r="429" spans="2:8" s="94" customFormat="1" ht="23.1" customHeight="1">
      <c r="B429" s="461" t="s">
        <v>1115</v>
      </c>
      <c r="C429" s="461"/>
      <c r="D429" s="461"/>
      <c r="E429" s="461"/>
      <c r="F429" s="461"/>
      <c r="G429" s="461"/>
      <c r="H429" s="461"/>
    </row>
    <row r="430" spans="2:8" s="94" customFormat="1" ht="23.1" customHeight="1">
      <c r="B430" s="450" t="s">
        <v>1116</v>
      </c>
      <c r="C430" s="450"/>
      <c r="D430" s="450"/>
      <c r="E430" s="450"/>
      <c r="F430" s="450"/>
      <c r="G430" s="450"/>
      <c r="H430" s="450"/>
    </row>
    <row r="431" spans="2:8" s="94" customFormat="1" ht="23.1" customHeight="1">
      <c r="B431" s="450" t="s">
        <v>1117</v>
      </c>
      <c r="C431" s="450"/>
      <c r="D431" s="450"/>
      <c r="E431" s="450"/>
      <c r="F431" s="450"/>
      <c r="G431" s="450"/>
      <c r="H431" s="450"/>
    </row>
    <row r="432" spans="2:8" s="94" customFormat="1" ht="23.1" customHeight="1">
      <c r="B432" s="460" t="s">
        <v>1118</v>
      </c>
      <c r="C432" s="450"/>
      <c r="D432" s="450"/>
      <c r="E432" s="450"/>
      <c r="F432" s="450"/>
      <c r="G432" s="450"/>
      <c r="H432" s="450"/>
    </row>
    <row r="433" spans="2:8" s="94" customFormat="1" ht="23.1" customHeight="1">
      <c r="B433" s="450" t="s">
        <v>1119</v>
      </c>
      <c r="C433" s="450"/>
      <c r="D433" s="450"/>
      <c r="E433" s="450"/>
      <c r="F433" s="450"/>
      <c r="G433" s="450"/>
      <c r="H433" s="450"/>
    </row>
    <row r="434" spans="2:8" s="94" customFormat="1">
      <c r="B434" s="213"/>
      <c r="C434" s="194"/>
      <c r="D434" s="194"/>
      <c r="E434" s="194"/>
      <c r="F434" s="194"/>
      <c r="G434" s="194"/>
      <c r="H434" s="194"/>
    </row>
    <row r="435" spans="2:8" s="96" customFormat="1">
      <c r="B435" s="457" t="s">
        <v>512</v>
      </c>
      <c r="C435" s="458" t="s">
        <v>513</v>
      </c>
      <c r="D435" s="458"/>
      <c r="E435" s="458"/>
      <c r="F435" s="458"/>
      <c r="G435" s="458"/>
      <c r="H435" s="458"/>
    </row>
    <row r="436" spans="2:8" s="96" customFormat="1">
      <c r="B436" s="457"/>
      <c r="C436" s="196" t="s">
        <v>464</v>
      </c>
      <c r="D436" s="186" t="s">
        <v>502</v>
      </c>
      <c r="E436" s="186" t="s">
        <v>503</v>
      </c>
      <c r="F436" s="187" t="s">
        <v>504</v>
      </c>
      <c r="G436" s="187" t="s">
        <v>505</v>
      </c>
      <c r="H436" s="187" t="s">
        <v>506</v>
      </c>
    </row>
    <row r="437" spans="2:8" s="94" customFormat="1" ht="25.5" customHeight="1">
      <c r="B437" s="197" t="s">
        <v>677</v>
      </c>
      <c r="C437" s="196" t="s">
        <v>95</v>
      </c>
      <c r="D437" s="223">
        <v>780</v>
      </c>
      <c r="E437" s="223">
        <v>800</v>
      </c>
      <c r="F437" s="223">
        <v>820</v>
      </c>
      <c r="G437" s="223">
        <v>800</v>
      </c>
      <c r="H437" s="223">
        <v>800</v>
      </c>
    </row>
    <row r="438" spans="2:8" s="94" customFormat="1">
      <c r="B438" s="272" t="s">
        <v>1008</v>
      </c>
      <c r="C438" s="196" t="s">
        <v>466</v>
      </c>
      <c r="D438" s="255">
        <v>10</v>
      </c>
      <c r="E438" s="255">
        <v>7</v>
      </c>
      <c r="F438" s="255">
        <v>7</v>
      </c>
      <c r="G438" s="255">
        <v>7</v>
      </c>
      <c r="H438" s="255">
        <v>7</v>
      </c>
    </row>
    <row r="439" spans="2:8" s="94" customFormat="1">
      <c r="B439" s="197" t="s">
        <v>678</v>
      </c>
      <c r="C439" s="196" t="s">
        <v>474</v>
      </c>
      <c r="D439" s="223">
        <v>0</v>
      </c>
      <c r="E439" s="223">
        <v>0</v>
      </c>
      <c r="F439" s="223">
        <v>0</v>
      </c>
      <c r="G439" s="223">
        <v>0</v>
      </c>
      <c r="H439" s="223">
        <v>0</v>
      </c>
    </row>
    <row r="440" spans="2:8" s="94" customFormat="1">
      <c r="B440" s="197" t="s">
        <v>679</v>
      </c>
      <c r="C440" s="196" t="s">
        <v>474</v>
      </c>
      <c r="D440" s="223">
        <v>275</v>
      </c>
      <c r="E440" s="223">
        <v>1700</v>
      </c>
      <c r="F440" s="223">
        <v>1780</v>
      </c>
      <c r="G440" s="223">
        <v>1860</v>
      </c>
      <c r="H440" s="223">
        <v>1860</v>
      </c>
    </row>
    <row r="441" spans="2:8" s="94" customFormat="1">
      <c r="B441" s="197" t="s">
        <v>680</v>
      </c>
      <c r="C441" s="196" t="s">
        <v>474</v>
      </c>
      <c r="D441" s="223">
        <v>18000</v>
      </c>
      <c r="E441" s="223">
        <v>18600</v>
      </c>
      <c r="F441" s="223">
        <v>19000</v>
      </c>
      <c r="G441" s="223">
        <v>19500</v>
      </c>
      <c r="H441" s="223">
        <v>19500</v>
      </c>
    </row>
    <row r="442" spans="2:8" s="94" customFormat="1">
      <c r="B442" s="198" t="s">
        <v>681</v>
      </c>
      <c r="C442" s="199" t="s">
        <v>474</v>
      </c>
      <c r="D442" s="216">
        <v>120</v>
      </c>
      <c r="E442" s="216">
        <v>250</v>
      </c>
      <c r="F442" s="216">
        <v>250</v>
      </c>
      <c r="G442" s="216">
        <v>250</v>
      </c>
      <c r="H442" s="216">
        <v>250</v>
      </c>
    </row>
    <row r="443" spans="2:8" s="94" customFormat="1">
      <c r="B443" s="201" t="s">
        <v>682</v>
      </c>
      <c r="C443" s="187"/>
      <c r="D443" s="217"/>
      <c r="E443" s="217"/>
      <c r="F443" s="217"/>
      <c r="G443" s="217"/>
      <c r="H443" s="217"/>
    </row>
    <row r="444" spans="2:8" s="94" customFormat="1">
      <c r="B444" s="198" t="s">
        <v>683</v>
      </c>
      <c r="C444" s="199" t="s">
        <v>474</v>
      </c>
      <c r="D444" s="216">
        <v>650</v>
      </c>
      <c r="E444" s="216">
        <v>650</v>
      </c>
      <c r="F444" s="216">
        <v>650</v>
      </c>
      <c r="G444" s="216">
        <v>650</v>
      </c>
      <c r="H444" s="216">
        <v>650</v>
      </c>
    </row>
    <row r="445" spans="2:8" s="94" customFormat="1">
      <c r="B445" s="201" t="s">
        <v>684</v>
      </c>
      <c r="C445" s="187"/>
      <c r="D445" s="217"/>
      <c r="E445" s="217"/>
      <c r="F445" s="217"/>
      <c r="G445" s="217"/>
      <c r="H445" s="217"/>
    </row>
    <row r="446" spans="2:8" s="94" customFormat="1" ht="23.1" customHeight="1">
      <c r="B446" s="198" t="s">
        <v>685</v>
      </c>
      <c r="C446" s="199" t="s">
        <v>470</v>
      </c>
      <c r="D446" s="216">
        <v>6</v>
      </c>
      <c r="E446" s="216">
        <v>6</v>
      </c>
      <c r="F446" s="216">
        <v>6</v>
      </c>
      <c r="G446" s="216">
        <v>6</v>
      </c>
      <c r="H446" s="216">
        <v>6</v>
      </c>
    </row>
    <row r="447" spans="2:8" s="94" customFormat="1" ht="23.1" customHeight="1">
      <c r="B447" s="201" t="s">
        <v>686</v>
      </c>
      <c r="C447" s="187"/>
      <c r="D447" s="217"/>
      <c r="E447" s="217"/>
      <c r="F447" s="217"/>
      <c r="G447" s="217"/>
      <c r="H447" s="217"/>
    </row>
    <row r="448" spans="2:8" s="93" customFormat="1">
      <c r="B448" s="198" t="s">
        <v>687</v>
      </c>
      <c r="C448" s="199" t="s">
        <v>470</v>
      </c>
      <c r="D448" s="216">
        <v>5</v>
      </c>
      <c r="E448" s="216">
        <v>4</v>
      </c>
      <c r="F448" s="216">
        <v>4</v>
      </c>
      <c r="G448" s="216">
        <v>4</v>
      </c>
      <c r="H448" s="216">
        <v>4</v>
      </c>
    </row>
    <row r="449" spans="2:8" s="93" customFormat="1">
      <c r="B449" s="201" t="s">
        <v>688</v>
      </c>
      <c r="C449" s="187"/>
      <c r="D449" s="217"/>
      <c r="E449" s="217"/>
      <c r="F449" s="217"/>
      <c r="G449" s="217"/>
      <c r="H449" s="217"/>
    </row>
    <row r="450" spans="2:8" s="93" customFormat="1">
      <c r="B450" s="205" t="s">
        <v>507</v>
      </c>
      <c r="C450" s="206" t="s">
        <v>508</v>
      </c>
      <c r="D450" s="207">
        <v>815880</v>
      </c>
      <c r="E450" s="207">
        <f>+E451+E452</f>
        <v>1190800</v>
      </c>
      <c r="F450" s="208">
        <f t="shared" ref="F450:H450" si="16">+F451+F452</f>
        <v>0</v>
      </c>
      <c r="G450" s="208">
        <f t="shared" si="16"/>
        <v>0</v>
      </c>
      <c r="H450" s="208">
        <f t="shared" si="16"/>
        <v>0</v>
      </c>
    </row>
    <row r="451" spans="2:8" s="97" customFormat="1">
      <c r="B451" s="205" t="s">
        <v>509</v>
      </c>
      <c r="C451" s="206" t="s">
        <v>508</v>
      </c>
      <c r="D451" s="209">
        <f>D450</f>
        <v>815880</v>
      </c>
      <c r="E451" s="209">
        <f>สังเขป!J38</f>
        <v>1190800</v>
      </c>
      <c r="F451" s="210"/>
      <c r="G451" s="210"/>
      <c r="H451" s="210"/>
    </row>
    <row r="452" spans="2:8" s="94" customFormat="1">
      <c r="B452" s="211" t="s">
        <v>510</v>
      </c>
      <c r="C452" s="2" t="s">
        <v>508</v>
      </c>
      <c r="D452" s="212">
        <v>0</v>
      </c>
      <c r="E452" s="212">
        <v>0</v>
      </c>
      <c r="F452" s="212"/>
      <c r="G452" s="212"/>
      <c r="H452" s="212"/>
    </row>
    <row r="453" spans="2:8" s="94" customFormat="1">
      <c r="B453" s="136"/>
      <c r="C453" s="267"/>
      <c r="D453" s="268"/>
      <c r="E453" s="268"/>
      <c r="F453" s="268"/>
      <c r="G453" s="268"/>
      <c r="H453" s="268"/>
    </row>
    <row r="454" spans="2:8" s="94" customFormat="1">
      <c r="B454" s="136"/>
      <c r="C454" s="267"/>
      <c r="D454" s="268"/>
      <c r="E454" s="268"/>
      <c r="F454" s="268"/>
      <c r="G454" s="268"/>
      <c r="H454" s="268"/>
    </row>
    <row r="455" spans="2:8" s="94" customFormat="1">
      <c r="B455" s="136"/>
      <c r="C455" s="267"/>
      <c r="D455" s="268"/>
      <c r="E455" s="268"/>
      <c r="F455" s="268"/>
      <c r="G455" s="268"/>
      <c r="H455" s="268"/>
    </row>
    <row r="456" spans="2:8" s="94" customFormat="1">
      <c r="B456" s="191" t="s">
        <v>689</v>
      </c>
      <c r="C456" s="192"/>
      <c r="D456" s="193"/>
      <c r="E456" s="193"/>
      <c r="F456" s="193"/>
      <c r="G456" s="193"/>
      <c r="H456" s="193"/>
    </row>
    <row r="457" spans="2:8" s="94" customFormat="1" ht="23.1" customHeight="1">
      <c r="B457" s="461" t="s">
        <v>1122</v>
      </c>
      <c r="C457" s="461"/>
      <c r="D457" s="461"/>
      <c r="E457" s="461"/>
      <c r="F457" s="461"/>
      <c r="G457" s="461"/>
      <c r="H457" s="461"/>
    </row>
    <row r="458" spans="2:8" s="94" customFormat="1" ht="23.1" customHeight="1">
      <c r="B458" s="450" t="s">
        <v>1123</v>
      </c>
      <c r="C458" s="450"/>
      <c r="D458" s="450"/>
      <c r="E458" s="450"/>
      <c r="F458" s="450"/>
      <c r="G458" s="450"/>
      <c r="H458" s="450"/>
    </row>
    <row r="459" spans="2:8" s="94" customFormat="1" ht="23.1" customHeight="1">
      <c r="B459" s="450" t="s">
        <v>1124</v>
      </c>
      <c r="C459" s="450"/>
      <c r="D459" s="450"/>
      <c r="E459" s="450"/>
      <c r="F459" s="450"/>
      <c r="G459" s="450"/>
      <c r="H459" s="450"/>
    </row>
    <row r="460" spans="2:8" s="94" customFormat="1" ht="23.1" customHeight="1">
      <c r="B460" s="450" t="s">
        <v>1120</v>
      </c>
      <c r="C460" s="450"/>
      <c r="D460" s="450"/>
      <c r="E460" s="450"/>
      <c r="F460" s="450"/>
      <c r="G460" s="450"/>
      <c r="H460" s="450"/>
    </row>
    <row r="461" spans="2:8" s="94" customFormat="1" ht="23.1" customHeight="1">
      <c r="B461" s="450" t="s">
        <v>1121</v>
      </c>
      <c r="C461" s="450"/>
      <c r="D461" s="450"/>
      <c r="E461" s="450"/>
      <c r="F461" s="450"/>
      <c r="G461" s="450"/>
      <c r="H461" s="450"/>
    </row>
    <row r="462" spans="2:8" s="94" customFormat="1" ht="23.1" customHeight="1">
      <c r="B462" s="194"/>
      <c r="C462" s="194"/>
      <c r="D462" s="194"/>
      <c r="E462" s="194"/>
      <c r="F462" s="194"/>
      <c r="G462" s="194"/>
      <c r="H462" s="194"/>
    </row>
    <row r="463" spans="2:8" s="94" customFormat="1" ht="23.1" customHeight="1">
      <c r="B463" s="194"/>
      <c r="C463" s="194"/>
      <c r="D463" s="194"/>
      <c r="E463" s="194"/>
      <c r="F463" s="194"/>
      <c r="G463" s="194"/>
      <c r="H463" s="194"/>
    </row>
    <row r="464" spans="2:8" s="94" customFormat="1" ht="23.1" customHeight="1">
      <c r="B464" s="194"/>
      <c r="C464" s="194"/>
      <c r="D464" s="194"/>
      <c r="E464" s="194"/>
      <c r="F464" s="194"/>
      <c r="G464" s="194"/>
      <c r="H464" s="194"/>
    </row>
    <row r="465" spans="2:8" s="94" customFormat="1" ht="23.1" customHeight="1">
      <c r="B465" s="194"/>
      <c r="C465" s="194"/>
      <c r="D465" s="194"/>
      <c r="E465" s="194"/>
      <c r="F465" s="194"/>
      <c r="G465" s="194"/>
      <c r="H465" s="194"/>
    </row>
    <row r="466" spans="2:8" s="94" customFormat="1" ht="21.15" customHeight="1">
      <c r="B466" s="194"/>
      <c r="C466" s="194"/>
      <c r="D466" s="194"/>
      <c r="E466" s="194"/>
      <c r="F466" s="194"/>
      <c r="G466" s="194"/>
      <c r="H466" s="194"/>
    </row>
    <row r="467" spans="2:8" s="96" customFormat="1">
      <c r="B467" s="457" t="s">
        <v>512</v>
      </c>
      <c r="C467" s="458" t="s">
        <v>513</v>
      </c>
      <c r="D467" s="458"/>
      <c r="E467" s="458"/>
      <c r="F467" s="458"/>
      <c r="G467" s="458"/>
      <c r="H467" s="458"/>
    </row>
    <row r="468" spans="2:8" s="96" customFormat="1">
      <c r="B468" s="457"/>
      <c r="C468" s="196" t="s">
        <v>464</v>
      </c>
      <c r="D468" s="186" t="s">
        <v>502</v>
      </c>
      <c r="E468" s="186" t="s">
        <v>503</v>
      </c>
      <c r="F468" s="187" t="s">
        <v>504</v>
      </c>
      <c r="G468" s="187" t="s">
        <v>505</v>
      </c>
      <c r="H468" s="187" t="s">
        <v>506</v>
      </c>
    </row>
    <row r="469" spans="2:8" s="94" customFormat="1">
      <c r="B469" s="197" t="s">
        <v>690</v>
      </c>
      <c r="C469" s="196" t="s">
        <v>691</v>
      </c>
      <c r="D469" s="262">
        <v>78</v>
      </c>
      <c r="E469" s="262">
        <v>78</v>
      </c>
      <c r="F469" s="262">
        <v>78</v>
      </c>
      <c r="G469" s="262">
        <v>78</v>
      </c>
      <c r="H469" s="262">
        <v>78</v>
      </c>
    </row>
    <row r="470" spans="2:8" s="94" customFormat="1">
      <c r="B470" s="197" t="s">
        <v>692</v>
      </c>
      <c r="C470" s="196" t="s">
        <v>693</v>
      </c>
      <c r="D470" s="223">
        <v>22</v>
      </c>
      <c r="E470" s="223">
        <v>22</v>
      </c>
      <c r="F470" s="223">
        <v>22</v>
      </c>
      <c r="G470" s="223">
        <v>22</v>
      </c>
      <c r="H470" s="223">
        <v>22</v>
      </c>
    </row>
    <row r="471" spans="2:8" s="94" customFormat="1">
      <c r="B471" s="261" t="s">
        <v>694</v>
      </c>
      <c r="C471" s="196" t="s">
        <v>531</v>
      </c>
      <c r="D471" s="246">
        <v>21</v>
      </c>
      <c r="E471" s="246">
        <v>21</v>
      </c>
      <c r="F471" s="246">
        <v>21</v>
      </c>
      <c r="G471" s="246">
        <v>21</v>
      </c>
      <c r="H471" s="246">
        <v>21</v>
      </c>
    </row>
    <row r="472" spans="2:8" s="94" customFormat="1">
      <c r="B472" s="261" t="s">
        <v>695</v>
      </c>
      <c r="C472" s="196" t="s">
        <v>474</v>
      </c>
      <c r="D472" s="262">
        <v>0</v>
      </c>
      <c r="E472" s="262">
        <v>0</v>
      </c>
      <c r="F472" s="262">
        <v>0</v>
      </c>
      <c r="G472" s="262">
        <v>0</v>
      </c>
      <c r="H472" s="262">
        <v>0</v>
      </c>
    </row>
    <row r="473" spans="2:8" s="94" customFormat="1">
      <c r="B473" s="261" t="s">
        <v>696</v>
      </c>
      <c r="C473" s="196" t="s">
        <v>470</v>
      </c>
      <c r="D473" s="223">
        <v>12</v>
      </c>
      <c r="E473" s="223">
        <v>12</v>
      </c>
      <c r="F473" s="223">
        <v>12</v>
      </c>
      <c r="G473" s="223">
        <v>12</v>
      </c>
      <c r="H473" s="223">
        <v>12</v>
      </c>
    </row>
    <row r="474" spans="2:8" s="94" customFormat="1">
      <c r="B474" s="261" t="s">
        <v>697</v>
      </c>
      <c r="C474" s="196" t="s">
        <v>470</v>
      </c>
      <c r="D474" s="223">
        <v>12</v>
      </c>
      <c r="E474" s="223">
        <v>78</v>
      </c>
      <c r="F474" s="223">
        <v>78</v>
      </c>
      <c r="G474" s="223">
        <v>78</v>
      </c>
      <c r="H474" s="223">
        <v>78</v>
      </c>
    </row>
    <row r="475" spans="2:8" s="94" customFormat="1">
      <c r="B475" s="261" t="s">
        <v>698</v>
      </c>
      <c r="C475" s="196" t="s">
        <v>693</v>
      </c>
      <c r="D475" s="223">
        <v>7</v>
      </c>
      <c r="E475" s="223">
        <v>7</v>
      </c>
      <c r="F475" s="223">
        <v>7</v>
      </c>
      <c r="G475" s="223">
        <v>7</v>
      </c>
      <c r="H475" s="223">
        <v>7</v>
      </c>
    </row>
    <row r="476" spans="2:8" s="94" customFormat="1">
      <c r="B476" s="336" t="s">
        <v>699</v>
      </c>
      <c r="C476" s="196" t="s">
        <v>531</v>
      </c>
      <c r="D476" s="262">
        <v>300</v>
      </c>
      <c r="E476" s="262">
        <v>300</v>
      </c>
      <c r="F476" s="262">
        <v>300</v>
      </c>
      <c r="G476" s="262">
        <v>300</v>
      </c>
      <c r="H476" s="223">
        <v>300</v>
      </c>
    </row>
    <row r="477" spans="2:8" s="94" customFormat="1">
      <c r="B477" s="197" t="s">
        <v>700</v>
      </c>
      <c r="C477" s="196" t="s">
        <v>531</v>
      </c>
      <c r="D477" s="190">
        <v>3000</v>
      </c>
      <c r="E477" s="262">
        <v>3150</v>
      </c>
      <c r="F477" s="262">
        <v>4200</v>
      </c>
      <c r="G477" s="262">
        <v>4250</v>
      </c>
      <c r="H477" s="223">
        <v>4250</v>
      </c>
    </row>
    <row r="478" spans="2:8" s="94" customFormat="1">
      <c r="B478" s="197" t="s">
        <v>701</v>
      </c>
      <c r="C478" s="196" t="s">
        <v>531</v>
      </c>
      <c r="D478" s="262">
        <v>26400</v>
      </c>
      <c r="E478" s="262">
        <v>27000</v>
      </c>
      <c r="F478" s="262">
        <v>30000</v>
      </c>
      <c r="G478" s="262">
        <v>35000</v>
      </c>
      <c r="H478" s="223">
        <v>35000</v>
      </c>
    </row>
    <row r="479" spans="2:8" s="94" customFormat="1">
      <c r="B479" s="197" t="s">
        <v>702</v>
      </c>
      <c r="C479" s="196" t="s">
        <v>474</v>
      </c>
      <c r="D479" s="223">
        <v>160</v>
      </c>
      <c r="E479" s="223">
        <v>160</v>
      </c>
      <c r="F479" s="223">
        <v>160</v>
      </c>
      <c r="G479" s="223">
        <v>160</v>
      </c>
      <c r="H479" s="223">
        <v>160</v>
      </c>
    </row>
    <row r="480" spans="2:8" s="99" customFormat="1">
      <c r="B480" s="198" t="s">
        <v>703</v>
      </c>
      <c r="C480" s="199" t="s">
        <v>470</v>
      </c>
      <c r="D480" s="216">
        <v>4</v>
      </c>
      <c r="E480" s="216">
        <v>4</v>
      </c>
      <c r="F480" s="216">
        <v>4</v>
      </c>
      <c r="G480" s="216">
        <v>4</v>
      </c>
      <c r="H480" s="216">
        <v>4</v>
      </c>
    </row>
    <row r="481" spans="2:8" s="99" customFormat="1">
      <c r="B481" s="201" t="s">
        <v>704</v>
      </c>
      <c r="C481" s="187"/>
      <c r="D481" s="217"/>
      <c r="E481" s="217"/>
      <c r="F481" s="217"/>
      <c r="G481" s="217"/>
      <c r="H481" s="217"/>
    </row>
    <row r="482" spans="2:8" s="99" customFormat="1" ht="23.1" customHeight="1">
      <c r="B482" s="248" t="s">
        <v>705</v>
      </c>
      <c r="C482" s="249" t="s">
        <v>96</v>
      </c>
      <c r="D482" s="216">
        <v>5</v>
      </c>
      <c r="E482" s="216">
        <v>10</v>
      </c>
      <c r="F482" s="216">
        <v>10</v>
      </c>
      <c r="G482" s="216">
        <v>10</v>
      </c>
      <c r="H482" s="216">
        <v>10</v>
      </c>
    </row>
    <row r="483" spans="2:8" s="99" customFormat="1">
      <c r="B483" s="250" t="s">
        <v>706</v>
      </c>
      <c r="C483" s="251"/>
      <c r="D483" s="220"/>
      <c r="E483" s="220"/>
      <c r="F483" s="220"/>
      <c r="G483" s="220"/>
      <c r="H483" s="220"/>
    </row>
    <row r="484" spans="2:8" s="99" customFormat="1">
      <c r="B484" s="252" t="s">
        <v>707</v>
      </c>
      <c r="C484" s="253"/>
      <c r="D484" s="217"/>
      <c r="E484" s="217"/>
      <c r="F484" s="217"/>
      <c r="G484" s="217"/>
      <c r="H484" s="217"/>
    </row>
    <row r="485" spans="2:8" s="99" customFormat="1">
      <c r="B485" s="248" t="s">
        <v>708</v>
      </c>
      <c r="C485" s="249" t="s">
        <v>474</v>
      </c>
      <c r="D485" s="216">
        <v>800</v>
      </c>
      <c r="E485" s="216">
        <v>800</v>
      </c>
      <c r="F485" s="216">
        <v>800</v>
      </c>
      <c r="G485" s="216">
        <v>800</v>
      </c>
      <c r="H485" s="216">
        <v>800</v>
      </c>
    </row>
    <row r="486" spans="2:8" s="99" customFormat="1" ht="22.5" customHeight="1">
      <c r="B486" s="250" t="s">
        <v>1333</v>
      </c>
      <c r="C486" s="251"/>
      <c r="D486" s="220"/>
      <c r="E486" s="220"/>
      <c r="F486" s="220"/>
      <c r="G486" s="220"/>
      <c r="H486" s="220"/>
    </row>
    <row r="487" spans="2:8" s="99" customFormat="1" ht="23.1" customHeight="1">
      <c r="B487" s="248" t="s">
        <v>709</v>
      </c>
      <c r="C487" s="249" t="s">
        <v>470</v>
      </c>
      <c r="D487" s="216">
        <v>6</v>
      </c>
      <c r="E487" s="216">
        <v>12</v>
      </c>
      <c r="F487" s="216">
        <v>12</v>
      </c>
      <c r="G487" s="216">
        <v>12</v>
      </c>
      <c r="H487" s="216">
        <v>12</v>
      </c>
    </row>
    <row r="488" spans="2:8" s="99" customFormat="1">
      <c r="B488" s="250" t="s">
        <v>710</v>
      </c>
      <c r="C488" s="251"/>
      <c r="D488" s="220"/>
      <c r="E488" s="220"/>
      <c r="F488" s="220"/>
      <c r="G488" s="220"/>
      <c r="H488" s="220"/>
    </row>
    <row r="489" spans="2:8" s="93" customFormat="1">
      <c r="B489" s="248" t="s">
        <v>711</v>
      </c>
      <c r="C489" s="249" t="s">
        <v>712</v>
      </c>
      <c r="D489" s="216">
        <v>1</v>
      </c>
      <c r="E489" s="216">
        <v>1</v>
      </c>
      <c r="F489" s="216">
        <v>1</v>
      </c>
      <c r="G489" s="216">
        <v>1</v>
      </c>
      <c r="H489" s="216">
        <v>1</v>
      </c>
    </row>
    <row r="490" spans="2:8" s="93" customFormat="1">
      <c r="B490" s="252" t="s">
        <v>712</v>
      </c>
      <c r="C490" s="253"/>
      <c r="D490" s="217"/>
      <c r="E490" s="217"/>
      <c r="F490" s="217"/>
      <c r="G490" s="217"/>
      <c r="H490" s="217"/>
    </row>
    <row r="491" spans="2:8" s="93" customFormat="1">
      <c r="B491" s="205" t="s">
        <v>507</v>
      </c>
      <c r="C491" s="206" t="s">
        <v>508</v>
      </c>
      <c r="D491" s="229">
        <v>19696920</v>
      </c>
      <c r="E491" s="229">
        <v>21407630</v>
      </c>
      <c r="F491" s="229">
        <f>+F492+F493</f>
        <v>0</v>
      </c>
      <c r="G491" s="229">
        <f>+G492+G493</f>
        <v>0</v>
      </c>
      <c r="H491" s="229">
        <f>+H492+H493</f>
        <v>0</v>
      </c>
    </row>
    <row r="492" spans="2:8" s="97" customFormat="1">
      <c r="B492" s="205" t="s">
        <v>509</v>
      </c>
      <c r="C492" s="206" t="s">
        <v>508</v>
      </c>
      <c r="D492" s="209">
        <f>D491</f>
        <v>19696920</v>
      </c>
      <c r="E492" s="209">
        <v>21407630</v>
      </c>
      <c r="F492" s="210"/>
      <c r="G492" s="210"/>
      <c r="H492" s="210"/>
    </row>
    <row r="493" spans="2:8" s="93" customFormat="1" ht="23.25" customHeight="1">
      <c r="B493" s="211" t="s">
        <v>510</v>
      </c>
      <c r="C493" s="2" t="s">
        <v>508</v>
      </c>
      <c r="D493" s="212">
        <v>0</v>
      </c>
      <c r="E493" s="230">
        <v>0</v>
      </c>
      <c r="F493" s="230"/>
      <c r="G493" s="230"/>
      <c r="H493" s="230"/>
    </row>
    <row r="494" spans="2:8" s="93" customFormat="1" ht="23.25" customHeight="1">
      <c r="B494" s="136"/>
      <c r="C494" s="267"/>
      <c r="D494" s="268"/>
      <c r="E494" s="274"/>
      <c r="F494" s="274"/>
      <c r="G494" s="274"/>
      <c r="H494" s="274"/>
    </row>
    <row r="495" spans="2:8" s="93" customFormat="1" ht="23.25" customHeight="1">
      <c r="B495" s="136"/>
      <c r="C495" s="267"/>
      <c r="D495" s="268"/>
      <c r="E495" s="274"/>
      <c r="F495" s="274"/>
      <c r="G495" s="274"/>
      <c r="H495" s="274"/>
    </row>
    <row r="496" spans="2:8" s="93" customFormat="1" ht="23.25" customHeight="1">
      <c r="B496" s="136"/>
      <c r="C496" s="267"/>
      <c r="D496" s="268"/>
      <c r="E496" s="274"/>
      <c r="F496" s="274"/>
      <c r="G496" s="274"/>
      <c r="H496" s="274"/>
    </row>
    <row r="497" spans="2:8" s="75" customFormat="1">
      <c r="B497" s="481" t="s">
        <v>770</v>
      </c>
      <c r="C497" s="481"/>
      <c r="D497" s="481"/>
      <c r="E497" s="481"/>
      <c r="F497" s="232"/>
      <c r="G497" s="232" t="s">
        <v>1038</v>
      </c>
      <c r="H497" s="233"/>
    </row>
    <row r="498" spans="2:8" s="75" customFormat="1" ht="21" customHeight="1">
      <c r="B498" s="477" t="s">
        <v>1157</v>
      </c>
      <c r="C498" s="477"/>
      <c r="D498" s="477"/>
      <c r="E498" s="477"/>
      <c r="F498" s="477"/>
      <c r="G498" s="477"/>
      <c r="H498" s="477"/>
    </row>
    <row r="499" spans="2:8" s="75" customFormat="1" ht="21" customHeight="1">
      <c r="B499" s="478" t="s">
        <v>1158</v>
      </c>
      <c r="C499" s="478"/>
      <c r="D499" s="478"/>
      <c r="E499" s="478"/>
      <c r="F499" s="478"/>
      <c r="G499" s="478"/>
      <c r="H499" s="478"/>
    </row>
    <row r="500" spans="2:8" s="75" customFormat="1" ht="21" customHeight="1">
      <c r="B500" s="462" t="s">
        <v>1159</v>
      </c>
      <c r="C500" s="462"/>
      <c r="D500" s="462"/>
      <c r="E500" s="462"/>
      <c r="F500" s="462"/>
      <c r="G500" s="462"/>
      <c r="H500" s="462"/>
    </row>
    <row r="501" spans="2:8" s="75" customFormat="1" ht="21" customHeight="1">
      <c r="B501" s="462" t="s">
        <v>1160</v>
      </c>
      <c r="C501" s="462"/>
      <c r="D501" s="462"/>
      <c r="E501" s="462"/>
      <c r="F501" s="462"/>
      <c r="G501" s="462"/>
      <c r="H501" s="462"/>
    </row>
    <row r="502" spans="2:8" s="75" customFormat="1" ht="21" customHeight="1">
      <c r="B502" s="462" t="s">
        <v>1334</v>
      </c>
      <c r="C502" s="462"/>
      <c r="D502" s="462"/>
      <c r="E502" s="462"/>
      <c r="F502" s="462"/>
      <c r="G502" s="462"/>
      <c r="H502" s="462"/>
    </row>
    <row r="503" spans="2:8" s="75" customFormat="1" ht="21" customHeight="1">
      <c r="B503" s="462" t="s">
        <v>1335</v>
      </c>
      <c r="C503" s="462"/>
      <c r="D503" s="462"/>
      <c r="E503" s="462"/>
      <c r="F503" s="462"/>
      <c r="G503" s="462"/>
      <c r="H503" s="462"/>
    </row>
    <row r="504" spans="2:8" s="75" customFormat="1" ht="25.5" customHeight="1">
      <c r="B504" s="231" t="s">
        <v>768</v>
      </c>
      <c r="C504" s="3"/>
      <c r="D504" s="124"/>
      <c r="E504" s="124"/>
      <c r="F504" s="124"/>
      <c r="G504" s="124"/>
      <c r="H504" s="124"/>
    </row>
    <row r="505" spans="2:8" s="75" customFormat="1">
      <c r="B505" s="231" t="s">
        <v>766</v>
      </c>
      <c r="C505" s="466">
        <v>160000</v>
      </c>
      <c r="D505" s="466"/>
      <c r="E505" s="231" t="s">
        <v>508</v>
      </c>
      <c r="F505" s="124"/>
      <c r="G505" s="124"/>
      <c r="H505" s="124"/>
    </row>
    <row r="506" spans="2:8" s="75" customFormat="1">
      <c r="B506" s="124"/>
      <c r="C506" s="3"/>
      <c r="D506" s="124"/>
      <c r="E506" s="124"/>
      <c r="F506" s="124"/>
      <c r="G506" s="124"/>
      <c r="H506" s="124"/>
    </row>
    <row r="507" spans="2:8" s="75" customFormat="1">
      <c r="B507" s="476" t="s">
        <v>512</v>
      </c>
      <c r="C507" s="463" t="s">
        <v>513</v>
      </c>
      <c r="D507" s="464"/>
      <c r="E507" s="464"/>
      <c r="F507" s="464"/>
      <c r="G507" s="464"/>
      <c r="H507" s="465"/>
    </row>
    <row r="508" spans="2:8" s="75" customFormat="1">
      <c r="B508" s="476"/>
      <c r="C508" s="234" t="s">
        <v>464</v>
      </c>
      <c r="D508" s="186" t="s">
        <v>502</v>
      </c>
      <c r="E508" s="186" t="s">
        <v>503</v>
      </c>
      <c r="F508" s="187" t="s">
        <v>504</v>
      </c>
      <c r="G508" s="187" t="s">
        <v>505</v>
      </c>
      <c r="H508" s="187" t="s">
        <v>506</v>
      </c>
    </row>
    <row r="509" spans="2:8" s="75" customFormat="1">
      <c r="B509" s="276" t="s">
        <v>782</v>
      </c>
      <c r="C509" s="236" t="s">
        <v>468</v>
      </c>
      <c r="D509" s="237"/>
      <c r="E509" s="275" t="s">
        <v>781</v>
      </c>
      <c r="F509" s="237"/>
      <c r="G509" s="237"/>
      <c r="H509" s="237"/>
    </row>
    <row r="510" spans="2:8" s="75" customFormat="1">
      <c r="B510" s="8" t="s">
        <v>783</v>
      </c>
      <c r="C510" s="238"/>
      <c r="D510" s="239"/>
      <c r="E510" s="277"/>
      <c r="F510" s="239"/>
      <c r="G510" s="239"/>
      <c r="H510" s="239"/>
    </row>
    <row r="511" spans="2:8" s="75" customFormat="1">
      <c r="B511" s="8" t="s">
        <v>1039</v>
      </c>
      <c r="C511" s="238"/>
      <c r="D511" s="239"/>
      <c r="E511" s="277"/>
      <c r="F511" s="239"/>
      <c r="G511" s="239"/>
      <c r="H511" s="239"/>
    </row>
    <row r="512" spans="2:8" s="75" customFormat="1">
      <c r="B512" s="8" t="s">
        <v>1040</v>
      </c>
      <c r="C512" s="238"/>
      <c r="D512" s="239"/>
      <c r="E512" s="277"/>
      <c r="F512" s="239"/>
      <c r="G512" s="239"/>
      <c r="H512" s="239"/>
    </row>
    <row r="513" spans="2:8" s="75" customFormat="1">
      <c r="B513" s="240" t="s">
        <v>1041</v>
      </c>
      <c r="C513" s="241"/>
      <c r="D513" s="242"/>
      <c r="E513" s="278"/>
      <c r="F513" s="242"/>
      <c r="G513" s="242"/>
      <c r="H513" s="242"/>
    </row>
    <row r="514" spans="2:8" s="97" customFormat="1">
      <c r="B514" s="211" t="s">
        <v>507</v>
      </c>
      <c r="C514" s="2" t="s">
        <v>508</v>
      </c>
      <c r="D514" s="243"/>
      <c r="E514" s="322">
        <v>160000</v>
      </c>
      <c r="F514" s="243"/>
      <c r="G514" s="243"/>
      <c r="H514" s="243"/>
    </row>
    <row r="515" spans="2:8" s="97" customFormat="1">
      <c r="B515" s="211" t="s">
        <v>509</v>
      </c>
      <c r="C515" s="2" t="s">
        <v>508</v>
      </c>
      <c r="D515" s="243"/>
      <c r="E515" s="322">
        <v>160000</v>
      </c>
      <c r="F515" s="243"/>
      <c r="G515" s="243"/>
      <c r="H515" s="243"/>
    </row>
    <row r="516" spans="2:8" s="97" customFormat="1">
      <c r="B516" s="211" t="s">
        <v>510</v>
      </c>
      <c r="C516" s="2" t="s">
        <v>508</v>
      </c>
      <c r="D516" s="243"/>
      <c r="E516" s="243">
        <v>0</v>
      </c>
      <c r="F516" s="243"/>
      <c r="G516" s="243"/>
      <c r="H516" s="243"/>
    </row>
    <row r="517" spans="2:8" s="93" customFormat="1" ht="23.25" customHeight="1">
      <c r="B517" s="136"/>
      <c r="C517" s="267"/>
      <c r="D517" s="268"/>
      <c r="E517" s="274"/>
      <c r="F517" s="274"/>
      <c r="G517" s="274"/>
      <c r="H517" s="274"/>
    </row>
    <row r="518" spans="2:8" s="93" customFormat="1" ht="23.25" customHeight="1">
      <c r="B518" s="136"/>
      <c r="C518" s="267"/>
      <c r="D518" s="268"/>
      <c r="E518" s="274"/>
      <c r="F518" s="274"/>
      <c r="G518" s="274"/>
      <c r="H518" s="274"/>
    </row>
    <row r="519" spans="2:8" s="93" customFormat="1" ht="23.25" customHeight="1">
      <c r="B519" s="136"/>
      <c r="C519" s="267"/>
      <c r="D519" s="268"/>
      <c r="E519" s="274"/>
      <c r="F519" s="274"/>
      <c r="G519" s="274"/>
      <c r="H519" s="274"/>
    </row>
    <row r="520" spans="2:8" s="75" customFormat="1">
      <c r="B520" s="480" t="s">
        <v>1036</v>
      </c>
      <c r="C520" s="480"/>
      <c r="D520" s="480"/>
      <c r="E520" s="480"/>
      <c r="F520" s="480"/>
    </row>
    <row r="521" spans="2:8" s="75" customFormat="1">
      <c r="B521" s="481" t="s">
        <v>1037</v>
      </c>
      <c r="C521" s="481"/>
      <c r="D521" s="481"/>
      <c r="E521" s="481"/>
      <c r="F521" s="481"/>
      <c r="G521" s="232" t="s">
        <v>1357</v>
      </c>
      <c r="H521" s="124"/>
    </row>
    <row r="522" spans="2:8" s="75" customFormat="1" ht="21" customHeight="1">
      <c r="B522" s="477" t="s">
        <v>1330</v>
      </c>
      <c r="C522" s="477"/>
      <c r="D522" s="477"/>
      <c r="E522" s="477"/>
      <c r="F522" s="477"/>
      <c r="G522" s="477"/>
      <c r="H522" s="477"/>
    </row>
    <row r="523" spans="2:8" s="75" customFormat="1" ht="21" customHeight="1">
      <c r="B523" s="462" t="s">
        <v>1358</v>
      </c>
      <c r="C523" s="462"/>
      <c r="D523" s="462"/>
      <c r="E523" s="462"/>
      <c r="F523" s="462"/>
      <c r="G523" s="462"/>
      <c r="H523" s="462"/>
    </row>
    <row r="524" spans="2:8" s="75" customFormat="1" ht="21" customHeight="1">
      <c r="B524" s="462" t="s">
        <v>1359</v>
      </c>
      <c r="C524" s="462"/>
      <c r="D524" s="462"/>
      <c r="E524" s="462"/>
      <c r="F524" s="462"/>
      <c r="G524" s="462"/>
      <c r="H524" s="462"/>
    </row>
    <row r="525" spans="2:8" s="75" customFormat="1" ht="21" customHeight="1">
      <c r="B525" s="462" t="s">
        <v>1156</v>
      </c>
      <c r="C525" s="462"/>
      <c r="D525" s="462"/>
      <c r="E525" s="462"/>
      <c r="F525" s="462"/>
      <c r="G525" s="462"/>
      <c r="H525" s="462"/>
    </row>
    <row r="526" spans="2:8" s="75" customFormat="1" ht="21" customHeight="1">
      <c r="B526" s="462" t="s">
        <v>1331</v>
      </c>
      <c r="C526" s="462"/>
      <c r="D526" s="462"/>
      <c r="E526" s="462"/>
      <c r="F526" s="462"/>
      <c r="G526" s="462"/>
      <c r="H526" s="462"/>
    </row>
    <row r="527" spans="2:8" s="75" customFormat="1" ht="21" customHeight="1">
      <c r="B527" s="462" t="s">
        <v>1332</v>
      </c>
      <c r="C527" s="462"/>
      <c r="D527" s="462"/>
      <c r="E527" s="462"/>
      <c r="F527" s="462"/>
      <c r="G527" s="462"/>
      <c r="H527" s="462"/>
    </row>
    <row r="528" spans="2:8" s="75" customFormat="1" ht="25.5" customHeight="1">
      <c r="B528" s="231" t="s">
        <v>768</v>
      </c>
      <c r="C528" s="3"/>
      <c r="D528" s="124"/>
      <c r="E528" s="124"/>
      <c r="F528" s="124"/>
      <c r="G528" s="124"/>
      <c r="H528" s="124"/>
    </row>
    <row r="529" spans="2:8" s="75" customFormat="1">
      <c r="B529" s="231" t="s">
        <v>766</v>
      </c>
      <c r="C529" s="466">
        <f>E537</f>
        <v>250500</v>
      </c>
      <c r="D529" s="466"/>
      <c r="E529" s="231" t="s">
        <v>508</v>
      </c>
      <c r="F529" s="124"/>
      <c r="G529" s="124"/>
      <c r="H529" s="124"/>
    </row>
    <row r="530" spans="2:8" s="75" customFormat="1">
      <c r="B530" s="124"/>
      <c r="C530" s="323"/>
      <c r="D530" s="324"/>
      <c r="E530" s="124"/>
      <c r="F530" s="124"/>
      <c r="G530" s="124"/>
      <c r="H530" s="124"/>
    </row>
    <row r="531" spans="2:8" s="75" customFormat="1">
      <c r="B531" s="476" t="s">
        <v>512</v>
      </c>
      <c r="C531" s="463" t="s">
        <v>513</v>
      </c>
      <c r="D531" s="464"/>
      <c r="E531" s="464"/>
      <c r="F531" s="464"/>
      <c r="G531" s="464"/>
      <c r="H531" s="465"/>
    </row>
    <row r="532" spans="2:8" s="75" customFormat="1">
      <c r="B532" s="476"/>
      <c r="C532" s="234" t="s">
        <v>464</v>
      </c>
      <c r="D532" s="186" t="s">
        <v>502</v>
      </c>
      <c r="E532" s="186" t="s">
        <v>503</v>
      </c>
      <c r="F532" s="187" t="s">
        <v>504</v>
      </c>
      <c r="G532" s="187" t="s">
        <v>505</v>
      </c>
      <c r="H532" s="187" t="s">
        <v>506</v>
      </c>
    </row>
    <row r="533" spans="2:8" s="75" customFormat="1" ht="21" customHeight="1">
      <c r="B533" s="235" t="s">
        <v>777</v>
      </c>
      <c r="C533" s="236" t="s">
        <v>468</v>
      </c>
      <c r="D533" s="237"/>
      <c r="E533" s="275" t="s">
        <v>1127</v>
      </c>
      <c r="F533" s="237"/>
      <c r="G533" s="237"/>
      <c r="H533" s="237"/>
    </row>
    <row r="534" spans="2:8" s="75" customFormat="1" ht="21" customHeight="1">
      <c r="B534" s="8" t="s">
        <v>778</v>
      </c>
      <c r="C534" s="238"/>
      <c r="D534" s="239"/>
      <c r="E534" s="362">
        <v>5</v>
      </c>
      <c r="F534" s="239"/>
      <c r="G534" s="239"/>
      <c r="H534" s="239"/>
    </row>
    <row r="535" spans="2:8" s="75" customFormat="1" ht="21" customHeight="1">
      <c r="B535" s="8" t="s">
        <v>779</v>
      </c>
      <c r="C535" s="238"/>
      <c r="D535" s="239"/>
      <c r="E535" s="239"/>
      <c r="F535" s="239"/>
      <c r="G535" s="239"/>
      <c r="H535" s="239"/>
    </row>
    <row r="536" spans="2:8" s="75" customFormat="1" ht="21" customHeight="1">
      <c r="B536" s="240" t="s">
        <v>780</v>
      </c>
      <c r="C536" s="241"/>
      <c r="D536" s="242"/>
      <c r="E536" s="242"/>
      <c r="F536" s="242"/>
      <c r="G536" s="242"/>
      <c r="H536" s="242"/>
    </row>
    <row r="537" spans="2:8" s="97" customFormat="1">
      <c r="B537" s="211" t="s">
        <v>507</v>
      </c>
      <c r="C537" s="2" t="s">
        <v>508</v>
      </c>
      <c r="D537" s="243"/>
      <c r="E537" s="322">
        <f t="shared" ref="E537" si="17">SUM(E538:E539)</f>
        <v>250500</v>
      </c>
      <c r="F537" s="243"/>
      <c r="G537" s="243"/>
      <c r="H537" s="243"/>
    </row>
    <row r="538" spans="2:8" s="97" customFormat="1">
      <c r="B538" s="211" t="s">
        <v>509</v>
      </c>
      <c r="C538" s="2" t="s">
        <v>508</v>
      </c>
      <c r="D538" s="243"/>
      <c r="E538" s="322">
        <f>สังเขป!J42</f>
        <v>250500</v>
      </c>
      <c r="F538" s="243"/>
      <c r="G538" s="243"/>
      <c r="H538" s="243"/>
    </row>
    <row r="539" spans="2:8" s="97" customFormat="1">
      <c r="B539" s="211" t="s">
        <v>510</v>
      </c>
      <c r="C539" s="2" t="s">
        <v>508</v>
      </c>
      <c r="D539" s="243"/>
      <c r="E539" s="243">
        <v>0</v>
      </c>
      <c r="F539" s="243"/>
      <c r="G539" s="243"/>
      <c r="H539" s="243"/>
    </row>
    <row r="540" spans="2:8" s="97" customFormat="1">
      <c r="B540" s="136"/>
      <c r="C540" s="267"/>
      <c r="D540" s="337"/>
      <c r="E540" s="337"/>
      <c r="F540" s="337"/>
      <c r="G540" s="337"/>
      <c r="H540" s="337"/>
    </row>
    <row r="541" spans="2:8" s="97" customFormat="1">
      <c r="B541" s="136"/>
      <c r="C541" s="267"/>
      <c r="D541" s="337"/>
      <c r="E541" s="337"/>
      <c r="F541" s="337"/>
      <c r="G541" s="337"/>
      <c r="H541" s="337"/>
    </row>
    <row r="542" spans="2:8" s="97" customFormat="1">
      <c r="B542" s="136"/>
      <c r="C542" s="267"/>
      <c r="D542" s="337"/>
      <c r="E542" s="337"/>
      <c r="F542" s="337"/>
      <c r="G542" s="337"/>
      <c r="H542" s="337"/>
    </row>
    <row r="547" spans="2:8" s="94" customFormat="1">
      <c r="B547" s="191" t="s">
        <v>713</v>
      </c>
      <c r="C547" s="192"/>
      <c r="D547" s="193"/>
      <c r="E547" s="193"/>
      <c r="F547" s="193"/>
      <c r="G547" s="193"/>
      <c r="H547" s="193"/>
    </row>
    <row r="548" spans="2:8" s="94" customFormat="1" ht="23.1" customHeight="1">
      <c r="B548" s="461" t="s">
        <v>1128</v>
      </c>
      <c r="C548" s="461"/>
      <c r="D548" s="461"/>
      <c r="E548" s="461"/>
      <c r="F548" s="461"/>
      <c r="G548" s="461"/>
      <c r="H548" s="461"/>
    </row>
    <row r="549" spans="2:8" s="94" customFormat="1" ht="23.1" customHeight="1">
      <c r="B549" s="459" t="s">
        <v>1129</v>
      </c>
      <c r="C549" s="459"/>
      <c r="D549" s="459"/>
      <c r="E549" s="459"/>
      <c r="F549" s="459"/>
      <c r="G549" s="459"/>
      <c r="H549" s="459"/>
    </row>
    <row r="550" spans="2:8" s="94" customFormat="1" ht="23.1" customHeight="1">
      <c r="B550" s="459" t="s">
        <v>1130</v>
      </c>
      <c r="C550" s="459"/>
      <c r="D550" s="459"/>
      <c r="E550" s="459"/>
      <c r="F550" s="459"/>
      <c r="G550" s="459"/>
      <c r="H550" s="459"/>
    </row>
    <row r="551" spans="2:8" s="94" customFormat="1" ht="23.1" customHeight="1">
      <c r="B551" s="459" t="s">
        <v>1131</v>
      </c>
      <c r="C551" s="459"/>
      <c r="D551" s="459"/>
      <c r="E551" s="459"/>
      <c r="F551" s="459"/>
      <c r="G551" s="459"/>
      <c r="H551" s="459"/>
    </row>
    <row r="552" spans="2:8" s="94" customFormat="1">
      <c r="B552" s="460" t="s">
        <v>1009</v>
      </c>
      <c r="C552" s="450"/>
      <c r="D552" s="450"/>
      <c r="E552" s="450"/>
      <c r="F552" s="450"/>
      <c r="G552" s="450"/>
      <c r="H552" s="450"/>
    </row>
    <row r="553" spans="2:8" s="94" customFormat="1">
      <c r="B553" s="213"/>
      <c r="C553" s="194"/>
      <c r="D553" s="194"/>
      <c r="E553" s="194"/>
      <c r="F553" s="194"/>
      <c r="G553" s="194"/>
      <c r="H553" s="194"/>
    </row>
    <row r="554" spans="2:8" s="96" customFormat="1">
      <c r="B554" s="457" t="s">
        <v>512</v>
      </c>
      <c r="C554" s="458" t="s">
        <v>513</v>
      </c>
      <c r="D554" s="458"/>
      <c r="E554" s="458"/>
      <c r="F554" s="458"/>
      <c r="G554" s="458"/>
      <c r="H554" s="458"/>
    </row>
    <row r="555" spans="2:8" s="96" customFormat="1">
      <c r="B555" s="457"/>
      <c r="C555" s="196" t="s">
        <v>464</v>
      </c>
      <c r="D555" s="186" t="s">
        <v>502</v>
      </c>
      <c r="E555" s="186" t="s">
        <v>503</v>
      </c>
      <c r="F555" s="187" t="s">
        <v>504</v>
      </c>
      <c r="G555" s="187" t="s">
        <v>505</v>
      </c>
      <c r="H555" s="187" t="s">
        <v>506</v>
      </c>
    </row>
    <row r="556" spans="2:8" s="94" customFormat="1">
      <c r="B556" s="197" t="s">
        <v>714</v>
      </c>
      <c r="C556" s="196" t="s">
        <v>466</v>
      </c>
      <c r="D556" s="273">
        <v>330</v>
      </c>
      <c r="E556" s="273">
        <v>346</v>
      </c>
      <c r="F556" s="273">
        <v>363</v>
      </c>
      <c r="G556" s="273">
        <v>375</v>
      </c>
      <c r="H556" s="279">
        <v>350</v>
      </c>
    </row>
    <row r="557" spans="2:8" s="94" customFormat="1">
      <c r="B557" s="261" t="s">
        <v>615</v>
      </c>
      <c r="C557" s="196" t="s">
        <v>637</v>
      </c>
      <c r="D557" s="273">
        <v>2</v>
      </c>
      <c r="E557" s="273">
        <v>2</v>
      </c>
      <c r="F557" s="273">
        <v>2</v>
      </c>
      <c r="G557" s="273">
        <v>2</v>
      </c>
      <c r="H557" s="279">
        <v>2</v>
      </c>
    </row>
    <row r="558" spans="2:8" s="94" customFormat="1">
      <c r="B558" s="198" t="s">
        <v>715</v>
      </c>
      <c r="C558" s="199" t="s">
        <v>547</v>
      </c>
      <c r="D558" s="200">
        <v>814</v>
      </c>
      <c r="E558" s="200">
        <v>854</v>
      </c>
      <c r="F558" s="200">
        <v>897</v>
      </c>
      <c r="G558" s="200">
        <v>940</v>
      </c>
      <c r="H558" s="203">
        <v>940</v>
      </c>
    </row>
    <row r="559" spans="2:8" s="94" customFormat="1">
      <c r="B559" s="218" t="s">
        <v>716</v>
      </c>
      <c r="C559" s="219"/>
      <c r="D559" s="280"/>
      <c r="E559" s="280"/>
      <c r="F559" s="280"/>
      <c r="G559" s="280"/>
      <c r="H559" s="281"/>
    </row>
    <row r="560" spans="2:8" s="94" customFormat="1">
      <c r="B560" s="218" t="s">
        <v>717</v>
      </c>
      <c r="C560" s="219"/>
      <c r="D560" s="280"/>
      <c r="E560" s="280"/>
      <c r="F560" s="280"/>
      <c r="G560" s="280"/>
      <c r="H560" s="281"/>
    </row>
    <row r="561" spans="2:8" s="94" customFormat="1">
      <c r="B561" s="218" t="s">
        <v>718</v>
      </c>
      <c r="C561" s="219"/>
      <c r="D561" s="280"/>
      <c r="E561" s="280"/>
      <c r="F561" s="280"/>
      <c r="G561" s="280"/>
      <c r="H561" s="281"/>
    </row>
    <row r="562" spans="2:8" s="94" customFormat="1">
      <c r="B562" s="218" t="s">
        <v>719</v>
      </c>
      <c r="C562" s="219"/>
      <c r="D562" s="280"/>
      <c r="E562" s="280"/>
      <c r="F562" s="280"/>
      <c r="G562" s="280"/>
      <c r="H562" s="281"/>
    </row>
    <row r="563" spans="2:8" s="94" customFormat="1">
      <c r="B563" s="201" t="s">
        <v>720</v>
      </c>
      <c r="C563" s="187"/>
      <c r="D563" s="202"/>
      <c r="E563" s="202"/>
      <c r="F563" s="202"/>
      <c r="G563" s="202"/>
      <c r="H563" s="204"/>
    </row>
    <row r="564" spans="2:8" s="94" customFormat="1">
      <c r="B564" s="205" t="s">
        <v>507</v>
      </c>
      <c r="C564" s="206" t="s">
        <v>508</v>
      </c>
      <c r="D564" s="229">
        <v>328540</v>
      </c>
      <c r="E564" s="229">
        <f>+E565+E566</f>
        <v>654230</v>
      </c>
      <c r="F564" s="229">
        <f t="shared" ref="F564:H564" si="18">+F565+F566</f>
        <v>0</v>
      </c>
      <c r="G564" s="229">
        <f t="shared" si="18"/>
        <v>0</v>
      </c>
      <c r="H564" s="229">
        <f t="shared" si="18"/>
        <v>0</v>
      </c>
    </row>
    <row r="565" spans="2:8" s="94" customFormat="1">
      <c r="B565" s="205" t="s">
        <v>509</v>
      </c>
      <c r="C565" s="206" t="s">
        <v>508</v>
      </c>
      <c r="D565" s="209">
        <f>D564</f>
        <v>328540</v>
      </c>
      <c r="E565" s="209">
        <f>สังเขป!J43</f>
        <v>654230</v>
      </c>
      <c r="F565" s="210"/>
      <c r="G565" s="210"/>
      <c r="H565" s="210"/>
    </row>
    <row r="566" spans="2:8" s="94" customFormat="1">
      <c r="B566" s="211" t="s">
        <v>510</v>
      </c>
      <c r="C566" s="2" t="s">
        <v>508</v>
      </c>
      <c r="D566" s="230">
        <v>0</v>
      </c>
      <c r="E566" s="230">
        <v>0</v>
      </c>
      <c r="F566" s="230"/>
      <c r="G566" s="230"/>
      <c r="H566" s="230"/>
    </row>
    <row r="567" spans="2:8" s="94" customFormat="1">
      <c r="B567" s="136"/>
      <c r="C567" s="267"/>
      <c r="D567" s="274"/>
      <c r="E567" s="274"/>
      <c r="F567" s="274"/>
      <c r="G567" s="274"/>
      <c r="H567" s="274"/>
    </row>
    <row r="568" spans="2:8" s="94" customFormat="1">
      <c r="B568" s="136"/>
      <c r="C568" s="267"/>
      <c r="D568" s="274"/>
      <c r="E568" s="274"/>
      <c r="F568" s="274"/>
      <c r="G568" s="274"/>
      <c r="H568" s="274"/>
    </row>
    <row r="569" spans="2:8" s="94" customFormat="1">
      <c r="B569" s="136"/>
      <c r="C569" s="267"/>
      <c r="D569" s="274"/>
      <c r="E569" s="274"/>
      <c r="F569" s="274"/>
      <c r="G569" s="274"/>
      <c r="H569" s="274"/>
    </row>
    <row r="570" spans="2:8" s="94" customFormat="1">
      <c r="B570" s="191" t="s">
        <v>721</v>
      </c>
      <c r="C570" s="192"/>
      <c r="D570" s="193"/>
      <c r="E570" s="193"/>
      <c r="F570" s="193"/>
      <c r="G570" s="193"/>
      <c r="H570" s="193"/>
    </row>
    <row r="571" spans="2:8" s="94" customFormat="1" ht="23.1" customHeight="1">
      <c r="B571" s="461" t="s">
        <v>1132</v>
      </c>
      <c r="C571" s="461"/>
      <c r="D571" s="461"/>
      <c r="E571" s="461"/>
      <c r="F571" s="461"/>
      <c r="G571" s="461"/>
      <c r="H571" s="461"/>
    </row>
    <row r="572" spans="2:8" s="94" customFormat="1" ht="23.1" customHeight="1">
      <c r="B572" s="459" t="s">
        <v>1483</v>
      </c>
      <c r="C572" s="459"/>
      <c r="D572" s="459"/>
      <c r="E572" s="459"/>
      <c r="F572" s="459"/>
      <c r="G572" s="459"/>
      <c r="H572" s="459"/>
    </row>
    <row r="573" spans="2:8" s="94" customFormat="1" ht="23.1" customHeight="1">
      <c r="B573" s="459" t="s">
        <v>1336</v>
      </c>
      <c r="C573" s="459"/>
      <c r="D573" s="459"/>
      <c r="E573" s="459"/>
      <c r="F573" s="459"/>
      <c r="G573" s="459"/>
      <c r="H573" s="459"/>
    </row>
    <row r="574" spans="2:8" s="94" customFormat="1" ht="23.1" customHeight="1">
      <c r="B574" s="459" t="s">
        <v>1337</v>
      </c>
      <c r="C574" s="459"/>
      <c r="D574" s="459"/>
      <c r="E574" s="459"/>
      <c r="F574" s="459"/>
      <c r="G574" s="459"/>
      <c r="H574" s="459"/>
    </row>
    <row r="575" spans="2:8" s="94" customFormat="1" ht="23.1" customHeight="1">
      <c r="B575" s="459" t="s">
        <v>1338</v>
      </c>
      <c r="C575" s="459"/>
      <c r="D575" s="459"/>
      <c r="E575" s="459"/>
      <c r="F575" s="459"/>
      <c r="G575" s="459"/>
      <c r="H575" s="459"/>
    </row>
    <row r="576" spans="2:8" s="94" customFormat="1" ht="23.1" customHeight="1">
      <c r="B576" s="459" t="s">
        <v>1339</v>
      </c>
      <c r="C576" s="459"/>
      <c r="D576" s="459"/>
      <c r="E576" s="459"/>
      <c r="F576" s="459"/>
      <c r="G576" s="459"/>
      <c r="H576" s="459"/>
    </row>
    <row r="577" spans="2:8" s="94" customFormat="1" ht="23.1" customHeight="1">
      <c r="B577" s="459" t="s">
        <v>1340</v>
      </c>
      <c r="C577" s="459"/>
      <c r="D577" s="459"/>
      <c r="E577" s="459"/>
      <c r="F577" s="459"/>
      <c r="G577" s="459"/>
      <c r="H577" s="459"/>
    </row>
    <row r="578" spans="2:8" s="75" customFormat="1" ht="23.1" customHeight="1">
      <c r="B578" s="460" t="s">
        <v>1133</v>
      </c>
      <c r="C578" s="450"/>
      <c r="D578" s="450"/>
      <c r="E578" s="450"/>
      <c r="F578" s="450"/>
      <c r="G578" s="450"/>
      <c r="H578" s="450"/>
    </row>
    <row r="579" spans="2:8" s="75" customFormat="1" ht="23.1" customHeight="1">
      <c r="B579" s="180" t="s">
        <v>1134</v>
      </c>
      <c r="C579" s="194"/>
      <c r="D579" s="194"/>
      <c r="E579" s="194"/>
      <c r="F579" s="194"/>
      <c r="G579" s="194"/>
      <c r="H579" s="194"/>
    </row>
    <row r="580" spans="2:8" s="75" customFormat="1" ht="23.1" customHeight="1">
      <c r="B580" s="180"/>
      <c r="C580" s="194"/>
      <c r="D580" s="194"/>
      <c r="E580" s="194"/>
      <c r="F580" s="194"/>
      <c r="G580" s="194"/>
      <c r="H580" s="194"/>
    </row>
    <row r="581" spans="2:8" s="75" customFormat="1" ht="23.1" customHeight="1">
      <c r="B581" s="180"/>
      <c r="C581" s="194"/>
      <c r="D581" s="194"/>
      <c r="E581" s="194"/>
      <c r="F581" s="194"/>
      <c r="G581" s="194"/>
      <c r="H581" s="194"/>
    </row>
    <row r="582" spans="2:8" s="75" customFormat="1" ht="23.1" customHeight="1">
      <c r="B582" s="180"/>
      <c r="C582" s="194"/>
      <c r="D582" s="194"/>
      <c r="E582" s="194"/>
      <c r="F582" s="194"/>
      <c r="G582" s="194"/>
      <c r="H582" s="194"/>
    </row>
    <row r="583" spans="2:8" s="75" customFormat="1" ht="23.1" customHeight="1">
      <c r="B583" s="180"/>
      <c r="C583" s="194"/>
      <c r="D583" s="194"/>
      <c r="E583" s="194"/>
      <c r="F583" s="194"/>
      <c r="G583" s="194"/>
      <c r="H583" s="194"/>
    </row>
    <row r="584" spans="2:8" s="75" customFormat="1" ht="23.1" customHeight="1">
      <c r="B584" s="180"/>
      <c r="C584" s="194"/>
      <c r="D584" s="194"/>
      <c r="E584" s="194"/>
      <c r="F584" s="194"/>
      <c r="G584" s="194"/>
      <c r="H584" s="194"/>
    </row>
    <row r="585" spans="2:8" s="75" customFormat="1" ht="23.1" customHeight="1">
      <c r="B585" s="180"/>
      <c r="C585" s="194"/>
      <c r="D585" s="194"/>
      <c r="E585" s="194"/>
      <c r="F585" s="194"/>
      <c r="G585" s="194"/>
      <c r="H585" s="194"/>
    </row>
    <row r="586" spans="2:8" s="75" customFormat="1" ht="23.1" customHeight="1">
      <c r="B586" s="180"/>
      <c r="C586" s="194"/>
      <c r="D586" s="194"/>
      <c r="E586" s="194"/>
      <c r="F586" s="194"/>
      <c r="G586" s="194"/>
      <c r="H586" s="194"/>
    </row>
    <row r="587" spans="2:8" s="96" customFormat="1">
      <c r="B587" s="457" t="s">
        <v>512</v>
      </c>
      <c r="C587" s="458" t="s">
        <v>513</v>
      </c>
      <c r="D587" s="458"/>
      <c r="E587" s="458"/>
      <c r="F587" s="458"/>
      <c r="G587" s="458"/>
      <c r="H587" s="458"/>
    </row>
    <row r="588" spans="2:8" s="96" customFormat="1">
      <c r="B588" s="457"/>
      <c r="C588" s="196" t="s">
        <v>464</v>
      </c>
      <c r="D588" s="186" t="s">
        <v>502</v>
      </c>
      <c r="E588" s="186" t="s">
        <v>503</v>
      </c>
      <c r="F588" s="187" t="s">
        <v>504</v>
      </c>
      <c r="G588" s="187" t="s">
        <v>505</v>
      </c>
      <c r="H588" s="187" t="s">
        <v>506</v>
      </c>
    </row>
    <row r="589" spans="2:8" s="94" customFormat="1" ht="23.1" customHeight="1">
      <c r="B589" s="282" t="s">
        <v>722</v>
      </c>
      <c r="C589" s="199" t="s">
        <v>470</v>
      </c>
      <c r="D589" s="216">
        <v>285</v>
      </c>
      <c r="E589" s="216">
        <v>300</v>
      </c>
      <c r="F589" s="216">
        <v>315</v>
      </c>
      <c r="G589" s="216">
        <v>330</v>
      </c>
      <c r="H589" s="216">
        <v>330</v>
      </c>
    </row>
    <row r="590" spans="2:8" s="94" customFormat="1" ht="23.1" customHeight="1">
      <c r="B590" s="283" t="s">
        <v>723</v>
      </c>
      <c r="C590" s="219"/>
      <c r="D590" s="220"/>
      <c r="E590" s="220"/>
      <c r="F590" s="220"/>
      <c r="G590" s="220"/>
      <c r="H590" s="220"/>
    </row>
    <row r="591" spans="2:8" s="94" customFormat="1" ht="23.1" customHeight="1">
      <c r="B591" s="283" t="s">
        <v>724</v>
      </c>
      <c r="C591" s="219"/>
      <c r="D591" s="220"/>
      <c r="E591" s="220"/>
      <c r="F591" s="220"/>
      <c r="G591" s="220"/>
      <c r="H591" s="220"/>
    </row>
    <row r="592" spans="2:8" s="94" customFormat="1" ht="23.1" customHeight="1">
      <c r="B592" s="284" t="s">
        <v>725</v>
      </c>
      <c r="C592" s="187"/>
      <c r="D592" s="217"/>
      <c r="E592" s="217"/>
      <c r="F592" s="217"/>
      <c r="G592" s="217"/>
      <c r="H592" s="217"/>
    </row>
    <row r="593" spans="2:8" s="94" customFormat="1" ht="23.1" customHeight="1">
      <c r="B593" s="282" t="s">
        <v>726</v>
      </c>
      <c r="C593" s="199" t="s">
        <v>470</v>
      </c>
      <c r="D593" s="216">
        <v>2581</v>
      </c>
      <c r="E593" s="216">
        <v>2596</v>
      </c>
      <c r="F593" s="216">
        <v>2611</v>
      </c>
      <c r="G593" s="216">
        <v>2626</v>
      </c>
      <c r="H593" s="216">
        <v>2600</v>
      </c>
    </row>
    <row r="594" spans="2:8" s="94" customFormat="1" ht="23.1" customHeight="1">
      <c r="B594" s="283" t="s">
        <v>727</v>
      </c>
      <c r="C594" s="219"/>
      <c r="D594" s="220"/>
      <c r="E594" s="220"/>
      <c r="F594" s="220"/>
      <c r="G594" s="220"/>
      <c r="H594" s="220"/>
    </row>
    <row r="595" spans="2:8" s="94" customFormat="1" ht="23.1" customHeight="1">
      <c r="B595" s="283" t="s">
        <v>728</v>
      </c>
      <c r="C595" s="219"/>
      <c r="D595" s="220"/>
      <c r="E595" s="220"/>
      <c r="F595" s="220"/>
      <c r="G595" s="220"/>
      <c r="H595" s="220"/>
    </row>
    <row r="596" spans="2:8" s="94" customFormat="1" ht="23.1" customHeight="1">
      <c r="B596" s="283" t="s">
        <v>729</v>
      </c>
      <c r="C596" s="219"/>
      <c r="D596" s="220"/>
      <c r="E596" s="220"/>
      <c r="F596" s="220"/>
      <c r="G596" s="220"/>
      <c r="H596" s="220"/>
    </row>
    <row r="597" spans="2:8" s="94" customFormat="1" ht="23.1" customHeight="1">
      <c r="B597" s="283" t="s">
        <v>730</v>
      </c>
      <c r="C597" s="219"/>
      <c r="D597" s="220"/>
      <c r="E597" s="220"/>
      <c r="F597" s="220"/>
      <c r="G597" s="220"/>
      <c r="H597" s="220"/>
    </row>
    <row r="598" spans="2:8" s="94" customFormat="1" ht="23.1" customHeight="1">
      <c r="B598" s="284" t="s">
        <v>731</v>
      </c>
      <c r="C598" s="187"/>
      <c r="D598" s="217"/>
      <c r="E598" s="217"/>
      <c r="F598" s="217"/>
      <c r="G598" s="217"/>
      <c r="H598" s="217"/>
    </row>
    <row r="599" spans="2:8" s="94" customFormat="1" ht="23.1" customHeight="1">
      <c r="B599" s="282" t="s">
        <v>732</v>
      </c>
      <c r="C599" s="199" t="s">
        <v>470</v>
      </c>
      <c r="D599" s="200">
        <v>407</v>
      </c>
      <c r="E599" s="200">
        <v>427</v>
      </c>
      <c r="F599" s="200">
        <v>449</v>
      </c>
      <c r="G599" s="200">
        <v>471</v>
      </c>
      <c r="H599" s="203">
        <v>470</v>
      </c>
    </row>
    <row r="600" spans="2:8" s="94" customFormat="1" ht="23.1" customHeight="1">
      <c r="B600" s="283" t="s">
        <v>733</v>
      </c>
      <c r="C600" s="219"/>
      <c r="D600" s="280"/>
      <c r="E600" s="280"/>
      <c r="F600" s="280"/>
      <c r="G600" s="280"/>
      <c r="H600" s="281"/>
    </row>
    <row r="601" spans="2:8" s="94" customFormat="1" ht="23.1" customHeight="1">
      <c r="B601" s="283" t="s">
        <v>734</v>
      </c>
      <c r="C601" s="219"/>
      <c r="D601" s="280"/>
      <c r="E601" s="280"/>
      <c r="F601" s="280"/>
      <c r="G601" s="280"/>
      <c r="H601" s="281"/>
    </row>
    <row r="602" spans="2:8" s="94" customFormat="1" ht="23.1" customHeight="1">
      <c r="B602" s="284" t="s">
        <v>735</v>
      </c>
      <c r="C602" s="187"/>
      <c r="D602" s="202"/>
      <c r="E602" s="202"/>
      <c r="F602" s="202"/>
      <c r="G602" s="202"/>
      <c r="H602" s="204"/>
    </row>
    <row r="603" spans="2:8" s="94" customFormat="1">
      <c r="B603" s="282" t="s">
        <v>736</v>
      </c>
      <c r="C603" s="199" t="s">
        <v>470</v>
      </c>
      <c r="D603" s="200">
        <v>75</v>
      </c>
      <c r="E603" s="200">
        <v>78.75</v>
      </c>
      <c r="F603" s="200">
        <v>82.6875</v>
      </c>
      <c r="G603" s="200">
        <v>86.821875000000006</v>
      </c>
      <c r="H603" s="203">
        <v>85</v>
      </c>
    </row>
    <row r="604" spans="2:8" s="94" customFormat="1">
      <c r="B604" s="283" t="s">
        <v>1042</v>
      </c>
      <c r="C604" s="219"/>
      <c r="D604" s="280"/>
      <c r="E604" s="280"/>
      <c r="F604" s="280"/>
      <c r="G604" s="280"/>
      <c r="H604" s="281"/>
    </row>
    <row r="605" spans="2:8" s="94" customFormat="1">
      <c r="B605" s="283" t="s">
        <v>1043</v>
      </c>
      <c r="C605" s="219"/>
      <c r="D605" s="280"/>
      <c r="E605" s="280"/>
      <c r="F605" s="280"/>
      <c r="G605" s="280"/>
      <c r="H605" s="281"/>
    </row>
    <row r="606" spans="2:8" s="94" customFormat="1">
      <c r="B606" s="363" t="s">
        <v>1139</v>
      </c>
      <c r="C606" s="187"/>
      <c r="D606" s="285"/>
      <c r="E606" s="285"/>
      <c r="F606" s="285"/>
      <c r="G606" s="285"/>
      <c r="H606" s="225"/>
    </row>
    <row r="607" spans="2:8" s="94" customFormat="1">
      <c r="B607" s="282" t="s">
        <v>1140</v>
      </c>
      <c r="C607" s="199" t="s">
        <v>470</v>
      </c>
      <c r="D607" s="216">
        <v>96</v>
      </c>
      <c r="E607" s="216">
        <v>101</v>
      </c>
      <c r="F607" s="216">
        <v>106</v>
      </c>
      <c r="G607" s="216">
        <v>111</v>
      </c>
      <c r="H607" s="216">
        <v>110</v>
      </c>
    </row>
    <row r="608" spans="2:8" s="94" customFormat="1">
      <c r="B608" s="364" t="s">
        <v>1141</v>
      </c>
      <c r="C608" s="219"/>
      <c r="D608" s="220"/>
      <c r="E608" s="220"/>
      <c r="F608" s="220"/>
      <c r="G608" s="220"/>
      <c r="H608" s="220"/>
    </row>
    <row r="609" spans="2:8" s="94" customFormat="1">
      <c r="B609" s="283" t="s">
        <v>1044</v>
      </c>
      <c r="C609" s="219"/>
      <c r="D609" s="220"/>
      <c r="E609" s="220"/>
      <c r="F609" s="220"/>
      <c r="G609" s="220"/>
      <c r="H609" s="220"/>
    </row>
    <row r="610" spans="2:8" s="94" customFormat="1">
      <c r="B610" s="284" t="s">
        <v>1045</v>
      </c>
      <c r="C610" s="187"/>
      <c r="D610" s="217"/>
      <c r="E610" s="217"/>
      <c r="F610" s="217"/>
      <c r="G610" s="217"/>
      <c r="H610" s="217"/>
    </row>
    <row r="611" spans="2:8" s="94" customFormat="1">
      <c r="B611" s="282" t="s">
        <v>624</v>
      </c>
      <c r="C611" s="199" t="s">
        <v>470</v>
      </c>
      <c r="D611" s="216">
        <v>330</v>
      </c>
      <c r="E611" s="216">
        <v>346</v>
      </c>
      <c r="F611" s="216">
        <v>363</v>
      </c>
      <c r="G611" s="216">
        <v>380</v>
      </c>
      <c r="H611" s="216">
        <v>380</v>
      </c>
    </row>
    <row r="612" spans="2:8" s="94" customFormat="1">
      <c r="B612" s="284" t="s">
        <v>737</v>
      </c>
      <c r="C612" s="187"/>
      <c r="D612" s="217"/>
      <c r="E612" s="217"/>
      <c r="F612" s="217"/>
      <c r="G612" s="217"/>
      <c r="H612" s="217"/>
    </row>
    <row r="613" spans="2:8" s="94" customFormat="1">
      <c r="B613" s="198" t="s">
        <v>1046</v>
      </c>
      <c r="C613" s="199" t="s">
        <v>474</v>
      </c>
      <c r="D613" s="216">
        <v>308.7</v>
      </c>
      <c r="E613" s="216">
        <v>324.13499999999999</v>
      </c>
      <c r="F613" s="216">
        <v>340.34174999999999</v>
      </c>
      <c r="G613" s="216">
        <v>357.35883749999999</v>
      </c>
      <c r="H613" s="216">
        <v>330</v>
      </c>
    </row>
    <row r="614" spans="2:8" s="94" customFormat="1">
      <c r="B614" s="283" t="s">
        <v>1142</v>
      </c>
      <c r="C614" s="219"/>
      <c r="D614" s="220"/>
      <c r="E614" s="220"/>
      <c r="F614" s="220"/>
      <c r="G614" s="220"/>
      <c r="H614" s="220"/>
    </row>
    <row r="615" spans="2:8" s="94" customFormat="1">
      <c r="B615" s="218" t="s">
        <v>1047</v>
      </c>
      <c r="C615" s="219"/>
      <c r="D615" s="220"/>
      <c r="E615" s="220"/>
      <c r="F615" s="220"/>
      <c r="G615" s="220"/>
      <c r="H615" s="220"/>
    </row>
    <row r="616" spans="2:8" s="94" customFormat="1">
      <c r="B616" s="201" t="s">
        <v>1048</v>
      </c>
      <c r="C616" s="187"/>
      <c r="D616" s="217"/>
      <c r="E616" s="217"/>
      <c r="F616" s="217"/>
      <c r="G616" s="217"/>
      <c r="H616" s="217"/>
    </row>
    <row r="617" spans="2:8" s="94" customFormat="1">
      <c r="B617" s="198" t="s">
        <v>738</v>
      </c>
      <c r="C617" s="199" t="s">
        <v>470</v>
      </c>
      <c r="D617" s="216">
        <v>30</v>
      </c>
      <c r="E617" s="216">
        <v>30</v>
      </c>
      <c r="F617" s="216">
        <v>30</v>
      </c>
      <c r="G617" s="216">
        <v>30</v>
      </c>
      <c r="H617" s="216">
        <v>30</v>
      </c>
    </row>
    <row r="618" spans="2:8" s="94" customFormat="1">
      <c r="B618" s="201" t="s">
        <v>739</v>
      </c>
      <c r="C618" s="187"/>
      <c r="D618" s="217"/>
      <c r="E618" s="217"/>
      <c r="F618" s="217"/>
      <c r="G618" s="217"/>
      <c r="H618" s="217"/>
    </row>
    <row r="619" spans="2:8" s="94" customFormat="1">
      <c r="B619" s="198" t="s">
        <v>1046</v>
      </c>
      <c r="C619" s="199" t="s">
        <v>474</v>
      </c>
      <c r="D619" s="216">
        <v>406.82249999999999</v>
      </c>
      <c r="E619" s="216">
        <v>427.16362499999997</v>
      </c>
      <c r="F619" s="216">
        <v>448.52180624999994</v>
      </c>
      <c r="G619" s="216">
        <v>470.94789656249992</v>
      </c>
      <c r="H619" s="216">
        <v>470</v>
      </c>
    </row>
    <row r="620" spans="2:8" s="94" customFormat="1">
      <c r="B620" s="218" t="s">
        <v>1049</v>
      </c>
      <c r="C620" s="219"/>
      <c r="D620" s="220"/>
      <c r="E620" s="220"/>
      <c r="F620" s="220"/>
      <c r="G620" s="220"/>
      <c r="H620" s="220"/>
    </row>
    <row r="621" spans="2:8" s="94" customFormat="1">
      <c r="B621" s="338" t="s">
        <v>1050</v>
      </c>
      <c r="C621" s="219"/>
      <c r="D621" s="220"/>
      <c r="E621" s="220"/>
      <c r="F621" s="220"/>
      <c r="G621" s="220"/>
      <c r="H621" s="220"/>
    </row>
    <row r="622" spans="2:8" s="94" customFormat="1">
      <c r="B622" s="205" t="s">
        <v>507</v>
      </c>
      <c r="C622" s="206" t="s">
        <v>508</v>
      </c>
      <c r="D622" s="332">
        <v>1127630</v>
      </c>
      <c r="E622" s="332">
        <f>+E623+E624</f>
        <v>1040000</v>
      </c>
      <c r="F622" s="229">
        <f>+F623+F624</f>
        <v>0</v>
      </c>
      <c r="G622" s="229">
        <f>+G623+G624</f>
        <v>0</v>
      </c>
      <c r="H622" s="229">
        <f>+H623+H624</f>
        <v>0</v>
      </c>
    </row>
    <row r="623" spans="2:8" s="94" customFormat="1">
      <c r="B623" s="205" t="s">
        <v>509</v>
      </c>
      <c r="C623" s="206" t="s">
        <v>508</v>
      </c>
      <c r="D623" s="333">
        <f>D622</f>
        <v>1127630</v>
      </c>
      <c r="E623" s="333">
        <f>สังเขป!J44</f>
        <v>1040000</v>
      </c>
      <c r="F623" s="210"/>
      <c r="G623" s="210"/>
      <c r="H623" s="210"/>
    </row>
    <row r="624" spans="2:8" s="94" customFormat="1">
      <c r="B624" s="211" t="s">
        <v>510</v>
      </c>
      <c r="C624" s="2" t="s">
        <v>508</v>
      </c>
      <c r="D624" s="230">
        <v>0</v>
      </c>
      <c r="E624" s="230">
        <v>0</v>
      </c>
      <c r="F624" s="230"/>
      <c r="G624" s="230"/>
      <c r="H624" s="230"/>
    </row>
    <row r="625" spans="2:8" s="94" customFormat="1">
      <c r="B625" s="136"/>
      <c r="C625" s="267"/>
      <c r="D625" s="274"/>
      <c r="E625" s="274"/>
      <c r="F625" s="274"/>
      <c r="G625" s="274"/>
      <c r="H625" s="274"/>
    </row>
    <row r="626" spans="2:8" s="75" customFormat="1">
      <c r="B626" s="231" t="s">
        <v>772</v>
      </c>
      <c r="C626" s="124"/>
      <c r="D626" s="124"/>
      <c r="E626" s="124"/>
      <c r="G626" s="232" t="s">
        <v>1051</v>
      </c>
      <c r="H626" s="233"/>
    </row>
    <row r="627" spans="2:8" s="75" customFormat="1">
      <c r="B627" s="477" t="s">
        <v>1360</v>
      </c>
      <c r="C627" s="477"/>
      <c r="D627" s="477"/>
      <c r="E627" s="477"/>
      <c r="F627" s="477"/>
      <c r="G627" s="477"/>
      <c r="H627" s="477"/>
    </row>
    <row r="628" spans="2:8" s="75" customFormat="1" ht="21" customHeight="1">
      <c r="B628" s="462" t="s">
        <v>1361</v>
      </c>
      <c r="C628" s="462"/>
      <c r="D628" s="462"/>
      <c r="E628" s="462"/>
      <c r="F628" s="462"/>
      <c r="G628" s="462"/>
      <c r="H628" s="462"/>
    </row>
    <row r="629" spans="2:8" s="75" customFormat="1" ht="21" customHeight="1">
      <c r="B629" s="462" t="s">
        <v>1362</v>
      </c>
      <c r="C629" s="462"/>
      <c r="D629" s="462"/>
      <c r="E629" s="462"/>
      <c r="F629" s="462"/>
      <c r="G629" s="462"/>
      <c r="H629" s="462"/>
    </row>
    <row r="630" spans="2:8" s="75" customFormat="1" ht="21" customHeight="1">
      <c r="B630" s="462" t="s">
        <v>1161</v>
      </c>
      <c r="C630" s="462"/>
      <c r="D630" s="462"/>
      <c r="E630" s="462"/>
      <c r="F630" s="462"/>
      <c r="G630" s="462"/>
      <c r="H630" s="462"/>
    </row>
    <row r="631" spans="2:8" s="75" customFormat="1" ht="21" customHeight="1">
      <c r="B631" s="462" t="s">
        <v>1162</v>
      </c>
      <c r="C631" s="462"/>
      <c r="D631" s="462"/>
      <c r="E631" s="462"/>
      <c r="F631" s="462"/>
      <c r="G631" s="462"/>
      <c r="H631" s="462"/>
    </row>
    <row r="632" spans="2:8" s="75" customFormat="1" ht="21" customHeight="1">
      <c r="B632" s="462" t="s">
        <v>1163</v>
      </c>
      <c r="C632" s="462"/>
      <c r="D632" s="462"/>
      <c r="E632" s="462"/>
      <c r="F632" s="462"/>
      <c r="G632" s="462"/>
      <c r="H632" s="462"/>
    </row>
    <row r="633" spans="2:8" s="75" customFormat="1" ht="21" customHeight="1">
      <c r="B633" s="462" t="s">
        <v>1164</v>
      </c>
      <c r="C633" s="462"/>
      <c r="D633" s="462"/>
      <c r="E633" s="462"/>
      <c r="F633" s="462"/>
      <c r="G633" s="462"/>
      <c r="H633" s="462"/>
    </row>
    <row r="634" spans="2:8" s="75" customFormat="1" ht="25.5" customHeight="1">
      <c r="B634" s="231" t="s">
        <v>768</v>
      </c>
      <c r="C634" s="3"/>
      <c r="D634" s="124"/>
      <c r="E634" s="124"/>
      <c r="F634" s="124"/>
      <c r="G634" s="124"/>
      <c r="H634" s="124"/>
    </row>
    <row r="635" spans="2:8" s="75" customFormat="1">
      <c r="B635" s="231" t="s">
        <v>766</v>
      </c>
      <c r="C635" s="466">
        <f>E645</f>
        <v>80900</v>
      </c>
      <c r="D635" s="466"/>
      <c r="E635" s="231" t="s">
        <v>508</v>
      </c>
      <c r="F635" s="124"/>
      <c r="G635" s="124"/>
      <c r="H635" s="124"/>
    </row>
    <row r="636" spans="2:8" s="75" customFormat="1">
      <c r="B636" s="124"/>
      <c r="C636" s="3"/>
      <c r="D636" s="124"/>
      <c r="E636" s="124"/>
      <c r="F636" s="124"/>
      <c r="G636" s="124"/>
      <c r="H636" s="124"/>
    </row>
    <row r="637" spans="2:8" s="75" customFormat="1">
      <c r="B637" s="476" t="s">
        <v>512</v>
      </c>
      <c r="C637" s="463" t="s">
        <v>513</v>
      </c>
      <c r="D637" s="464"/>
      <c r="E637" s="464"/>
      <c r="F637" s="464"/>
      <c r="G637" s="464"/>
      <c r="H637" s="465"/>
    </row>
    <row r="638" spans="2:8" s="75" customFormat="1">
      <c r="B638" s="476"/>
      <c r="C638" s="234" t="s">
        <v>464</v>
      </c>
      <c r="D638" s="186" t="s">
        <v>502</v>
      </c>
      <c r="E638" s="186" t="s">
        <v>503</v>
      </c>
      <c r="F638" s="187" t="s">
        <v>504</v>
      </c>
      <c r="G638" s="187" t="s">
        <v>505</v>
      </c>
      <c r="H638" s="187" t="s">
        <v>506</v>
      </c>
    </row>
    <row r="639" spans="2:8" s="75" customFormat="1">
      <c r="B639" s="235" t="s">
        <v>1052</v>
      </c>
      <c r="C639" s="236" t="s">
        <v>468</v>
      </c>
      <c r="D639" s="237"/>
      <c r="E639" s="237">
        <v>96</v>
      </c>
      <c r="F639" s="237"/>
      <c r="G639" s="237"/>
      <c r="H639" s="237"/>
    </row>
    <row r="640" spans="2:8" s="75" customFormat="1">
      <c r="B640" s="8" t="s">
        <v>1053</v>
      </c>
      <c r="C640" s="238"/>
      <c r="D640" s="239"/>
      <c r="E640" s="239"/>
      <c r="F640" s="239"/>
      <c r="G640" s="239"/>
      <c r="H640" s="239"/>
    </row>
    <row r="641" spans="2:8" s="75" customFormat="1">
      <c r="B641" s="8" t="s">
        <v>1054</v>
      </c>
      <c r="C641" s="238"/>
      <c r="D641" s="239"/>
      <c r="E641" s="239"/>
      <c r="F641" s="239"/>
      <c r="G641" s="239"/>
      <c r="H641" s="239"/>
    </row>
    <row r="642" spans="2:8" s="75" customFormat="1" ht="21" customHeight="1">
      <c r="B642" s="235" t="s">
        <v>1052</v>
      </c>
      <c r="C642" s="236" t="s">
        <v>468</v>
      </c>
      <c r="D642" s="237"/>
      <c r="E642" s="237">
        <v>98</v>
      </c>
      <c r="F642" s="237"/>
      <c r="G642" s="237"/>
      <c r="H642" s="237"/>
    </row>
    <row r="643" spans="2:8" s="75" customFormat="1" ht="21" customHeight="1">
      <c r="B643" s="8" t="s">
        <v>1053</v>
      </c>
      <c r="C643" s="238"/>
      <c r="D643" s="239"/>
      <c r="E643" s="239"/>
      <c r="F643" s="239"/>
      <c r="G643" s="239"/>
      <c r="H643" s="239"/>
    </row>
    <row r="644" spans="2:8" s="75" customFormat="1" ht="21" customHeight="1">
      <c r="B644" s="8" t="s">
        <v>1055</v>
      </c>
      <c r="C644" s="238"/>
      <c r="D644" s="239"/>
      <c r="E644" s="239"/>
      <c r="F644" s="239"/>
      <c r="G644" s="239"/>
      <c r="H644" s="239"/>
    </row>
    <row r="645" spans="2:8" s="97" customFormat="1">
      <c r="B645" s="211" t="s">
        <v>507</v>
      </c>
      <c r="C645" s="2" t="s">
        <v>508</v>
      </c>
      <c r="D645" s="243"/>
      <c r="E645" s="339">
        <f t="shared" ref="E645" si="19">SUM(E646:E647)</f>
        <v>80900</v>
      </c>
      <c r="F645" s="243"/>
      <c r="G645" s="243"/>
      <c r="H645" s="243"/>
    </row>
    <row r="646" spans="2:8" s="97" customFormat="1">
      <c r="B646" s="211" t="s">
        <v>509</v>
      </c>
      <c r="C646" s="2" t="s">
        <v>508</v>
      </c>
      <c r="D646" s="243"/>
      <c r="E646" s="339">
        <f>สังเขป!J45</f>
        <v>80900</v>
      </c>
      <c r="F646" s="243"/>
      <c r="G646" s="243"/>
      <c r="H646" s="243"/>
    </row>
    <row r="647" spans="2:8" s="97" customFormat="1">
      <c r="B647" s="211" t="s">
        <v>510</v>
      </c>
      <c r="C647" s="2" t="s">
        <v>508</v>
      </c>
      <c r="D647" s="243"/>
      <c r="E647" s="243">
        <v>0</v>
      </c>
      <c r="F647" s="243"/>
      <c r="G647" s="243"/>
      <c r="H647" s="243"/>
    </row>
    <row r="648" spans="2:8" s="97" customFormat="1">
      <c r="B648" s="136"/>
      <c r="C648" s="267"/>
      <c r="D648" s="337"/>
      <c r="E648" s="337"/>
      <c r="F648" s="337"/>
      <c r="G648" s="337"/>
      <c r="H648" s="337"/>
    </row>
    <row r="649" spans="2:8" s="97" customFormat="1">
      <c r="B649" s="136"/>
      <c r="C649" s="267"/>
      <c r="D649" s="337"/>
      <c r="E649" s="337"/>
      <c r="F649" s="337"/>
      <c r="G649" s="337"/>
      <c r="H649" s="337"/>
    </row>
    <row r="650" spans="2:8" s="97" customFormat="1">
      <c r="B650" s="136"/>
      <c r="C650" s="267"/>
      <c r="D650" s="337"/>
      <c r="E650" s="337"/>
      <c r="F650" s="337"/>
      <c r="G650" s="337"/>
      <c r="H650" s="337"/>
    </row>
    <row r="651" spans="2:8" s="94" customFormat="1">
      <c r="B651" s="191" t="s">
        <v>784</v>
      </c>
      <c r="C651" s="192"/>
      <c r="D651" s="193"/>
      <c r="E651" s="193"/>
      <c r="F651" s="193"/>
      <c r="G651" s="193"/>
      <c r="H651" s="193"/>
    </row>
    <row r="652" spans="2:8" s="94" customFormat="1" ht="23.1" customHeight="1">
      <c r="B652" s="461" t="s">
        <v>1135</v>
      </c>
      <c r="C652" s="461"/>
      <c r="D652" s="461"/>
      <c r="E652" s="461"/>
      <c r="F652" s="461"/>
      <c r="G652" s="461"/>
      <c r="H652" s="461"/>
    </row>
    <row r="653" spans="2:8" s="94" customFormat="1" ht="23.1" customHeight="1">
      <c r="B653" s="180" t="s">
        <v>1136</v>
      </c>
      <c r="C653" s="180"/>
      <c r="D653" s="180"/>
      <c r="E653" s="180"/>
      <c r="F653" s="180"/>
      <c r="G653" s="180"/>
      <c r="H653" s="180"/>
    </row>
    <row r="654" spans="2:8" s="94" customFormat="1" ht="23.1" customHeight="1">
      <c r="B654" s="479" t="s">
        <v>1137</v>
      </c>
      <c r="C654" s="479"/>
      <c r="D654" s="479"/>
      <c r="E654" s="479"/>
      <c r="F654" s="479"/>
      <c r="G654" s="479"/>
      <c r="H654" s="479"/>
    </row>
    <row r="655" spans="2:8" s="99" customFormat="1" ht="23.1" customHeight="1">
      <c r="B655" s="450" t="s">
        <v>1138</v>
      </c>
      <c r="C655" s="450"/>
      <c r="D655" s="450"/>
      <c r="E655" s="450"/>
      <c r="F655" s="450"/>
      <c r="G655" s="450"/>
      <c r="H655" s="450"/>
    </row>
    <row r="656" spans="2:8" s="99" customFormat="1" ht="23.1" customHeight="1">
      <c r="B656" s="459" t="s">
        <v>1341</v>
      </c>
      <c r="C656" s="459"/>
      <c r="D656" s="459"/>
      <c r="E656" s="459"/>
      <c r="F656" s="459"/>
      <c r="G656" s="459"/>
      <c r="H656" s="459"/>
    </row>
    <row r="657" spans="2:8" s="99" customFormat="1" ht="23.1" customHeight="1">
      <c r="B657" s="459" t="s">
        <v>611</v>
      </c>
      <c r="C657" s="459"/>
      <c r="D657" s="459"/>
      <c r="E657" s="459"/>
      <c r="F657" s="459"/>
      <c r="G657" s="459"/>
      <c r="H657" s="459"/>
    </row>
    <row r="658" spans="2:8" s="99" customFormat="1" ht="23.25" customHeight="1">
      <c r="B658" s="194"/>
      <c r="C658" s="194"/>
      <c r="D658" s="194"/>
      <c r="E658" s="194"/>
      <c r="F658" s="194"/>
      <c r="G658" s="194"/>
      <c r="H658" s="194"/>
    </row>
    <row r="659" spans="2:8" s="96" customFormat="1">
      <c r="B659" s="457" t="s">
        <v>512</v>
      </c>
      <c r="C659" s="458" t="s">
        <v>513</v>
      </c>
      <c r="D659" s="458"/>
      <c r="E659" s="458"/>
      <c r="F659" s="458"/>
      <c r="G659" s="458"/>
      <c r="H659" s="458"/>
    </row>
    <row r="660" spans="2:8" s="96" customFormat="1">
      <c r="B660" s="457"/>
      <c r="C660" s="196" t="s">
        <v>464</v>
      </c>
      <c r="D660" s="186" t="s">
        <v>502</v>
      </c>
      <c r="E660" s="186" t="s">
        <v>503</v>
      </c>
      <c r="F660" s="187" t="s">
        <v>504</v>
      </c>
      <c r="G660" s="187" t="s">
        <v>505</v>
      </c>
      <c r="H660" s="187" t="s">
        <v>506</v>
      </c>
    </row>
    <row r="661" spans="2:8" s="94" customFormat="1">
      <c r="B661" s="282" t="s">
        <v>785</v>
      </c>
      <c r="C661" s="199" t="s">
        <v>470</v>
      </c>
      <c r="D661" s="237">
        <v>0</v>
      </c>
      <c r="E661" s="237">
        <v>0</v>
      </c>
      <c r="F661" s="237">
        <v>1</v>
      </c>
      <c r="G661" s="237">
        <v>0</v>
      </c>
      <c r="H661" s="237">
        <v>0</v>
      </c>
    </row>
    <row r="662" spans="2:8" s="94" customFormat="1">
      <c r="B662" s="284" t="s">
        <v>786</v>
      </c>
      <c r="C662" s="187"/>
      <c r="D662" s="242"/>
      <c r="E662" s="242"/>
      <c r="F662" s="242"/>
      <c r="G662" s="242"/>
      <c r="H662" s="242"/>
    </row>
    <row r="663" spans="2:8" s="94" customFormat="1">
      <c r="B663" s="282" t="s">
        <v>1056</v>
      </c>
      <c r="C663" s="199" t="s">
        <v>470</v>
      </c>
      <c r="D663" s="237">
        <v>23</v>
      </c>
      <c r="E663" s="237">
        <v>24.15</v>
      </c>
      <c r="F663" s="237">
        <v>25.357499999999998</v>
      </c>
      <c r="G663" s="237">
        <v>26.625374999999998</v>
      </c>
      <c r="H663" s="237">
        <v>25</v>
      </c>
    </row>
    <row r="664" spans="2:8" s="94" customFormat="1">
      <c r="B664" s="284" t="s">
        <v>1057</v>
      </c>
      <c r="C664" s="187"/>
      <c r="D664" s="242"/>
      <c r="E664" s="242"/>
      <c r="F664" s="242"/>
      <c r="G664" s="242"/>
      <c r="H664" s="242"/>
    </row>
    <row r="665" spans="2:8" s="94" customFormat="1">
      <c r="B665" s="365"/>
      <c r="C665" s="352"/>
      <c r="D665" s="366"/>
      <c r="E665" s="366"/>
      <c r="F665" s="366"/>
      <c r="G665" s="366"/>
      <c r="H665" s="366"/>
    </row>
    <row r="666" spans="2:8" s="94" customFormat="1">
      <c r="B666" s="457" t="s">
        <v>512</v>
      </c>
      <c r="C666" s="458" t="s">
        <v>513</v>
      </c>
      <c r="D666" s="458"/>
      <c r="E666" s="458"/>
      <c r="F666" s="458"/>
      <c r="G666" s="458"/>
      <c r="H666" s="458"/>
    </row>
    <row r="667" spans="2:8" s="94" customFormat="1">
      <c r="B667" s="457"/>
      <c r="C667" s="196" t="s">
        <v>464</v>
      </c>
      <c r="D667" s="367" t="s">
        <v>502</v>
      </c>
      <c r="E667" s="367" t="s">
        <v>503</v>
      </c>
      <c r="F667" s="187" t="s">
        <v>504</v>
      </c>
      <c r="G667" s="187" t="s">
        <v>505</v>
      </c>
      <c r="H667" s="187" t="s">
        <v>506</v>
      </c>
    </row>
    <row r="668" spans="2:8" s="75" customFormat="1" ht="23.1" customHeight="1">
      <c r="B668" s="198" t="s">
        <v>787</v>
      </c>
      <c r="C668" s="199" t="s">
        <v>470</v>
      </c>
      <c r="D668" s="203">
        <v>234</v>
      </c>
      <c r="E668" s="203">
        <v>234</v>
      </c>
      <c r="F668" s="203">
        <v>234</v>
      </c>
      <c r="G668" s="203">
        <v>234</v>
      </c>
      <c r="H668" s="203">
        <v>234</v>
      </c>
    </row>
    <row r="669" spans="2:8" s="75" customFormat="1" ht="23.1" customHeight="1">
      <c r="B669" s="201" t="s">
        <v>788</v>
      </c>
      <c r="C669" s="187"/>
      <c r="D669" s="217"/>
      <c r="E669" s="217"/>
      <c r="F669" s="217"/>
      <c r="G669" s="217"/>
      <c r="H669" s="217"/>
    </row>
    <row r="670" spans="2:8" s="94" customFormat="1" ht="23.1" customHeight="1">
      <c r="B670" s="221" t="s">
        <v>1058</v>
      </c>
      <c r="C670" s="199" t="s">
        <v>470</v>
      </c>
      <c r="D670" s="203">
        <v>260</v>
      </c>
      <c r="E670" s="203">
        <v>270</v>
      </c>
      <c r="F670" s="203">
        <v>280</v>
      </c>
      <c r="G670" s="203">
        <v>290</v>
      </c>
      <c r="H670" s="203">
        <v>290</v>
      </c>
    </row>
    <row r="671" spans="2:8" s="94" customFormat="1" ht="23.1" customHeight="1">
      <c r="B671" s="340" t="s">
        <v>1059</v>
      </c>
      <c r="C671" s="219"/>
      <c r="D671" s="281"/>
      <c r="E671" s="281"/>
      <c r="F671" s="281"/>
      <c r="G671" s="281"/>
      <c r="H671" s="281"/>
    </row>
    <row r="672" spans="2:8" s="94" customFormat="1">
      <c r="B672" s="198" t="s">
        <v>789</v>
      </c>
      <c r="C672" s="199" t="s">
        <v>470</v>
      </c>
      <c r="D672" s="216">
        <v>20</v>
      </c>
      <c r="E672" s="216">
        <v>20</v>
      </c>
      <c r="F672" s="216">
        <v>20</v>
      </c>
      <c r="G672" s="216">
        <v>20</v>
      </c>
      <c r="H672" s="216">
        <v>20</v>
      </c>
    </row>
    <row r="673" spans="2:8" s="94" customFormat="1">
      <c r="B673" s="201" t="s">
        <v>790</v>
      </c>
      <c r="C673" s="187"/>
      <c r="D673" s="217"/>
      <c r="E673" s="217"/>
      <c r="F673" s="217"/>
      <c r="G673" s="217"/>
      <c r="H673" s="217"/>
    </row>
    <row r="674" spans="2:8" s="94" customFormat="1">
      <c r="B674" s="198" t="s">
        <v>1143</v>
      </c>
      <c r="C674" s="199" t="s">
        <v>470</v>
      </c>
      <c r="D674" s="216">
        <v>20</v>
      </c>
      <c r="E674" s="216">
        <v>20</v>
      </c>
      <c r="F674" s="216">
        <v>20</v>
      </c>
      <c r="G674" s="216">
        <v>20</v>
      </c>
      <c r="H674" s="216">
        <v>20</v>
      </c>
    </row>
    <row r="675" spans="2:8" s="94" customFormat="1">
      <c r="B675" s="218" t="s">
        <v>1144</v>
      </c>
      <c r="C675" s="219"/>
      <c r="D675" s="220"/>
      <c r="E675" s="220"/>
      <c r="F675" s="220"/>
      <c r="G675" s="220"/>
      <c r="H675" s="220"/>
    </row>
    <row r="676" spans="2:8" s="94" customFormat="1" ht="18.899999999999999" customHeight="1">
      <c r="B676" s="198" t="s">
        <v>791</v>
      </c>
      <c r="C676" s="199" t="s">
        <v>470</v>
      </c>
      <c r="D676" s="203">
        <v>160</v>
      </c>
      <c r="E676" s="203">
        <v>120</v>
      </c>
      <c r="F676" s="203">
        <v>80</v>
      </c>
      <c r="G676" s="203">
        <v>60</v>
      </c>
      <c r="H676" s="203">
        <v>60</v>
      </c>
    </row>
    <row r="677" spans="2:8" s="94" customFormat="1" ht="18.899999999999999" customHeight="1">
      <c r="B677" s="218" t="s">
        <v>792</v>
      </c>
      <c r="C677" s="219"/>
      <c r="D677" s="220"/>
      <c r="E677" s="220"/>
      <c r="F677" s="220"/>
      <c r="G677" s="220"/>
      <c r="H677" s="220"/>
    </row>
    <row r="678" spans="2:8" s="94" customFormat="1" ht="18.899999999999999" customHeight="1">
      <c r="B678" s="218" t="s">
        <v>793</v>
      </c>
      <c r="C678" s="219"/>
      <c r="D678" s="220"/>
      <c r="E678" s="220"/>
      <c r="F678" s="220"/>
      <c r="G678" s="220"/>
      <c r="H678" s="220"/>
    </row>
    <row r="679" spans="2:8" s="94" customFormat="1" ht="18.899999999999999" customHeight="1">
      <c r="B679" s="218" t="s">
        <v>794</v>
      </c>
      <c r="C679" s="219"/>
      <c r="D679" s="220"/>
      <c r="E679" s="220"/>
      <c r="F679" s="220"/>
      <c r="G679" s="220"/>
      <c r="H679" s="220"/>
    </row>
    <row r="680" spans="2:8" s="94" customFormat="1" ht="18.899999999999999" customHeight="1">
      <c r="B680" s="201" t="s">
        <v>652</v>
      </c>
      <c r="C680" s="187"/>
      <c r="D680" s="217"/>
      <c r="E680" s="217"/>
      <c r="F680" s="217"/>
      <c r="G680" s="217"/>
      <c r="H680" s="217"/>
    </row>
    <row r="681" spans="2:8" s="94" customFormat="1">
      <c r="B681" s="205" t="s">
        <v>507</v>
      </c>
      <c r="C681" s="206" t="s">
        <v>508</v>
      </c>
      <c r="D681" s="229">
        <v>30730</v>
      </c>
      <c r="E681" s="229">
        <f>+E682+E683</f>
        <v>256100</v>
      </c>
      <c r="F681" s="229">
        <f>+F682+F683</f>
        <v>0</v>
      </c>
      <c r="G681" s="229">
        <f>+G682+G683</f>
        <v>0</v>
      </c>
      <c r="H681" s="229">
        <f>+H682+H683</f>
        <v>0</v>
      </c>
    </row>
    <row r="682" spans="2:8" s="94" customFormat="1">
      <c r="B682" s="205" t="s">
        <v>509</v>
      </c>
      <c r="C682" s="206" t="s">
        <v>508</v>
      </c>
      <c r="D682" s="209">
        <f>D681</f>
        <v>30730</v>
      </c>
      <c r="E682" s="209">
        <f>สังเขป!J46</f>
        <v>256100</v>
      </c>
      <c r="F682" s="210"/>
      <c r="G682" s="210"/>
      <c r="H682" s="210"/>
    </row>
    <row r="683" spans="2:8" s="94" customFormat="1">
      <c r="B683" s="205" t="s">
        <v>510</v>
      </c>
      <c r="C683" s="206" t="s">
        <v>508</v>
      </c>
      <c r="D683" s="287">
        <v>0</v>
      </c>
      <c r="E683" s="287">
        <v>0</v>
      </c>
      <c r="F683" s="287"/>
      <c r="G683" s="287"/>
      <c r="H683" s="287"/>
    </row>
    <row r="684" spans="2:8" s="94" customFormat="1" ht="24" customHeight="1">
      <c r="B684" s="176"/>
      <c r="C684" s="176"/>
      <c r="D684" s="176"/>
      <c r="E684" s="176"/>
      <c r="F684" s="176"/>
      <c r="G684" s="176"/>
      <c r="H684" s="176"/>
    </row>
    <row r="685" spans="2:8" s="94" customFormat="1" ht="24" customHeight="1">
      <c r="B685" s="176"/>
      <c r="C685" s="176"/>
      <c r="D685" s="176"/>
      <c r="E685" s="176"/>
      <c r="F685" s="176"/>
      <c r="G685" s="176"/>
      <c r="H685" s="176"/>
    </row>
    <row r="686" spans="2:8" s="94" customFormat="1" ht="24" customHeight="1">
      <c r="B686" s="176"/>
      <c r="C686" s="176"/>
      <c r="D686" s="176"/>
      <c r="E686" s="176"/>
      <c r="F686" s="176"/>
      <c r="G686" s="176"/>
      <c r="H686" s="176"/>
    </row>
    <row r="687" spans="2:8" s="75" customFormat="1">
      <c r="B687" s="481" t="s">
        <v>771</v>
      </c>
      <c r="C687" s="481"/>
      <c r="D687" s="481"/>
      <c r="E687" s="481"/>
      <c r="F687" s="481"/>
      <c r="G687" s="232" t="s">
        <v>1060</v>
      </c>
      <c r="H687" s="233"/>
    </row>
    <row r="688" spans="2:8" s="75" customFormat="1">
      <c r="B688" s="477" t="s">
        <v>1363</v>
      </c>
      <c r="C688" s="477"/>
      <c r="D688" s="477"/>
      <c r="E688" s="477"/>
      <c r="F688" s="477"/>
      <c r="G688" s="477"/>
      <c r="H688" s="477"/>
    </row>
    <row r="689" spans="2:8" s="75" customFormat="1" ht="21" customHeight="1">
      <c r="B689" s="462" t="s">
        <v>1364</v>
      </c>
      <c r="C689" s="462"/>
      <c r="D689" s="462"/>
      <c r="E689" s="462"/>
      <c r="F689" s="462"/>
      <c r="G689" s="462"/>
      <c r="H689" s="462"/>
    </row>
    <row r="690" spans="2:8" s="75" customFormat="1" ht="21" customHeight="1">
      <c r="B690" s="462" t="s">
        <v>1365</v>
      </c>
      <c r="C690" s="462"/>
      <c r="D690" s="462"/>
      <c r="E690" s="462"/>
      <c r="F690" s="462"/>
      <c r="G690" s="462"/>
      <c r="H690" s="462"/>
    </row>
    <row r="691" spans="2:8" s="75" customFormat="1" ht="21" customHeight="1">
      <c r="B691" s="462" t="s">
        <v>1366</v>
      </c>
      <c r="C691" s="462"/>
      <c r="D691" s="462"/>
      <c r="E691" s="462"/>
      <c r="F691" s="462"/>
      <c r="G691" s="462"/>
      <c r="H691" s="462"/>
    </row>
    <row r="692" spans="2:8" s="75" customFormat="1" ht="21" customHeight="1">
      <c r="B692" s="462" t="s">
        <v>1165</v>
      </c>
      <c r="C692" s="462"/>
      <c r="D692" s="462"/>
      <c r="E692" s="462"/>
      <c r="F692" s="462"/>
      <c r="G692" s="462"/>
      <c r="H692" s="462"/>
    </row>
    <row r="693" spans="2:8" s="75" customFormat="1" ht="21" customHeight="1">
      <c r="B693" s="480" t="s">
        <v>768</v>
      </c>
      <c r="C693" s="480"/>
      <c r="D693" s="480"/>
      <c r="E693" s="480"/>
      <c r="F693" s="480"/>
      <c r="G693" s="480"/>
      <c r="H693" s="480"/>
    </row>
    <row r="694" spans="2:8" s="75" customFormat="1">
      <c r="B694" s="231" t="s">
        <v>766</v>
      </c>
      <c r="C694" s="466">
        <f>E700</f>
        <v>100000</v>
      </c>
      <c r="D694" s="466"/>
      <c r="E694" s="231" t="s">
        <v>508</v>
      </c>
      <c r="F694" s="124"/>
      <c r="G694" s="124"/>
      <c r="H694" s="124"/>
    </row>
    <row r="695" spans="2:8" s="75" customFormat="1">
      <c r="B695" s="124"/>
      <c r="C695" s="3"/>
      <c r="D695" s="124"/>
      <c r="E695" s="124"/>
      <c r="F695" s="124"/>
      <c r="G695" s="124"/>
      <c r="H695" s="124"/>
    </row>
    <row r="696" spans="2:8" s="75" customFormat="1">
      <c r="B696" s="476" t="s">
        <v>512</v>
      </c>
      <c r="C696" s="463" t="s">
        <v>513</v>
      </c>
      <c r="D696" s="464"/>
      <c r="E696" s="464"/>
      <c r="F696" s="464"/>
      <c r="G696" s="464"/>
      <c r="H696" s="465"/>
    </row>
    <row r="697" spans="2:8" s="75" customFormat="1">
      <c r="B697" s="476"/>
      <c r="C697" s="234" t="s">
        <v>464</v>
      </c>
      <c r="D697" s="186" t="s">
        <v>502</v>
      </c>
      <c r="E697" s="186" t="s">
        <v>503</v>
      </c>
      <c r="F697" s="187" t="s">
        <v>504</v>
      </c>
      <c r="G697" s="187" t="s">
        <v>505</v>
      </c>
      <c r="H697" s="187" t="s">
        <v>506</v>
      </c>
    </row>
    <row r="698" spans="2:8" s="75" customFormat="1">
      <c r="B698" s="235" t="s">
        <v>776</v>
      </c>
      <c r="C698" s="236" t="s">
        <v>468</v>
      </c>
      <c r="D698" s="237"/>
      <c r="E698" s="237">
        <v>60</v>
      </c>
      <c r="F698" s="237"/>
      <c r="G698" s="237"/>
      <c r="H698" s="237"/>
    </row>
    <row r="699" spans="2:8" s="75" customFormat="1">
      <c r="B699" s="240" t="s">
        <v>710</v>
      </c>
      <c r="C699" s="241"/>
      <c r="D699" s="242"/>
      <c r="E699" s="242"/>
      <c r="F699" s="242"/>
      <c r="G699" s="242"/>
      <c r="H699" s="242"/>
    </row>
    <row r="700" spans="2:8" s="97" customFormat="1">
      <c r="B700" s="211" t="s">
        <v>507</v>
      </c>
      <c r="C700" s="2" t="s">
        <v>508</v>
      </c>
      <c r="D700" s="243"/>
      <c r="E700" s="322">
        <f t="shared" ref="E700" si="20">SUM(E701:E702)</f>
        <v>100000</v>
      </c>
      <c r="F700" s="243"/>
      <c r="G700" s="243"/>
      <c r="H700" s="243"/>
    </row>
    <row r="701" spans="2:8" s="97" customFormat="1">
      <c r="B701" s="211" t="s">
        <v>509</v>
      </c>
      <c r="C701" s="2" t="s">
        <v>508</v>
      </c>
      <c r="D701" s="243"/>
      <c r="E701" s="322">
        <f>สังเขป!J47</f>
        <v>100000</v>
      </c>
      <c r="F701" s="243"/>
      <c r="G701" s="243"/>
      <c r="H701" s="243"/>
    </row>
    <row r="702" spans="2:8" s="97" customFormat="1">
      <c r="B702" s="211" t="s">
        <v>510</v>
      </c>
      <c r="C702" s="2" t="s">
        <v>508</v>
      </c>
      <c r="D702" s="243"/>
      <c r="E702" s="243">
        <v>0</v>
      </c>
      <c r="F702" s="243"/>
      <c r="G702" s="243"/>
      <c r="H702" s="243"/>
    </row>
    <row r="703" spans="2:8" s="97" customFormat="1">
      <c r="B703" s="136"/>
      <c r="C703" s="267"/>
      <c r="D703" s="337"/>
      <c r="E703" s="337"/>
      <c r="F703" s="337"/>
      <c r="G703" s="337"/>
      <c r="H703" s="337"/>
    </row>
    <row r="704" spans="2:8" s="97" customFormat="1">
      <c r="B704" s="136"/>
      <c r="C704" s="267"/>
      <c r="D704" s="337"/>
      <c r="E704" s="337"/>
      <c r="F704" s="337"/>
      <c r="G704" s="337"/>
      <c r="H704" s="337"/>
    </row>
    <row r="705" spans="2:8" s="97" customFormat="1">
      <c r="B705" s="136"/>
      <c r="C705" s="267"/>
      <c r="D705" s="337"/>
      <c r="E705" s="337"/>
      <c r="F705" s="337"/>
      <c r="G705" s="337"/>
      <c r="H705" s="337"/>
    </row>
    <row r="706" spans="2:8" s="75" customFormat="1">
      <c r="B706" s="124"/>
      <c r="C706" s="3"/>
      <c r="D706" s="124"/>
      <c r="E706" s="124"/>
      <c r="F706" s="124"/>
      <c r="G706" s="124"/>
      <c r="H706" s="124"/>
    </row>
    <row r="707" spans="2:8" s="94" customFormat="1">
      <c r="B707" s="191" t="s">
        <v>740</v>
      </c>
      <c r="C707" s="192"/>
      <c r="D707" s="193"/>
      <c r="E707" s="193"/>
      <c r="F707" s="193"/>
      <c r="G707" s="193"/>
      <c r="H707" s="193"/>
    </row>
    <row r="708" spans="2:8" s="94" customFormat="1" ht="23.1" customHeight="1">
      <c r="B708" s="461" t="s">
        <v>1145</v>
      </c>
      <c r="C708" s="461"/>
      <c r="D708" s="461"/>
      <c r="E708" s="461"/>
      <c r="F708" s="461"/>
      <c r="G708" s="461"/>
      <c r="H708" s="461"/>
    </row>
    <row r="709" spans="2:8" s="94" customFormat="1" ht="23.1" customHeight="1">
      <c r="B709" s="459" t="s">
        <v>1321</v>
      </c>
      <c r="C709" s="459"/>
      <c r="D709" s="459"/>
      <c r="E709" s="459"/>
      <c r="F709" s="459"/>
      <c r="G709" s="459"/>
      <c r="H709" s="459"/>
    </row>
    <row r="710" spans="2:8" s="94" customFormat="1" ht="23.1" customHeight="1">
      <c r="B710" s="459" t="s">
        <v>1342</v>
      </c>
      <c r="C710" s="459"/>
      <c r="D710" s="459"/>
      <c r="E710" s="459"/>
      <c r="F710" s="459"/>
      <c r="G710" s="459"/>
      <c r="H710" s="459"/>
    </row>
    <row r="711" spans="2:8" s="94" customFormat="1" ht="23.1" customHeight="1">
      <c r="B711" s="459" t="s">
        <v>1343</v>
      </c>
      <c r="C711" s="459"/>
      <c r="D711" s="459"/>
      <c r="E711" s="459"/>
      <c r="F711" s="459"/>
      <c r="G711" s="459"/>
      <c r="H711" s="459"/>
    </row>
    <row r="712" spans="2:8" s="94" customFormat="1" ht="23.1" customHeight="1">
      <c r="B712" s="460" t="s">
        <v>1146</v>
      </c>
      <c r="C712" s="450"/>
      <c r="D712" s="450"/>
      <c r="E712" s="450"/>
      <c r="F712" s="450"/>
      <c r="G712" s="450"/>
      <c r="H712" s="450"/>
    </row>
    <row r="713" spans="2:8" s="94" customFormat="1" ht="23.1" customHeight="1">
      <c r="B713" s="459" t="s">
        <v>1147</v>
      </c>
      <c r="C713" s="459"/>
      <c r="D713" s="459"/>
      <c r="E713" s="459"/>
      <c r="F713" s="459"/>
      <c r="G713" s="459"/>
      <c r="H713" s="459"/>
    </row>
    <row r="714" spans="2:8" s="94" customFormat="1" ht="23.1" customHeight="1">
      <c r="B714" s="180" t="s">
        <v>1148</v>
      </c>
      <c r="C714" s="194"/>
      <c r="D714" s="194"/>
      <c r="E714" s="194"/>
      <c r="F714" s="194"/>
      <c r="G714" s="194"/>
      <c r="H714" s="194"/>
    </row>
    <row r="715" spans="2:8" s="94" customFormat="1">
      <c r="B715" s="213"/>
      <c r="C715" s="194"/>
      <c r="D715" s="194"/>
      <c r="E715" s="194"/>
      <c r="F715" s="194"/>
      <c r="G715" s="194"/>
      <c r="H715" s="194"/>
    </row>
    <row r="716" spans="2:8" s="96" customFormat="1">
      <c r="B716" s="457" t="s">
        <v>512</v>
      </c>
      <c r="C716" s="458" t="s">
        <v>513</v>
      </c>
      <c r="D716" s="458"/>
      <c r="E716" s="458"/>
      <c r="F716" s="458"/>
      <c r="G716" s="458"/>
      <c r="H716" s="458"/>
    </row>
    <row r="717" spans="2:8" s="96" customFormat="1">
      <c r="B717" s="457"/>
      <c r="C717" s="196" t="s">
        <v>464</v>
      </c>
      <c r="D717" s="186" t="s">
        <v>502</v>
      </c>
      <c r="E717" s="186" t="s">
        <v>503</v>
      </c>
      <c r="F717" s="187" t="s">
        <v>504</v>
      </c>
      <c r="G717" s="187" t="s">
        <v>505</v>
      </c>
      <c r="H717" s="187" t="s">
        <v>506</v>
      </c>
    </row>
    <row r="718" spans="2:8" s="94" customFormat="1">
      <c r="B718" s="197" t="s">
        <v>741</v>
      </c>
      <c r="C718" s="196" t="s">
        <v>466</v>
      </c>
      <c r="D718" s="246">
        <v>2</v>
      </c>
      <c r="E718" s="246">
        <v>2</v>
      </c>
      <c r="F718" s="246">
        <v>2</v>
      </c>
      <c r="G718" s="246">
        <v>2</v>
      </c>
      <c r="H718" s="246">
        <v>2</v>
      </c>
    </row>
    <row r="719" spans="2:8" s="94" customFormat="1" ht="23.1" customHeight="1">
      <c r="B719" s="198" t="s">
        <v>1010</v>
      </c>
      <c r="C719" s="199" t="s">
        <v>470</v>
      </c>
      <c r="D719" s="216">
        <v>16</v>
      </c>
      <c r="E719" s="216">
        <v>24</v>
      </c>
      <c r="F719" s="216">
        <v>24</v>
      </c>
      <c r="G719" s="216">
        <v>24</v>
      </c>
      <c r="H719" s="216">
        <v>24</v>
      </c>
    </row>
    <row r="720" spans="2:8" s="94" customFormat="1" ht="23.1" customHeight="1">
      <c r="B720" s="218" t="s">
        <v>742</v>
      </c>
      <c r="C720" s="219"/>
      <c r="D720" s="220"/>
      <c r="E720" s="220"/>
      <c r="F720" s="220"/>
      <c r="G720" s="220"/>
      <c r="H720" s="220"/>
    </row>
    <row r="721" spans="2:8" s="94" customFormat="1" ht="23.1" customHeight="1">
      <c r="B721" s="197" t="s">
        <v>743</v>
      </c>
      <c r="C721" s="196" t="s">
        <v>744</v>
      </c>
      <c r="D721" s="262">
        <v>6</v>
      </c>
      <c r="E721" s="262">
        <v>6</v>
      </c>
      <c r="F721" s="262">
        <v>6</v>
      </c>
      <c r="G721" s="262">
        <v>6</v>
      </c>
      <c r="H721" s="262">
        <v>6</v>
      </c>
    </row>
    <row r="722" spans="2:8" s="94" customFormat="1">
      <c r="B722" s="197" t="s">
        <v>745</v>
      </c>
      <c r="C722" s="196" t="s">
        <v>531</v>
      </c>
      <c r="D722" s="255">
        <v>3910</v>
      </c>
      <c r="E722" s="223">
        <v>3970</v>
      </c>
      <c r="F722" s="223">
        <v>3980</v>
      </c>
      <c r="G722" s="223">
        <v>3980</v>
      </c>
      <c r="H722" s="223">
        <v>3950</v>
      </c>
    </row>
    <row r="723" spans="2:8" s="94" customFormat="1">
      <c r="B723" s="197" t="s">
        <v>746</v>
      </c>
      <c r="C723" s="196" t="s">
        <v>470</v>
      </c>
      <c r="D723" s="246">
        <v>72</v>
      </c>
      <c r="E723" s="262">
        <v>60</v>
      </c>
      <c r="F723" s="262">
        <v>60</v>
      </c>
      <c r="G723" s="262">
        <v>60</v>
      </c>
      <c r="H723" s="262">
        <v>60</v>
      </c>
    </row>
    <row r="724" spans="2:8" s="94" customFormat="1">
      <c r="B724" s="205" t="s">
        <v>507</v>
      </c>
      <c r="C724" s="206" t="s">
        <v>508</v>
      </c>
      <c r="D724" s="207">
        <f>+D725+D726</f>
        <v>1057870</v>
      </c>
      <c r="E724" s="207">
        <f>+E725+E726</f>
        <v>562620</v>
      </c>
      <c r="F724" s="208">
        <f t="shared" ref="F724:H724" si="21">+F725+F726</f>
        <v>0</v>
      </c>
      <c r="G724" s="208">
        <f t="shared" si="21"/>
        <v>0</v>
      </c>
      <c r="H724" s="208">
        <f t="shared" si="21"/>
        <v>0</v>
      </c>
    </row>
    <row r="725" spans="2:8" s="94" customFormat="1">
      <c r="B725" s="205" t="s">
        <v>509</v>
      </c>
      <c r="C725" s="206" t="s">
        <v>508</v>
      </c>
      <c r="D725" s="209">
        <v>1057870</v>
      </c>
      <c r="E725" s="209">
        <f>สังเขป!J48</f>
        <v>562620</v>
      </c>
      <c r="F725" s="210"/>
      <c r="G725" s="210"/>
      <c r="H725" s="210"/>
    </row>
    <row r="726" spans="2:8" s="94" customFormat="1">
      <c r="B726" s="211" t="s">
        <v>510</v>
      </c>
      <c r="C726" s="2" t="s">
        <v>508</v>
      </c>
      <c r="D726" s="212">
        <v>0</v>
      </c>
      <c r="E726" s="212">
        <v>0</v>
      </c>
      <c r="F726" s="212"/>
      <c r="G726" s="212"/>
      <c r="H726" s="212"/>
    </row>
    <row r="727" spans="2:8" s="94" customFormat="1">
      <c r="B727" s="136"/>
      <c r="C727" s="267"/>
      <c r="D727" s="268"/>
      <c r="E727" s="268"/>
      <c r="F727" s="268"/>
      <c r="G727" s="268"/>
      <c r="H727" s="268"/>
    </row>
    <row r="728" spans="2:8" s="94" customFormat="1">
      <c r="B728" s="136"/>
      <c r="C728" s="267"/>
      <c r="D728" s="268"/>
      <c r="E728" s="268"/>
      <c r="F728" s="268"/>
      <c r="G728" s="268"/>
      <c r="H728" s="268"/>
    </row>
    <row r="729" spans="2:8" s="94" customFormat="1">
      <c r="B729" s="136"/>
      <c r="C729" s="267"/>
      <c r="D729" s="268"/>
      <c r="E729" s="268"/>
      <c r="F729" s="268"/>
      <c r="G729" s="268"/>
      <c r="H729" s="268"/>
    </row>
    <row r="730" spans="2:8" s="94" customFormat="1">
      <c r="B730" s="191" t="s">
        <v>747</v>
      </c>
      <c r="C730" s="192"/>
      <c r="D730" s="193"/>
      <c r="E730" s="193"/>
      <c r="F730" s="193"/>
      <c r="G730" s="193"/>
      <c r="H730" s="193"/>
    </row>
    <row r="731" spans="2:8" s="94" customFormat="1" ht="23.1" customHeight="1">
      <c r="B731" s="461" t="s">
        <v>1149</v>
      </c>
      <c r="C731" s="461"/>
      <c r="D731" s="461"/>
      <c r="E731" s="461"/>
      <c r="F731" s="461"/>
      <c r="G731" s="461"/>
      <c r="H731" s="461"/>
    </row>
    <row r="732" spans="2:8" s="94" customFormat="1" ht="23.1" customHeight="1">
      <c r="B732" s="459" t="s">
        <v>1150</v>
      </c>
      <c r="C732" s="459"/>
      <c r="D732" s="459"/>
      <c r="E732" s="459"/>
      <c r="F732" s="459"/>
      <c r="G732" s="459"/>
      <c r="H732" s="459"/>
    </row>
    <row r="733" spans="2:8" s="94" customFormat="1" ht="23.1" customHeight="1">
      <c r="B733" s="459" t="s">
        <v>1344</v>
      </c>
      <c r="C733" s="459"/>
      <c r="D733" s="459"/>
      <c r="E733" s="459"/>
      <c r="F733" s="459"/>
      <c r="G733" s="459"/>
      <c r="H733" s="459"/>
    </row>
    <row r="734" spans="2:8" s="94" customFormat="1" ht="23.1" customHeight="1">
      <c r="B734" s="459" t="s">
        <v>1345</v>
      </c>
      <c r="C734" s="459"/>
      <c r="D734" s="459"/>
      <c r="E734" s="459"/>
      <c r="F734" s="459"/>
      <c r="G734" s="459"/>
      <c r="H734" s="459"/>
    </row>
    <row r="735" spans="2:8" s="94" customFormat="1" ht="23.1" customHeight="1">
      <c r="B735" s="459" t="s">
        <v>1346</v>
      </c>
      <c r="C735" s="459"/>
      <c r="D735" s="459"/>
      <c r="E735" s="459"/>
      <c r="F735" s="459"/>
      <c r="G735" s="459"/>
      <c r="H735" s="459"/>
    </row>
    <row r="736" spans="2:8" s="94" customFormat="1" ht="27.75" customHeight="1">
      <c r="B736" s="460" t="s">
        <v>1011</v>
      </c>
      <c r="C736" s="450"/>
      <c r="D736" s="450"/>
      <c r="E736" s="450"/>
      <c r="F736" s="450"/>
      <c r="G736" s="450"/>
      <c r="H736" s="450"/>
    </row>
    <row r="737" spans="2:8" s="94" customFormat="1">
      <c r="B737" s="213"/>
      <c r="C737" s="194"/>
      <c r="D737" s="194"/>
      <c r="E737" s="194"/>
      <c r="F737" s="194"/>
      <c r="G737" s="194"/>
      <c r="H737" s="194"/>
    </row>
    <row r="738" spans="2:8" s="96" customFormat="1">
      <c r="B738" s="457" t="s">
        <v>512</v>
      </c>
      <c r="C738" s="458" t="s">
        <v>513</v>
      </c>
      <c r="D738" s="458"/>
      <c r="E738" s="458"/>
      <c r="F738" s="458"/>
      <c r="G738" s="458"/>
      <c r="H738" s="458"/>
    </row>
    <row r="739" spans="2:8" s="96" customFormat="1">
      <c r="B739" s="457"/>
      <c r="C739" s="196" t="s">
        <v>464</v>
      </c>
      <c r="D739" s="186" t="s">
        <v>502</v>
      </c>
      <c r="E739" s="186" t="s">
        <v>503</v>
      </c>
      <c r="F739" s="187" t="s">
        <v>504</v>
      </c>
      <c r="G739" s="187" t="s">
        <v>505</v>
      </c>
      <c r="H739" s="187" t="s">
        <v>506</v>
      </c>
    </row>
    <row r="740" spans="2:8" s="94" customFormat="1">
      <c r="B740" s="197" t="s">
        <v>748</v>
      </c>
      <c r="C740" s="196" t="s">
        <v>531</v>
      </c>
      <c r="D740" s="255">
        <v>3122</v>
      </c>
      <c r="E740" s="255">
        <v>3172</v>
      </c>
      <c r="F740" s="255">
        <v>3172</v>
      </c>
      <c r="G740" s="255">
        <v>3172</v>
      </c>
      <c r="H740" s="255">
        <v>3160</v>
      </c>
    </row>
    <row r="741" spans="2:8" s="94" customFormat="1">
      <c r="B741" s="197" t="s">
        <v>749</v>
      </c>
      <c r="C741" s="196" t="s">
        <v>531</v>
      </c>
      <c r="D741" s="255">
        <v>788</v>
      </c>
      <c r="E741" s="255">
        <v>798</v>
      </c>
      <c r="F741" s="255">
        <v>808</v>
      </c>
      <c r="G741" s="255">
        <v>808</v>
      </c>
      <c r="H741" s="255">
        <v>780</v>
      </c>
    </row>
    <row r="742" spans="2:8" s="94" customFormat="1">
      <c r="B742" s="197" t="s">
        <v>750</v>
      </c>
      <c r="C742" s="196" t="s">
        <v>531</v>
      </c>
      <c r="D742" s="246">
        <v>0</v>
      </c>
      <c r="E742" s="246">
        <v>0</v>
      </c>
      <c r="F742" s="246">
        <v>0</v>
      </c>
      <c r="G742" s="246">
        <v>0</v>
      </c>
      <c r="H742" s="246">
        <v>0</v>
      </c>
    </row>
    <row r="743" spans="2:8" s="94" customFormat="1">
      <c r="B743" s="197" t="s">
        <v>751</v>
      </c>
      <c r="C743" s="196" t="s">
        <v>531</v>
      </c>
      <c r="D743" s="246">
        <v>455</v>
      </c>
      <c r="E743" s="246">
        <v>455</v>
      </c>
      <c r="F743" s="246">
        <v>455</v>
      </c>
      <c r="G743" s="246">
        <v>455</v>
      </c>
      <c r="H743" s="246">
        <v>455</v>
      </c>
    </row>
    <row r="744" spans="2:8" s="94" customFormat="1">
      <c r="B744" s="198" t="s">
        <v>752</v>
      </c>
      <c r="C744" s="199" t="s">
        <v>531</v>
      </c>
      <c r="D744" s="244">
        <v>177</v>
      </c>
      <c r="E744" s="244">
        <v>177</v>
      </c>
      <c r="F744" s="244">
        <v>177</v>
      </c>
      <c r="G744" s="244">
        <v>177</v>
      </c>
      <c r="H744" s="244">
        <v>177</v>
      </c>
    </row>
    <row r="745" spans="2:8" s="94" customFormat="1">
      <c r="B745" s="201" t="s">
        <v>753</v>
      </c>
      <c r="C745" s="187"/>
      <c r="D745" s="245"/>
      <c r="E745" s="245"/>
      <c r="F745" s="245"/>
      <c r="G745" s="245"/>
      <c r="H745" s="245"/>
    </row>
    <row r="746" spans="2:8" s="94" customFormat="1">
      <c r="B746" s="457" t="s">
        <v>512</v>
      </c>
      <c r="C746" s="458" t="s">
        <v>513</v>
      </c>
      <c r="D746" s="458"/>
      <c r="E746" s="458"/>
      <c r="F746" s="458"/>
      <c r="G746" s="458"/>
      <c r="H746" s="458"/>
    </row>
    <row r="747" spans="2:8" s="94" customFormat="1">
      <c r="B747" s="457"/>
      <c r="C747" s="196" t="s">
        <v>464</v>
      </c>
      <c r="D747" s="186" t="s">
        <v>502</v>
      </c>
      <c r="E747" s="186" t="s">
        <v>503</v>
      </c>
      <c r="F747" s="187" t="s">
        <v>504</v>
      </c>
      <c r="G747" s="187" t="s">
        <v>505</v>
      </c>
      <c r="H747" s="187" t="s">
        <v>506</v>
      </c>
    </row>
    <row r="748" spans="2:8" s="94" customFormat="1" ht="23.1" customHeight="1">
      <c r="B748" s="248" t="s">
        <v>754</v>
      </c>
      <c r="C748" s="249" t="s">
        <v>755</v>
      </c>
      <c r="D748" s="269" t="s">
        <v>756</v>
      </c>
      <c r="E748" s="269" t="s">
        <v>756</v>
      </c>
      <c r="F748" s="269" t="s">
        <v>756</v>
      </c>
      <c r="G748" s="269" t="s">
        <v>756</v>
      </c>
      <c r="H748" s="269" t="s">
        <v>756</v>
      </c>
    </row>
    <row r="749" spans="2:8" s="94" customFormat="1" ht="23.1" customHeight="1">
      <c r="B749" s="252" t="s">
        <v>757</v>
      </c>
      <c r="C749" s="253"/>
      <c r="D749" s="270"/>
      <c r="E749" s="270"/>
      <c r="F749" s="270"/>
      <c r="G749" s="270"/>
      <c r="H749" s="270"/>
    </row>
    <row r="750" spans="2:8" s="94" customFormat="1">
      <c r="B750" s="288" t="s">
        <v>758</v>
      </c>
      <c r="C750" s="289" t="s">
        <v>755</v>
      </c>
      <c r="D750" s="271" t="s">
        <v>756</v>
      </c>
      <c r="E750" s="271" t="s">
        <v>756</v>
      </c>
      <c r="F750" s="271" t="s">
        <v>756</v>
      </c>
      <c r="G750" s="271" t="s">
        <v>756</v>
      </c>
      <c r="H750" s="271" t="s">
        <v>756</v>
      </c>
    </row>
    <row r="751" spans="2:8" s="94" customFormat="1">
      <c r="B751" s="197" t="s">
        <v>759</v>
      </c>
      <c r="C751" s="196" t="s">
        <v>760</v>
      </c>
      <c r="D751" s="246">
        <v>27</v>
      </c>
      <c r="E751" s="246">
        <v>27</v>
      </c>
      <c r="F751" s="246">
        <v>27</v>
      </c>
      <c r="G751" s="246">
        <v>27</v>
      </c>
      <c r="H751" s="246">
        <v>27</v>
      </c>
    </row>
    <row r="752" spans="2:8" s="94" customFormat="1">
      <c r="B752" s="197" t="s">
        <v>761</v>
      </c>
      <c r="C752" s="196" t="s">
        <v>520</v>
      </c>
      <c r="D752" s="286">
        <v>50700</v>
      </c>
      <c r="E752" s="286">
        <v>50700</v>
      </c>
      <c r="F752" s="286">
        <v>50700</v>
      </c>
      <c r="G752" s="286">
        <v>50700</v>
      </c>
      <c r="H752" s="286">
        <v>50700</v>
      </c>
    </row>
    <row r="753" spans="2:8" s="94" customFormat="1">
      <c r="B753" s="205" t="s">
        <v>507</v>
      </c>
      <c r="C753" s="206" t="s">
        <v>508</v>
      </c>
      <c r="D753" s="229">
        <v>34979840</v>
      </c>
      <c r="E753" s="229">
        <f>+E754+E755</f>
        <v>47381360</v>
      </c>
      <c r="F753" s="229">
        <f>+F754+F755</f>
        <v>0</v>
      </c>
      <c r="G753" s="229">
        <f>+G754+G755</f>
        <v>0</v>
      </c>
      <c r="H753" s="229">
        <f>+H754+H755</f>
        <v>0</v>
      </c>
    </row>
    <row r="754" spans="2:8" s="94" customFormat="1">
      <c r="B754" s="205" t="s">
        <v>509</v>
      </c>
      <c r="C754" s="206" t="s">
        <v>508</v>
      </c>
      <c r="D754" s="209">
        <f>D753</f>
        <v>34979840</v>
      </c>
      <c r="E754" s="209">
        <f>สังเขป!J49</f>
        <v>47381360</v>
      </c>
      <c r="F754" s="210"/>
      <c r="G754" s="210"/>
      <c r="H754" s="210"/>
    </row>
    <row r="755" spans="2:8" s="94" customFormat="1">
      <c r="B755" s="211" t="s">
        <v>510</v>
      </c>
      <c r="C755" s="2" t="s">
        <v>508</v>
      </c>
      <c r="D755" s="230">
        <v>0</v>
      </c>
      <c r="E755" s="230">
        <v>0</v>
      </c>
      <c r="F755" s="230"/>
      <c r="G755" s="230"/>
      <c r="H755" s="230"/>
    </row>
    <row r="756" spans="2:8" s="94" customFormat="1">
      <c r="B756" s="124"/>
      <c r="C756" s="3"/>
      <c r="D756" s="124"/>
      <c r="E756" s="124"/>
      <c r="F756" s="124"/>
      <c r="G756" s="124"/>
      <c r="H756" s="124"/>
    </row>
    <row r="757" spans="2:8" s="94" customFormat="1">
      <c r="B757" s="124"/>
      <c r="C757" s="3"/>
      <c r="D757" s="124"/>
      <c r="E757" s="124"/>
      <c r="F757" s="124"/>
      <c r="G757" s="124"/>
      <c r="H757" s="124"/>
    </row>
    <row r="758" spans="2:8" s="94" customFormat="1">
      <c r="B758" s="124"/>
      <c r="C758" s="3"/>
      <c r="D758" s="124"/>
      <c r="E758" s="124"/>
      <c r="F758" s="124"/>
      <c r="G758" s="124"/>
      <c r="H758" s="124"/>
    </row>
    <row r="759" spans="2:8" s="94" customFormat="1">
      <c r="B759" s="124"/>
      <c r="C759" s="3"/>
      <c r="D759" s="124"/>
      <c r="E759" s="124"/>
      <c r="F759" s="124"/>
      <c r="G759" s="124"/>
      <c r="H759" s="124"/>
    </row>
    <row r="760" spans="2:8" s="94" customFormat="1">
      <c r="B760" s="124"/>
      <c r="C760" s="3"/>
      <c r="D760" s="124"/>
      <c r="E760" s="124"/>
      <c r="F760" s="124"/>
      <c r="G760" s="124"/>
      <c r="H760" s="124"/>
    </row>
    <row r="761" spans="2:8" s="94" customFormat="1">
      <c r="B761" s="124"/>
      <c r="C761" s="3"/>
      <c r="D761" s="124"/>
      <c r="E761" s="124"/>
      <c r="F761" s="124"/>
      <c r="G761" s="124"/>
      <c r="H761" s="124"/>
    </row>
    <row r="762" spans="2:8" s="94" customFormat="1">
      <c r="B762" s="124"/>
      <c r="C762" s="3"/>
      <c r="D762" s="124"/>
      <c r="E762" s="124"/>
      <c r="F762" s="124"/>
      <c r="G762" s="124"/>
      <c r="H762" s="124"/>
    </row>
  </sheetData>
  <mergeCells count="219">
    <mergeCell ref="B746:B747"/>
    <mergeCell ref="C746:H746"/>
    <mergeCell ref="B656:H656"/>
    <mergeCell ref="B657:H657"/>
    <mergeCell ref="B666:B667"/>
    <mergeCell ref="C666:H666"/>
    <mergeCell ref="B520:F520"/>
    <mergeCell ref="B521:F521"/>
    <mergeCell ref="B497:E497"/>
    <mergeCell ref="B687:F687"/>
    <mergeCell ref="B689:H689"/>
    <mergeCell ref="B629:H629"/>
    <mergeCell ref="B502:H502"/>
    <mergeCell ref="C505:D505"/>
    <mergeCell ref="B507:B508"/>
    <mergeCell ref="B688:H688"/>
    <mergeCell ref="B548:H548"/>
    <mergeCell ref="B552:H552"/>
    <mergeCell ref="B554:B555"/>
    <mergeCell ref="C554:H554"/>
    <mergeCell ref="B571:H571"/>
    <mergeCell ref="B578:H578"/>
    <mergeCell ref="B627:H627"/>
    <mergeCell ref="B659:B660"/>
    <mergeCell ref="B738:B739"/>
    <mergeCell ref="C738:H738"/>
    <mergeCell ref="B708:H708"/>
    <mergeCell ref="B712:H712"/>
    <mergeCell ref="B716:B717"/>
    <mergeCell ref="C716:H716"/>
    <mergeCell ref="B731:H731"/>
    <mergeCell ref="B736:H736"/>
    <mergeCell ref="C696:H696"/>
    <mergeCell ref="B696:B697"/>
    <mergeCell ref="B734:H734"/>
    <mergeCell ref="B735:H735"/>
    <mergeCell ref="C659:H659"/>
    <mergeCell ref="B690:H690"/>
    <mergeCell ref="B693:H693"/>
    <mergeCell ref="B709:H709"/>
    <mergeCell ref="B710:H710"/>
    <mergeCell ref="B713:H713"/>
    <mergeCell ref="B711:H711"/>
    <mergeCell ref="B732:H732"/>
    <mergeCell ref="B733:H733"/>
    <mergeCell ref="C694:D694"/>
    <mergeCell ref="B692:H692"/>
    <mergeCell ref="B691:H691"/>
    <mergeCell ref="B576:H576"/>
    <mergeCell ref="B577:H577"/>
    <mergeCell ref="B633:H633"/>
    <mergeCell ref="B654:H654"/>
    <mergeCell ref="B628:H628"/>
    <mergeCell ref="B631:H631"/>
    <mergeCell ref="B632:H632"/>
    <mergeCell ref="C635:D635"/>
    <mergeCell ref="B637:B638"/>
    <mergeCell ref="B652:H652"/>
    <mergeCell ref="B630:H630"/>
    <mergeCell ref="C467:H467"/>
    <mergeCell ref="B522:H522"/>
    <mergeCell ref="B498:H498"/>
    <mergeCell ref="B526:H526"/>
    <mergeCell ref="B499:H499"/>
    <mergeCell ref="B573:H573"/>
    <mergeCell ref="B574:H574"/>
    <mergeCell ref="B575:H575"/>
    <mergeCell ref="B500:H500"/>
    <mergeCell ref="B531:B532"/>
    <mergeCell ref="B527:H527"/>
    <mergeCell ref="B404:H404"/>
    <mergeCell ref="B405:H405"/>
    <mergeCell ref="B407:B408"/>
    <mergeCell ref="C407:H407"/>
    <mergeCell ref="B655:H655"/>
    <mergeCell ref="B501:H501"/>
    <mergeCell ref="B587:B588"/>
    <mergeCell ref="C587:H587"/>
    <mergeCell ref="C637:H637"/>
    <mergeCell ref="B503:H503"/>
    <mergeCell ref="C507:H507"/>
    <mergeCell ref="B429:H429"/>
    <mergeCell ref="B430:H430"/>
    <mergeCell ref="B432:H432"/>
    <mergeCell ref="B433:H433"/>
    <mergeCell ref="B435:B436"/>
    <mergeCell ref="C435:H435"/>
    <mergeCell ref="B457:H457"/>
    <mergeCell ref="B458:H458"/>
    <mergeCell ref="B459:H459"/>
    <mergeCell ref="B431:H431"/>
    <mergeCell ref="B460:H460"/>
    <mergeCell ref="B461:H461"/>
    <mergeCell ref="B467:B468"/>
    <mergeCell ref="B298:H298"/>
    <mergeCell ref="B300:B301"/>
    <mergeCell ref="C300:H300"/>
    <mergeCell ref="B311:B312"/>
    <mergeCell ref="C311:H311"/>
    <mergeCell ref="B375:H375"/>
    <mergeCell ref="B322:H322"/>
    <mergeCell ref="B325:H325"/>
    <mergeCell ref="B327:B328"/>
    <mergeCell ref="C327:H327"/>
    <mergeCell ref="B340:H340"/>
    <mergeCell ref="B323:H323"/>
    <mergeCell ref="B324:H324"/>
    <mergeCell ref="B344:H344"/>
    <mergeCell ref="B297:H297"/>
    <mergeCell ref="B276:H276"/>
    <mergeCell ref="B232:H232"/>
    <mergeCell ref="B185:H185"/>
    <mergeCell ref="B188:B189"/>
    <mergeCell ref="C188:H188"/>
    <mergeCell ref="B208:H208"/>
    <mergeCell ref="B234:B235"/>
    <mergeCell ref="C234:H234"/>
    <mergeCell ref="B252:H252"/>
    <mergeCell ref="B255:H255"/>
    <mergeCell ref="B257:B258"/>
    <mergeCell ref="C257:H257"/>
    <mergeCell ref="B274:H274"/>
    <mergeCell ref="B253:H253"/>
    <mergeCell ref="B210:H210"/>
    <mergeCell ref="B211:H211"/>
    <mergeCell ref="B213:B214"/>
    <mergeCell ref="C213:H213"/>
    <mergeCell ref="B229:H229"/>
    <mergeCell ref="B230:H230"/>
    <mergeCell ref="B294:H294"/>
    <mergeCell ref="B295:H295"/>
    <mergeCell ref="B296:H296"/>
    <mergeCell ref="B118:H118"/>
    <mergeCell ref="B119:H119"/>
    <mergeCell ref="B120:H120"/>
    <mergeCell ref="B121:H121"/>
    <mergeCell ref="B183:H183"/>
    <mergeCell ref="B122:H122"/>
    <mergeCell ref="B277:H277"/>
    <mergeCell ref="B279:B280"/>
    <mergeCell ref="C279:H279"/>
    <mergeCell ref="B275:H275"/>
    <mergeCell ref="B209:H209"/>
    <mergeCell ref="B149:H149"/>
    <mergeCell ref="B150:H150"/>
    <mergeCell ref="B151:H151"/>
    <mergeCell ref="B155:B156"/>
    <mergeCell ref="C155:H155"/>
    <mergeCell ref="B123:H123"/>
    <mergeCell ref="B125:B126"/>
    <mergeCell ref="B186:H186"/>
    <mergeCell ref="B231:H231"/>
    <mergeCell ref="B254:H254"/>
    <mergeCell ref="B194:B195"/>
    <mergeCell ref="C194:H194"/>
    <mergeCell ref="C125:H125"/>
    <mergeCell ref="B147:H147"/>
    <mergeCell ref="B148:H148"/>
    <mergeCell ref="A1:H1"/>
    <mergeCell ref="A2:H2"/>
    <mergeCell ref="B6:H6"/>
    <mergeCell ref="B10:B11"/>
    <mergeCell ref="C10:H10"/>
    <mergeCell ref="B19:H19"/>
    <mergeCell ref="B90:H90"/>
    <mergeCell ref="B91:H91"/>
    <mergeCell ref="B92:H92"/>
    <mergeCell ref="B43:H43"/>
    <mergeCell ref="B44:H44"/>
    <mergeCell ref="B45:H45"/>
    <mergeCell ref="B46:H46"/>
    <mergeCell ref="B48:B49"/>
    <mergeCell ref="C48:H48"/>
    <mergeCell ref="B73:H73"/>
    <mergeCell ref="C77:D77"/>
    <mergeCell ref="B78:B79"/>
    <mergeCell ref="B20:H20"/>
    <mergeCell ref="B21:H21"/>
    <mergeCell ref="B69:H69"/>
    <mergeCell ref="B23:B24"/>
    <mergeCell ref="B7:H7"/>
    <mergeCell ref="B8:H8"/>
    <mergeCell ref="B117:H117"/>
    <mergeCell ref="C23:H23"/>
    <mergeCell ref="B41:H41"/>
    <mergeCell ref="B42:H42"/>
    <mergeCell ref="B93:H93"/>
    <mergeCell ref="B95:B96"/>
    <mergeCell ref="C95:H95"/>
    <mergeCell ref="B70:H70"/>
    <mergeCell ref="B71:H71"/>
    <mergeCell ref="B74:H74"/>
    <mergeCell ref="C78:H78"/>
    <mergeCell ref="B75:H75"/>
    <mergeCell ref="B72:H72"/>
    <mergeCell ref="B390:B391"/>
    <mergeCell ref="C390:H390"/>
    <mergeCell ref="B549:H549"/>
    <mergeCell ref="B550:H550"/>
    <mergeCell ref="B551:H551"/>
    <mergeCell ref="B572:H572"/>
    <mergeCell ref="B341:H341"/>
    <mergeCell ref="B342:H342"/>
    <mergeCell ref="B343:H343"/>
    <mergeCell ref="B351:B352"/>
    <mergeCell ref="C351:H351"/>
    <mergeCell ref="B401:H401"/>
    <mergeCell ref="B402:H402"/>
    <mergeCell ref="B403:H403"/>
    <mergeCell ref="B372:H372"/>
    <mergeCell ref="B373:H373"/>
    <mergeCell ref="B374:H374"/>
    <mergeCell ref="B377:B378"/>
    <mergeCell ref="C377:H377"/>
    <mergeCell ref="B524:H524"/>
    <mergeCell ref="C531:H531"/>
    <mergeCell ref="B523:H523"/>
    <mergeCell ref="B525:H525"/>
    <mergeCell ref="C529:D529"/>
  </mergeCells>
  <pageMargins left="0.51181102362204722" right="0.39370078740157483" top="0.98425196850393704" bottom="0.59055118110236227" header="0.31496062992125984" footer="0.31496062992125984"/>
  <pageSetup paperSize="9" scale="80" firstPageNumber="3" orientation="portrait" useFirstPageNumber="1" horizontalDpi="4294967295" verticalDpi="4294967295" r:id="rId1"/>
  <headerFooter>
    <oddHeader>&amp;C&amp;"TH SarabunPSK,ธรรมดา"&amp;16
&amp;P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:K714"/>
  <sheetViews>
    <sheetView view="pageLayout" topLeftCell="A1239" zoomScale="90" zoomScaleNormal="80" zoomScalePageLayoutView="90" workbookViewId="0">
      <selection activeCell="A613" sqref="A613:XFD613"/>
    </sheetView>
  </sheetViews>
  <sheetFormatPr defaultColWidth="0.69921875" defaultRowHeight="21"/>
  <cols>
    <col min="1" max="1" width="0.3984375" style="100" customWidth="1"/>
    <col min="2" max="2" width="26.09765625" style="176" customWidth="1"/>
    <col min="3" max="3" width="9" style="195" customWidth="1"/>
    <col min="4" max="4" width="14.19921875" style="176" customWidth="1"/>
    <col min="5" max="5" width="13.59765625" style="176" customWidth="1"/>
    <col min="6" max="6" width="13.09765625" style="176" customWidth="1"/>
    <col min="7" max="7" width="13.59765625" style="176" customWidth="1"/>
    <col min="8" max="8" width="14.69921875" style="176" customWidth="1"/>
    <col min="9" max="10" width="0.69921875" style="100"/>
    <col min="11" max="11" width="3.3984375" style="100" bestFit="1" customWidth="1"/>
    <col min="12" max="12" width="25.19921875" style="100" customWidth="1"/>
    <col min="13" max="16384" width="0.69921875" style="100"/>
  </cols>
  <sheetData>
    <row r="1" spans="1:8" s="94" customFormat="1">
      <c r="A1" s="470" t="s">
        <v>461</v>
      </c>
      <c r="B1" s="470"/>
      <c r="C1" s="470"/>
      <c r="D1" s="470"/>
      <c r="E1" s="470"/>
      <c r="F1" s="470"/>
      <c r="G1" s="470"/>
      <c r="H1" s="470"/>
    </row>
    <row r="2" spans="1:8" s="94" customFormat="1">
      <c r="A2" s="470" t="s">
        <v>500</v>
      </c>
      <c r="B2" s="470"/>
      <c r="C2" s="470"/>
      <c r="D2" s="470"/>
      <c r="E2" s="470"/>
      <c r="F2" s="470"/>
      <c r="G2" s="470"/>
      <c r="H2" s="470"/>
    </row>
    <row r="3" spans="1:8" s="94" customFormat="1" ht="23.1" customHeight="1">
      <c r="B3" s="180"/>
      <c r="C3" s="180"/>
      <c r="D3" s="180"/>
      <c r="E3" s="180"/>
      <c r="F3" s="180"/>
      <c r="G3" s="180"/>
      <c r="H3" s="180"/>
    </row>
    <row r="4" spans="1:8" s="94" customFormat="1" ht="23.1" customHeight="1">
      <c r="B4" s="400" t="s">
        <v>796</v>
      </c>
      <c r="C4" s="401"/>
      <c r="D4" s="401"/>
      <c r="E4" s="401"/>
      <c r="F4" s="401"/>
      <c r="G4" s="401"/>
      <c r="H4" s="401"/>
    </row>
    <row r="5" spans="1:8" s="94" customFormat="1" ht="23.1" customHeight="1">
      <c r="B5" s="402" t="s">
        <v>1481</v>
      </c>
      <c r="C5" s="403"/>
      <c r="D5" s="404"/>
      <c r="E5" s="404"/>
      <c r="F5" s="404"/>
      <c r="G5" s="404"/>
      <c r="H5" s="404"/>
    </row>
    <row r="6" spans="1:8" s="94" customFormat="1" ht="21.15" customHeight="1">
      <c r="B6" s="490" t="s">
        <v>1578</v>
      </c>
      <c r="C6" s="490"/>
      <c r="D6" s="490"/>
      <c r="E6" s="490"/>
      <c r="F6" s="490"/>
      <c r="G6" s="490"/>
      <c r="H6" s="490"/>
    </row>
    <row r="7" spans="1:8" s="94" customFormat="1" ht="21.15" customHeight="1">
      <c r="B7" s="491" t="s">
        <v>1013</v>
      </c>
      <c r="C7" s="491"/>
      <c r="D7" s="491"/>
      <c r="E7" s="491"/>
      <c r="F7" s="491"/>
      <c r="G7" s="491"/>
      <c r="H7" s="491"/>
    </row>
    <row r="8" spans="1:8" s="94" customFormat="1" ht="21.15" customHeight="1">
      <c r="B8" s="491" t="s">
        <v>1014</v>
      </c>
      <c r="C8" s="491"/>
      <c r="D8" s="491"/>
      <c r="E8" s="491"/>
      <c r="F8" s="491"/>
      <c r="G8" s="491"/>
      <c r="H8" s="491"/>
    </row>
    <row r="9" spans="1:8" s="94" customFormat="1" ht="21.15" customHeight="1">
      <c r="B9" s="405"/>
      <c r="C9" s="405"/>
      <c r="D9" s="405"/>
      <c r="E9" s="405"/>
      <c r="F9" s="405"/>
      <c r="G9" s="405"/>
      <c r="H9" s="405"/>
    </row>
    <row r="10" spans="1:8" s="94" customFormat="1" ht="23.1" customHeight="1">
      <c r="B10" s="472" t="s">
        <v>340</v>
      </c>
      <c r="C10" s="492" t="s">
        <v>501</v>
      </c>
      <c r="D10" s="475"/>
      <c r="E10" s="475"/>
      <c r="F10" s="475"/>
      <c r="G10" s="475"/>
      <c r="H10" s="475"/>
    </row>
    <row r="11" spans="1:8" s="94" customFormat="1" ht="23.1" customHeight="1">
      <c r="B11" s="473"/>
      <c r="C11" s="406" t="s">
        <v>464</v>
      </c>
      <c r="D11" s="398" t="s">
        <v>502</v>
      </c>
      <c r="E11" s="398" t="s">
        <v>503</v>
      </c>
      <c r="F11" s="187" t="s">
        <v>504</v>
      </c>
      <c r="G11" s="187" t="s">
        <v>505</v>
      </c>
      <c r="H11" s="187" t="s">
        <v>506</v>
      </c>
    </row>
    <row r="12" spans="1:8" s="94" customFormat="1" ht="23.1" customHeight="1">
      <c r="B12" s="407" t="s">
        <v>507</v>
      </c>
      <c r="C12" s="408" t="s">
        <v>508</v>
      </c>
      <c r="D12" s="190">
        <v>176184100</v>
      </c>
      <c r="E12" s="190">
        <f>SUM(E13:E14)</f>
        <v>179182500</v>
      </c>
      <c r="F12" s="190"/>
      <c r="G12" s="190"/>
      <c r="H12" s="190"/>
    </row>
    <row r="13" spans="1:8" s="94" customFormat="1" ht="23.1" customHeight="1">
      <c r="B13" s="407" t="s">
        <v>509</v>
      </c>
      <c r="C13" s="408" t="s">
        <v>508</v>
      </c>
      <c r="D13" s="190">
        <v>176184100</v>
      </c>
      <c r="E13" s="190">
        <f>[2]สังเขป!J21</f>
        <v>179182500</v>
      </c>
      <c r="F13" s="190"/>
      <c r="G13" s="190"/>
      <c r="H13" s="190"/>
    </row>
    <row r="14" spans="1:8" s="94" customFormat="1" ht="23.1" customHeight="1">
      <c r="B14" s="407" t="s">
        <v>510</v>
      </c>
      <c r="C14" s="408" t="s">
        <v>508</v>
      </c>
      <c r="D14" s="317">
        <v>0</v>
      </c>
      <c r="E14" s="317">
        <v>0</v>
      </c>
      <c r="F14" s="190"/>
      <c r="G14" s="190"/>
      <c r="H14" s="190"/>
    </row>
    <row r="15" spans="1:8" s="94" customFormat="1" ht="23.1" customHeight="1">
      <c r="B15" s="405"/>
      <c r="C15" s="409"/>
      <c r="D15" s="321"/>
      <c r="E15" s="321"/>
      <c r="F15" s="320"/>
      <c r="G15" s="320"/>
      <c r="H15" s="320"/>
    </row>
    <row r="16" spans="1:8" s="94" customFormat="1">
      <c r="B16" s="191" t="s">
        <v>511</v>
      </c>
      <c r="C16" s="192"/>
      <c r="D16" s="193"/>
      <c r="E16" s="193"/>
      <c r="F16" s="193"/>
      <c r="G16" s="193"/>
      <c r="H16" s="193"/>
    </row>
    <row r="17" spans="2:8" s="94" customFormat="1" ht="23.1" customHeight="1">
      <c r="B17" s="469" t="s">
        <v>1026</v>
      </c>
      <c r="C17" s="469"/>
      <c r="D17" s="469"/>
      <c r="E17" s="469"/>
      <c r="F17" s="469"/>
      <c r="G17" s="469"/>
      <c r="H17" s="469"/>
    </row>
    <row r="18" spans="2:8" s="94" customFormat="1" ht="23.1" customHeight="1">
      <c r="B18" s="450" t="s">
        <v>1027</v>
      </c>
      <c r="C18" s="450"/>
      <c r="D18" s="450"/>
      <c r="E18" s="450"/>
      <c r="F18" s="450"/>
      <c r="G18" s="450"/>
      <c r="H18" s="450"/>
    </row>
    <row r="19" spans="2:8" s="94" customFormat="1" ht="23.1" customHeight="1">
      <c r="B19" s="450" t="s">
        <v>998</v>
      </c>
      <c r="C19" s="450"/>
      <c r="D19" s="450"/>
      <c r="E19" s="450"/>
      <c r="F19" s="450"/>
      <c r="G19" s="450"/>
      <c r="H19" s="450"/>
    </row>
    <row r="20" spans="2:8" s="94" customFormat="1">
      <c r="B20" s="177"/>
      <c r="C20" s="195"/>
      <c r="D20" s="176"/>
      <c r="E20" s="176"/>
      <c r="F20" s="176"/>
      <c r="G20" s="176"/>
      <c r="H20" s="176"/>
    </row>
    <row r="21" spans="2:8" s="96" customFormat="1">
      <c r="B21" s="457" t="s">
        <v>512</v>
      </c>
      <c r="C21" s="458" t="s">
        <v>513</v>
      </c>
      <c r="D21" s="458"/>
      <c r="E21" s="458"/>
      <c r="F21" s="458"/>
      <c r="G21" s="458"/>
      <c r="H21" s="458"/>
    </row>
    <row r="22" spans="2:8" s="96" customFormat="1">
      <c r="B22" s="457"/>
      <c r="C22" s="196" t="s">
        <v>464</v>
      </c>
      <c r="D22" s="398" t="s">
        <v>502</v>
      </c>
      <c r="E22" s="398" t="s">
        <v>503</v>
      </c>
      <c r="F22" s="187" t="s">
        <v>504</v>
      </c>
      <c r="G22" s="187" t="s">
        <v>505</v>
      </c>
      <c r="H22" s="187" t="s">
        <v>506</v>
      </c>
    </row>
    <row r="23" spans="2:8" s="94" customFormat="1">
      <c r="B23" s="197" t="s">
        <v>514</v>
      </c>
      <c r="C23" s="196" t="s">
        <v>466</v>
      </c>
      <c r="D23" s="190">
        <v>25500</v>
      </c>
      <c r="E23" s="190">
        <v>25600</v>
      </c>
      <c r="F23" s="190">
        <v>25650</v>
      </c>
      <c r="G23" s="190">
        <v>25700</v>
      </c>
      <c r="H23" s="190">
        <v>25750</v>
      </c>
    </row>
    <row r="24" spans="2:8" s="94" customFormat="1">
      <c r="B24" s="197" t="s">
        <v>515</v>
      </c>
      <c r="C24" s="196" t="s">
        <v>466</v>
      </c>
      <c r="D24" s="190">
        <v>1260</v>
      </c>
      <c r="E24" s="190">
        <v>1280</v>
      </c>
      <c r="F24" s="190">
        <v>1300</v>
      </c>
      <c r="G24" s="190">
        <v>1340</v>
      </c>
      <c r="H24" s="190">
        <v>1400</v>
      </c>
    </row>
    <row r="25" spans="2:8" s="94" customFormat="1" ht="23.1" customHeight="1">
      <c r="B25" s="198" t="s">
        <v>516</v>
      </c>
      <c r="C25" s="199" t="s">
        <v>470</v>
      </c>
      <c r="D25" s="200">
        <v>20</v>
      </c>
      <c r="E25" s="200">
        <v>25</v>
      </c>
      <c r="F25" s="200">
        <v>30</v>
      </c>
      <c r="G25" s="200">
        <v>35</v>
      </c>
      <c r="H25" s="200">
        <v>35</v>
      </c>
    </row>
    <row r="26" spans="2:8" s="94" customFormat="1" ht="23.1" customHeight="1">
      <c r="B26" s="201" t="s">
        <v>517</v>
      </c>
      <c r="C26" s="187"/>
      <c r="D26" s="202"/>
      <c r="E26" s="202"/>
      <c r="F26" s="202"/>
      <c r="G26" s="202"/>
      <c r="H26" s="202"/>
    </row>
    <row r="27" spans="2:8" s="94" customFormat="1">
      <c r="B27" s="197" t="s">
        <v>518</v>
      </c>
      <c r="C27" s="196" t="s">
        <v>466</v>
      </c>
      <c r="D27" s="190">
        <v>300</v>
      </c>
      <c r="E27" s="190">
        <v>350</v>
      </c>
      <c r="F27" s="190">
        <v>350</v>
      </c>
      <c r="G27" s="190">
        <v>350</v>
      </c>
      <c r="H27" s="190">
        <v>400</v>
      </c>
    </row>
    <row r="28" spans="2:8" s="94" customFormat="1" ht="23.1" customHeight="1">
      <c r="B28" s="198" t="s">
        <v>519</v>
      </c>
      <c r="C28" s="199" t="s">
        <v>520</v>
      </c>
      <c r="D28" s="200">
        <v>9345</v>
      </c>
      <c r="E28" s="200">
        <v>9345</v>
      </c>
      <c r="F28" s="200">
        <v>9345</v>
      </c>
      <c r="G28" s="200">
        <v>9345</v>
      </c>
      <c r="H28" s="200">
        <v>9345</v>
      </c>
    </row>
    <row r="29" spans="2:8" s="94" customFormat="1" ht="23.1" customHeight="1">
      <c r="B29" s="201" t="s">
        <v>521</v>
      </c>
      <c r="C29" s="187"/>
      <c r="D29" s="202"/>
      <c r="E29" s="202"/>
      <c r="F29" s="202"/>
      <c r="G29" s="202"/>
      <c r="H29" s="202"/>
    </row>
    <row r="30" spans="2:8" s="94" customFormat="1" ht="21.15" customHeight="1">
      <c r="B30" s="198" t="s">
        <v>522</v>
      </c>
      <c r="C30" s="199" t="s">
        <v>466</v>
      </c>
      <c r="D30" s="203">
        <v>2</v>
      </c>
      <c r="E30" s="203">
        <v>5</v>
      </c>
      <c r="F30" s="203">
        <v>6</v>
      </c>
      <c r="G30" s="203">
        <v>6</v>
      </c>
      <c r="H30" s="203">
        <v>6</v>
      </c>
    </row>
    <row r="31" spans="2:8" s="94" customFormat="1" ht="23.1" customHeight="1">
      <c r="B31" s="201" t="s">
        <v>523</v>
      </c>
      <c r="C31" s="187"/>
      <c r="D31" s="204"/>
      <c r="E31" s="204"/>
      <c r="F31" s="204"/>
      <c r="G31" s="204"/>
      <c r="H31" s="204"/>
    </row>
    <row r="32" spans="2:8" s="93" customFormat="1" ht="23.1" customHeight="1">
      <c r="B32" s="205" t="s">
        <v>507</v>
      </c>
      <c r="C32" s="206" t="s">
        <v>508</v>
      </c>
      <c r="D32" s="346">
        <v>11603940</v>
      </c>
      <c r="E32" s="346">
        <v>9297080</v>
      </c>
      <c r="F32" s="207">
        <f t="shared" ref="F32:H32" si="0">+F33+F34</f>
        <v>0</v>
      </c>
      <c r="G32" s="207">
        <f t="shared" si="0"/>
        <v>0</v>
      </c>
      <c r="H32" s="207">
        <f t="shared" si="0"/>
        <v>0</v>
      </c>
    </row>
    <row r="33" spans="2:8" s="93" customFormat="1" ht="23.1" customHeight="1">
      <c r="B33" s="205" t="s">
        <v>509</v>
      </c>
      <c r="C33" s="206" t="s">
        <v>508</v>
      </c>
      <c r="D33" s="317">
        <f>D32</f>
        <v>11603940</v>
      </c>
      <c r="E33" s="317">
        <f>E32</f>
        <v>9297080</v>
      </c>
      <c r="F33" s="210"/>
      <c r="G33" s="210"/>
      <c r="H33" s="210"/>
    </row>
    <row r="34" spans="2:8" s="93" customFormat="1" ht="23.1" customHeight="1">
      <c r="B34" s="205" t="s">
        <v>510</v>
      </c>
      <c r="C34" s="206" t="s">
        <v>508</v>
      </c>
      <c r="D34" s="399">
        <v>0</v>
      </c>
      <c r="E34" s="399">
        <v>0</v>
      </c>
      <c r="F34" s="399"/>
      <c r="G34" s="399"/>
      <c r="H34" s="399"/>
    </row>
    <row r="35" spans="2:8" s="93" customFormat="1">
      <c r="B35" s="213"/>
      <c r="C35" s="410"/>
      <c r="D35" s="411"/>
      <c r="E35" s="411"/>
      <c r="F35" s="411"/>
      <c r="G35" s="411"/>
      <c r="H35" s="411"/>
    </row>
    <row r="36" spans="2:8" s="93" customFormat="1">
      <c r="B36" s="213"/>
      <c r="C36" s="410"/>
      <c r="D36" s="411"/>
      <c r="E36" s="411"/>
      <c r="F36" s="411"/>
      <c r="G36" s="411"/>
      <c r="H36" s="411"/>
    </row>
    <row r="37" spans="2:8" s="93" customFormat="1">
      <c r="B37" s="213"/>
      <c r="C37" s="410"/>
      <c r="D37" s="411"/>
      <c r="E37" s="411"/>
      <c r="F37" s="411"/>
      <c r="G37" s="411"/>
      <c r="H37" s="411"/>
    </row>
    <row r="38" spans="2:8" s="93" customFormat="1">
      <c r="B38" s="213"/>
      <c r="C38" s="410"/>
      <c r="D38" s="411"/>
      <c r="E38" s="411"/>
      <c r="F38" s="411"/>
      <c r="G38" s="411"/>
      <c r="H38" s="411"/>
    </row>
    <row r="39" spans="2:8" s="93" customFormat="1">
      <c r="B39" s="213"/>
      <c r="C39" s="410"/>
      <c r="D39" s="411"/>
      <c r="E39" s="411"/>
      <c r="F39" s="411"/>
      <c r="G39" s="411"/>
      <c r="H39" s="411"/>
    </row>
    <row r="40" spans="2:8" s="94" customFormat="1">
      <c r="B40" s="191" t="s">
        <v>524</v>
      </c>
      <c r="C40" s="192"/>
      <c r="D40" s="193"/>
      <c r="E40" s="193"/>
      <c r="F40" s="193"/>
      <c r="G40" s="193"/>
      <c r="H40" s="193"/>
    </row>
    <row r="41" spans="2:8" s="94" customFormat="1" ht="23.1" customHeight="1">
      <c r="B41" s="461" t="s">
        <v>1312</v>
      </c>
      <c r="C41" s="461"/>
      <c r="D41" s="461"/>
      <c r="E41" s="461"/>
      <c r="F41" s="461"/>
      <c r="G41" s="461"/>
      <c r="H41" s="461"/>
    </row>
    <row r="42" spans="2:8" s="94" customFormat="1" ht="23.1" customHeight="1">
      <c r="B42" s="450" t="s">
        <v>1313</v>
      </c>
      <c r="C42" s="450"/>
      <c r="D42" s="450"/>
      <c r="E42" s="450"/>
      <c r="F42" s="450"/>
      <c r="G42" s="450"/>
      <c r="H42" s="450"/>
    </row>
    <row r="43" spans="2:8" s="94" customFormat="1" ht="23.1" customHeight="1">
      <c r="B43" s="450" t="s">
        <v>1314</v>
      </c>
      <c r="C43" s="450"/>
      <c r="D43" s="450"/>
      <c r="E43" s="450"/>
      <c r="F43" s="450"/>
      <c r="G43" s="450"/>
      <c r="H43" s="450"/>
    </row>
    <row r="44" spans="2:8" s="94" customFormat="1" ht="23.1" customHeight="1">
      <c r="B44" s="450" t="s">
        <v>1315</v>
      </c>
      <c r="C44" s="450"/>
      <c r="D44" s="450"/>
      <c r="E44" s="450"/>
      <c r="F44" s="450"/>
      <c r="G44" s="450"/>
      <c r="H44" s="450"/>
    </row>
    <row r="45" spans="2:8" s="94" customFormat="1" ht="23.1" customHeight="1">
      <c r="B45" s="450" t="s">
        <v>1316</v>
      </c>
      <c r="C45" s="450"/>
      <c r="D45" s="450"/>
      <c r="E45" s="450"/>
      <c r="F45" s="450"/>
      <c r="G45" s="450"/>
      <c r="H45" s="450"/>
    </row>
    <row r="46" spans="2:8" s="94" customFormat="1">
      <c r="B46" s="460" t="s">
        <v>999</v>
      </c>
      <c r="C46" s="450"/>
      <c r="D46" s="450"/>
      <c r="E46" s="450"/>
      <c r="F46" s="450"/>
      <c r="G46" s="450"/>
      <c r="H46" s="450"/>
    </row>
    <row r="47" spans="2:8" s="94" customFormat="1">
      <c r="B47" s="177"/>
      <c r="C47" s="195"/>
      <c r="D47" s="176"/>
      <c r="E47" s="176"/>
      <c r="F47" s="176"/>
      <c r="G47" s="176"/>
      <c r="H47" s="176"/>
    </row>
    <row r="48" spans="2:8" s="96" customFormat="1">
      <c r="B48" s="457" t="s">
        <v>512</v>
      </c>
      <c r="C48" s="458" t="s">
        <v>513</v>
      </c>
      <c r="D48" s="458"/>
      <c r="E48" s="458"/>
      <c r="F48" s="458"/>
      <c r="G48" s="458"/>
      <c r="H48" s="458"/>
    </row>
    <row r="49" spans="2:8" s="96" customFormat="1">
      <c r="B49" s="457"/>
      <c r="C49" s="196" t="s">
        <v>464</v>
      </c>
      <c r="D49" s="398" t="s">
        <v>502</v>
      </c>
      <c r="E49" s="398" t="s">
        <v>503</v>
      </c>
      <c r="F49" s="187" t="s">
        <v>504</v>
      </c>
      <c r="G49" s="187" t="s">
        <v>505</v>
      </c>
      <c r="H49" s="187" t="s">
        <v>506</v>
      </c>
    </row>
    <row r="50" spans="2:8" s="94" customFormat="1" ht="23.1" customHeight="1">
      <c r="B50" s="198" t="s">
        <v>526</v>
      </c>
      <c r="C50" s="199" t="s">
        <v>474</v>
      </c>
      <c r="D50" s="214">
        <v>41</v>
      </c>
      <c r="E50" s="214">
        <v>50</v>
      </c>
      <c r="F50" s="214">
        <v>50</v>
      </c>
      <c r="G50" s="214">
        <v>50</v>
      </c>
      <c r="H50" s="214">
        <v>50</v>
      </c>
    </row>
    <row r="51" spans="2:8" s="94" customFormat="1" ht="23.1" customHeight="1">
      <c r="B51" s="201" t="s">
        <v>527</v>
      </c>
      <c r="C51" s="187"/>
      <c r="D51" s="215"/>
      <c r="E51" s="215"/>
      <c r="F51" s="215"/>
      <c r="G51" s="215"/>
      <c r="H51" s="215"/>
    </row>
    <row r="52" spans="2:8" s="94" customFormat="1" ht="23.1" customHeight="1">
      <c r="B52" s="198" t="s">
        <v>1071</v>
      </c>
      <c r="C52" s="199" t="s">
        <v>474</v>
      </c>
      <c r="D52" s="216">
        <v>20</v>
      </c>
      <c r="E52" s="216">
        <v>250</v>
      </c>
      <c r="F52" s="216">
        <v>280</v>
      </c>
      <c r="G52" s="216">
        <v>300</v>
      </c>
      <c r="H52" s="216">
        <v>350</v>
      </c>
    </row>
    <row r="53" spans="2:8" s="98" customFormat="1" ht="23.1" customHeight="1">
      <c r="B53" s="198" t="s">
        <v>528</v>
      </c>
      <c r="C53" s="199" t="s">
        <v>468</v>
      </c>
      <c r="D53" s="216">
        <v>90</v>
      </c>
      <c r="E53" s="216">
        <v>95</v>
      </c>
      <c r="F53" s="216">
        <v>90</v>
      </c>
      <c r="G53" s="216">
        <v>90</v>
      </c>
      <c r="H53" s="216">
        <v>90</v>
      </c>
    </row>
    <row r="54" spans="2:8" s="98" customFormat="1" ht="23.1" customHeight="1">
      <c r="B54" s="218" t="s">
        <v>1072</v>
      </c>
      <c r="C54" s="219"/>
      <c r="D54" s="220"/>
      <c r="E54" s="220"/>
      <c r="F54" s="220"/>
      <c r="G54" s="220"/>
      <c r="H54" s="220"/>
    </row>
    <row r="55" spans="2:8" s="94" customFormat="1" ht="23.1" customHeight="1">
      <c r="B55" s="221" t="s">
        <v>1579</v>
      </c>
      <c r="C55" s="199" t="s">
        <v>531</v>
      </c>
      <c r="D55" s="216">
        <v>0</v>
      </c>
      <c r="E55" s="216">
        <v>50</v>
      </c>
      <c r="F55" s="216">
        <v>0</v>
      </c>
      <c r="G55" s="216">
        <v>0</v>
      </c>
      <c r="H55" s="216">
        <v>0</v>
      </c>
    </row>
    <row r="56" spans="2:8" s="94" customFormat="1" ht="23.1" customHeight="1">
      <c r="B56" s="222" t="s">
        <v>532</v>
      </c>
      <c r="C56" s="187"/>
      <c r="D56" s="217"/>
      <c r="E56" s="217"/>
      <c r="F56" s="217"/>
      <c r="G56" s="217"/>
      <c r="H56" s="217"/>
    </row>
    <row r="57" spans="2:8" s="94" customFormat="1" ht="23.1" customHeight="1">
      <c r="B57" s="201" t="s">
        <v>533</v>
      </c>
      <c r="C57" s="187" t="s">
        <v>474</v>
      </c>
      <c r="D57" s="223">
        <v>21</v>
      </c>
      <c r="E57" s="223">
        <v>200</v>
      </c>
      <c r="F57" s="223">
        <v>220</v>
      </c>
      <c r="G57" s="223">
        <v>240</v>
      </c>
      <c r="H57" s="223">
        <v>265</v>
      </c>
    </row>
    <row r="58" spans="2:8" s="94" customFormat="1" ht="23.1" customHeight="1">
      <c r="B58" s="201" t="s">
        <v>534</v>
      </c>
      <c r="C58" s="187" t="s">
        <v>474</v>
      </c>
      <c r="D58" s="223">
        <v>30</v>
      </c>
      <c r="E58" s="223">
        <v>30</v>
      </c>
      <c r="F58" s="223">
        <v>30</v>
      </c>
      <c r="G58" s="223">
        <v>35</v>
      </c>
      <c r="H58" s="223">
        <v>40</v>
      </c>
    </row>
    <row r="59" spans="2:8" s="94" customFormat="1" ht="23.1" customHeight="1">
      <c r="B59" s="198" t="s">
        <v>535</v>
      </c>
      <c r="C59" s="199" t="s">
        <v>470</v>
      </c>
      <c r="D59" s="224" t="s">
        <v>537</v>
      </c>
      <c r="E59" s="216">
        <v>5</v>
      </c>
      <c r="F59" s="216">
        <v>5</v>
      </c>
      <c r="G59" s="216">
        <v>5</v>
      </c>
      <c r="H59" s="216">
        <v>5</v>
      </c>
    </row>
    <row r="60" spans="2:8" s="94" customFormat="1" ht="23.1" customHeight="1">
      <c r="B60" s="201" t="s">
        <v>538</v>
      </c>
      <c r="C60" s="187"/>
      <c r="D60" s="225"/>
      <c r="E60" s="225"/>
      <c r="F60" s="225"/>
      <c r="G60" s="225"/>
      <c r="H60" s="225"/>
    </row>
    <row r="61" spans="2:8" s="94" customFormat="1" ht="23.1" customHeight="1">
      <c r="B61" s="201" t="s">
        <v>525</v>
      </c>
      <c r="C61" s="187" t="s">
        <v>474</v>
      </c>
      <c r="D61" s="226" t="s">
        <v>539</v>
      </c>
      <c r="E61" s="223">
        <v>280</v>
      </c>
      <c r="F61" s="223">
        <v>285</v>
      </c>
      <c r="G61" s="223">
        <v>290</v>
      </c>
      <c r="H61" s="223">
        <v>295</v>
      </c>
    </row>
    <row r="62" spans="2:8" s="93" customFormat="1" ht="23.1" customHeight="1">
      <c r="B62" s="227" t="s">
        <v>507</v>
      </c>
      <c r="C62" s="228" t="s">
        <v>508</v>
      </c>
      <c r="D62" s="347">
        <v>1229880</v>
      </c>
      <c r="E62" s="347">
        <f>+E63+E64</f>
        <v>393500</v>
      </c>
      <c r="F62" s="229">
        <f>+F63+F64</f>
        <v>0</v>
      </c>
      <c r="G62" s="229">
        <f>+G63+G64</f>
        <v>0</v>
      </c>
      <c r="H62" s="229">
        <f>+H63+H64</f>
        <v>0</v>
      </c>
    </row>
    <row r="63" spans="2:8" s="93" customFormat="1" ht="23.1" customHeight="1">
      <c r="B63" s="205" t="s">
        <v>509</v>
      </c>
      <c r="C63" s="206" t="s">
        <v>508</v>
      </c>
      <c r="D63" s="317">
        <f>D62</f>
        <v>1229880</v>
      </c>
      <c r="E63" s="317">
        <f>[2]สังเขป!J23</f>
        <v>393500</v>
      </c>
      <c r="F63" s="210"/>
      <c r="G63" s="210"/>
      <c r="H63" s="210"/>
    </row>
    <row r="64" spans="2:8" s="93" customFormat="1" ht="23.1" customHeight="1">
      <c r="B64" s="205" t="s">
        <v>510</v>
      </c>
      <c r="C64" s="206" t="s">
        <v>508</v>
      </c>
      <c r="D64" s="399">
        <v>0</v>
      </c>
      <c r="E64" s="209">
        <v>0</v>
      </c>
      <c r="F64" s="209"/>
      <c r="G64" s="209"/>
      <c r="H64" s="209"/>
    </row>
    <row r="65" spans="2:8" s="93" customFormat="1">
      <c r="B65" s="213"/>
      <c r="C65" s="410"/>
      <c r="D65" s="411"/>
      <c r="E65" s="412"/>
      <c r="F65" s="412"/>
      <c r="G65" s="412"/>
      <c r="H65" s="412"/>
    </row>
    <row r="66" spans="2:8" s="94" customFormat="1" ht="24.45" customHeight="1">
      <c r="B66" s="232" t="s">
        <v>767</v>
      </c>
      <c r="C66" s="176"/>
      <c r="D66" s="176"/>
      <c r="E66" s="176"/>
      <c r="G66" s="232" t="s">
        <v>1028</v>
      </c>
      <c r="H66" s="193"/>
    </row>
    <row r="67" spans="2:8" s="94" customFormat="1">
      <c r="B67" s="461" t="s">
        <v>1580</v>
      </c>
      <c r="C67" s="461"/>
      <c r="D67" s="461"/>
      <c r="E67" s="461"/>
      <c r="F67" s="461"/>
      <c r="G67" s="461"/>
      <c r="H67" s="461"/>
    </row>
    <row r="68" spans="2:8" s="94" customFormat="1" ht="21" customHeight="1">
      <c r="B68" s="450" t="s">
        <v>1367</v>
      </c>
      <c r="C68" s="450"/>
      <c r="D68" s="450"/>
      <c r="E68" s="450"/>
      <c r="F68" s="450"/>
      <c r="G68" s="450"/>
      <c r="H68" s="450"/>
    </row>
    <row r="69" spans="2:8" s="94" customFormat="1" ht="21" customHeight="1">
      <c r="B69" s="450" t="s">
        <v>1368</v>
      </c>
      <c r="C69" s="450"/>
      <c r="D69" s="450"/>
      <c r="E69" s="450"/>
      <c r="F69" s="450"/>
      <c r="G69" s="450"/>
      <c r="H69" s="450"/>
    </row>
    <row r="70" spans="2:8" s="94" customFormat="1" ht="21" customHeight="1">
      <c r="B70" s="450" t="s">
        <v>1369</v>
      </c>
      <c r="C70" s="450"/>
      <c r="D70" s="450"/>
      <c r="E70" s="450"/>
      <c r="F70" s="450"/>
      <c r="G70" s="450"/>
      <c r="H70" s="450"/>
    </row>
    <row r="71" spans="2:8" s="94" customFormat="1" ht="21" customHeight="1">
      <c r="B71" s="450" t="s">
        <v>1581</v>
      </c>
      <c r="C71" s="450"/>
      <c r="D71" s="450"/>
      <c r="E71" s="450"/>
      <c r="F71" s="450"/>
      <c r="G71" s="450"/>
      <c r="H71" s="450"/>
    </row>
    <row r="72" spans="2:8" s="94" customFormat="1" ht="21" customHeight="1">
      <c r="B72" s="450" t="s">
        <v>1153</v>
      </c>
      <c r="C72" s="450"/>
      <c r="D72" s="450"/>
      <c r="E72" s="450"/>
      <c r="F72" s="450"/>
      <c r="G72" s="450"/>
      <c r="H72" s="450"/>
    </row>
    <row r="73" spans="2:8" s="94" customFormat="1" ht="21" customHeight="1">
      <c r="B73" s="450" t="s">
        <v>1154</v>
      </c>
      <c r="C73" s="450"/>
      <c r="D73" s="450"/>
      <c r="E73" s="450"/>
      <c r="F73" s="450"/>
      <c r="G73" s="450"/>
      <c r="H73" s="450"/>
    </row>
    <row r="74" spans="2:8" s="94" customFormat="1" ht="21" customHeight="1">
      <c r="B74" s="232" t="s">
        <v>768</v>
      </c>
      <c r="C74" s="195"/>
      <c r="D74" s="176"/>
      <c r="E74" s="176"/>
      <c r="F74" s="176"/>
      <c r="G74" s="176"/>
      <c r="H74" s="176"/>
    </row>
    <row r="75" spans="2:8" s="94" customFormat="1">
      <c r="B75" s="232" t="s">
        <v>766</v>
      </c>
      <c r="C75" s="483">
        <f>E84</f>
        <v>161400</v>
      </c>
      <c r="D75" s="483"/>
      <c r="E75" s="232" t="s">
        <v>508</v>
      </c>
      <c r="F75" s="176"/>
      <c r="G75" s="176"/>
      <c r="H75" s="176"/>
    </row>
    <row r="76" spans="2:8" s="94" customFormat="1">
      <c r="B76" s="232"/>
      <c r="C76" s="413"/>
      <c r="D76" s="413"/>
      <c r="E76" s="232"/>
      <c r="F76" s="176"/>
      <c r="G76" s="176"/>
      <c r="H76" s="176"/>
    </row>
    <row r="77" spans="2:8" s="94" customFormat="1">
      <c r="B77" s="232"/>
      <c r="C77" s="413"/>
      <c r="D77" s="413"/>
      <c r="E77" s="232"/>
      <c r="F77" s="176"/>
      <c r="G77" s="176"/>
      <c r="H77" s="176"/>
    </row>
    <row r="78" spans="2:8" s="94" customFormat="1">
      <c r="B78" s="232"/>
      <c r="C78" s="413"/>
      <c r="D78" s="413"/>
      <c r="E78" s="232"/>
      <c r="F78" s="176"/>
      <c r="G78" s="176"/>
      <c r="H78" s="176"/>
    </row>
    <row r="79" spans="2:8" s="94" customFormat="1">
      <c r="B79" s="457" t="s">
        <v>512</v>
      </c>
      <c r="C79" s="484" t="s">
        <v>513</v>
      </c>
      <c r="D79" s="485"/>
      <c r="E79" s="485"/>
      <c r="F79" s="485"/>
      <c r="G79" s="485"/>
      <c r="H79" s="486"/>
    </row>
    <row r="80" spans="2:8" s="94" customFormat="1">
      <c r="B80" s="457"/>
      <c r="C80" s="196" t="s">
        <v>464</v>
      </c>
      <c r="D80" s="398" t="s">
        <v>502</v>
      </c>
      <c r="E80" s="398" t="s">
        <v>503</v>
      </c>
      <c r="F80" s="187" t="s">
        <v>504</v>
      </c>
      <c r="G80" s="187" t="s">
        <v>505</v>
      </c>
      <c r="H80" s="187" t="s">
        <v>506</v>
      </c>
    </row>
    <row r="81" spans="2:8" s="94" customFormat="1" ht="23.1" customHeight="1">
      <c r="B81" s="414" t="s">
        <v>773</v>
      </c>
      <c r="C81" s="199" t="s">
        <v>468</v>
      </c>
      <c r="D81" s="216"/>
      <c r="E81" s="216">
        <v>65</v>
      </c>
      <c r="F81" s="216"/>
      <c r="G81" s="216"/>
      <c r="H81" s="216"/>
    </row>
    <row r="82" spans="2:8" s="94" customFormat="1" ht="23.1" customHeight="1">
      <c r="B82" s="283" t="s">
        <v>774</v>
      </c>
      <c r="C82" s="219"/>
      <c r="D82" s="220"/>
      <c r="E82" s="220"/>
      <c r="F82" s="220"/>
      <c r="G82" s="220"/>
      <c r="H82" s="220"/>
    </row>
    <row r="83" spans="2:8" s="94" customFormat="1" ht="23.1" customHeight="1">
      <c r="B83" s="284" t="s">
        <v>775</v>
      </c>
      <c r="C83" s="187"/>
      <c r="D83" s="217"/>
      <c r="E83" s="217"/>
      <c r="F83" s="217"/>
      <c r="G83" s="217"/>
      <c r="H83" s="217"/>
    </row>
    <row r="84" spans="2:8" s="93" customFormat="1" ht="23.1" customHeight="1">
      <c r="B84" s="205" t="s">
        <v>507</v>
      </c>
      <c r="C84" s="206" t="s">
        <v>508</v>
      </c>
      <c r="D84" s="415"/>
      <c r="E84" s="416">
        <f t="shared" ref="E84" si="1">SUM(E85:E86)</f>
        <v>161400</v>
      </c>
      <c r="F84" s="415"/>
      <c r="G84" s="415"/>
      <c r="H84" s="415"/>
    </row>
    <row r="85" spans="2:8" s="93" customFormat="1" ht="23.1" customHeight="1">
      <c r="B85" s="205" t="s">
        <v>509</v>
      </c>
      <c r="C85" s="206" t="s">
        <v>508</v>
      </c>
      <c r="D85" s="415"/>
      <c r="E85" s="416">
        <f>[2]สังเขป!J24</f>
        <v>161400</v>
      </c>
      <c r="F85" s="415"/>
      <c r="G85" s="415"/>
      <c r="H85" s="415"/>
    </row>
    <row r="86" spans="2:8" s="93" customFormat="1" ht="23.1" customHeight="1">
      <c r="B86" s="205" t="s">
        <v>510</v>
      </c>
      <c r="C86" s="206" t="s">
        <v>508</v>
      </c>
      <c r="D86" s="415"/>
      <c r="E86" s="415">
        <v>0</v>
      </c>
      <c r="F86" s="415"/>
      <c r="G86" s="415"/>
      <c r="H86" s="415"/>
    </row>
    <row r="87" spans="2:8" s="93" customFormat="1">
      <c r="B87" s="213"/>
      <c r="C87" s="410"/>
      <c r="D87" s="417"/>
      <c r="E87" s="417"/>
      <c r="F87" s="417"/>
      <c r="G87" s="417"/>
      <c r="H87" s="417"/>
    </row>
    <row r="88" spans="2:8" s="94" customFormat="1">
      <c r="B88" s="191" t="s">
        <v>540</v>
      </c>
      <c r="C88" s="192"/>
      <c r="D88" s="193"/>
      <c r="E88" s="193"/>
      <c r="F88" s="193"/>
      <c r="G88" s="193"/>
      <c r="H88" s="193"/>
    </row>
    <row r="89" spans="2:8" s="94" customFormat="1" ht="23.1" customHeight="1">
      <c r="B89" s="461" t="s">
        <v>1317</v>
      </c>
      <c r="C89" s="461"/>
      <c r="D89" s="461"/>
      <c r="E89" s="461"/>
      <c r="F89" s="461"/>
      <c r="G89" s="461"/>
      <c r="H89" s="461"/>
    </row>
    <row r="90" spans="2:8" s="94" customFormat="1" ht="23.1" customHeight="1">
      <c r="B90" s="450" t="s">
        <v>1318</v>
      </c>
      <c r="C90" s="450"/>
      <c r="D90" s="450"/>
      <c r="E90" s="450"/>
      <c r="F90" s="450"/>
      <c r="G90" s="450"/>
      <c r="H90" s="450"/>
    </row>
    <row r="91" spans="2:8" s="94" customFormat="1" ht="23.1" customHeight="1">
      <c r="B91" s="450" t="s">
        <v>1319</v>
      </c>
      <c r="C91" s="450"/>
      <c r="D91" s="450"/>
      <c r="E91" s="450"/>
      <c r="F91" s="450"/>
      <c r="G91" s="450"/>
      <c r="H91" s="450"/>
    </row>
    <row r="92" spans="2:8" s="94" customFormat="1">
      <c r="B92" s="460" t="s">
        <v>1000</v>
      </c>
      <c r="C92" s="450"/>
      <c r="D92" s="450"/>
      <c r="E92" s="450"/>
      <c r="F92" s="450"/>
      <c r="G92" s="450"/>
      <c r="H92" s="450"/>
    </row>
    <row r="93" spans="2:8" s="94" customFormat="1">
      <c r="B93" s="177"/>
      <c r="C93" s="195"/>
      <c r="D93" s="176"/>
      <c r="E93" s="176"/>
      <c r="F93" s="176"/>
      <c r="G93" s="176"/>
      <c r="H93" s="176"/>
    </row>
    <row r="94" spans="2:8" s="96" customFormat="1">
      <c r="B94" s="457" t="s">
        <v>512</v>
      </c>
      <c r="C94" s="458" t="s">
        <v>513</v>
      </c>
      <c r="D94" s="458"/>
      <c r="E94" s="458"/>
      <c r="F94" s="458"/>
      <c r="G94" s="458"/>
      <c r="H94" s="458"/>
    </row>
    <row r="95" spans="2:8" s="96" customFormat="1">
      <c r="B95" s="468"/>
      <c r="C95" s="199" t="s">
        <v>464</v>
      </c>
      <c r="D95" s="406" t="s">
        <v>502</v>
      </c>
      <c r="E95" s="418" t="s">
        <v>503</v>
      </c>
      <c r="F95" s="196" t="s">
        <v>504</v>
      </c>
      <c r="G95" s="196" t="s">
        <v>505</v>
      </c>
      <c r="H95" s="196" t="s">
        <v>506</v>
      </c>
    </row>
    <row r="96" spans="2:8" s="96" customFormat="1" ht="23.1" customHeight="1">
      <c r="B96" s="248" t="s">
        <v>795</v>
      </c>
      <c r="C96" s="289" t="s">
        <v>474</v>
      </c>
      <c r="D96" s="419">
        <v>4700</v>
      </c>
      <c r="E96" s="217">
        <v>27000</v>
      </c>
      <c r="F96" s="217">
        <v>30000</v>
      </c>
      <c r="G96" s="217">
        <v>30300</v>
      </c>
      <c r="H96" s="217">
        <v>30600</v>
      </c>
    </row>
    <row r="97" spans="2:8" s="94" customFormat="1" ht="23.1" customHeight="1">
      <c r="B97" s="198" t="s">
        <v>1029</v>
      </c>
      <c r="C97" s="199" t="s">
        <v>474</v>
      </c>
      <c r="D97" s="214">
        <v>5800</v>
      </c>
      <c r="E97" s="220">
        <v>17000</v>
      </c>
      <c r="F97" s="220">
        <v>17500</v>
      </c>
      <c r="G97" s="220">
        <v>18000</v>
      </c>
      <c r="H97" s="220">
        <v>18500</v>
      </c>
    </row>
    <row r="98" spans="2:8" s="94" customFormat="1" ht="23.1" customHeight="1">
      <c r="B98" s="201" t="s">
        <v>1030</v>
      </c>
      <c r="C98" s="187"/>
      <c r="D98" s="215"/>
      <c r="E98" s="215"/>
      <c r="F98" s="215"/>
      <c r="G98" s="215"/>
      <c r="H98" s="215"/>
    </row>
    <row r="99" spans="2:8" s="94" customFormat="1" ht="23.1" customHeight="1">
      <c r="B99" s="197" t="s">
        <v>541</v>
      </c>
      <c r="C99" s="196" t="s">
        <v>474</v>
      </c>
      <c r="D99" s="262">
        <v>1400</v>
      </c>
      <c r="E99" s="223">
        <v>1450</v>
      </c>
      <c r="F99" s="223">
        <v>1500</v>
      </c>
      <c r="G99" s="223">
        <v>1550</v>
      </c>
      <c r="H99" s="223">
        <v>1500</v>
      </c>
    </row>
    <row r="100" spans="2:8" s="94" customFormat="1" ht="23.1" customHeight="1">
      <c r="B100" s="198" t="s">
        <v>528</v>
      </c>
      <c r="C100" s="199" t="s">
        <v>468</v>
      </c>
      <c r="D100" s="214">
        <v>99</v>
      </c>
      <c r="E100" s="214">
        <v>95</v>
      </c>
      <c r="F100" s="214">
        <v>95</v>
      </c>
      <c r="G100" s="214">
        <v>95</v>
      </c>
      <c r="H100" s="214">
        <v>95</v>
      </c>
    </row>
    <row r="101" spans="2:8" s="94" customFormat="1" ht="23.1" customHeight="1">
      <c r="B101" s="218" t="s">
        <v>1072</v>
      </c>
      <c r="C101" s="219"/>
      <c r="D101" s="260"/>
      <c r="E101" s="260"/>
      <c r="F101" s="260"/>
      <c r="G101" s="260"/>
      <c r="H101" s="260"/>
    </row>
    <row r="102" spans="2:8" s="94" customFormat="1" ht="23.1" customHeight="1">
      <c r="B102" s="198" t="s">
        <v>528</v>
      </c>
      <c r="C102" s="199" t="s">
        <v>468</v>
      </c>
      <c r="D102" s="214">
        <v>98</v>
      </c>
      <c r="E102" s="214">
        <v>95</v>
      </c>
      <c r="F102" s="214">
        <v>95</v>
      </c>
      <c r="G102" s="214">
        <v>95</v>
      </c>
      <c r="H102" s="214">
        <v>95</v>
      </c>
    </row>
    <row r="103" spans="2:8" s="94" customFormat="1" ht="23.1" customHeight="1">
      <c r="B103" s="218" t="s">
        <v>542</v>
      </c>
      <c r="C103" s="219"/>
      <c r="D103" s="260"/>
      <c r="E103" s="260"/>
      <c r="F103" s="260"/>
      <c r="G103" s="260"/>
      <c r="H103" s="260"/>
    </row>
    <row r="104" spans="2:8" s="94" customFormat="1" ht="23.1" customHeight="1">
      <c r="B104" s="201" t="s">
        <v>543</v>
      </c>
      <c r="C104" s="187"/>
      <c r="D104" s="215"/>
      <c r="E104" s="215"/>
      <c r="F104" s="215"/>
      <c r="G104" s="215"/>
      <c r="H104" s="215"/>
    </row>
    <row r="105" spans="2:8" s="99" customFormat="1" ht="23.1" customHeight="1">
      <c r="B105" s="248" t="s">
        <v>1073</v>
      </c>
      <c r="C105" s="249" t="s">
        <v>474</v>
      </c>
      <c r="D105" s="216">
        <v>2000</v>
      </c>
      <c r="E105" s="216">
        <v>1000</v>
      </c>
      <c r="F105" s="216">
        <v>1000</v>
      </c>
      <c r="G105" s="216">
        <v>1000</v>
      </c>
      <c r="H105" s="216">
        <v>1000</v>
      </c>
    </row>
    <row r="106" spans="2:8" s="99" customFormat="1" ht="23.1" customHeight="1">
      <c r="B106" s="349" t="s">
        <v>1106</v>
      </c>
      <c r="C106" s="251"/>
      <c r="D106" s="220"/>
      <c r="E106" s="220"/>
      <c r="F106" s="220"/>
      <c r="G106" s="220"/>
      <c r="H106" s="220"/>
    </row>
    <row r="107" spans="2:8" s="99" customFormat="1" ht="23.1" customHeight="1">
      <c r="B107" s="248" t="s">
        <v>1074</v>
      </c>
      <c r="C107" s="249" t="s">
        <v>470</v>
      </c>
      <c r="D107" s="216">
        <v>48</v>
      </c>
      <c r="E107" s="216">
        <v>50</v>
      </c>
      <c r="F107" s="216">
        <v>52</v>
      </c>
      <c r="G107" s="216">
        <v>54</v>
      </c>
      <c r="H107" s="216">
        <v>57</v>
      </c>
    </row>
    <row r="108" spans="2:8" s="99" customFormat="1" ht="23.1" customHeight="1">
      <c r="B108" s="252" t="s">
        <v>1075</v>
      </c>
      <c r="C108" s="253"/>
      <c r="D108" s="217"/>
      <c r="E108" s="217"/>
      <c r="F108" s="217"/>
      <c r="G108" s="217"/>
      <c r="H108" s="217"/>
    </row>
    <row r="109" spans="2:8" s="93" customFormat="1" ht="23.1" customHeight="1">
      <c r="B109" s="205" t="s">
        <v>507</v>
      </c>
      <c r="C109" s="206" t="s">
        <v>508</v>
      </c>
      <c r="D109" s="346">
        <v>1140100</v>
      </c>
      <c r="E109" s="346">
        <f>+E110+E111</f>
        <v>1530700</v>
      </c>
      <c r="F109" s="208">
        <f t="shared" ref="F109:H109" si="2">+F110+F111</f>
        <v>0</v>
      </c>
      <c r="G109" s="208">
        <f t="shared" si="2"/>
        <v>0</v>
      </c>
      <c r="H109" s="208">
        <f t="shared" si="2"/>
        <v>0</v>
      </c>
    </row>
    <row r="110" spans="2:8" s="93" customFormat="1" ht="23.1" customHeight="1">
      <c r="B110" s="205" t="s">
        <v>509</v>
      </c>
      <c r="C110" s="206" t="s">
        <v>508</v>
      </c>
      <c r="D110" s="317">
        <f>D109</f>
        <v>1140100</v>
      </c>
      <c r="E110" s="317">
        <f>[2]สังเขป!J25</f>
        <v>1530700</v>
      </c>
      <c r="F110" s="210"/>
      <c r="G110" s="210"/>
      <c r="H110" s="210"/>
    </row>
    <row r="111" spans="2:8" s="93" customFormat="1" ht="23.1" customHeight="1">
      <c r="B111" s="205" t="s">
        <v>510</v>
      </c>
      <c r="C111" s="206" t="s">
        <v>508</v>
      </c>
      <c r="D111" s="399">
        <v>0</v>
      </c>
      <c r="E111" s="399">
        <v>0</v>
      </c>
      <c r="F111" s="399"/>
      <c r="G111" s="399"/>
      <c r="H111" s="399"/>
    </row>
    <row r="112" spans="2:8" s="93" customFormat="1" ht="23.1" customHeight="1">
      <c r="B112" s="213"/>
      <c r="C112" s="410"/>
      <c r="D112" s="411"/>
      <c r="E112" s="411"/>
      <c r="F112" s="411"/>
      <c r="G112" s="411"/>
      <c r="H112" s="411"/>
    </row>
    <row r="113" spans="2:8" s="93" customFormat="1" ht="23.1" customHeight="1">
      <c r="B113" s="213"/>
      <c r="C113" s="410"/>
      <c r="D113" s="411"/>
      <c r="E113" s="411"/>
      <c r="F113" s="411"/>
      <c r="G113" s="411"/>
      <c r="H113" s="411"/>
    </row>
    <row r="114" spans="2:8" s="93" customFormat="1" ht="23.1" customHeight="1">
      <c r="B114" s="213"/>
      <c r="C114" s="410"/>
      <c r="D114" s="411"/>
      <c r="E114" s="411"/>
      <c r="F114" s="411"/>
      <c r="G114" s="411"/>
      <c r="H114" s="411"/>
    </row>
    <row r="115" spans="2:8" s="93" customFormat="1" ht="23.1" customHeight="1">
      <c r="B115" s="213"/>
      <c r="C115" s="410"/>
      <c r="D115" s="411"/>
      <c r="E115" s="411"/>
      <c r="F115" s="411"/>
      <c r="G115" s="411"/>
      <c r="H115" s="411"/>
    </row>
    <row r="116" spans="2:8" s="93" customFormat="1" ht="23.1" customHeight="1">
      <c r="B116" s="213"/>
      <c r="C116" s="410"/>
      <c r="D116" s="411"/>
      <c r="E116" s="411"/>
      <c r="F116" s="411"/>
      <c r="G116" s="411"/>
      <c r="H116" s="411"/>
    </row>
    <row r="117" spans="2:8" s="93" customFormat="1">
      <c r="B117" s="213"/>
      <c r="C117" s="410"/>
      <c r="D117" s="411"/>
      <c r="E117" s="411"/>
      <c r="F117" s="411"/>
      <c r="G117" s="411"/>
      <c r="H117" s="411"/>
    </row>
    <row r="118" spans="2:8" s="94" customFormat="1">
      <c r="B118" s="191" t="s">
        <v>544</v>
      </c>
      <c r="C118" s="192"/>
      <c r="D118" s="193"/>
      <c r="E118" s="193"/>
      <c r="F118" s="193"/>
      <c r="G118" s="193"/>
      <c r="H118" s="193"/>
    </row>
    <row r="119" spans="2:8" s="94" customFormat="1" ht="23.1" customHeight="1">
      <c r="B119" s="461" t="s">
        <v>1061</v>
      </c>
      <c r="C119" s="461"/>
      <c r="D119" s="461"/>
      <c r="E119" s="461"/>
      <c r="F119" s="461"/>
      <c r="G119" s="461"/>
      <c r="H119" s="461"/>
    </row>
    <row r="120" spans="2:8" s="94" customFormat="1" ht="23.1" customHeight="1">
      <c r="B120" s="450" t="s">
        <v>1076</v>
      </c>
      <c r="C120" s="450"/>
      <c r="D120" s="450"/>
      <c r="E120" s="450"/>
      <c r="F120" s="450"/>
      <c r="G120" s="450"/>
      <c r="H120" s="450"/>
    </row>
    <row r="121" spans="2:8" s="94" customFormat="1" ht="23.1" customHeight="1">
      <c r="B121" s="450" t="s">
        <v>1077</v>
      </c>
      <c r="C121" s="450"/>
      <c r="D121" s="450"/>
      <c r="E121" s="450"/>
      <c r="F121" s="450"/>
      <c r="G121" s="450"/>
      <c r="H121" s="450"/>
    </row>
    <row r="122" spans="2:8" s="94" customFormat="1" ht="23.1" customHeight="1">
      <c r="B122" s="450" t="s">
        <v>1078</v>
      </c>
      <c r="C122" s="450"/>
      <c r="D122" s="450"/>
      <c r="E122" s="450"/>
      <c r="F122" s="450"/>
      <c r="G122" s="450"/>
      <c r="H122" s="450"/>
    </row>
    <row r="123" spans="2:8" s="94" customFormat="1" ht="23.1" customHeight="1">
      <c r="B123" s="450" t="s">
        <v>1079</v>
      </c>
      <c r="C123" s="450"/>
      <c r="D123" s="450"/>
      <c r="E123" s="450"/>
      <c r="F123" s="450"/>
      <c r="G123" s="450"/>
      <c r="H123" s="450"/>
    </row>
    <row r="124" spans="2:8" s="94" customFormat="1" ht="23.1" customHeight="1">
      <c r="B124" s="450" t="s">
        <v>1080</v>
      </c>
      <c r="C124" s="450"/>
      <c r="D124" s="450"/>
      <c r="E124" s="450"/>
      <c r="F124" s="450"/>
      <c r="G124" s="450"/>
      <c r="H124" s="450"/>
    </row>
    <row r="125" spans="2:8" s="94" customFormat="1">
      <c r="B125" s="450" t="s">
        <v>1001</v>
      </c>
      <c r="C125" s="450"/>
      <c r="D125" s="450"/>
      <c r="E125" s="450"/>
      <c r="F125" s="450"/>
      <c r="G125" s="450"/>
      <c r="H125" s="450"/>
    </row>
    <row r="126" spans="2:8" s="94" customFormat="1">
      <c r="B126" s="194"/>
      <c r="C126" s="194"/>
      <c r="D126" s="194"/>
      <c r="E126" s="194"/>
      <c r="F126" s="194"/>
      <c r="G126" s="194"/>
      <c r="H126" s="194"/>
    </row>
    <row r="127" spans="2:8" s="96" customFormat="1">
      <c r="B127" s="457" t="s">
        <v>512</v>
      </c>
      <c r="C127" s="458" t="s">
        <v>513</v>
      </c>
      <c r="D127" s="458"/>
      <c r="E127" s="458"/>
      <c r="F127" s="458"/>
      <c r="G127" s="458"/>
      <c r="H127" s="458"/>
    </row>
    <row r="128" spans="2:8" s="96" customFormat="1">
      <c r="B128" s="457"/>
      <c r="C128" s="196" t="s">
        <v>464</v>
      </c>
      <c r="D128" s="398" t="s">
        <v>502</v>
      </c>
      <c r="E128" s="398" t="s">
        <v>503</v>
      </c>
      <c r="F128" s="187" t="s">
        <v>504</v>
      </c>
      <c r="G128" s="187" t="s">
        <v>505</v>
      </c>
      <c r="H128" s="187" t="s">
        <v>506</v>
      </c>
    </row>
    <row r="129" spans="2:8" s="94" customFormat="1" ht="23.1" customHeight="1">
      <c r="B129" s="254" t="s">
        <v>545</v>
      </c>
      <c r="C129" s="196" t="s">
        <v>474</v>
      </c>
      <c r="D129" s="223">
        <v>82200</v>
      </c>
      <c r="E129" s="223">
        <v>18000</v>
      </c>
      <c r="F129" s="388">
        <v>17000</v>
      </c>
      <c r="G129" s="388">
        <v>17000</v>
      </c>
      <c r="H129" s="388">
        <v>17000</v>
      </c>
    </row>
    <row r="130" spans="2:8" s="94" customFormat="1" ht="23.1" customHeight="1">
      <c r="B130" s="254" t="s">
        <v>546</v>
      </c>
      <c r="C130" s="196" t="s">
        <v>547</v>
      </c>
      <c r="D130" s="223">
        <v>2400</v>
      </c>
      <c r="E130" s="223">
        <v>2400</v>
      </c>
      <c r="F130" s="223">
        <v>2400</v>
      </c>
      <c r="G130" s="223">
        <v>2400</v>
      </c>
      <c r="H130" s="223">
        <v>2400</v>
      </c>
    </row>
    <row r="131" spans="2:8" s="94" customFormat="1" ht="23.1" customHeight="1">
      <c r="B131" s="197" t="s">
        <v>548</v>
      </c>
      <c r="C131" s="196" t="s">
        <v>549</v>
      </c>
      <c r="D131" s="223">
        <v>5000</v>
      </c>
      <c r="E131" s="223">
        <v>5100</v>
      </c>
      <c r="F131" s="223">
        <v>5150</v>
      </c>
      <c r="G131" s="223">
        <v>5200</v>
      </c>
      <c r="H131" s="223">
        <v>5250</v>
      </c>
    </row>
    <row r="132" spans="2:8" s="94" customFormat="1" ht="23.1" customHeight="1">
      <c r="B132" s="198" t="s">
        <v>550</v>
      </c>
      <c r="C132" s="199" t="s">
        <v>508</v>
      </c>
      <c r="D132" s="342">
        <v>333035000</v>
      </c>
      <c r="E132" s="342">
        <v>371497450</v>
      </c>
      <c r="F132" s="342">
        <v>362065000</v>
      </c>
      <c r="G132" s="342">
        <v>372926000</v>
      </c>
      <c r="H132" s="342">
        <v>384113000</v>
      </c>
    </row>
    <row r="133" spans="2:8" s="94" customFormat="1" ht="23.1" customHeight="1">
      <c r="B133" s="201" t="s">
        <v>99</v>
      </c>
      <c r="C133" s="187"/>
      <c r="D133" s="256"/>
      <c r="E133" s="256"/>
      <c r="F133" s="256"/>
      <c r="G133" s="256"/>
      <c r="H133" s="256"/>
    </row>
    <row r="134" spans="2:8" s="94" customFormat="1" ht="23.1" customHeight="1">
      <c r="B134" s="197" t="s">
        <v>551</v>
      </c>
      <c r="C134" s="196" t="s">
        <v>466</v>
      </c>
      <c r="D134" s="223">
        <v>11</v>
      </c>
      <c r="E134" s="223">
        <v>1</v>
      </c>
      <c r="F134" s="223">
        <v>1</v>
      </c>
      <c r="G134" s="223">
        <v>1</v>
      </c>
      <c r="H134" s="223">
        <v>1</v>
      </c>
    </row>
    <row r="135" spans="2:8" s="94" customFormat="1" ht="23.1" customHeight="1">
      <c r="B135" s="198" t="s">
        <v>552</v>
      </c>
      <c r="C135" s="354" t="s">
        <v>547</v>
      </c>
      <c r="D135" s="257" t="s">
        <v>554</v>
      </c>
      <c r="E135" s="216">
        <v>24</v>
      </c>
      <c r="F135" s="216">
        <v>24</v>
      </c>
      <c r="G135" s="216">
        <v>24</v>
      </c>
      <c r="H135" s="216">
        <v>24</v>
      </c>
    </row>
    <row r="136" spans="2:8" s="94" customFormat="1" ht="23.1" customHeight="1">
      <c r="B136" s="218" t="s">
        <v>555</v>
      </c>
      <c r="C136" s="219"/>
      <c r="D136" s="258"/>
      <c r="E136" s="258"/>
      <c r="F136" s="258"/>
      <c r="G136" s="258"/>
      <c r="H136" s="258"/>
    </row>
    <row r="137" spans="2:8" s="94" customFormat="1" ht="23.1" customHeight="1">
      <c r="B137" s="201" t="s">
        <v>556</v>
      </c>
      <c r="C137" s="187"/>
      <c r="D137" s="259"/>
      <c r="E137" s="259"/>
      <c r="F137" s="259"/>
      <c r="G137" s="259"/>
      <c r="H137" s="259"/>
    </row>
    <row r="138" spans="2:8" s="94" customFormat="1" ht="23.1" customHeight="1">
      <c r="B138" s="198" t="s">
        <v>551</v>
      </c>
      <c r="C138" s="199" t="s">
        <v>468</v>
      </c>
      <c r="D138" s="216">
        <v>100</v>
      </c>
      <c r="E138" s="216">
        <v>100</v>
      </c>
      <c r="F138" s="216">
        <v>100</v>
      </c>
      <c r="G138" s="216">
        <v>100</v>
      </c>
      <c r="H138" s="216">
        <v>100</v>
      </c>
    </row>
    <row r="139" spans="2:8" s="94" customFormat="1" ht="23.1" customHeight="1">
      <c r="B139" s="201" t="s">
        <v>557</v>
      </c>
      <c r="C139" s="187"/>
      <c r="D139" s="217"/>
      <c r="E139" s="217"/>
      <c r="F139" s="217"/>
      <c r="G139" s="217"/>
      <c r="H139" s="217"/>
    </row>
    <row r="140" spans="2:8" s="94" customFormat="1" ht="23.1" customHeight="1">
      <c r="B140" s="198" t="s">
        <v>558</v>
      </c>
      <c r="C140" s="199" t="s">
        <v>474</v>
      </c>
      <c r="D140" s="214">
        <v>60</v>
      </c>
      <c r="E140" s="214">
        <v>65</v>
      </c>
      <c r="F140" s="214">
        <v>70</v>
      </c>
      <c r="G140" s="214">
        <v>70</v>
      </c>
      <c r="H140" s="214">
        <v>70</v>
      </c>
    </row>
    <row r="141" spans="2:8" s="94" customFormat="1" ht="23.1" customHeight="1">
      <c r="B141" s="218" t="s">
        <v>559</v>
      </c>
      <c r="C141" s="219"/>
      <c r="D141" s="260"/>
      <c r="E141" s="260"/>
      <c r="F141" s="260"/>
      <c r="G141" s="260"/>
      <c r="H141" s="260"/>
    </row>
    <row r="142" spans="2:8" s="93" customFormat="1" ht="23.1" customHeight="1">
      <c r="B142" s="205" t="s">
        <v>507</v>
      </c>
      <c r="C142" s="206" t="s">
        <v>508</v>
      </c>
      <c r="D142" s="346">
        <v>801900</v>
      </c>
      <c r="E142" s="346">
        <f>+E143+E144</f>
        <v>847070</v>
      </c>
      <c r="F142" s="208">
        <f t="shared" ref="F142:H142" si="3">+F143+F144</f>
        <v>0</v>
      </c>
      <c r="G142" s="208">
        <f t="shared" si="3"/>
        <v>0</v>
      </c>
      <c r="H142" s="208">
        <f t="shared" si="3"/>
        <v>0</v>
      </c>
    </row>
    <row r="143" spans="2:8" s="93" customFormat="1" ht="23.1" customHeight="1">
      <c r="B143" s="205" t="s">
        <v>509</v>
      </c>
      <c r="C143" s="206" t="s">
        <v>508</v>
      </c>
      <c r="D143" s="317">
        <f>D142</f>
        <v>801900</v>
      </c>
      <c r="E143" s="317">
        <f>[2]สังเขป!J26</f>
        <v>847070</v>
      </c>
      <c r="F143" s="210"/>
      <c r="G143" s="210"/>
      <c r="H143" s="210"/>
    </row>
    <row r="144" spans="2:8" s="93" customFormat="1" ht="23.1" customHeight="1">
      <c r="B144" s="205" t="s">
        <v>510</v>
      </c>
      <c r="C144" s="206" t="s">
        <v>508</v>
      </c>
      <c r="D144" s="399">
        <v>0</v>
      </c>
      <c r="E144" s="399">
        <v>0</v>
      </c>
      <c r="F144" s="399"/>
      <c r="G144" s="399"/>
      <c r="H144" s="399"/>
    </row>
    <row r="145" spans="2:8" s="93" customFormat="1">
      <c r="B145" s="213"/>
      <c r="C145" s="410"/>
      <c r="D145" s="411"/>
      <c r="E145" s="411"/>
      <c r="F145" s="411"/>
      <c r="G145" s="411"/>
      <c r="H145" s="411"/>
    </row>
    <row r="146" spans="2:8" s="94" customFormat="1">
      <c r="B146" s="191" t="s">
        <v>560</v>
      </c>
      <c r="C146" s="192"/>
      <c r="D146" s="193"/>
      <c r="E146" s="193"/>
      <c r="F146" s="193"/>
      <c r="G146" s="193"/>
      <c r="H146" s="193"/>
    </row>
    <row r="147" spans="2:8" s="94" customFormat="1" ht="23.1" customHeight="1">
      <c r="B147" s="469" t="s">
        <v>1062</v>
      </c>
      <c r="C147" s="461"/>
      <c r="D147" s="461"/>
      <c r="E147" s="461"/>
      <c r="F147" s="461"/>
      <c r="G147" s="461"/>
      <c r="H147" s="461"/>
    </row>
    <row r="148" spans="2:8" s="94" customFormat="1" ht="23.1" customHeight="1">
      <c r="B148" s="450" t="s">
        <v>1063</v>
      </c>
      <c r="C148" s="450"/>
      <c r="D148" s="450"/>
      <c r="E148" s="450"/>
      <c r="F148" s="450"/>
      <c r="G148" s="450"/>
      <c r="H148" s="450"/>
    </row>
    <row r="149" spans="2:8" s="94" customFormat="1" ht="23.1" customHeight="1">
      <c r="B149" s="450" t="s">
        <v>1064</v>
      </c>
      <c r="C149" s="450"/>
      <c r="D149" s="450"/>
      <c r="E149" s="450"/>
      <c r="F149" s="450"/>
      <c r="G149" s="450"/>
      <c r="H149" s="450"/>
    </row>
    <row r="150" spans="2:8" s="94" customFormat="1" ht="23.1" customHeight="1">
      <c r="B150" s="450" t="s">
        <v>1065</v>
      </c>
      <c r="C150" s="450"/>
      <c r="D150" s="450"/>
      <c r="E150" s="450"/>
      <c r="F150" s="450"/>
      <c r="G150" s="450"/>
      <c r="H150" s="450"/>
    </row>
    <row r="151" spans="2:8" s="94" customFormat="1" ht="23.1" customHeight="1">
      <c r="B151" s="450" t="s">
        <v>1066</v>
      </c>
      <c r="C151" s="450"/>
      <c r="D151" s="450"/>
      <c r="E151" s="450"/>
      <c r="F151" s="450"/>
      <c r="G151" s="450"/>
      <c r="H151" s="450"/>
    </row>
    <row r="152" spans="2:8" s="94" customFormat="1" ht="23.1" customHeight="1">
      <c r="B152" s="194"/>
      <c r="C152" s="194"/>
      <c r="D152" s="194"/>
      <c r="E152" s="194"/>
      <c r="F152" s="194"/>
      <c r="G152" s="194"/>
      <c r="H152" s="194"/>
    </row>
    <row r="153" spans="2:8" s="94" customFormat="1" ht="23.1" customHeight="1">
      <c r="B153" s="194"/>
      <c r="C153" s="194"/>
      <c r="D153" s="194"/>
      <c r="E153" s="194"/>
      <c r="F153" s="194"/>
      <c r="G153" s="194"/>
      <c r="H153" s="194"/>
    </row>
    <row r="154" spans="2:8" s="94" customFormat="1" ht="23.1" customHeight="1">
      <c r="B154" s="194"/>
      <c r="C154" s="194"/>
      <c r="D154" s="194"/>
      <c r="E154" s="194"/>
      <c r="F154" s="194"/>
      <c r="G154" s="194"/>
      <c r="H154" s="194"/>
    </row>
    <row r="155" spans="2:8" s="94" customFormat="1" ht="23.1" customHeight="1">
      <c r="B155" s="194"/>
      <c r="C155" s="194"/>
      <c r="D155" s="194"/>
      <c r="E155" s="194"/>
      <c r="F155" s="194"/>
      <c r="G155" s="194"/>
      <c r="H155" s="194"/>
    </row>
    <row r="156" spans="2:8" s="94" customFormat="1" ht="23.1" customHeight="1">
      <c r="B156" s="194"/>
      <c r="C156" s="194"/>
      <c r="D156" s="194"/>
      <c r="E156" s="194"/>
      <c r="F156" s="194"/>
      <c r="G156" s="194"/>
      <c r="H156" s="194"/>
    </row>
    <row r="157" spans="2:8" s="96" customFormat="1">
      <c r="B157" s="457" t="s">
        <v>512</v>
      </c>
      <c r="C157" s="458" t="s">
        <v>513</v>
      </c>
      <c r="D157" s="458"/>
      <c r="E157" s="458"/>
      <c r="F157" s="458"/>
      <c r="G157" s="458"/>
      <c r="H157" s="458"/>
    </row>
    <row r="158" spans="2:8" s="96" customFormat="1">
      <c r="B158" s="457"/>
      <c r="C158" s="196" t="s">
        <v>464</v>
      </c>
      <c r="D158" s="398" t="s">
        <v>502</v>
      </c>
      <c r="E158" s="398" t="s">
        <v>503</v>
      </c>
      <c r="F158" s="187" t="s">
        <v>504</v>
      </c>
      <c r="G158" s="187" t="s">
        <v>505</v>
      </c>
      <c r="H158" s="187" t="s">
        <v>506</v>
      </c>
    </row>
    <row r="159" spans="2:8" s="94" customFormat="1" ht="23.1" customHeight="1">
      <c r="B159" s="197" t="s">
        <v>561</v>
      </c>
      <c r="C159" s="196" t="s">
        <v>562</v>
      </c>
      <c r="D159" s="262">
        <v>0</v>
      </c>
      <c r="E159" s="223">
        <v>500</v>
      </c>
      <c r="F159" s="223">
        <v>600</v>
      </c>
      <c r="G159" s="223">
        <v>700</v>
      </c>
      <c r="H159" s="223">
        <v>800</v>
      </c>
    </row>
    <row r="160" spans="2:8" s="94" customFormat="1" ht="23.1" customHeight="1">
      <c r="B160" s="197" t="s">
        <v>563</v>
      </c>
      <c r="C160" s="196" t="s">
        <v>474</v>
      </c>
      <c r="D160" s="262">
        <v>21000</v>
      </c>
      <c r="E160" s="223">
        <v>1900</v>
      </c>
      <c r="F160" s="223">
        <v>2000</v>
      </c>
      <c r="G160" s="223">
        <v>2100</v>
      </c>
      <c r="H160" s="223">
        <v>2200</v>
      </c>
    </row>
    <row r="161" spans="2:8" s="94" customFormat="1" ht="23.1" customHeight="1">
      <c r="B161" s="261" t="s">
        <v>564</v>
      </c>
      <c r="C161" s="196" t="s">
        <v>474</v>
      </c>
      <c r="D161" s="223">
        <v>22000</v>
      </c>
      <c r="E161" s="223">
        <v>8500</v>
      </c>
      <c r="F161" s="223">
        <v>9000</v>
      </c>
      <c r="G161" s="223">
        <v>9500</v>
      </c>
      <c r="H161" s="223">
        <v>10000</v>
      </c>
    </row>
    <row r="162" spans="2:8" s="94" customFormat="1" ht="23.1" customHeight="1">
      <c r="B162" s="198" t="s">
        <v>567</v>
      </c>
      <c r="C162" s="199" t="s">
        <v>474</v>
      </c>
      <c r="D162" s="214">
        <v>185</v>
      </c>
      <c r="E162" s="214">
        <v>120</v>
      </c>
      <c r="F162" s="214">
        <v>125</v>
      </c>
      <c r="G162" s="214">
        <v>130</v>
      </c>
      <c r="H162" s="214">
        <v>135</v>
      </c>
    </row>
    <row r="163" spans="2:8" s="94" customFormat="1" ht="23.1" customHeight="1">
      <c r="B163" s="201" t="s">
        <v>566</v>
      </c>
      <c r="C163" s="187"/>
      <c r="D163" s="215"/>
      <c r="E163" s="215"/>
      <c r="F163" s="215"/>
      <c r="G163" s="215"/>
      <c r="H163" s="215"/>
    </row>
    <row r="164" spans="2:8" s="94" customFormat="1" ht="23.1" customHeight="1">
      <c r="B164" s="198" t="s">
        <v>567</v>
      </c>
      <c r="C164" s="199" t="s">
        <v>474</v>
      </c>
      <c r="D164" s="216">
        <v>0</v>
      </c>
      <c r="E164" s="216">
        <v>0</v>
      </c>
      <c r="F164" s="216">
        <v>0</v>
      </c>
      <c r="G164" s="216">
        <v>0</v>
      </c>
      <c r="H164" s="216">
        <v>0</v>
      </c>
    </row>
    <row r="165" spans="2:8" s="94" customFormat="1" ht="23.1" customHeight="1">
      <c r="B165" s="218" t="s">
        <v>1081</v>
      </c>
      <c r="C165" s="219"/>
      <c r="D165" s="220"/>
      <c r="E165" s="220"/>
      <c r="F165" s="220"/>
      <c r="G165" s="220"/>
      <c r="H165" s="220"/>
    </row>
    <row r="166" spans="2:8" s="94" customFormat="1" ht="23.1" customHeight="1">
      <c r="B166" s="201" t="s">
        <v>1082</v>
      </c>
      <c r="C166" s="187"/>
      <c r="D166" s="217"/>
      <c r="E166" s="217"/>
      <c r="F166" s="217"/>
      <c r="G166" s="217"/>
      <c r="H166" s="217"/>
    </row>
    <row r="167" spans="2:8" s="94" customFormat="1" ht="23.1" customHeight="1">
      <c r="B167" s="198" t="s">
        <v>567</v>
      </c>
      <c r="C167" s="199" t="s">
        <v>474</v>
      </c>
      <c r="D167" s="216">
        <v>800</v>
      </c>
      <c r="E167" s="216">
        <v>350</v>
      </c>
      <c r="F167" s="216">
        <v>400</v>
      </c>
      <c r="G167" s="216">
        <v>450</v>
      </c>
      <c r="H167" s="216">
        <v>500</v>
      </c>
    </row>
    <row r="168" spans="2:8" s="94" customFormat="1" ht="23.1" customHeight="1">
      <c r="B168" s="201" t="s">
        <v>568</v>
      </c>
      <c r="C168" s="187"/>
      <c r="D168" s="217"/>
      <c r="E168" s="217"/>
      <c r="F168" s="217"/>
      <c r="G168" s="217"/>
      <c r="H168" s="217"/>
    </row>
    <row r="169" spans="2:8" s="94" customFormat="1" ht="23.1" customHeight="1">
      <c r="B169" s="198" t="s">
        <v>569</v>
      </c>
      <c r="C169" s="199" t="s">
        <v>468</v>
      </c>
      <c r="D169" s="214">
        <v>99</v>
      </c>
      <c r="E169" s="216">
        <v>90</v>
      </c>
      <c r="F169" s="216">
        <v>90</v>
      </c>
      <c r="G169" s="216">
        <v>90</v>
      </c>
      <c r="H169" s="216">
        <v>90</v>
      </c>
    </row>
    <row r="170" spans="2:8" s="94" customFormat="1" ht="23.1" customHeight="1">
      <c r="B170" s="201" t="s">
        <v>570</v>
      </c>
      <c r="C170" s="187"/>
      <c r="D170" s="215"/>
      <c r="E170" s="215"/>
      <c r="F170" s="215"/>
      <c r="G170" s="215"/>
      <c r="H170" s="215"/>
    </row>
    <row r="171" spans="2:8" s="94" customFormat="1" ht="23.1" customHeight="1">
      <c r="B171" s="201" t="s">
        <v>571</v>
      </c>
      <c r="C171" s="187" t="s">
        <v>474</v>
      </c>
      <c r="D171" s="217">
        <v>0</v>
      </c>
      <c r="E171" s="217">
        <v>0</v>
      </c>
      <c r="F171" s="217">
        <v>0</v>
      </c>
      <c r="G171" s="217">
        <v>0</v>
      </c>
      <c r="H171" s="217">
        <v>0</v>
      </c>
    </row>
    <row r="172" spans="2:8" s="94" customFormat="1" ht="23.1" customHeight="1">
      <c r="B172" s="198" t="s">
        <v>1031</v>
      </c>
      <c r="C172" s="199" t="s">
        <v>1083</v>
      </c>
      <c r="D172" s="214">
        <v>5</v>
      </c>
      <c r="E172" s="214">
        <v>5</v>
      </c>
      <c r="F172" s="214">
        <v>5</v>
      </c>
      <c r="G172" s="214">
        <v>5</v>
      </c>
      <c r="H172" s="214">
        <v>5</v>
      </c>
    </row>
    <row r="173" spans="2:8" s="94" customFormat="1">
      <c r="B173" s="218" t="s">
        <v>1032</v>
      </c>
      <c r="C173" s="219" t="s">
        <v>1084</v>
      </c>
      <c r="D173" s="260"/>
      <c r="E173" s="260"/>
      <c r="F173" s="260"/>
      <c r="G173" s="260"/>
      <c r="H173" s="260"/>
    </row>
    <row r="174" spans="2:8" s="94" customFormat="1">
      <c r="B174" s="218"/>
      <c r="C174" s="219" t="s">
        <v>1085</v>
      </c>
      <c r="D174" s="260"/>
      <c r="E174" s="260"/>
      <c r="F174" s="260"/>
      <c r="G174" s="260"/>
      <c r="H174" s="260"/>
    </row>
    <row r="175" spans="2:8" s="94" customFormat="1">
      <c r="B175" s="218"/>
      <c r="C175" s="219" t="s">
        <v>1086</v>
      </c>
      <c r="D175" s="260"/>
      <c r="E175" s="260"/>
      <c r="F175" s="260"/>
      <c r="G175" s="260"/>
      <c r="H175" s="260"/>
    </row>
    <row r="176" spans="2:8" s="94" customFormat="1">
      <c r="B176" s="218"/>
      <c r="C176" s="219" t="s">
        <v>1087</v>
      </c>
      <c r="D176" s="260"/>
      <c r="E176" s="260"/>
      <c r="F176" s="260"/>
      <c r="G176" s="260"/>
      <c r="H176" s="260"/>
    </row>
    <row r="177" spans="2:8" s="94" customFormat="1">
      <c r="B177" s="201"/>
      <c r="C177" s="187" t="s">
        <v>1088</v>
      </c>
      <c r="D177" s="215"/>
      <c r="E177" s="215"/>
      <c r="F177" s="215"/>
      <c r="G177" s="215"/>
      <c r="H177" s="215"/>
    </row>
    <row r="178" spans="2:8" s="93" customFormat="1">
      <c r="B178" s="205" t="s">
        <v>507</v>
      </c>
      <c r="C178" s="206" t="s">
        <v>508</v>
      </c>
      <c r="D178" s="346">
        <v>2524300</v>
      </c>
      <c r="E178" s="346">
        <f>+E179+E180</f>
        <v>2998700</v>
      </c>
      <c r="F178" s="208">
        <f t="shared" ref="F178:H178" si="4">+F179+F180</f>
        <v>0</v>
      </c>
      <c r="G178" s="208">
        <f t="shared" si="4"/>
        <v>0</v>
      </c>
      <c r="H178" s="208">
        <f t="shared" si="4"/>
        <v>0</v>
      </c>
    </row>
    <row r="179" spans="2:8" s="93" customFormat="1">
      <c r="B179" s="205" t="s">
        <v>509</v>
      </c>
      <c r="C179" s="206" t="s">
        <v>508</v>
      </c>
      <c r="D179" s="317">
        <f>D178</f>
        <v>2524300</v>
      </c>
      <c r="E179" s="317">
        <f>[2]สังเขป!J27</f>
        <v>2998700</v>
      </c>
      <c r="F179" s="210"/>
      <c r="G179" s="210"/>
      <c r="H179" s="210"/>
    </row>
    <row r="180" spans="2:8" s="93" customFormat="1">
      <c r="B180" s="205" t="s">
        <v>510</v>
      </c>
      <c r="C180" s="206" t="s">
        <v>508</v>
      </c>
      <c r="D180" s="399">
        <v>0</v>
      </c>
      <c r="E180" s="399">
        <v>0</v>
      </c>
      <c r="F180" s="399"/>
      <c r="G180" s="399"/>
      <c r="H180" s="399"/>
    </row>
    <row r="181" spans="2:8" s="93" customFormat="1">
      <c r="B181" s="213"/>
      <c r="C181" s="410"/>
      <c r="D181" s="411"/>
      <c r="E181" s="411"/>
      <c r="F181" s="411"/>
      <c r="G181" s="411"/>
      <c r="H181" s="411"/>
    </row>
    <row r="182" spans="2:8" s="94" customFormat="1">
      <c r="B182" s="191" t="s">
        <v>572</v>
      </c>
      <c r="C182" s="192"/>
      <c r="D182" s="193"/>
      <c r="E182" s="193"/>
      <c r="F182" s="193"/>
      <c r="G182" s="193"/>
      <c r="H182" s="193"/>
    </row>
    <row r="183" spans="2:8" s="94" customFormat="1" ht="23.1" customHeight="1">
      <c r="B183" s="461" t="s">
        <v>1089</v>
      </c>
      <c r="C183" s="461"/>
      <c r="D183" s="461"/>
      <c r="E183" s="461"/>
      <c r="F183" s="461"/>
      <c r="G183" s="461"/>
      <c r="H183" s="461"/>
    </row>
    <row r="184" spans="2:8" s="94" customFormat="1" ht="23.1" customHeight="1">
      <c r="B184" s="180" t="s">
        <v>1090</v>
      </c>
      <c r="C184" s="194"/>
      <c r="D184" s="194"/>
      <c r="E184" s="194"/>
      <c r="F184" s="194"/>
      <c r="G184" s="194"/>
      <c r="H184" s="194"/>
    </row>
    <row r="185" spans="2:8" s="94" customFormat="1" ht="23.1" customHeight="1">
      <c r="B185" s="460" t="s">
        <v>1091</v>
      </c>
      <c r="C185" s="450"/>
      <c r="D185" s="450"/>
      <c r="E185" s="450"/>
      <c r="F185" s="450"/>
      <c r="G185" s="450"/>
      <c r="H185" s="450"/>
    </row>
    <row r="186" spans="2:8" s="94" customFormat="1" ht="23.1" customHeight="1">
      <c r="B186" s="459" t="s">
        <v>1092</v>
      </c>
      <c r="C186" s="459"/>
      <c r="D186" s="459"/>
      <c r="E186" s="459"/>
      <c r="F186" s="459"/>
      <c r="G186" s="459"/>
      <c r="H186" s="459"/>
    </row>
    <row r="187" spans="2:8" s="94" customFormat="1">
      <c r="B187" s="177"/>
      <c r="C187" s="195"/>
      <c r="D187" s="176"/>
      <c r="E187" s="176"/>
      <c r="F187" s="176"/>
      <c r="G187" s="176"/>
      <c r="H187" s="176"/>
    </row>
    <row r="188" spans="2:8" s="96" customFormat="1">
      <c r="B188" s="457" t="s">
        <v>512</v>
      </c>
      <c r="C188" s="458" t="s">
        <v>513</v>
      </c>
      <c r="D188" s="458"/>
      <c r="E188" s="458"/>
      <c r="F188" s="458"/>
      <c r="G188" s="458"/>
      <c r="H188" s="458"/>
    </row>
    <row r="189" spans="2:8" s="96" customFormat="1">
      <c r="B189" s="457"/>
      <c r="C189" s="196" t="s">
        <v>464</v>
      </c>
      <c r="D189" s="398" t="s">
        <v>502</v>
      </c>
      <c r="E189" s="398" t="s">
        <v>503</v>
      </c>
      <c r="F189" s="187" t="s">
        <v>504</v>
      </c>
      <c r="G189" s="187" t="s">
        <v>505</v>
      </c>
      <c r="H189" s="187" t="s">
        <v>506</v>
      </c>
    </row>
    <row r="190" spans="2:8" s="94" customFormat="1">
      <c r="B190" s="197" t="s">
        <v>573</v>
      </c>
      <c r="C190" s="196" t="s">
        <v>520</v>
      </c>
      <c r="D190" s="262">
        <v>0</v>
      </c>
      <c r="E190" s="223">
        <v>12800</v>
      </c>
      <c r="F190" s="223">
        <v>12800</v>
      </c>
      <c r="G190" s="223">
        <v>12800</v>
      </c>
      <c r="H190" s="223">
        <v>12800</v>
      </c>
    </row>
    <row r="191" spans="2:8" s="94" customFormat="1">
      <c r="B191" s="197" t="s">
        <v>574</v>
      </c>
      <c r="C191" s="196" t="s">
        <v>466</v>
      </c>
      <c r="D191" s="262">
        <v>140</v>
      </c>
      <c r="E191" s="262">
        <v>100</v>
      </c>
      <c r="F191" s="262">
        <v>80</v>
      </c>
      <c r="G191" s="262">
        <v>60</v>
      </c>
      <c r="H191" s="262">
        <v>60</v>
      </c>
    </row>
    <row r="192" spans="2:8" s="94" customFormat="1">
      <c r="B192" s="197" t="s">
        <v>575</v>
      </c>
      <c r="C192" s="196" t="s">
        <v>470</v>
      </c>
      <c r="D192" s="262">
        <v>12</v>
      </c>
      <c r="E192" s="262">
        <v>12</v>
      </c>
      <c r="F192" s="262">
        <v>12</v>
      </c>
      <c r="G192" s="262">
        <v>12</v>
      </c>
      <c r="H192" s="223">
        <v>12</v>
      </c>
    </row>
    <row r="193" spans="2:8" s="94" customFormat="1" ht="19.350000000000001" customHeight="1">
      <c r="B193" s="356" t="s">
        <v>1069</v>
      </c>
      <c r="C193" s="219" t="s">
        <v>470</v>
      </c>
      <c r="D193" s="260">
        <v>30</v>
      </c>
      <c r="E193" s="260">
        <v>30</v>
      </c>
      <c r="F193" s="260">
        <v>30</v>
      </c>
      <c r="G193" s="260">
        <v>30</v>
      </c>
      <c r="H193" s="220">
        <v>30</v>
      </c>
    </row>
    <row r="194" spans="2:8" s="94" customFormat="1">
      <c r="B194" s="201" t="s">
        <v>1070</v>
      </c>
      <c r="C194" s="187"/>
      <c r="D194" s="215"/>
      <c r="E194" s="215"/>
      <c r="F194" s="215"/>
      <c r="G194" s="215"/>
      <c r="H194" s="217"/>
    </row>
    <row r="195" spans="2:8" s="96" customFormat="1">
      <c r="B195" s="457" t="s">
        <v>512</v>
      </c>
      <c r="C195" s="458" t="s">
        <v>513</v>
      </c>
      <c r="D195" s="458"/>
      <c r="E195" s="458"/>
      <c r="F195" s="458"/>
      <c r="G195" s="458"/>
      <c r="H195" s="458"/>
    </row>
    <row r="196" spans="2:8" s="96" customFormat="1">
      <c r="B196" s="457"/>
      <c r="C196" s="196" t="s">
        <v>464</v>
      </c>
      <c r="D196" s="398" t="s">
        <v>502</v>
      </c>
      <c r="E196" s="398" t="s">
        <v>503</v>
      </c>
      <c r="F196" s="187" t="s">
        <v>504</v>
      </c>
      <c r="G196" s="187" t="s">
        <v>505</v>
      </c>
      <c r="H196" s="187" t="s">
        <v>506</v>
      </c>
    </row>
    <row r="197" spans="2:8" s="94" customFormat="1">
      <c r="B197" s="218" t="s">
        <v>576</v>
      </c>
      <c r="C197" s="219" t="s">
        <v>474</v>
      </c>
      <c r="D197" s="220">
        <v>54645</v>
      </c>
      <c r="E197" s="220">
        <v>54645</v>
      </c>
      <c r="F197" s="220">
        <v>54645</v>
      </c>
      <c r="G197" s="220">
        <v>54645</v>
      </c>
      <c r="H197" s="220">
        <v>54645</v>
      </c>
    </row>
    <row r="198" spans="2:8" s="94" customFormat="1">
      <c r="B198" s="218" t="s">
        <v>1484</v>
      </c>
      <c r="C198" s="219"/>
      <c r="D198" s="220"/>
      <c r="E198" s="220"/>
      <c r="F198" s="220"/>
      <c r="G198" s="220"/>
      <c r="H198" s="220"/>
    </row>
    <row r="199" spans="2:8" s="94" customFormat="1">
      <c r="B199" s="201" t="s">
        <v>1485</v>
      </c>
      <c r="C199" s="187"/>
      <c r="D199" s="217"/>
      <c r="E199" s="217"/>
      <c r="F199" s="217"/>
      <c r="G199" s="217"/>
      <c r="H199" s="217"/>
    </row>
    <row r="200" spans="2:8" s="93" customFormat="1">
      <c r="B200" s="205" t="s">
        <v>507</v>
      </c>
      <c r="C200" s="206" t="s">
        <v>508</v>
      </c>
      <c r="D200" s="346">
        <v>11553220</v>
      </c>
      <c r="E200" s="346">
        <f>+E201+E202</f>
        <v>24451000</v>
      </c>
      <c r="F200" s="208">
        <f t="shared" ref="F200:H200" si="5">+F201+F202</f>
        <v>0</v>
      </c>
      <c r="G200" s="208">
        <f t="shared" si="5"/>
        <v>0</v>
      </c>
      <c r="H200" s="208">
        <f t="shared" si="5"/>
        <v>0</v>
      </c>
    </row>
    <row r="201" spans="2:8" s="93" customFormat="1">
      <c r="B201" s="205" t="s">
        <v>509</v>
      </c>
      <c r="C201" s="206" t="s">
        <v>508</v>
      </c>
      <c r="D201" s="317">
        <f>D200</f>
        <v>11553220</v>
      </c>
      <c r="E201" s="317">
        <f>[2]สังเขป!J28</f>
        <v>24451000</v>
      </c>
      <c r="F201" s="210"/>
      <c r="G201" s="210"/>
      <c r="H201" s="210"/>
    </row>
    <row r="202" spans="2:8" s="93" customFormat="1">
      <c r="B202" s="205" t="s">
        <v>510</v>
      </c>
      <c r="C202" s="206" t="s">
        <v>508</v>
      </c>
      <c r="D202" s="399">
        <v>0</v>
      </c>
      <c r="E202" s="399">
        <v>0</v>
      </c>
      <c r="F202" s="399"/>
      <c r="G202" s="399"/>
      <c r="H202" s="399"/>
    </row>
    <row r="203" spans="2:8" s="93" customFormat="1">
      <c r="B203" s="213"/>
      <c r="C203" s="410"/>
      <c r="D203" s="411"/>
      <c r="E203" s="411"/>
      <c r="F203" s="411"/>
      <c r="G203" s="411"/>
      <c r="H203" s="411"/>
    </row>
    <row r="204" spans="2:8" s="94" customFormat="1">
      <c r="B204" s="191" t="s">
        <v>577</v>
      </c>
      <c r="C204" s="192"/>
      <c r="D204" s="193"/>
      <c r="E204" s="193"/>
      <c r="F204" s="193"/>
      <c r="G204" s="193"/>
      <c r="H204" s="193"/>
    </row>
    <row r="205" spans="2:8" s="94" customFormat="1" ht="23.1" customHeight="1">
      <c r="B205" s="461" t="s">
        <v>1068</v>
      </c>
      <c r="C205" s="461"/>
      <c r="D205" s="461"/>
      <c r="E205" s="461"/>
      <c r="F205" s="461"/>
      <c r="G205" s="461"/>
      <c r="H205" s="461"/>
    </row>
    <row r="206" spans="2:8" s="94" customFormat="1" ht="23.1" customHeight="1">
      <c r="B206" s="450" t="s">
        <v>1067</v>
      </c>
      <c r="C206" s="450"/>
      <c r="D206" s="450"/>
      <c r="E206" s="450"/>
      <c r="F206" s="450"/>
      <c r="G206" s="450"/>
      <c r="H206" s="450"/>
    </row>
    <row r="207" spans="2:8" s="94" customFormat="1" ht="23.1" customHeight="1">
      <c r="B207" s="450" t="s">
        <v>1095</v>
      </c>
      <c r="C207" s="450"/>
      <c r="D207" s="450"/>
      <c r="E207" s="450"/>
      <c r="F207" s="450"/>
      <c r="G207" s="450"/>
      <c r="H207" s="450"/>
    </row>
    <row r="208" spans="2:8" s="94" customFormat="1" ht="23.1" customHeight="1">
      <c r="B208" s="450" t="s">
        <v>1096</v>
      </c>
      <c r="C208" s="450"/>
      <c r="D208" s="450"/>
      <c r="E208" s="450"/>
      <c r="F208" s="450"/>
      <c r="G208" s="450"/>
      <c r="H208" s="450"/>
    </row>
    <row r="209" spans="2:8" s="94" customFormat="1" ht="23.1" customHeight="1">
      <c r="B209" s="194"/>
      <c r="C209" s="194"/>
      <c r="D209" s="194"/>
      <c r="E209" s="194"/>
      <c r="F209" s="194"/>
      <c r="G209" s="194"/>
      <c r="H209" s="194"/>
    </row>
    <row r="210" spans="2:8" s="96" customFormat="1">
      <c r="B210" s="457" t="s">
        <v>512</v>
      </c>
      <c r="C210" s="458" t="s">
        <v>513</v>
      </c>
      <c r="D210" s="458"/>
      <c r="E210" s="458"/>
      <c r="F210" s="458"/>
      <c r="G210" s="458"/>
      <c r="H210" s="458"/>
    </row>
    <row r="211" spans="2:8" s="96" customFormat="1">
      <c r="B211" s="457"/>
      <c r="C211" s="196" t="s">
        <v>464</v>
      </c>
      <c r="D211" s="398" t="s">
        <v>502</v>
      </c>
      <c r="E211" s="398" t="s">
        <v>503</v>
      </c>
      <c r="F211" s="187" t="s">
        <v>504</v>
      </c>
      <c r="G211" s="187" t="s">
        <v>505</v>
      </c>
      <c r="H211" s="187" t="s">
        <v>506</v>
      </c>
    </row>
    <row r="212" spans="2:8" s="94" customFormat="1" ht="23.1" customHeight="1">
      <c r="B212" s="221" t="s">
        <v>578</v>
      </c>
      <c r="C212" s="199" t="s">
        <v>579</v>
      </c>
      <c r="D212" s="214">
        <v>20</v>
      </c>
      <c r="E212" s="214">
        <v>20</v>
      </c>
      <c r="F212" s="214">
        <v>20</v>
      </c>
      <c r="G212" s="214">
        <v>20</v>
      </c>
      <c r="H212" s="214">
        <v>20</v>
      </c>
    </row>
    <row r="213" spans="2:8" s="94" customFormat="1" ht="23.1" customHeight="1">
      <c r="B213" s="222" t="s">
        <v>580</v>
      </c>
      <c r="C213" s="187"/>
      <c r="D213" s="215"/>
      <c r="E213" s="215"/>
      <c r="F213" s="215"/>
      <c r="G213" s="215"/>
      <c r="H213" s="215"/>
    </row>
    <row r="214" spans="2:8" s="98" customFormat="1">
      <c r="B214" s="197" t="s">
        <v>581</v>
      </c>
      <c r="C214" s="196" t="s">
        <v>637</v>
      </c>
      <c r="D214" s="262">
        <v>1</v>
      </c>
      <c r="E214" s="223">
        <v>1</v>
      </c>
      <c r="F214" s="223">
        <v>1</v>
      </c>
      <c r="G214" s="223">
        <v>1</v>
      </c>
      <c r="H214" s="223">
        <v>1</v>
      </c>
    </row>
    <row r="215" spans="2:8" s="98" customFormat="1">
      <c r="B215" s="197" t="s">
        <v>583</v>
      </c>
      <c r="C215" s="196" t="s">
        <v>470</v>
      </c>
      <c r="D215" s="262">
        <v>240</v>
      </c>
      <c r="E215" s="223">
        <v>240</v>
      </c>
      <c r="F215" s="223">
        <v>240</v>
      </c>
      <c r="G215" s="223">
        <v>240</v>
      </c>
      <c r="H215" s="223">
        <v>240</v>
      </c>
    </row>
    <row r="216" spans="2:8" s="94" customFormat="1">
      <c r="B216" s="261" t="s">
        <v>584</v>
      </c>
      <c r="C216" s="196" t="s">
        <v>470</v>
      </c>
      <c r="D216" s="263" t="s">
        <v>586</v>
      </c>
      <c r="E216" s="223">
        <v>48</v>
      </c>
      <c r="F216" s="223">
        <v>48</v>
      </c>
      <c r="G216" s="223">
        <v>48</v>
      </c>
      <c r="H216" s="223">
        <v>48</v>
      </c>
    </row>
    <row r="217" spans="2:8" s="94" customFormat="1" ht="21.15" customHeight="1">
      <c r="B217" s="198" t="s">
        <v>587</v>
      </c>
      <c r="C217" s="199" t="s">
        <v>468</v>
      </c>
      <c r="D217" s="214">
        <v>85</v>
      </c>
      <c r="E217" s="214">
        <v>87</v>
      </c>
      <c r="F217" s="214">
        <v>88</v>
      </c>
      <c r="G217" s="214">
        <v>90</v>
      </c>
      <c r="H217" s="214">
        <v>90</v>
      </c>
    </row>
    <row r="218" spans="2:8" s="94" customFormat="1" ht="21.15" customHeight="1">
      <c r="B218" s="201" t="s">
        <v>588</v>
      </c>
      <c r="C218" s="187"/>
      <c r="D218" s="215"/>
      <c r="E218" s="215"/>
      <c r="F218" s="215"/>
      <c r="G218" s="215"/>
      <c r="H218" s="215"/>
    </row>
    <row r="219" spans="2:8" s="93" customFormat="1">
      <c r="B219" s="205" t="s">
        <v>507</v>
      </c>
      <c r="C219" s="206" t="s">
        <v>508</v>
      </c>
      <c r="D219" s="346">
        <v>4335870</v>
      </c>
      <c r="E219" s="346">
        <f>+E220+E221</f>
        <v>942900</v>
      </c>
      <c r="F219" s="208">
        <f t="shared" ref="F219:H219" si="6">+F220+F221</f>
        <v>0</v>
      </c>
      <c r="G219" s="208">
        <f t="shared" si="6"/>
        <v>0</v>
      </c>
      <c r="H219" s="208">
        <f t="shared" si="6"/>
        <v>0</v>
      </c>
    </row>
    <row r="220" spans="2:8" s="93" customFormat="1">
      <c r="B220" s="205" t="s">
        <v>509</v>
      </c>
      <c r="C220" s="206" t="s">
        <v>508</v>
      </c>
      <c r="D220" s="317">
        <f>D219</f>
        <v>4335870</v>
      </c>
      <c r="E220" s="317">
        <f>[2]สังเขป!J29</f>
        <v>942900</v>
      </c>
      <c r="F220" s="210"/>
      <c r="G220" s="210"/>
      <c r="H220" s="210"/>
    </row>
    <row r="221" spans="2:8" s="93" customFormat="1">
      <c r="B221" s="205" t="s">
        <v>510</v>
      </c>
      <c r="C221" s="206" t="s">
        <v>508</v>
      </c>
      <c r="D221" s="399">
        <v>0</v>
      </c>
      <c r="E221" s="399">
        <v>0</v>
      </c>
      <c r="F221" s="399"/>
      <c r="G221" s="399"/>
      <c r="H221" s="399"/>
    </row>
    <row r="222" spans="2:8" s="93" customFormat="1">
      <c r="B222" s="213"/>
      <c r="C222" s="410"/>
      <c r="D222" s="411"/>
      <c r="E222" s="411"/>
      <c r="F222" s="411"/>
      <c r="G222" s="411"/>
      <c r="H222" s="411"/>
    </row>
    <row r="223" spans="2:8" s="94" customFormat="1">
      <c r="B223" s="191" t="s">
        <v>589</v>
      </c>
      <c r="C223" s="192"/>
      <c r="D223" s="193"/>
      <c r="E223" s="193"/>
      <c r="F223" s="193"/>
      <c r="G223" s="193"/>
      <c r="H223" s="193"/>
    </row>
    <row r="224" spans="2:8" s="94" customFormat="1" ht="23.1" customHeight="1">
      <c r="B224" s="461" t="s">
        <v>1097</v>
      </c>
      <c r="C224" s="461"/>
      <c r="D224" s="461"/>
      <c r="E224" s="461"/>
      <c r="F224" s="461"/>
      <c r="G224" s="461"/>
      <c r="H224" s="461"/>
    </row>
    <row r="225" spans="2:8" s="94" customFormat="1" ht="23.1" customHeight="1">
      <c r="B225" s="450" t="s">
        <v>1098</v>
      </c>
      <c r="C225" s="450"/>
      <c r="D225" s="450"/>
      <c r="E225" s="450"/>
      <c r="F225" s="450"/>
      <c r="G225" s="450"/>
      <c r="H225" s="450"/>
    </row>
    <row r="226" spans="2:8" s="94" customFormat="1" ht="23.1" customHeight="1">
      <c r="B226" s="450" t="s">
        <v>1099</v>
      </c>
      <c r="C226" s="450"/>
      <c r="D226" s="450"/>
      <c r="E226" s="450"/>
      <c r="F226" s="450"/>
      <c r="G226" s="450"/>
      <c r="H226" s="450"/>
    </row>
    <row r="227" spans="2:8" s="94" customFormat="1">
      <c r="B227" s="450" t="s">
        <v>1002</v>
      </c>
      <c r="C227" s="450"/>
      <c r="D227" s="450"/>
      <c r="E227" s="450"/>
      <c r="F227" s="450"/>
      <c r="G227" s="450"/>
      <c r="H227" s="450"/>
    </row>
    <row r="228" spans="2:8" s="94" customFormat="1" ht="21.15" customHeight="1">
      <c r="B228" s="194"/>
      <c r="C228" s="194"/>
      <c r="D228" s="194"/>
      <c r="E228" s="194"/>
      <c r="F228" s="194"/>
      <c r="G228" s="194"/>
      <c r="H228" s="194"/>
    </row>
    <row r="229" spans="2:8" s="96" customFormat="1">
      <c r="B229" s="457" t="s">
        <v>512</v>
      </c>
      <c r="C229" s="458" t="s">
        <v>513</v>
      </c>
      <c r="D229" s="458"/>
      <c r="E229" s="458"/>
      <c r="F229" s="458"/>
      <c r="G229" s="458"/>
      <c r="H229" s="458"/>
    </row>
    <row r="230" spans="2:8" s="96" customFormat="1">
      <c r="B230" s="457"/>
      <c r="C230" s="196" t="s">
        <v>464</v>
      </c>
      <c r="D230" s="398" t="s">
        <v>502</v>
      </c>
      <c r="E230" s="398" t="s">
        <v>503</v>
      </c>
      <c r="F230" s="187" t="s">
        <v>504</v>
      </c>
      <c r="G230" s="187" t="s">
        <v>505</v>
      </c>
      <c r="H230" s="187" t="s">
        <v>506</v>
      </c>
    </row>
    <row r="231" spans="2:8" s="94" customFormat="1">
      <c r="B231" s="197" t="s">
        <v>590</v>
      </c>
      <c r="C231" s="196" t="s">
        <v>473</v>
      </c>
      <c r="D231" s="262">
        <v>60225</v>
      </c>
      <c r="E231" s="262">
        <v>60225</v>
      </c>
      <c r="F231" s="262">
        <v>60225</v>
      </c>
      <c r="G231" s="262">
        <v>60225</v>
      </c>
      <c r="H231" s="262">
        <v>60225</v>
      </c>
    </row>
    <row r="232" spans="2:8" s="94" customFormat="1">
      <c r="B232" s="261" t="s">
        <v>591</v>
      </c>
      <c r="C232" s="350" t="s">
        <v>605</v>
      </c>
      <c r="D232" s="421" t="s">
        <v>593</v>
      </c>
      <c r="E232" s="262">
        <v>2480</v>
      </c>
      <c r="F232" s="262">
        <v>2480</v>
      </c>
      <c r="G232" s="262">
        <v>2480</v>
      </c>
      <c r="H232" s="262">
        <v>2480</v>
      </c>
    </row>
    <row r="233" spans="2:8" s="94" customFormat="1">
      <c r="B233" s="261" t="s">
        <v>594</v>
      </c>
      <c r="C233" s="350" t="s">
        <v>605</v>
      </c>
      <c r="D233" s="421" t="s">
        <v>595</v>
      </c>
      <c r="E233" s="262">
        <v>774</v>
      </c>
      <c r="F233" s="262">
        <v>774</v>
      </c>
      <c r="G233" s="262">
        <v>774</v>
      </c>
      <c r="H233" s="262">
        <v>774</v>
      </c>
    </row>
    <row r="234" spans="2:8" s="94" customFormat="1">
      <c r="B234" s="359"/>
      <c r="C234" s="422"/>
      <c r="D234" s="423"/>
      <c r="E234" s="424"/>
      <c r="F234" s="424"/>
      <c r="G234" s="424"/>
      <c r="H234" s="424"/>
    </row>
    <row r="235" spans="2:8" s="96" customFormat="1">
      <c r="B235" s="457" t="s">
        <v>512</v>
      </c>
      <c r="C235" s="458" t="s">
        <v>513</v>
      </c>
      <c r="D235" s="458"/>
      <c r="E235" s="458"/>
      <c r="F235" s="458"/>
      <c r="G235" s="458"/>
      <c r="H235" s="458"/>
    </row>
    <row r="236" spans="2:8" s="96" customFormat="1">
      <c r="B236" s="457"/>
      <c r="C236" s="196" t="s">
        <v>464</v>
      </c>
      <c r="D236" s="398" t="s">
        <v>502</v>
      </c>
      <c r="E236" s="398" t="s">
        <v>503</v>
      </c>
      <c r="F236" s="187" t="s">
        <v>504</v>
      </c>
      <c r="G236" s="187" t="s">
        <v>505</v>
      </c>
      <c r="H236" s="187" t="s">
        <v>506</v>
      </c>
    </row>
    <row r="237" spans="2:8" s="94" customFormat="1">
      <c r="B237" s="340" t="s">
        <v>596</v>
      </c>
      <c r="C237" s="219" t="s">
        <v>637</v>
      </c>
      <c r="D237" s="425">
        <v>3</v>
      </c>
      <c r="E237" s="426">
        <v>8</v>
      </c>
      <c r="F237" s="426">
        <v>8</v>
      </c>
      <c r="G237" s="426">
        <v>8</v>
      </c>
      <c r="H237" s="426">
        <v>8</v>
      </c>
    </row>
    <row r="238" spans="2:8" s="94" customFormat="1">
      <c r="B238" s="198" t="s">
        <v>528</v>
      </c>
      <c r="C238" s="199" t="s">
        <v>468</v>
      </c>
      <c r="D238" s="200">
        <v>85</v>
      </c>
      <c r="E238" s="200">
        <v>87</v>
      </c>
      <c r="F238" s="200">
        <v>88</v>
      </c>
      <c r="G238" s="200">
        <v>90</v>
      </c>
      <c r="H238" s="200">
        <v>92</v>
      </c>
    </row>
    <row r="239" spans="2:8" s="94" customFormat="1">
      <c r="B239" s="218" t="s">
        <v>1100</v>
      </c>
      <c r="C239" s="219"/>
      <c r="D239" s="260"/>
      <c r="E239" s="260"/>
      <c r="F239" s="260"/>
      <c r="G239" s="260"/>
      <c r="H239" s="260"/>
    </row>
    <row r="240" spans="2:8" s="94" customFormat="1">
      <c r="B240" s="218" t="s">
        <v>529</v>
      </c>
      <c r="C240" s="219"/>
      <c r="D240" s="260"/>
      <c r="E240" s="260"/>
      <c r="F240" s="260"/>
      <c r="G240" s="260"/>
      <c r="H240" s="260"/>
    </row>
    <row r="241" spans="2:8" s="94" customFormat="1">
      <c r="B241" s="198" t="s">
        <v>598</v>
      </c>
      <c r="C241" s="199" t="s">
        <v>468</v>
      </c>
      <c r="D241" s="200">
        <v>85</v>
      </c>
      <c r="E241" s="200">
        <v>87</v>
      </c>
      <c r="F241" s="200">
        <v>88</v>
      </c>
      <c r="G241" s="200">
        <v>90</v>
      </c>
      <c r="H241" s="200">
        <v>92</v>
      </c>
    </row>
    <row r="242" spans="2:8" s="94" customFormat="1">
      <c r="B242" s="218" t="s">
        <v>599</v>
      </c>
      <c r="C242" s="219"/>
      <c r="D242" s="260"/>
      <c r="E242" s="260"/>
      <c r="F242" s="260"/>
      <c r="G242" s="260"/>
      <c r="H242" s="260"/>
    </row>
    <row r="243" spans="2:8" s="93" customFormat="1">
      <c r="B243" s="205" t="s">
        <v>507</v>
      </c>
      <c r="C243" s="206" t="s">
        <v>508</v>
      </c>
      <c r="D243" s="207">
        <v>9244610</v>
      </c>
      <c r="E243" s="207">
        <v>7914150</v>
      </c>
      <c r="F243" s="208">
        <f t="shared" ref="F243:H243" si="7">+F244+F245</f>
        <v>0</v>
      </c>
      <c r="G243" s="208">
        <f t="shared" si="7"/>
        <v>0</v>
      </c>
      <c r="H243" s="208">
        <f t="shared" si="7"/>
        <v>0</v>
      </c>
    </row>
    <row r="244" spans="2:8" s="93" customFormat="1">
      <c r="B244" s="205" t="s">
        <v>509</v>
      </c>
      <c r="C244" s="206" t="s">
        <v>508</v>
      </c>
      <c r="D244" s="209">
        <f>D243</f>
        <v>9244610</v>
      </c>
      <c r="E244" s="209">
        <f>E243</f>
        <v>7914150</v>
      </c>
      <c r="F244" s="210"/>
      <c r="G244" s="210"/>
      <c r="H244" s="210"/>
    </row>
    <row r="245" spans="2:8" s="93" customFormat="1">
      <c r="B245" s="205" t="s">
        <v>510</v>
      </c>
      <c r="C245" s="206" t="s">
        <v>508</v>
      </c>
      <c r="D245" s="399">
        <v>0</v>
      </c>
      <c r="E245" s="399">
        <v>0</v>
      </c>
      <c r="F245" s="399"/>
      <c r="G245" s="399"/>
      <c r="H245" s="399"/>
    </row>
    <row r="246" spans="2:8" s="93" customFormat="1">
      <c r="B246" s="213"/>
      <c r="C246" s="410"/>
      <c r="D246" s="411"/>
      <c r="E246" s="411"/>
      <c r="F246" s="411"/>
      <c r="G246" s="411"/>
      <c r="H246" s="411"/>
    </row>
    <row r="247" spans="2:8" s="94" customFormat="1">
      <c r="B247" s="191" t="s">
        <v>600</v>
      </c>
      <c r="C247" s="192"/>
      <c r="D247" s="193"/>
      <c r="E247" s="193"/>
      <c r="F247" s="193"/>
      <c r="G247" s="193"/>
      <c r="H247" s="193"/>
    </row>
    <row r="248" spans="2:8" s="94" customFormat="1" ht="23.1" customHeight="1">
      <c r="B248" s="461" t="s">
        <v>1101</v>
      </c>
      <c r="C248" s="461"/>
      <c r="D248" s="461"/>
      <c r="E248" s="461"/>
      <c r="F248" s="461"/>
      <c r="G248" s="461"/>
      <c r="H248" s="461"/>
    </row>
    <row r="249" spans="2:8" s="94" customFormat="1" ht="23.1" customHeight="1">
      <c r="B249" s="450" t="s">
        <v>1103</v>
      </c>
      <c r="C249" s="450"/>
      <c r="D249" s="450"/>
      <c r="E249" s="450"/>
      <c r="F249" s="450"/>
      <c r="G249" s="450"/>
      <c r="H249" s="450"/>
    </row>
    <row r="250" spans="2:8" s="94" customFormat="1" ht="23.1" customHeight="1">
      <c r="B250" s="450" t="s">
        <v>1102</v>
      </c>
      <c r="C250" s="450"/>
      <c r="D250" s="450"/>
      <c r="E250" s="450"/>
      <c r="F250" s="450"/>
      <c r="G250" s="450"/>
      <c r="H250" s="450"/>
    </row>
    <row r="251" spans="2:8" s="94" customFormat="1">
      <c r="B251" s="450" t="s">
        <v>1003</v>
      </c>
      <c r="C251" s="450"/>
      <c r="D251" s="450"/>
      <c r="E251" s="450"/>
      <c r="F251" s="450"/>
      <c r="G251" s="450"/>
      <c r="H251" s="450"/>
    </row>
    <row r="252" spans="2:8" s="94" customFormat="1">
      <c r="B252" s="177"/>
      <c r="C252" s="195"/>
      <c r="D252" s="176"/>
      <c r="E252" s="176"/>
      <c r="F252" s="176"/>
      <c r="G252" s="176"/>
      <c r="H252" s="176"/>
    </row>
    <row r="253" spans="2:8" s="96" customFormat="1">
      <c r="B253" s="457" t="s">
        <v>512</v>
      </c>
      <c r="C253" s="458" t="s">
        <v>513</v>
      </c>
      <c r="D253" s="458"/>
      <c r="E253" s="458"/>
      <c r="F253" s="458"/>
      <c r="G253" s="458"/>
      <c r="H253" s="458"/>
    </row>
    <row r="254" spans="2:8" s="96" customFormat="1">
      <c r="B254" s="457"/>
      <c r="C254" s="196" t="s">
        <v>464</v>
      </c>
      <c r="D254" s="398" t="s">
        <v>502</v>
      </c>
      <c r="E254" s="398" t="s">
        <v>503</v>
      </c>
      <c r="F254" s="187" t="s">
        <v>504</v>
      </c>
      <c r="G254" s="187" t="s">
        <v>505</v>
      </c>
      <c r="H254" s="187" t="s">
        <v>506</v>
      </c>
    </row>
    <row r="255" spans="2:8" s="94" customFormat="1">
      <c r="B255" s="266" t="s">
        <v>601</v>
      </c>
      <c r="C255" s="196" t="s">
        <v>520</v>
      </c>
      <c r="D255" s="262">
        <v>1000</v>
      </c>
      <c r="E255" s="223">
        <v>2000</v>
      </c>
      <c r="F255" s="223">
        <v>2500</v>
      </c>
      <c r="G255" s="223">
        <v>3000</v>
      </c>
      <c r="H255" s="223">
        <v>3500</v>
      </c>
    </row>
    <row r="256" spans="2:8" s="94" customFormat="1">
      <c r="B256" s="197" t="s">
        <v>602</v>
      </c>
      <c r="C256" s="196" t="s">
        <v>603</v>
      </c>
      <c r="D256" s="262">
        <v>1098</v>
      </c>
      <c r="E256" s="262">
        <v>1129</v>
      </c>
      <c r="F256" s="262">
        <v>1160</v>
      </c>
      <c r="G256" s="262">
        <v>1190</v>
      </c>
      <c r="H256" s="262">
        <v>1190</v>
      </c>
    </row>
    <row r="257" spans="2:8" s="94" customFormat="1">
      <c r="B257" s="197" t="s">
        <v>604</v>
      </c>
      <c r="C257" s="196" t="s">
        <v>605</v>
      </c>
      <c r="D257" s="262">
        <v>87600000</v>
      </c>
      <c r="E257" s="223">
        <v>69120</v>
      </c>
      <c r="F257" s="223">
        <v>72570</v>
      </c>
      <c r="G257" s="223">
        <v>76200</v>
      </c>
      <c r="H257" s="223">
        <v>80000</v>
      </c>
    </row>
    <row r="258" spans="2:8" s="98" customFormat="1">
      <c r="B258" s="197" t="s">
        <v>606</v>
      </c>
      <c r="C258" s="196" t="s">
        <v>474</v>
      </c>
      <c r="D258" s="262">
        <v>500</v>
      </c>
      <c r="E258" s="223">
        <v>350</v>
      </c>
      <c r="F258" s="223">
        <v>400</v>
      </c>
      <c r="G258" s="223">
        <v>450</v>
      </c>
      <c r="H258" s="223">
        <v>500</v>
      </c>
    </row>
    <row r="259" spans="2:8" s="93" customFormat="1">
      <c r="B259" s="197" t="s">
        <v>607</v>
      </c>
      <c r="C259" s="196" t="s">
        <v>470</v>
      </c>
      <c r="D259" s="262">
        <v>12</v>
      </c>
      <c r="E259" s="262">
        <v>12</v>
      </c>
      <c r="F259" s="262">
        <v>12</v>
      </c>
      <c r="G259" s="262">
        <v>12</v>
      </c>
      <c r="H259" s="262">
        <v>12</v>
      </c>
    </row>
    <row r="260" spans="2:8" s="93" customFormat="1">
      <c r="B260" s="205" t="s">
        <v>507</v>
      </c>
      <c r="C260" s="206" t="s">
        <v>508</v>
      </c>
      <c r="D260" s="207">
        <v>5071900</v>
      </c>
      <c r="E260" s="207">
        <f>+E261+E262</f>
        <v>4632000</v>
      </c>
      <c r="F260" s="208">
        <f t="shared" ref="F260:H260" si="8">+F261+F262</f>
        <v>0</v>
      </c>
      <c r="G260" s="208">
        <f t="shared" si="8"/>
        <v>0</v>
      </c>
      <c r="H260" s="208">
        <f t="shared" si="8"/>
        <v>0</v>
      </c>
    </row>
    <row r="261" spans="2:8" s="93" customFormat="1">
      <c r="B261" s="205" t="s">
        <v>509</v>
      </c>
      <c r="C261" s="206" t="s">
        <v>508</v>
      </c>
      <c r="D261" s="209">
        <f>D260</f>
        <v>5071900</v>
      </c>
      <c r="E261" s="209">
        <f>[2]สังเขป!J31</f>
        <v>4632000</v>
      </c>
      <c r="F261" s="210"/>
      <c r="G261" s="210"/>
      <c r="H261" s="210"/>
    </row>
    <row r="262" spans="2:8" s="94" customFormat="1">
      <c r="B262" s="205" t="s">
        <v>510</v>
      </c>
      <c r="C262" s="206" t="s">
        <v>508</v>
      </c>
      <c r="D262" s="399">
        <v>0</v>
      </c>
      <c r="E262" s="399">
        <v>0</v>
      </c>
      <c r="F262" s="399"/>
      <c r="G262" s="399"/>
      <c r="H262" s="399"/>
    </row>
    <row r="263" spans="2:8" s="94" customFormat="1">
      <c r="B263" s="213"/>
      <c r="C263" s="410"/>
      <c r="D263" s="411"/>
      <c r="E263" s="411"/>
      <c r="F263" s="411"/>
      <c r="G263" s="411"/>
      <c r="H263" s="411"/>
    </row>
    <row r="264" spans="2:8" s="94" customFormat="1">
      <c r="B264" s="191" t="s">
        <v>608</v>
      </c>
      <c r="C264" s="192"/>
      <c r="D264" s="193"/>
      <c r="E264" s="193"/>
      <c r="F264" s="193"/>
      <c r="G264" s="193"/>
      <c r="H264" s="193"/>
    </row>
    <row r="265" spans="2:8" s="94" customFormat="1" ht="23.1" customHeight="1">
      <c r="B265" s="469" t="s">
        <v>1320</v>
      </c>
      <c r="C265" s="461"/>
      <c r="D265" s="461"/>
      <c r="E265" s="461"/>
      <c r="F265" s="461"/>
      <c r="G265" s="461"/>
      <c r="H265" s="461"/>
    </row>
    <row r="266" spans="2:8" s="94" customFormat="1" ht="23.1" customHeight="1">
      <c r="B266" s="450" t="s">
        <v>1321</v>
      </c>
      <c r="C266" s="450"/>
      <c r="D266" s="450"/>
      <c r="E266" s="450"/>
      <c r="F266" s="450"/>
      <c r="G266" s="450"/>
      <c r="H266" s="450"/>
    </row>
    <row r="267" spans="2:8" s="94" customFormat="1" ht="23.1" customHeight="1">
      <c r="B267" s="450" t="s">
        <v>1322</v>
      </c>
      <c r="C267" s="450"/>
      <c r="D267" s="450"/>
      <c r="E267" s="450"/>
      <c r="F267" s="450"/>
      <c r="G267" s="450"/>
      <c r="H267" s="450"/>
    </row>
    <row r="268" spans="2:8" s="94" customFormat="1">
      <c r="B268" s="450" t="s">
        <v>1004</v>
      </c>
      <c r="C268" s="450"/>
      <c r="D268" s="450"/>
      <c r="E268" s="450"/>
      <c r="F268" s="450"/>
      <c r="G268" s="450"/>
      <c r="H268" s="450"/>
    </row>
    <row r="269" spans="2:8" s="94" customFormat="1">
      <c r="B269" s="194"/>
      <c r="C269" s="194"/>
      <c r="D269" s="194"/>
      <c r="E269" s="194"/>
      <c r="F269" s="194"/>
      <c r="G269" s="194"/>
      <c r="H269" s="194"/>
    </row>
    <row r="270" spans="2:8" s="94" customFormat="1">
      <c r="B270" s="194"/>
      <c r="C270" s="194"/>
      <c r="D270" s="194"/>
      <c r="E270" s="194"/>
      <c r="F270" s="194"/>
      <c r="G270" s="194"/>
      <c r="H270" s="194"/>
    </row>
    <row r="271" spans="2:8" s="96" customFormat="1">
      <c r="B271" s="457" t="s">
        <v>512</v>
      </c>
      <c r="C271" s="458" t="s">
        <v>513</v>
      </c>
      <c r="D271" s="458"/>
      <c r="E271" s="458"/>
      <c r="F271" s="458"/>
      <c r="G271" s="458"/>
      <c r="H271" s="458"/>
    </row>
    <row r="272" spans="2:8" s="96" customFormat="1">
      <c r="B272" s="457"/>
      <c r="C272" s="196" t="s">
        <v>464</v>
      </c>
      <c r="D272" s="398" t="s">
        <v>502</v>
      </c>
      <c r="E272" s="398" t="s">
        <v>503</v>
      </c>
      <c r="F272" s="187" t="s">
        <v>504</v>
      </c>
      <c r="G272" s="187" t="s">
        <v>505</v>
      </c>
      <c r="H272" s="187" t="s">
        <v>506</v>
      </c>
    </row>
    <row r="273" spans="2:8" s="94" customFormat="1">
      <c r="B273" s="197" t="s">
        <v>609</v>
      </c>
      <c r="C273" s="196" t="s">
        <v>466</v>
      </c>
      <c r="D273" s="262">
        <v>21</v>
      </c>
      <c r="E273" s="262">
        <v>23</v>
      </c>
      <c r="F273" s="262">
        <v>23</v>
      </c>
      <c r="G273" s="262">
        <v>23</v>
      </c>
      <c r="H273" s="262">
        <v>23</v>
      </c>
    </row>
    <row r="274" spans="2:8" s="94" customFormat="1">
      <c r="B274" s="197" t="s">
        <v>325</v>
      </c>
      <c r="C274" s="196" t="s">
        <v>1486</v>
      </c>
      <c r="D274" s="262">
        <v>7</v>
      </c>
      <c r="E274" s="223">
        <v>100</v>
      </c>
      <c r="F274" s="223">
        <v>80</v>
      </c>
      <c r="G274" s="223">
        <v>70</v>
      </c>
      <c r="H274" s="223">
        <v>70</v>
      </c>
    </row>
    <row r="275" spans="2:8" s="94" customFormat="1">
      <c r="B275" s="221" t="s">
        <v>611</v>
      </c>
      <c r="C275" s="199" t="s">
        <v>612</v>
      </c>
      <c r="D275" s="427" t="s">
        <v>613</v>
      </c>
      <c r="E275" s="224" t="s">
        <v>613</v>
      </c>
      <c r="F275" s="224" t="s">
        <v>613</v>
      </c>
      <c r="G275" s="224" t="s">
        <v>613</v>
      </c>
      <c r="H275" s="224" t="s">
        <v>613</v>
      </c>
    </row>
    <row r="276" spans="2:8" s="94" customFormat="1">
      <c r="B276" s="222" t="s">
        <v>614</v>
      </c>
      <c r="C276" s="187"/>
      <c r="D276" s="285"/>
      <c r="E276" s="225"/>
      <c r="F276" s="225"/>
      <c r="G276" s="225"/>
      <c r="H276" s="225"/>
    </row>
    <row r="277" spans="2:8" s="93" customFormat="1">
      <c r="B277" s="198" t="s">
        <v>615</v>
      </c>
      <c r="C277" s="199" t="s">
        <v>612</v>
      </c>
      <c r="D277" s="427" t="s">
        <v>613</v>
      </c>
      <c r="E277" s="224">
        <v>0</v>
      </c>
      <c r="F277" s="224">
        <v>0</v>
      </c>
      <c r="G277" s="224">
        <v>0</v>
      </c>
      <c r="H277" s="224">
        <v>0</v>
      </c>
    </row>
    <row r="278" spans="2:8" s="93" customFormat="1">
      <c r="B278" s="201" t="s">
        <v>1582</v>
      </c>
      <c r="C278" s="187"/>
      <c r="D278" s="285"/>
      <c r="E278" s="285"/>
      <c r="F278" s="285"/>
      <c r="G278" s="285"/>
      <c r="H278" s="285"/>
    </row>
    <row r="279" spans="2:8" s="93" customFormat="1">
      <c r="B279" s="205" t="s">
        <v>507</v>
      </c>
      <c r="C279" s="206" t="s">
        <v>508</v>
      </c>
      <c r="D279" s="207">
        <v>1078170</v>
      </c>
      <c r="E279" s="207">
        <f>+E280+E281</f>
        <v>3138510</v>
      </c>
      <c r="F279" s="208">
        <f t="shared" ref="F279:H279" si="9">+F280+F281</f>
        <v>0</v>
      </c>
      <c r="G279" s="208">
        <f t="shared" si="9"/>
        <v>0</v>
      </c>
      <c r="H279" s="208">
        <f t="shared" si="9"/>
        <v>0</v>
      </c>
    </row>
    <row r="280" spans="2:8" s="93" customFormat="1">
      <c r="B280" s="205" t="s">
        <v>509</v>
      </c>
      <c r="C280" s="206" t="s">
        <v>508</v>
      </c>
      <c r="D280" s="209">
        <f>D279</f>
        <v>1078170</v>
      </c>
      <c r="E280" s="209">
        <f>[2]สังเขป!J32</f>
        <v>3138510</v>
      </c>
      <c r="F280" s="210"/>
      <c r="G280" s="210"/>
      <c r="H280" s="210"/>
    </row>
    <row r="281" spans="2:8" s="94" customFormat="1">
      <c r="B281" s="205" t="s">
        <v>510</v>
      </c>
      <c r="C281" s="206" t="s">
        <v>508</v>
      </c>
      <c r="D281" s="399">
        <v>0</v>
      </c>
      <c r="E281" s="399">
        <v>0</v>
      </c>
      <c r="F281" s="399"/>
      <c r="G281" s="399"/>
      <c r="H281" s="399"/>
    </row>
    <row r="282" spans="2:8" s="94" customFormat="1">
      <c r="B282" s="213"/>
      <c r="C282" s="410"/>
      <c r="D282" s="411"/>
      <c r="E282" s="411"/>
      <c r="F282" s="411"/>
      <c r="G282" s="411"/>
      <c r="H282" s="411"/>
    </row>
    <row r="283" spans="2:8" s="94" customFormat="1">
      <c r="B283" s="191" t="s">
        <v>617</v>
      </c>
      <c r="C283" s="192"/>
      <c r="D283" s="193"/>
      <c r="E283" s="193"/>
      <c r="F283" s="193"/>
      <c r="G283" s="193"/>
      <c r="H283" s="193"/>
    </row>
    <row r="284" spans="2:8" s="94" customFormat="1" ht="23.1" customHeight="1">
      <c r="B284" s="461" t="s">
        <v>1104</v>
      </c>
      <c r="C284" s="461"/>
      <c r="D284" s="461"/>
      <c r="E284" s="461"/>
      <c r="F284" s="461"/>
      <c r="G284" s="461"/>
      <c r="H284" s="461"/>
    </row>
    <row r="285" spans="2:8" s="94" customFormat="1" ht="23.1" customHeight="1">
      <c r="B285" s="450" t="s">
        <v>1105</v>
      </c>
      <c r="C285" s="450"/>
      <c r="D285" s="450"/>
      <c r="E285" s="450"/>
      <c r="F285" s="450"/>
      <c r="G285" s="450"/>
      <c r="H285" s="450"/>
    </row>
    <row r="286" spans="2:8" s="94" customFormat="1" ht="23.1" customHeight="1">
      <c r="B286" s="450" t="s">
        <v>1107</v>
      </c>
      <c r="C286" s="450"/>
      <c r="D286" s="450"/>
      <c r="E286" s="450"/>
      <c r="F286" s="450"/>
      <c r="G286" s="450"/>
      <c r="H286" s="450"/>
    </row>
    <row r="287" spans="2:8" s="94" customFormat="1" ht="23.1" customHeight="1">
      <c r="B287" s="450" t="s">
        <v>1108</v>
      </c>
      <c r="C287" s="450"/>
      <c r="D287" s="450"/>
      <c r="E287" s="450"/>
      <c r="F287" s="450"/>
      <c r="G287" s="450"/>
      <c r="H287" s="450"/>
    </row>
    <row r="288" spans="2:8" s="94" customFormat="1">
      <c r="B288" s="450" t="s">
        <v>1005</v>
      </c>
      <c r="C288" s="450"/>
      <c r="D288" s="450"/>
      <c r="E288" s="450"/>
      <c r="F288" s="450"/>
      <c r="G288" s="450"/>
      <c r="H288" s="450"/>
    </row>
    <row r="289" spans="2:11" s="94" customFormat="1">
      <c r="B289" s="194"/>
      <c r="C289" s="194"/>
      <c r="D289" s="194"/>
      <c r="E289" s="194"/>
      <c r="F289" s="194"/>
      <c r="G289" s="194"/>
      <c r="H289" s="194"/>
    </row>
    <row r="290" spans="2:11" s="96" customFormat="1">
      <c r="B290" s="457" t="s">
        <v>512</v>
      </c>
      <c r="C290" s="458" t="s">
        <v>513</v>
      </c>
      <c r="D290" s="458"/>
      <c r="E290" s="458"/>
      <c r="F290" s="458"/>
      <c r="G290" s="458"/>
      <c r="H290" s="458"/>
    </row>
    <row r="291" spans="2:11" s="96" customFormat="1">
      <c r="B291" s="457"/>
      <c r="C291" s="196" t="s">
        <v>464</v>
      </c>
      <c r="D291" s="398" t="s">
        <v>502</v>
      </c>
      <c r="E291" s="398" t="s">
        <v>503</v>
      </c>
      <c r="F291" s="187" t="s">
        <v>504</v>
      </c>
      <c r="G291" s="187" t="s">
        <v>505</v>
      </c>
      <c r="H291" s="187" t="s">
        <v>506</v>
      </c>
    </row>
    <row r="292" spans="2:11" s="94" customFormat="1">
      <c r="B292" s="197" t="s">
        <v>618</v>
      </c>
      <c r="C292" s="196" t="s">
        <v>531</v>
      </c>
      <c r="D292" s="263" t="s">
        <v>620</v>
      </c>
      <c r="E292" s="223">
        <v>32</v>
      </c>
      <c r="F292" s="223">
        <v>32</v>
      </c>
      <c r="G292" s="223">
        <v>32</v>
      </c>
      <c r="H292" s="223">
        <v>32</v>
      </c>
    </row>
    <row r="293" spans="2:11" s="94" customFormat="1" ht="24" customHeight="1">
      <c r="B293" s="198" t="s">
        <v>621</v>
      </c>
      <c r="C293" s="199" t="s">
        <v>657</v>
      </c>
      <c r="D293" s="214">
        <v>0</v>
      </c>
      <c r="E293" s="216">
        <v>0</v>
      </c>
      <c r="F293" s="216">
        <v>0</v>
      </c>
      <c r="G293" s="216">
        <v>0</v>
      </c>
      <c r="H293" s="216">
        <v>0</v>
      </c>
    </row>
    <row r="294" spans="2:11" s="94" customFormat="1">
      <c r="B294" s="201" t="s">
        <v>623</v>
      </c>
      <c r="C294" s="187"/>
      <c r="D294" s="215"/>
      <c r="E294" s="215"/>
      <c r="F294" s="215"/>
      <c r="G294" s="215"/>
      <c r="H294" s="215"/>
    </row>
    <row r="295" spans="2:11" s="94" customFormat="1" ht="23.1" customHeight="1">
      <c r="B295" s="198" t="s">
        <v>624</v>
      </c>
      <c r="C295" s="199" t="s">
        <v>625</v>
      </c>
      <c r="D295" s="200">
        <v>320</v>
      </c>
      <c r="E295" s="200">
        <v>300</v>
      </c>
      <c r="F295" s="200">
        <v>280</v>
      </c>
      <c r="G295" s="200">
        <v>260</v>
      </c>
      <c r="H295" s="200">
        <v>260</v>
      </c>
    </row>
    <row r="296" spans="2:11" s="94" customFormat="1">
      <c r="B296" s="218" t="s">
        <v>626</v>
      </c>
      <c r="C296" s="219"/>
      <c r="D296" s="260"/>
      <c r="E296" s="260"/>
      <c r="F296" s="260"/>
      <c r="G296" s="260"/>
      <c r="H296" s="260"/>
    </row>
    <row r="297" spans="2:11" s="94" customFormat="1">
      <c r="B297" s="221" t="s">
        <v>627</v>
      </c>
      <c r="C297" s="199" t="s">
        <v>657</v>
      </c>
      <c r="D297" s="224" t="s">
        <v>628</v>
      </c>
      <c r="E297" s="216">
        <v>13</v>
      </c>
      <c r="F297" s="216">
        <v>13</v>
      </c>
      <c r="G297" s="216">
        <v>13</v>
      </c>
      <c r="H297" s="216">
        <v>13</v>
      </c>
    </row>
    <row r="298" spans="2:11" s="94" customFormat="1">
      <c r="B298" s="222" t="s">
        <v>629</v>
      </c>
      <c r="C298" s="187"/>
      <c r="D298" s="225"/>
      <c r="E298" s="225"/>
      <c r="F298" s="225"/>
      <c r="G298" s="225"/>
      <c r="H298" s="225"/>
    </row>
    <row r="299" spans="2:11" s="94" customFormat="1">
      <c r="B299" s="201" t="s">
        <v>630</v>
      </c>
      <c r="C299" s="345" t="s">
        <v>619</v>
      </c>
      <c r="D299" s="285" t="s">
        <v>631</v>
      </c>
      <c r="E299" s="428" t="s">
        <v>1487</v>
      </c>
      <c r="F299" s="428" t="s">
        <v>1487</v>
      </c>
      <c r="G299" s="428" t="s">
        <v>1487</v>
      </c>
      <c r="H299" s="428" t="s">
        <v>1487</v>
      </c>
    </row>
    <row r="300" spans="2:11" s="93" customFormat="1" ht="36">
      <c r="B300" s="197" t="s">
        <v>632</v>
      </c>
      <c r="C300" s="350" t="s">
        <v>619</v>
      </c>
      <c r="D300" s="226" t="s">
        <v>633</v>
      </c>
      <c r="E300" s="428" t="s">
        <v>1488</v>
      </c>
      <c r="F300" s="428" t="s">
        <v>1488</v>
      </c>
      <c r="G300" s="428" t="s">
        <v>1488</v>
      </c>
      <c r="H300" s="428" t="s">
        <v>1488</v>
      </c>
      <c r="K300" s="94"/>
    </row>
    <row r="301" spans="2:11" s="93" customFormat="1">
      <c r="B301" s="205" t="s">
        <v>507</v>
      </c>
      <c r="C301" s="206" t="s">
        <v>508</v>
      </c>
      <c r="D301" s="207">
        <v>1514240</v>
      </c>
      <c r="E301" s="207">
        <f>+E302+E303</f>
        <v>127400</v>
      </c>
      <c r="F301" s="208">
        <f t="shared" ref="F301:H301" si="10">+F302+F303</f>
        <v>0</v>
      </c>
      <c r="G301" s="208">
        <f t="shared" si="10"/>
        <v>0</v>
      </c>
      <c r="H301" s="208">
        <f t="shared" si="10"/>
        <v>0</v>
      </c>
    </row>
    <row r="302" spans="2:11" s="93" customFormat="1">
      <c r="B302" s="205" t="s">
        <v>509</v>
      </c>
      <c r="C302" s="206" t="s">
        <v>508</v>
      </c>
      <c r="D302" s="209">
        <f>D301</f>
        <v>1514240</v>
      </c>
      <c r="E302" s="209">
        <f>[2]สังเขป!J33</f>
        <v>127400</v>
      </c>
      <c r="F302" s="210"/>
      <c r="G302" s="210"/>
      <c r="H302" s="210"/>
    </row>
    <row r="303" spans="2:11" s="93" customFormat="1">
      <c r="B303" s="205" t="s">
        <v>510</v>
      </c>
      <c r="C303" s="206" t="s">
        <v>508</v>
      </c>
      <c r="D303" s="399">
        <v>0</v>
      </c>
      <c r="E303" s="399">
        <v>0</v>
      </c>
      <c r="F303" s="399"/>
      <c r="G303" s="399"/>
      <c r="H303" s="399"/>
    </row>
    <row r="304" spans="2:11" s="93" customFormat="1">
      <c r="B304" s="213"/>
      <c r="C304" s="410"/>
      <c r="D304" s="411"/>
      <c r="E304" s="411"/>
      <c r="F304" s="411"/>
      <c r="G304" s="411"/>
      <c r="H304" s="411"/>
    </row>
    <row r="305" spans="2:8" s="93" customFormat="1">
      <c r="B305" s="213"/>
      <c r="C305" s="410"/>
      <c r="D305" s="411"/>
      <c r="E305" s="411"/>
      <c r="F305" s="411"/>
      <c r="G305" s="411"/>
      <c r="H305" s="411"/>
    </row>
    <row r="306" spans="2:8" s="93" customFormat="1">
      <c r="B306" s="213"/>
      <c r="C306" s="410"/>
      <c r="D306" s="411"/>
      <c r="E306" s="411"/>
      <c r="F306" s="411"/>
      <c r="G306" s="411"/>
      <c r="H306" s="411"/>
    </row>
    <row r="307" spans="2:8" s="94" customFormat="1">
      <c r="B307" s="191" t="s">
        <v>634</v>
      </c>
      <c r="C307" s="192"/>
      <c r="D307" s="193"/>
      <c r="E307" s="193"/>
      <c r="F307" s="193"/>
      <c r="G307" s="193"/>
      <c r="H307" s="193"/>
    </row>
    <row r="308" spans="2:8" s="94" customFormat="1" ht="23.1" customHeight="1">
      <c r="B308" s="461" t="s">
        <v>1323</v>
      </c>
      <c r="C308" s="461"/>
      <c r="D308" s="461"/>
      <c r="E308" s="461"/>
      <c r="F308" s="461"/>
      <c r="G308" s="461"/>
      <c r="H308" s="461"/>
    </row>
    <row r="309" spans="2:8" s="94" customFormat="1" ht="23.1" customHeight="1">
      <c r="B309" s="459" t="s">
        <v>1321</v>
      </c>
      <c r="C309" s="459"/>
      <c r="D309" s="459"/>
      <c r="E309" s="459"/>
      <c r="F309" s="459"/>
      <c r="G309" s="459"/>
      <c r="H309" s="459"/>
    </row>
    <row r="310" spans="2:8" s="94" customFormat="1" ht="23.1" customHeight="1">
      <c r="B310" s="459" t="s">
        <v>1324</v>
      </c>
      <c r="C310" s="459"/>
      <c r="D310" s="459"/>
      <c r="E310" s="459"/>
      <c r="F310" s="459"/>
      <c r="G310" s="459"/>
      <c r="H310" s="459"/>
    </row>
    <row r="311" spans="2:8" s="94" customFormat="1" ht="21" customHeight="1">
      <c r="B311" s="450" t="s">
        <v>1006</v>
      </c>
      <c r="C311" s="450"/>
      <c r="D311" s="450"/>
      <c r="E311" s="450"/>
      <c r="F311" s="450"/>
      <c r="G311" s="450"/>
      <c r="H311" s="450"/>
    </row>
    <row r="312" spans="2:8" s="94" customFormat="1">
      <c r="B312" s="194"/>
      <c r="C312" s="194"/>
      <c r="D312" s="194"/>
      <c r="E312" s="194"/>
      <c r="F312" s="194"/>
      <c r="G312" s="194"/>
      <c r="H312" s="194"/>
    </row>
    <row r="313" spans="2:8" s="96" customFormat="1">
      <c r="B313" s="457" t="s">
        <v>512</v>
      </c>
      <c r="C313" s="458" t="s">
        <v>513</v>
      </c>
      <c r="D313" s="458"/>
      <c r="E313" s="458"/>
      <c r="F313" s="458"/>
      <c r="G313" s="458"/>
      <c r="H313" s="458"/>
    </row>
    <row r="314" spans="2:8" s="96" customFormat="1">
      <c r="B314" s="457"/>
      <c r="C314" s="196" t="s">
        <v>464</v>
      </c>
      <c r="D314" s="398" t="s">
        <v>502</v>
      </c>
      <c r="E314" s="398" t="s">
        <v>503</v>
      </c>
      <c r="F314" s="187" t="s">
        <v>504</v>
      </c>
      <c r="G314" s="187" t="s">
        <v>505</v>
      </c>
      <c r="H314" s="187" t="s">
        <v>506</v>
      </c>
    </row>
    <row r="315" spans="2:8" s="94" customFormat="1">
      <c r="B315" s="261" t="s">
        <v>635</v>
      </c>
      <c r="C315" s="196" t="s">
        <v>466</v>
      </c>
      <c r="D315" s="262">
        <v>580</v>
      </c>
      <c r="E315" s="262">
        <v>530</v>
      </c>
      <c r="F315" s="262">
        <v>510</v>
      </c>
      <c r="G315" s="262">
        <v>500</v>
      </c>
      <c r="H315" s="262">
        <v>500</v>
      </c>
    </row>
    <row r="316" spans="2:8" s="94" customFormat="1">
      <c r="B316" s="261" t="s">
        <v>636</v>
      </c>
      <c r="C316" s="196" t="s">
        <v>637</v>
      </c>
      <c r="D316" s="262">
        <v>12</v>
      </c>
      <c r="E316" s="262">
        <v>12</v>
      </c>
      <c r="F316" s="262">
        <v>12</v>
      </c>
      <c r="G316" s="262">
        <v>12</v>
      </c>
      <c r="H316" s="262">
        <v>12</v>
      </c>
    </row>
    <row r="317" spans="2:8" s="93" customFormat="1" ht="21" customHeight="1">
      <c r="B317" s="198" t="s">
        <v>638</v>
      </c>
      <c r="C317" s="199" t="s">
        <v>96</v>
      </c>
      <c r="D317" s="214">
        <v>25</v>
      </c>
      <c r="E317" s="214">
        <v>30</v>
      </c>
      <c r="F317" s="214">
        <v>30</v>
      </c>
      <c r="G317" s="214">
        <v>30</v>
      </c>
      <c r="H317" s="214">
        <v>30</v>
      </c>
    </row>
    <row r="318" spans="2:8" s="93" customFormat="1" ht="18.899999999999999" customHeight="1">
      <c r="B318" s="201" t="s">
        <v>639</v>
      </c>
      <c r="C318" s="187"/>
      <c r="D318" s="215"/>
      <c r="E318" s="215"/>
      <c r="F318" s="215"/>
      <c r="G318" s="215"/>
      <c r="H318" s="215"/>
    </row>
    <row r="319" spans="2:8" s="93" customFormat="1">
      <c r="B319" s="205" t="s">
        <v>507</v>
      </c>
      <c r="C319" s="206" t="s">
        <v>508</v>
      </c>
      <c r="D319" s="207">
        <v>1224080</v>
      </c>
      <c r="E319" s="207">
        <f>+E320+E321</f>
        <v>1881300</v>
      </c>
      <c r="F319" s="208">
        <f t="shared" ref="F319:H319" si="11">+F320+F321</f>
        <v>0</v>
      </c>
      <c r="G319" s="208">
        <f t="shared" si="11"/>
        <v>0</v>
      </c>
      <c r="H319" s="208">
        <f t="shared" si="11"/>
        <v>0</v>
      </c>
    </row>
    <row r="320" spans="2:8" s="93" customFormat="1">
      <c r="B320" s="205" t="s">
        <v>509</v>
      </c>
      <c r="C320" s="206" t="s">
        <v>508</v>
      </c>
      <c r="D320" s="209">
        <f>D319</f>
        <v>1224080</v>
      </c>
      <c r="E320" s="209">
        <f>[2]สังเขป!J34</f>
        <v>1881300</v>
      </c>
      <c r="F320" s="210"/>
      <c r="G320" s="210"/>
      <c r="H320" s="210"/>
    </row>
    <row r="321" spans="2:8" s="93" customFormat="1">
      <c r="B321" s="205" t="s">
        <v>510</v>
      </c>
      <c r="C321" s="206" t="s">
        <v>508</v>
      </c>
      <c r="D321" s="399">
        <v>0</v>
      </c>
      <c r="E321" s="399">
        <v>0</v>
      </c>
      <c r="F321" s="399"/>
      <c r="G321" s="399"/>
      <c r="H321" s="399"/>
    </row>
    <row r="322" spans="2:8" s="93" customFormat="1">
      <c r="B322" s="213"/>
      <c r="C322" s="410"/>
      <c r="D322" s="411"/>
      <c r="E322" s="411"/>
      <c r="F322" s="411"/>
      <c r="G322" s="411"/>
      <c r="H322" s="411"/>
    </row>
    <row r="323" spans="2:8" s="94" customFormat="1">
      <c r="B323" s="191" t="s">
        <v>640</v>
      </c>
      <c r="C323" s="192"/>
      <c r="D323" s="193"/>
      <c r="E323" s="193"/>
      <c r="F323" s="193"/>
      <c r="G323" s="191"/>
      <c r="H323" s="193"/>
    </row>
    <row r="324" spans="2:8" s="94" customFormat="1" ht="23.1" customHeight="1">
      <c r="B324" s="461" t="s">
        <v>1109</v>
      </c>
      <c r="C324" s="461"/>
      <c r="D324" s="461"/>
      <c r="E324" s="461"/>
      <c r="F324" s="461"/>
      <c r="G324" s="461"/>
      <c r="H324" s="461"/>
    </row>
    <row r="325" spans="2:8" s="94" customFormat="1" ht="23.1" customHeight="1">
      <c r="B325" s="450" t="s">
        <v>1110</v>
      </c>
      <c r="C325" s="450"/>
      <c r="D325" s="450"/>
      <c r="E325" s="450"/>
      <c r="F325" s="450"/>
      <c r="G325" s="450"/>
      <c r="H325" s="450"/>
    </row>
    <row r="326" spans="2:8" s="94" customFormat="1" ht="23.1" customHeight="1">
      <c r="B326" s="450" t="s">
        <v>1111</v>
      </c>
      <c r="C326" s="450"/>
      <c r="D326" s="450"/>
      <c r="E326" s="450"/>
      <c r="F326" s="450"/>
      <c r="G326" s="450"/>
      <c r="H326" s="450"/>
    </row>
    <row r="327" spans="2:8" s="94" customFormat="1" ht="23.1" customHeight="1">
      <c r="B327" s="460" t="s">
        <v>1112</v>
      </c>
      <c r="C327" s="450"/>
      <c r="D327" s="450"/>
      <c r="E327" s="450"/>
      <c r="F327" s="450"/>
      <c r="G327" s="450"/>
      <c r="H327" s="450"/>
    </row>
    <row r="328" spans="2:8" s="94" customFormat="1" ht="23.1" customHeight="1">
      <c r="B328" s="450" t="s">
        <v>1113</v>
      </c>
      <c r="C328" s="450"/>
      <c r="D328" s="450"/>
      <c r="E328" s="450"/>
      <c r="F328" s="450"/>
      <c r="G328" s="450"/>
      <c r="H328" s="450"/>
    </row>
    <row r="329" spans="2:8" s="94" customFormat="1" ht="22.5" customHeight="1">
      <c r="B329" s="194"/>
      <c r="C329" s="194"/>
      <c r="D329" s="194"/>
      <c r="E329" s="194"/>
      <c r="F329" s="194"/>
      <c r="G329" s="194"/>
      <c r="H329" s="194"/>
    </row>
    <row r="330" spans="2:8" s="96" customFormat="1">
      <c r="B330" s="457" t="s">
        <v>512</v>
      </c>
      <c r="C330" s="458" t="s">
        <v>513</v>
      </c>
      <c r="D330" s="458"/>
      <c r="E330" s="458"/>
      <c r="F330" s="458"/>
      <c r="G330" s="458"/>
      <c r="H330" s="458"/>
    </row>
    <row r="331" spans="2:8" s="96" customFormat="1">
      <c r="B331" s="457"/>
      <c r="C331" s="196" t="s">
        <v>464</v>
      </c>
      <c r="D331" s="398" t="s">
        <v>502</v>
      </c>
      <c r="E331" s="398" t="s">
        <v>503</v>
      </c>
      <c r="F331" s="187" t="s">
        <v>504</v>
      </c>
      <c r="G331" s="187" t="s">
        <v>505</v>
      </c>
      <c r="H331" s="187" t="s">
        <v>506</v>
      </c>
    </row>
    <row r="332" spans="2:8" s="94" customFormat="1">
      <c r="B332" s="335" t="s">
        <v>1489</v>
      </c>
      <c r="C332" s="199" t="s">
        <v>474</v>
      </c>
      <c r="D332" s="214">
        <v>170</v>
      </c>
      <c r="E332" s="214">
        <v>185</v>
      </c>
      <c r="F332" s="214">
        <v>170</v>
      </c>
      <c r="G332" s="214">
        <v>170</v>
      </c>
      <c r="H332" s="214">
        <v>170</v>
      </c>
    </row>
    <row r="333" spans="2:8" s="94" customFormat="1">
      <c r="B333" s="429" t="s">
        <v>1490</v>
      </c>
      <c r="C333" s="187"/>
      <c r="D333" s="215"/>
      <c r="E333" s="215"/>
      <c r="F333" s="215"/>
      <c r="G333" s="215"/>
      <c r="H333" s="215"/>
    </row>
    <row r="334" spans="2:8" s="94" customFormat="1" ht="23.1" customHeight="1">
      <c r="B334" s="198" t="s">
        <v>643</v>
      </c>
      <c r="C334" s="199" t="s">
        <v>644</v>
      </c>
      <c r="D334" s="216">
        <v>75</v>
      </c>
      <c r="E334" s="216">
        <v>85</v>
      </c>
      <c r="F334" s="216">
        <v>95</v>
      </c>
      <c r="G334" s="216">
        <v>105</v>
      </c>
      <c r="H334" s="216">
        <v>110</v>
      </c>
    </row>
    <row r="335" spans="2:8" s="94" customFormat="1" ht="23.1" customHeight="1">
      <c r="B335" s="201" t="s">
        <v>645</v>
      </c>
      <c r="C335" s="187"/>
      <c r="D335" s="217"/>
      <c r="E335" s="217"/>
      <c r="F335" s="217"/>
      <c r="G335" s="217"/>
      <c r="H335" s="217"/>
    </row>
    <row r="336" spans="2:8" s="94" customFormat="1">
      <c r="B336" s="198" t="s">
        <v>646</v>
      </c>
      <c r="C336" s="199" t="s">
        <v>474</v>
      </c>
      <c r="D336" s="214">
        <v>47</v>
      </c>
      <c r="E336" s="214">
        <v>50</v>
      </c>
      <c r="F336" s="214">
        <v>60</v>
      </c>
      <c r="G336" s="214">
        <v>50</v>
      </c>
      <c r="H336" s="214">
        <v>50</v>
      </c>
    </row>
    <row r="337" spans="2:8" s="94" customFormat="1">
      <c r="B337" s="201" t="s">
        <v>647</v>
      </c>
      <c r="C337" s="187"/>
      <c r="D337" s="215"/>
      <c r="E337" s="215"/>
      <c r="F337" s="215"/>
      <c r="G337" s="215"/>
      <c r="H337" s="215"/>
    </row>
    <row r="338" spans="2:8" s="94" customFormat="1">
      <c r="B338" s="198" t="s">
        <v>648</v>
      </c>
      <c r="C338" s="199" t="s">
        <v>474</v>
      </c>
      <c r="D338" s="214">
        <f>10+10</f>
        <v>20</v>
      </c>
      <c r="E338" s="214">
        <f>15+12</f>
        <v>27</v>
      </c>
      <c r="F338" s="214">
        <f>15+15</f>
        <v>30</v>
      </c>
      <c r="G338" s="214">
        <f>20+18</f>
        <v>38</v>
      </c>
      <c r="H338" s="214">
        <v>38</v>
      </c>
    </row>
    <row r="339" spans="2:8" s="94" customFormat="1">
      <c r="B339" s="218" t="s">
        <v>649</v>
      </c>
      <c r="C339" s="219"/>
      <c r="D339" s="260"/>
      <c r="E339" s="260"/>
      <c r="F339" s="260"/>
      <c r="G339" s="260"/>
      <c r="H339" s="260"/>
    </row>
    <row r="340" spans="2:8" s="94" customFormat="1">
      <c r="B340" s="218" t="s">
        <v>650</v>
      </c>
      <c r="C340" s="219"/>
      <c r="D340" s="260"/>
      <c r="E340" s="260"/>
      <c r="F340" s="260"/>
      <c r="G340" s="260"/>
      <c r="H340" s="260"/>
    </row>
    <row r="341" spans="2:8" s="94" customFormat="1" ht="24" customHeight="1">
      <c r="B341" s="198" t="s">
        <v>1491</v>
      </c>
      <c r="C341" s="199" t="s">
        <v>470</v>
      </c>
      <c r="D341" s="214">
        <v>45</v>
      </c>
      <c r="E341" s="214">
        <v>50</v>
      </c>
      <c r="F341" s="214">
        <v>60</v>
      </c>
      <c r="G341" s="214">
        <v>60</v>
      </c>
      <c r="H341" s="214">
        <v>70</v>
      </c>
    </row>
    <row r="342" spans="2:8" s="94" customFormat="1">
      <c r="B342" s="201" t="s">
        <v>1492</v>
      </c>
      <c r="C342" s="187"/>
      <c r="D342" s="215"/>
      <c r="E342" s="215"/>
      <c r="F342" s="215"/>
      <c r="G342" s="215"/>
      <c r="H342" s="215"/>
    </row>
    <row r="343" spans="2:8" s="94" customFormat="1">
      <c r="B343" s="351"/>
      <c r="C343" s="352"/>
      <c r="D343" s="357"/>
      <c r="E343" s="357"/>
      <c r="F343" s="357"/>
      <c r="G343" s="357"/>
      <c r="H343" s="357"/>
    </row>
    <row r="344" spans="2:8" s="94" customFormat="1">
      <c r="B344" s="177"/>
      <c r="C344" s="355"/>
      <c r="D344" s="420"/>
      <c r="E344" s="420"/>
      <c r="F344" s="420"/>
      <c r="G344" s="420"/>
      <c r="H344" s="420"/>
    </row>
    <row r="345" spans="2:8" s="96" customFormat="1">
      <c r="B345" s="457" t="s">
        <v>512</v>
      </c>
      <c r="C345" s="458" t="s">
        <v>513</v>
      </c>
      <c r="D345" s="458"/>
      <c r="E345" s="458"/>
      <c r="F345" s="458"/>
      <c r="G345" s="458"/>
      <c r="H345" s="458"/>
    </row>
    <row r="346" spans="2:8" s="96" customFormat="1">
      <c r="B346" s="457"/>
      <c r="C346" s="196" t="s">
        <v>464</v>
      </c>
      <c r="D346" s="398" t="s">
        <v>502</v>
      </c>
      <c r="E346" s="398" t="s">
        <v>503</v>
      </c>
      <c r="F346" s="187" t="s">
        <v>504</v>
      </c>
      <c r="G346" s="187" t="s">
        <v>505</v>
      </c>
      <c r="H346" s="187" t="s">
        <v>506</v>
      </c>
    </row>
    <row r="347" spans="2:8" s="93" customFormat="1">
      <c r="B347" s="198" t="s">
        <v>653</v>
      </c>
      <c r="C347" s="199" t="s">
        <v>470</v>
      </c>
      <c r="D347" s="214">
        <v>5</v>
      </c>
      <c r="E347" s="214">
        <v>10</v>
      </c>
      <c r="F347" s="214">
        <v>20</v>
      </c>
      <c r="G347" s="214">
        <v>15</v>
      </c>
      <c r="H347" s="214">
        <v>30</v>
      </c>
    </row>
    <row r="348" spans="2:8" s="93" customFormat="1">
      <c r="B348" s="201" t="s">
        <v>641</v>
      </c>
      <c r="C348" s="187"/>
      <c r="D348" s="215"/>
      <c r="E348" s="215"/>
      <c r="F348" s="215"/>
      <c r="G348" s="215"/>
      <c r="H348" s="215"/>
    </row>
    <row r="349" spans="2:8" s="93" customFormat="1">
      <c r="B349" s="205" t="s">
        <v>507</v>
      </c>
      <c r="C349" s="206" t="s">
        <v>508</v>
      </c>
      <c r="D349" s="207">
        <v>3256080</v>
      </c>
      <c r="E349" s="207">
        <f>+E350+E351</f>
        <v>3091000</v>
      </c>
      <c r="F349" s="208">
        <f t="shared" ref="F349:H349" si="12">+F350+F351</f>
        <v>0</v>
      </c>
      <c r="G349" s="208">
        <f t="shared" si="12"/>
        <v>0</v>
      </c>
      <c r="H349" s="208">
        <f t="shared" si="12"/>
        <v>0</v>
      </c>
    </row>
    <row r="350" spans="2:8" s="93" customFormat="1">
      <c r="B350" s="205" t="s">
        <v>509</v>
      </c>
      <c r="C350" s="206" t="s">
        <v>508</v>
      </c>
      <c r="D350" s="209">
        <f>D349</f>
        <v>3256080</v>
      </c>
      <c r="E350" s="209">
        <f>[2]สังเขป!J35</f>
        <v>3091000</v>
      </c>
      <c r="F350" s="210"/>
      <c r="G350" s="210"/>
      <c r="H350" s="210"/>
    </row>
    <row r="351" spans="2:8" s="94" customFormat="1">
      <c r="B351" s="205" t="s">
        <v>510</v>
      </c>
      <c r="C351" s="206" t="s">
        <v>508</v>
      </c>
      <c r="D351" s="399">
        <v>0</v>
      </c>
      <c r="E351" s="399">
        <v>0</v>
      </c>
      <c r="F351" s="399"/>
      <c r="G351" s="399"/>
      <c r="H351" s="399"/>
    </row>
    <row r="352" spans="2:8" s="94" customFormat="1">
      <c r="B352" s="213"/>
      <c r="C352" s="410"/>
      <c r="D352" s="411"/>
      <c r="E352" s="411"/>
      <c r="F352" s="411"/>
      <c r="G352" s="411"/>
      <c r="H352" s="411"/>
    </row>
    <row r="353" spans="2:8" s="94" customFormat="1">
      <c r="B353" s="191" t="s">
        <v>654</v>
      </c>
      <c r="C353" s="192"/>
      <c r="D353" s="193"/>
      <c r="E353" s="193"/>
      <c r="F353" s="193"/>
      <c r="G353" s="193"/>
      <c r="H353" s="193"/>
    </row>
    <row r="354" spans="2:8" s="94" customFormat="1" ht="23.1" customHeight="1">
      <c r="B354" s="461" t="s">
        <v>1325</v>
      </c>
      <c r="C354" s="461"/>
      <c r="D354" s="461"/>
      <c r="E354" s="461"/>
      <c r="F354" s="461"/>
      <c r="G354" s="461"/>
      <c r="H354" s="461"/>
    </row>
    <row r="355" spans="2:8" s="94" customFormat="1" ht="23.1" customHeight="1">
      <c r="B355" s="450" t="s">
        <v>1326</v>
      </c>
      <c r="C355" s="450"/>
      <c r="D355" s="450"/>
      <c r="E355" s="450"/>
      <c r="F355" s="450"/>
      <c r="G355" s="450"/>
      <c r="H355" s="450"/>
    </row>
    <row r="356" spans="2:8" s="94" customFormat="1" ht="23.1" customHeight="1">
      <c r="B356" s="450" t="s">
        <v>1604</v>
      </c>
      <c r="C356" s="450"/>
      <c r="D356" s="450"/>
      <c r="E356" s="450"/>
      <c r="F356" s="450"/>
      <c r="G356" s="450"/>
      <c r="H356" s="450"/>
    </row>
    <row r="357" spans="2:8" s="94" customFormat="1" ht="23.1" customHeight="1">
      <c r="B357" s="450" t="s">
        <v>1126</v>
      </c>
      <c r="C357" s="450"/>
      <c r="D357" s="450"/>
      <c r="E357" s="450"/>
      <c r="F357" s="450"/>
      <c r="G357" s="450"/>
      <c r="H357" s="450"/>
    </row>
    <row r="358" spans="2:8" s="94" customFormat="1" ht="23.1" customHeight="1">
      <c r="B358" s="194"/>
      <c r="C358" s="194"/>
      <c r="D358" s="194"/>
      <c r="E358" s="194"/>
      <c r="F358" s="194"/>
      <c r="G358" s="194"/>
      <c r="H358" s="194"/>
    </row>
    <row r="359" spans="2:8" s="96" customFormat="1">
      <c r="B359" s="457" t="s">
        <v>512</v>
      </c>
      <c r="C359" s="458" t="s">
        <v>513</v>
      </c>
      <c r="D359" s="458"/>
      <c r="E359" s="458"/>
      <c r="F359" s="458"/>
      <c r="G359" s="458"/>
      <c r="H359" s="458"/>
    </row>
    <row r="360" spans="2:8" s="96" customFormat="1">
      <c r="B360" s="457"/>
      <c r="C360" s="196" t="s">
        <v>464</v>
      </c>
      <c r="D360" s="398" t="s">
        <v>502</v>
      </c>
      <c r="E360" s="398" t="s">
        <v>503</v>
      </c>
      <c r="F360" s="187" t="s">
        <v>504</v>
      </c>
      <c r="G360" s="187" t="s">
        <v>505</v>
      </c>
      <c r="H360" s="187" t="s">
        <v>506</v>
      </c>
    </row>
    <row r="361" spans="2:8" s="94" customFormat="1">
      <c r="B361" s="197" t="s">
        <v>655</v>
      </c>
      <c r="C361" s="196" t="s">
        <v>470</v>
      </c>
      <c r="D361" s="262">
        <v>130</v>
      </c>
      <c r="E361" s="262">
        <v>140</v>
      </c>
      <c r="F361" s="262">
        <v>150</v>
      </c>
      <c r="G361" s="262">
        <v>160</v>
      </c>
      <c r="H361" s="262">
        <v>200</v>
      </c>
    </row>
    <row r="362" spans="2:8" s="94" customFormat="1">
      <c r="B362" s="197" t="s">
        <v>656</v>
      </c>
      <c r="C362" s="196" t="s">
        <v>657</v>
      </c>
      <c r="D362" s="223">
        <v>160</v>
      </c>
      <c r="E362" s="223">
        <v>165</v>
      </c>
      <c r="F362" s="223">
        <v>170</v>
      </c>
      <c r="G362" s="223">
        <v>175</v>
      </c>
      <c r="H362" s="223">
        <v>200</v>
      </c>
    </row>
    <row r="363" spans="2:8" s="94" customFormat="1">
      <c r="B363" s="198" t="s">
        <v>658</v>
      </c>
      <c r="C363" s="199" t="s">
        <v>657</v>
      </c>
      <c r="D363" s="216">
        <v>70</v>
      </c>
      <c r="E363" s="216">
        <v>50</v>
      </c>
      <c r="F363" s="216">
        <v>40</v>
      </c>
      <c r="G363" s="216">
        <v>30</v>
      </c>
      <c r="H363" s="216">
        <v>50</v>
      </c>
    </row>
    <row r="364" spans="2:8" s="94" customFormat="1">
      <c r="B364" s="218" t="s">
        <v>1033</v>
      </c>
      <c r="C364" s="219"/>
      <c r="D364" s="220"/>
      <c r="E364" s="220"/>
      <c r="F364" s="220"/>
      <c r="G364" s="220"/>
      <c r="H364" s="220"/>
    </row>
    <row r="365" spans="2:8" s="94" customFormat="1">
      <c r="B365" s="218" t="s">
        <v>1034</v>
      </c>
      <c r="C365" s="219"/>
      <c r="D365" s="220"/>
      <c r="E365" s="220"/>
      <c r="F365" s="220"/>
      <c r="G365" s="220"/>
      <c r="H365" s="220"/>
    </row>
    <row r="366" spans="2:8" s="94" customFormat="1">
      <c r="B366" s="201" t="s">
        <v>1035</v>
      </c>
      <c r="C366" s="187"/>
      <c r="D366" s="217"/>
      <c r="E366" s="217"/>
      <c r="F366" s="217"/>
      <c r="G366" s="217"/>
      <c r="H366" s="217"/>
    </row>
    <row r="367" spans="2:8" s="94" customFormat="1">
      <c r="B367" s="198" t="s">
        <v>658</v>
      </c>
      <c r="C367" s="199" t="s">
        <v>470</v>
      </c>
      <c r="D367" s="216">
        <v>10</v>
      </c>
      <c r="E367" s="216">
        <v>10</v>
      </c>
      <c r="F367" s="216">
        <v>8</v>
      </c>
      <c r="G367" s="216">
        <v>6</v>
      </c>
      <c r="H367" s="216">
        <v>8</v>
      </c>
    </row>
    <row r="368" spans="2:8" s="94" customFormat="1">
      <c r="B368" s="218" t="s">
        <v>659</v>
      </c>
      <c r="C368" s="219"/>
      <c r="D368" s="220"/>
      <c r="E368" s="220"/>
      <c r="F368" s="220"/>
      <c r="G368" s="220"/>
      <c r="H368" s="220"/>
    </row>
    <row r="369" spans="2:8" s="94" customFormat="1">
      <c r="B369" s="201" t="s">
        <v>660</v>
      </c>
      <c r="C369" s="187"/>
      <c r="D369" s="217"/>
      <c r="E369" s="217"/>
      <c r="F369" s="217"/>
      <c r="G369" s="217"/>
      <c r="H369" s="217"/>
    </row>
    <row r="370" spans="2:8" s="93" customFormat="1">
      <c r="B370" s="218" t="s">
        <v>1605</v>
      </c>
      <c r="C370" s="219" t="s">
        <v>466</v>
      </c>
      <c r="D370" s="220">
        <v>60</v>
      </c>
      <c r="E370" s="220">
        <v>40</v>
      </c>
      <c r="F370" s="220">
        <v>30</v>
      </c>
      <c r="G370" s="220">
        <v>10</v>
      </c>
      <c r="H370" s="220">
        <v>15</v>
      </c>
    </row>
    <row r="371" spans="2:8" s="93" customFormat="1" ht="23.1" customHeight="1">
      <c r="B371" s="201" t="s">
        <v>662</v>
      </c>
      <c r="C371" s="187"/>
      <c r="D371" s="217"/>
      <c r="E371" s="217"/>
      <c r="F371" s="217"/>
      <c r="G371" s="217"/>
      <c r="H371" s="217"/>
    </row>
    <row r="372" spans="2:8" s="93" customFormat="1">
      <c r="B372" s="205" t="s">
        <v>507</v>
      </c>
      <c r="C372" s="206" t="s">
        <v>508</v>
      </c>
      <c r="D372" s="229">
        <v>4539240</v>
      </c>
      <c r="E372" s="207">
        <v>26291900</v>
      </c>
      <c r="F372" s="208">
        <f t="shared" ref="F372:H372" si="13">+F373+F374</f>
        <v>0</v>
      </c>
      <c r="G372" s="208">
        <f t="shared" si="13"/>
        <v>0</v>
      </c>
      <c r="H372" s="208">
        <f t="shared" si="13"/>
        <v>0</v>
      </c>
    </row>
    <row r="373" spans="2:8" s="93" customFormat="1">
      <c r="B373" s="205" t="s">
        <v>509</v>
      </c>
      <c r="C373" s="206" t="s">
        <v>508</v>
      </c>
      <c r="D373" s="209">
        <f>D372</f>
        <v>4539240</v>
      </c>
      <c r="E373" s="209">
        <f>E372</f>
        <v>26291900</v>
      </c>
      <c r="F373" s="210"/>
      <c r="G373" s="210"/>
      <c r="H373" s="210"/>
    </row>
    <row r="374" spans="2:8" s="94" customFormat="1">
      <c r="B374" s="205" t="s">
        <v>510</v>
      </c>
      <c r="C374" s="206" t="s">
        <v>508</v>
      </c>
      <c r="D374" s="399">
        <v>0</v>
      </c>
      <c r="E374" s="399">
        <v>0</v>
      </c>
      <c r="F374" s="399"/>
      <c r="G374" s="399"/>
      <c r="H374" s="399"/>
    </row>
    <row r="375" spans="2:8" s="94" customFormat="1">
      <c r="B375" s="213"/>
      <c r="C375" s="410"/>
      <c r="D375" s="411"/>
      <c r="E375" s="411"/>
      <c r="F375" s="411"/>
      <c r="G375" s="411"/>
      <c r="H375" s="411"/>
    </row>
    <row r="376" spans="2:8" s="94" customFormat="1">
      <c r="B376" s="213"/>
      <c r="C376" s="410"/>
      <c r="D376" s="411"/>
      <c r="E376" s="411"/>
      <c r="F376" s="411"/>
      <c r="G376" s="411"/>
      <c r="H376" s="411"/>
    </row>
    <row r="377" spans="2:8" s="94" customFormat="1">
      <c r="B377" s="213"/>
      <c r="C377" s="410"/>
      <c r="D377" s="411"/>
      <c r="E377" s="411"/>
      <c r="F377" s="411"/>
      <c r="G377" s="411"/>
      <c r="H377" s="411"/>
    </row>
    <row r="378" spans="2:8" s="94" customFormat="1">
      <c r="B378" s="213"/>
      <c r="C378" s="410"/>
      <c r="D378" s="411"/>
      <c r="E378" s="411"/>
      <c r="F378" s="411"/>
      <c r="G378" s="411"/>
      <c r="H378" s="411"/>
    </row>
    <row r="379" spans="2:8" s="94" customFormat="1">
      <c r="B379" s="213"/>
      <c r="C379" s="410"/>
      <c r="D379" s="411"/>
      <c r="E379" s="411"/>
      <c r="F379" s="411"/>
      <c r="G379" s="411"/>
      <c r="H379" s="411"/>
    </row>
    <row r="380" spans="2:8" s="94" customFormat="1">
      <c r="B380" s="213"/>
      <c r="C380" s="410"/>
      <c r="D380" s="411"/>
      <c r="E380" s="411"/>
      <c r="F380" s="411"/>
      <c r="G380" s="411"/>
      <c r="H380" s="411"/>
    </row>
    <row r="381" spans="2:8" s="94" customFormat="1">
      <c r="B381" s="213"/>
      <c r="C381" s="410"/>
      <c r="D381" s="411"/>
      <c r="E381" s="411"/>
      <c r="F381" s="411"/>
      <c r="G381" s="411"/>
      <c r="H381" s="411"/>
    </row>
    <row r="382" spans="2:8" s="94" customFormat="1">
      <c r="B382" s="213"/>
      <c r="C382" s="410"/>
      <c r="D382" s="411"/>
      <c r="E382" s="411"/>
      <c r="F382" s="411"/>
      <c r="G382" s="411"/>
      <c r="H382" s="411"/>
    </row>
    <row r="383" spans="2:8" s="94" customFormat="1">
      <c r="B383" s="191" t="s">
        <v>663</v>
      </c>
      <c r="C383" s="192"/>
      <c r="D383" s="193"/>
      <c r="E383" s="193"/>
      <c r="F383" s="193"/>
      <c r="G383" s="193"/>
      <c r="H383" s="193"/>
    </row>
    <row r="384" spans="2:8" s="94" customFormat="1" ht="23.1" customHeight="1">
      <c r="B384" s="461" t="s">
        <v>1114</v>
      </c>
      <c r="C384" s="461"/>
      <c r="D384" s="461"/>
      <c r="E384" s="461"/>
      <c r="F384" s="461"/>
      <c r="G384" s="461"/>
      <c r="H384" s="461"/>
    </row>
    <row r="385" spans="2:8" s="94" customFormat="1" ht="23.1" customHeight="1">
      <c r="B385" s="450" t="s">
        <v>1327</v>
      </c>
      <c r="C385" s="450"/>
      <c r="D385" s="450"/>
      <c r="E385" s="450"/>
      <c r="F385" s="450"/>
      <c r="G385" s="450"/>
      <c r="H385" s="450"/>
    </row>
    <row r="386" spans="2:8" s="94" customFormat="1" ht="23.1" customHeight="1">
      <c r="B386" s="450" t="s">
        <v>1328</v>
      </c>
      <c r="C386" s="450"/>
      <c r="D386" s="450"/>
      <c r="E386" s="450"/>
      <c r="F386" s="450"/>
      <c r="G386" s="450"/>
      <c r="H386" s="450"/>
    </row>
    <row r="387" spans="2:8" s="94" customFormat="1" ht="23.1" customHeight="1">
      <c r="B387" s="450" t="s">
        <v>1329</v>
      </c>
      <c r="C387" s="450"/>
      <c r="D387" s="450"/>
      <c r="E387" s="450"/>
      <c r="F387" s="450"/>
      <c r="G387" s="450"/>
      <c r="H387" s="450"/>
    </row>
    <row r="388" spans="2:8" s="94" customFormat="1" ht="23.1" customHeight="1">
      <c r="B388" s="450" t="s">
        <v>1007</v>
      </c>
      <c r="C388" s="450"/>
      <c r="D388" s="450"/>
      <c r="E388" s="450"/>
      <c r="F388" s="450"/>
      <c r="G388" s="450"/>
      <c r="H388" s="450"/>
    </row>
    <row r="389" spans="2:8" s="94" customFormat="1" ht="23.1" customHeight="1">
      <c r="B389" s="194"/>
      <c r="C389" s="194"/>
      <c r="D389" s="194"/>
      <c r="E389" s="194"/>
      <c r="F389" s="194"/>
      <c r="G389" s="194"/>
      <c r="H389" s="194"/>
    </row>
    <row r="390" spans="2:8" s="96" customFormat="1">
      <c r="B390" s="457" t="s">
        <v>512</v>
      </c>
      <c r="C390" s="458" t="s">
        <v>513</v>
      </c>
      <c r="D390" s="458"/>
      <c r="E390" s="458"/>
      <c r="F390" s="458"/>
      <c r="G390" s="458"/>
      <c r="H390" s="458"/>
    </row>
    <row r="391" spans="2:8" s="96" customFormat="1">
      <c r="B391" s="457"/>
      <c r="C391" s="196" t="s">
        <v>464</v>
      </c>
      <c r="D391" s="398" t="s">
        <v>502</v>
      </c>
      <c r="E391" s="398" t="s">
        <v>503</v>
      </c>
      <c r="F391" s="187" t="s">
        <v>504</v>
      </c>
      <c r="G391" s="187" t="s">
        <v>505</v>
      </c>
      <c r="H391" s="187" t="s">
        <v>506</v>
      </c>
    </row>
    <row r="392" spans="2:8" s="94" customFormat="1">
      <c r="B392" s="197" t="s">
        <v>664</v>
      </c>
      <c r="C392" s="196" t="s">
        <v>665</v>
      </c>
      <c r="D392" s="262">
        <v>480</v>
      </c>
      <c r="E392" s="262">
        <v>500</v>
      </c>
      <c r="F392" s="262">
        <v>520</v>
      </c>
      <c r="G392" s="262">
        <v>540</v>
      </c>
      <c r="H392" s="262">
        <v>570</v>
      </c>
    </row>
    <row r="393" spans="2:8" s="94" customFormat="1">
      <c r="B393" s="198" t="s">
        <v>666</v>
      </c>
      <c r="C393" s="199" t="s">
        <v>667</v>
      </c>
      <c r="D393" s="214">
        <v>79000</v>
      </c>
      <c r="E393" s="216">
        <v>92800</v>
      </c>
      <c r="F393" s="216">
        <v>97972</v>
      </c>
      <c r="G393" s="216">
        <v>92800</v>
      </c>
      <c r="H393" s="216">
        <v>97972</v>
      </c>
    </row>
    <row r="394" spans="2:8" s="94" customFormat="1">
      <c r="B394" s="201" t="s">
        <v>668</v>
      </c>
      <c r="C394" s="187"/>
      <c r="D394" s="215"/>
      <c r="E394" s="215"/>
      <c r="F394" s="215"/>
      <c r="G394" s="215"/>
      <c r="H394" s="215"/>
    </row>
    <row r="395" spans="2:8" s="94" customFormat="1">
      <c r="B395" s="343" t="s">
        <v>669</v>
      </c>
      <c r="C395" s="199" t="s">
        <v>520</v>
      </c>
      <c r="D395" s="216">
        <v>54400</v>
      </c>
      <c r="E395" s="216">
        <v>54400</v>
      </c>
      <c r="F395" s="216">
        <v>54400</v>
      </c>
      <c r="G395" s="216">
        <v>54400</v>
      </c>
      <c r="H395" s="216">
        <v>60200</v>
      </c>
    </row>
    <row r="396" spans="2:8" s="94" customFormat="1">
      <c r="B396" s="197" t="s">
        <v>670</v>
      </c>
      <c r="C396" s="350" t="s">
        <v>605</v>
      </c>
      <c r="D396" s="223">
        <v>0</v>
      </c>
      <c r="E396" s="223">
        <v>3977</v>
      </c>
      <c r="F396" s="223">
        <v>4575</v>
      </c>
      <c r="G396" s="223">
        <v>5256</v>
      </c>
      <c r="H396" s="223">
        <v>6045</v>
      </c>
    </row>
    <row r="397" spans="2:8" s="94" customFormat="1" ht="22.5" customHeight="1">
      <c r="B397" s="198" t="s">
        <v>1606</v>
      </c>
      <c r="C397" s="199" t="s">
        <v>466</v>
      </c>
      <c r="D397" s="216">
        <v>96</v>
      </c>
      <c r="E397" s="216">
        <v>80</v>
      </c>
      <c r="F397" s="216">
        <v>60</v>
      </c>
      <c r="G397" s="216">
        <v>30</v>
      </c>
      <c r="H397" s="216">
        <v>40</v>
      </c>
    </row>
    <row r="398" spans="2:8" s="94" customFormat="1" ht="22.5" customHeight="1">
      <c r="B398" s="201" t="s">
        <v>673</v>
      </c>
      <c r="C398" s="187"/>
      <c r="D398" s="217"/>
      <c r="E398" s="217"/>
      <c r="F398" s="217"/>
      <c r="G398" s="217"/>
      <c r="H398" s="217"/>
    </row>
    <row r="399" spans="2:8" s="94" customFormat="1">
      <c r="B399" s="198" t="s">
        <v>674</v>
      </c>
      <c r="C399" s="199" t="s">
        <v>468</v>
      </c>
      <c r="D399" s="216">
        <v>100</v>
      </c>
      <c r="E399" s="216">
        <v>100</v>
      </c>
      <c r="F399" s="216">
        <v>100</v>
      </c>
      <c r="G399" s="216">
        <v>100</v>
      </c>
      <c r="H399" s="216">
        <v>100</v>
      </c>
    </row>
    <row r="400" spans="2:8" s="94" customFormat="1">
      <c r="B400" s="218" t="s">
        <v>675</v>
      </c>
      <c r="C400" s="219"/>
      <c r="D400" s="220"/>
      <c r="E400" s="220"/>
      <c r="F400" s="220"/>
      <c r="G400" s="220"/>
      <c r="H400" s="220"/>
    </row>
    <row r="401" spans="2:8" s="94" customFormat="1">
      <c r="B401" s="201" t="s">
        <v>1583</v>
      </c>
      <c r="C401" s="187"/>
      <c r="D401" s="217"/>
      <c r="E401" s="217"/>
      <c r="F401" s="217"/>
      <c r="G401" s="217"/>
      <c r="H401" s="217"/>
    </row>
    <row r="402" spans="2:8" s="94" customFormat="1">
      <c r="B402" s="205" t="s">
        <v>507</v>
      </c>
      <c r="C402" s="206" t="s">
        <v>508</v>
      </c>
      <c r="D402" s="207">
        <v>5401000</v>
      </c>
      <c r="E402" s="207">
        <f>+E403+E404</f>
        <v>6228300</v>
      </c>
      <c r="F402" s="208">
        <f t="shared" ref="F402:H402" si="14">+F403+F404</f>
        <v>0</v>
      </c>
      <c r="G402" s="208">
        <f t="shared" si="14"/>
        <v>0</v>
      </c>
      <c r="H402" s="208">
        <f t="shared" si="14"/>
        <v>0</v>
      </c>
    </row>
    <row r="403" spans="2:8" s="94" customFormat="1">
      <c r="B403" s="205" t="s">
        <v>509</v>
      </c>
      <c r="C403" s="206" t="s">
        <v>508</v>
      </c>
      <c r="D403" s="209">
        <f>D402</f>
        <v>5401000</v>
      </c>
      <c r="E403" s="209">
        <f>[2]สังเขป!J37</f>
        <v>6228300</v>
      </c>
      <c r="F403" s="210"/>
      <c r="G403" s="210"/>
      <c r="H403" s="210"/>
    </row>
    <row r="404" spans="2:8" s="94" customFormat="1">
      <c r="B404" s="205" t="s">
        <v>510</v>
      </c>
      <c r="C404" s="206" t="s">
        <v>508</v>
      </c>
      <c r="D404" s="399">
        <v>0</v>
      </c>
      <c r="E404" s="399">
        <v>0</v>
      </c>
      <c r="F404" s="399"/>
      <c r="G404" s="399"/>
      <c r="H404" s="399"/>
    </row>
    <row r="405" spans="2:8" s="94" customFormat="1">
      <c r="B405" s="213"/>
      <c r="C405" s="410"/>
      <c r="D405" s="411"/>
      <c r="E405" s="411"/>
      <c r="F405" s="411"/>
      <c r="G405" s="411"/>
      <c r="H405" s="411"/>
    </row>
    <row r="406" spans="2:8" s="94" customFormat="1">
      <c r="B406" s="191" t="s">
        <v>676</v>
      </c>
      <c r="C406" s="192"/>
      <c r="D406" s="193"/>
      <c r="E406" s="193"/>
      <c r="F406" s="193"/>
      <c r="G406" s="193"/>
      <c r="H406" s="193"/>
    </row>
    <row r="407" spans="2:8" s="94" customFormat="1" ht="23.1" customHeight="1">
      <c r="B407" s="461" t="s">
        <v>1115</v>
      </c>
      <c r="C407" s="461"/>
      <c r="D407" s="461"/>
      <c r="E407" s="461"/>
      <c r="F407" s="461"/>
      <c r="G407" s="461"/>
      <c r="H407" s="461"/>
    </row>
    <row r="408" spans="2:8" s="94" customFormat="1" ht="23.1" customHeight="1">
      <c r="B408" s="450" t="s">
        <v>1116</v>
      </c>
      <c r="C408" s="450"/>
      <c r="D408" s="450"/>
      <c r="E408" s="450"/>
      <c r="F408" s="450"/>
      <c r="G408" s="450"/>
      <c r="H408" s="450"/>
    </row>
    <row r="409" spans="2:8" s="94" customFormat="1" ht="23.1" customHeight="1">
      <c r="B409" s="450" t="s">
        <v>1117</v>
      </c>
      <c r="C409" s="450"/>
      <c r="D409" s="450"/>
      <c r="E409" s="450"/>
      <c r="F409" s="450"/>
      <c r="G409" s="450"/>
      <c r="H409" s="450"/>
    </row>
    <row r="410" spans="2:8" s="94" customFormat="1" ht="23.1" customHeight="1">
      <c r="B410" s="460" t="s">
        <v>1118</v>
      </c>
      <c r="C410" s="450"/>
      <c r="D410" s="450"/>
      <c r="E410" s="450"/>
      <c r="F410" s="450"/>
      <c r="G410" s="450"/>
      <c r="H410" s="450"/>
    </row>
    <row r="411" spans="2:8" s="94" customFormat="1" ht="23.1" customHeight="1">
      <c r="B411" s="450" t="s">
        <v>1119</v>
      </c>
      <c r="C411" s="450"/>
      <c r="D411" s="450"/>
      <c r="E411" s="450"/>
      <c r="F411" s="450"/>
      <c r="G411" s="450"/>
      <c r="H411" s="450"/>
    </row>
    <row r="412" spans="2:8" s="94" customFormat="1">
      <c r="B412" s="213"/>
      <c r="C412" s="194"/>
      <c r="D412" s="194"/>
      <c r="E412" s="194"/>
      <c r="F412" s="194"/>
      <c r="G412" s="194"/>
      <c r="H412" s="194"/>
    </row>
    <row r="413" spans="2:8" s="96" customFormat="1">
      <c r="B413" s="457" t="s">
        <v>512</v>
      </c>
      <c r="C413" s="458" t="s">
        <v>513</v>
      </c>
      <c r="D413" s="458"/>
      <c r="E413" s="458"/>
      <c r="F413" s="458"/>
      <c r="G413" s="458"/>
      <c r="H413" s="458"/>
    </row>
    <row r="414" spans="2:8" s="96" customFormat="1">
      <c r="B414" s="457"/>
      <c r="C414" s="196" t="s">
        <v>464</v>
      </c>
      <c r="D414" s="398" t="s">
        <v>502</v>
      </c>
      <c r="E414" s="398" t="s">
        <v>503</v>
      </c>
      <c r="F414" s="187" t="s">
        <v>504</v>
      </c>
      <c r="G414" s="187" t="s">
        <v>505</v>
      </c>
      <c r="H414" s="187" t="s">
        <v>506</v>
      </c>
    </row>
    <row r="415" spans="2:8" s="94" customFormat="1" ht="25.5" customHeight="1">
      <c r="B415" s="197" t="s">
        <v>677</v>
      </c>
      <c r="C415" s="196" t="s">
        <v>95</v>
      </c>
      <c r="D415" s="223">
        <v>780</v>
      </c>
      <c r="E415" s="223">
        <v>800</v>
      </c>
      <c r="F415" s="223">
        <v>820</v>
      </c>
      <c r="G415" s="223">
        <v>800</v>
      </c>
      <c r="H415" s="223">
        <v>800</v>
      </c>
    </row>
    <row r="416" spans="2:8" s="94" customFormat="1">
      <c r="B416" s="272" t="s">
        <v>1008</v>
      </c>
      <c r="C416" s="196" t="s">
        <v>466</v>
      </c>
      <c r="D416" s="223">
        <v>10</v>
      </c>
      <c r="E416" s="223">
        <v>7</v>
      </c>
      <c r="F416" s="223">
        <v>7</v>
      </c>
      <c r="G416" s="223">
        <v>7</v>
      </c>
      <c r="H416" s="223">
        <v>7</v>
      </c>
    </row>
    <row r="417" spans="2:8" s="94" customFormat="1">
      <c r="B417" s="197" t="s">
        <v>678</v>
      </c>
      <c r="C417" s="196" t="s">
        <v>474</v>
      </c>
      <c r="D417" s="223">
        <v>0</v>
      </c>
      <c r="E417" s="223">
        <v>1400</v>
      </c>
      <c r="F417" s="223">
        <v>1400</v>
      </c>
      <c r="G417" s="223">
        <v>1400</v>
      </c>
      <c r="H417" s="223">
        <v>1400</v>
      </c>
    </row>
    <row r="418" spans="2:8" s="94" customFormat="1">
      <c r="B418" s="197" t="s">
        <v>679</v>
      </c>
      <c r="C418" s="196" t="s">
        <v>474</v>
      </c>
      <c r="D418" s="223">
        <v>275</v>
      </c>
      <c r="E418" s="223">
        <v>1700</v>
      </c>
      <c r="F418" s="223">
        <v>1780</v>
      </c>
      <c r="G418" s="223">
        <v>1860</v>
      </c>
      <c r="H418" s="223">
        <v>1860</v>
      </c>
    </row>
    <row r="419" spans="2:8" s="94" customFormat="1">
      <c r="B419" s="197" t="s">
        <v>680</v>
      </c>
      <c r="C419" s="196" t="s">
        <v>474</v>
      </c>
      <c r="D419" s="223">
        <v>18000</v>
      </c>
      <c r="E419" s="223">
        <v>18600</v>
      </c>
      <c r="F419" s="223">
        <v>19000</v>
      </c>
      <c r="G419" s="223">
        <v>19500</v>
      </c>
      <c r="H419" s="223">
        <v>19500</v>
      </c>
    </row>
    <row r="420" spans="2:8" s="94" customFormat="1">
      <c r="B420" s="351"/>
      <c r="C420" s="352"/>
      <c r="D420" s="353"/>
      <c r="E420" s="353"/>
      <c r="F420" s="353"/>
      <c r="G420" s="353"/>
      <c r="H420" s="353"/>
    </row>
    <row r="421" spans="2:8" s="96" customFormat="1">
      <c r="B421" s="457" t="s">
        <v>512</v>
      </c>
      <c r="C421" s="458" t="s">
        <v>513</v>
      </c>
      <c r="D421" s="458"/>
      <c r="E421" s="458"/>
      <c r="F421" s="458"/>
      <c r="G421" s="458"/>
      <c r="H421" s="458"/>
    </row>
    <row r="422" spans="2:8" s="96" customFormat="1">
      <c r="B422" s="457"/>
      <c r="C422" s="196" t="s">
        <v>464</v>
      </c>
      <c r="D422" s="398" t="s">
        <v>502</v>
      </c>
      <c r="E422" s="398" t="s">
        <v>503</v>
      </c>
      <c r="F422" s="187" t="s">
        <v>504</v>
      </c>
      <c r="G422" s="187" t="s">
        <v>505</v>
      </c>
      <c r="H422" s="187" t="s">
        <v>506</v>
      </c>
    </row>
    <row r="423" spans="2:8" s="94" customFormat="1">
      <c r="B423" s="198" t="s">
        <v>681</v>
      </c>
      <c r="C423" s="199" t="s">
        <v>474</v>
      </c>
      <c r="D423" s="216">
        <v>120</v>
      </c>
      <c r="E423" s="216">
        <v>250</v>
      </c>
      <c r="F423" s="216">
        <v>250</v>
      </c>
      <c r="G423" s="216">
        <v>250</v>
      </c>
      <c r="H423" s="216">
        <v>250</v>
      </c>
    </row>
    <row r="424" spans="2:8" s="94" customFormat="1">
      <c r="B424" s="201" t="s">
        <v>682</v>
      </c>
      <c r="C424" s="187"/>
      <c r="D424" s="217"/>
      <c r="E424" s="217"/>
      <c r="F424" s="217"/>
      <c r="G424" s="217"/>
      <c r="H424" s="217"/>
    </row>
    <row r="425" spans="2:8" s="94" customFormat="1">
      <c r="B425" s="198" t="s">
        <v>683</v>
      </c>
      <c r="C425" s="199" t="s">
        <v>474</v>
      </c>
      <c r="D425" s="216">
        <v>650</v>
      </c>
      <c r="E425" s="216">
        <v>650</v>
      </c>
      <c r="F425" s="216">
        <v>650</v>
      </c>
      <c r="G425" s="216">
        <v>650</v>
      </c>
      <c r="H425" s="216">
        <v>650</v>
      </c>
    </row>
    <row r="426" spans="2:8" s="94" customFormat="1">
      <c r="B426" s="201" t="s">
        <v>684</v>
      </c>
      <c r="C426" s="187"/>
      <c r="D426" s="217"/>
      <c r="E426" s="217"/>
      <c r="F426" s="217"/>
      <c r="G426" s="217"/>
      <c r="H426" s="217"/>
    </row>
    <row r="427" spans="2:8" s="94" customFormat="1" ht="23.1" customHeight="1">
      <c r="B427" s="218" t="s">
        <v>685</v>
      </c>
      <c r="C427" s="219" t="s">
        <v>470</v>
      </c>
      <c r="D427" s="220">
        <v>6</v>
      </c>
      <c r="E427" s="220">
        <v>6</v>
      </c>
      <c r="F427" s="220">
        <v>6</v>
      </c>
      <c r="G427" s="220">
        <v>6</v>
      </c>
      <c r="H427" s="220">
        <v>6</v>
      </c>
    </row>
    <row r="428" spans="2:8" s="94" customFormat="1" ht="23.1" customHeight="1">
      <c r="B428" s="201" t="s">
        <v>686</v>
      </c>
      <c r="C428" s="187"/>
      <c r="D428" s="217"/>
      <c r="E428" s="217"/>
      <c r="F428" s="217"/>
      <c r="G428" s="217"/>
      <c r="H428" s="217"/>
    </row>
    <row r="429" spans="2:8" s="93" customFormat="1">
      <c r="B429" s="198" t="s">
        <v>687</v>
      </c>
      <c r="C429" s="199" t="s">
        <v>470</v>
      </c>
      <c r="D429" s="216">
        <v>5</v>
      </c>
      <c r="E429" s="216">
        <v>4</v>
      </c>
      <c r="F429" s="216">
        <v>4</v>
      </c>
      <c r="G429" s="216">
        <v>4</v>
      </c>
      <c r="H429" s="216">
        <v>4</v>
      </c>
    </row>
    <row r="430" spans="2:8" s="93" customFormat="1">
      <c r="B430" s="201" t="s">
        <v>688</v>
      </c>
      <c r="C430" s="187"/>
      <c r="D430" s="217"/>
      <c r="E430" s="217"/>
      <c r="F430" s="217"/>
      <c r="G430" s="217"/>
      <c r="H430" s="217"/>
    </row>
    <row r="431" spans="2:8" s="93" customFormat="1">
      <c r="B431" s="205" t="s">
        <v>507</v>
      </c>
      <c r="C431" s="206" t="s">
        <v>508</v>
      </c>
      <c r="D431" s="207">
        <v>815880</v>
      </c>
      <c r="E431" s="207">
        <f>+E432+E433</f>
        <v>1190800</v>
      </c>
      <c r="F431" s="208">
        <f t="shared" ref="F431:H431" si="15">+F432+F433</f>
        <v>0</v>
      </c>
      <c r="G431" s="208">
        <f t="shared" si="15"/>
        <v>0</v>
      </c>
      <c r="H431" s="208">
        <f t="shared" si="15"/>
        <v>0</v>
      </c>
    </row>
    <row r="432" spans="2:8" s="93" customFormat="1">
      <c r="B432" s="205" t="s">
        <v>509</v>
      </c>
      <c r="C432" s="206" t="s">
        <v>508</v>
      </c>
      <c r="D432" s="209">
        <f>D431</f>
        <v>815880</v>
      </c>
      <c r="E432" s="209">
        <f>[2]สังเขป!J38</f>
        <v>1190800</v>
      </c>
      <c r="F432" s="210"/>
      <c r="G432" s="210"/>
      <c r="H432" s="210"/>
    </row>
    <row r="433" spans="2:8" s="94" customFormat="1">
      <c r="B433" s="205" t="s">
        <v>510</v>
      </c>
      <c r="C433" s="206" t="s">
        <v>508</v>
      </c>
      <c r="D433" s="399">
        <v>0</v>
      </c>
      <c r="E433" s="399">
        <v>0</v>
      </c>
      <c r="F433" s="399"/>
      <c r="G433" s="399"/>
      <c r="H433" s="399"/>
    </row>
    <row r="434" spans="2:8" s="94" customFormat="1">
      <c r="B434" s="213"/>
      <c r="C434" s="410"/>
      <c r="D434" s="411"/>
      <c r="E434" s="411"/>
      <c r="F434" s="411"/>
      <c r="G434" s="411"/>
      <c r="H434" s="411"/>
    </row>
    <row r="435" spans="2:8" s="94" customFormat="1">
      <c r="B435" s="191" t="s">
        <v>689</v>
      </c>
      <c r="C435" s="192"/>
      <c r="D435" s="193"/>
      <c r="E435" s="193"/>
      <c r="F435" s="193"/>
      <c r="G435" s="193"/>
      <c r="H435" s="193"/>
    </row>
    <row r="436" spans="2:8" s="94" customFormat="1" ht="23.1" customHeight="1">
      <c r="B436" s="461" t="s">
        <v>1122</v>
      </c>
      <c r="C436" s="461"/>
      <c r="D436" s="461"/>
      <c r="E436" s="461"/>
      <c r="F436" s="461"/>
      <c r="G436" s="461"/>
      <c r="H436" s="461"/>
    </row>
    <row r="437" spans="2:8" s="94" customFormat="1" ht="23.1" customHeight="1">
      <c r="B437" s="450" t="s">
        <v>1123</v>
      </c>
      <c r="C437" s="450"/>
      <c r="D437" s="450"/>
      <c r="E437" s="450"/>
      <c r="F437" s="450"/>
      <c r="G437" s="450"/>
      <c r="H437" s="450"/>
    </row>
    <row r="438" spans="2:8" s="94" customFormat="1" ht="23.1" customHeight="1">
      <c r="B438" s="450" t="s">
        <v>1124</v>
      </c>
      <c r="C438" s="450"/>
      <c r="D438" s="450"/>
      <c r="E438" s="450"/>
      <c r="F438" s="450"/>
      <c r="G438" s="450"/>
      <c r="H438" s="450"/>
    </row>
    <row r="439" spans="2:8" s="94" customFormat="1" ht="23.1" customHeight="1">
      <c r="B439" s="450" t="s">
        <v>1120</v>
      </c>
      <c r="C439" s="450"/>
      <c r="D439" s="450"/>
      <c r="E439" s="450"/>
      <c r="F439" s="450"/>
      <c r="G439" s="450"/>
      <c r="H439" s="450"/>
    </row>
    <row r="440" spans="2:8" s="94" customFormat="1" ht="23.1" customHeight="1">
      <c r="B440" s="450" t="s">
        <v>1121</v>
      </c>
      <c r="C440" s="450"/>
      <c r="D440" s="450"/>
      <c r="E440" s="450"/>
      <c r="F440" s="450"/>
      <c r="G440" s="450"/>
      <c r="H440" s="450"/>
    </row>
    <row r="441" spans="2:8" s="94" customFormat="1" ht="23.1" customHeight="1">
      <c r="B441" s="194"/>
      <c r="C441" s="194"/>
      <c r="D441" s="194"/>
      <c r="E441" s="194"/>
      <c r="F441" s="194"/>
      <c r="G441" s="194"/>
      <c r="H441" s="194"/>
    </row>
    <row r="442" spans="2:8" s="96" customFormat="1">
      <c r="B442" s="457" t="s">
        <v>512</v>
      </c>
      <c r="C442" s="458" t="s">
        <v>513</v>
      </c>
      <c r="D442" s="458"/>
      <c r="E442" s="458"/>
      <c r="F442" s="458"/>
      <c r="G442" s="458"/>
      <c r="H442" s="458"/>
    </row>
    <row r="443" spans="2:8" s="96" customFormat="1">
      <c r="B443" s="457"/>
      <c r="C443" s="196" t="s">
        <v>464</v>
      </c>
      <c r="D443" s="398" t="s">
        <v>502</v>
      </c>
      <c r="E443" s="398" t="s">
        <v>503</v>
      </c>
      <c r="F443" s="187" t="s">
        <v>504</v>
      </c>
      <c r="G443" s="187" t="s">
        <v>505</v>
      </c>
      <c r="H443" s="187" t="s">
        <v>506</v>
      </c>
    </row>
    <row r="444" spans="2:8" s="94" customFormat="1">
      <c r="B444" s="197" t="s">
        <v>690</v>
      </c>
      <c r="C444" s="196" t="s">
        <v>691</v>
      </c>
      <c r="D444" s="262">
        <v>78</v>
      </c>
      <c r="E444" s="262">
        <v>78</v>
      </c>
      <c r="F444" s="262">
        <v>78</v>
      </c>
      <c r="G444" s="262">
        <v>78</v>
      </c>
      <c r="H444" s="262">
        <v>78</v>
      </c>
    </row>
    <row r="445" spans="2:8" s="94" customFormat="1">
      <c r="B445" s="197" t="s">
        <v>692</v>
      </c>
      <c r="C445" s="196" t="s">
        <v>693</v>
      </c>
      <c r="D445" s="223">
        <v>22</v>
      </c>
      <c r="E445" s="223">
        <v>22</v>
      </c>
      <c r="F445" s="223">
        <v>22</v>
      </c>
      <c r="G445" s="223">
        <v>22</v>
      </c>
      <c r="H445" s="223">
        <v>22</v>
      </c>
    </row>
    <row r="446" spans="2:8" s="94" customFormat="1">
      <c r="B446" s="261" t="s">
        <v>694</v>
      </c>
      <c r="C446" s="196" t="s">
        <v>531</v>
      </c>
      <c r="D446" s="262">
        <v>21</v>
      </c>
      <c r="E446" s="262">
        <v>21</v>
      </c>
      <c r="F446" s="262">
        <v>21</v>
      </c>
      <c r="G446" s="262">
        <v>21</v>
      </c>
      <c r="H446" s="262">
        <v>21</v>
      </c>
    </row>
    <row r="447" spans="2:8" s="94" customFormat="1">
      <c r="B447" s="261" t="s">
        <v>695</v>
      </c>
      <c r="C447" s="196" t="s">
        <v>474</v>
      </c>
      <c r="D447" s="262">
        <v>0</v>
      </c>
      <c r="E447" s="223">
        <v>0</v>
      </c>
      <c r="F447" s="223">
        <v>0</v>
      </c>
      <c r="G447" s="223">
        <v>0</v>
      </c>
      <c r="H447" s="223">
        <v>0</v>
      </c>
    </row>
    <row r="448" spans="2:8" s="94" customFormat="1">
      <c r="B448" s="261" t="s">
        <v>696</v>
      </c>
      <c r="C448" s="196" t="s">
        <v>470</v>
      </c>
      <c r="D448" s="223">
        <v>12</v>
      </c>
      <c r="E448" s="223">
        <v>12</v>
      </c>
      <c r="F448" s="223">
        <v>12</v>
      </c>
      <c r="G448" s="223">
        <v>12</v>
      </c>
      <c r="H448" s="223">
        <v>12</v>
      </c>
    </row>
    <row r="449" spans="2:8" s="94" customFormat="1">
      <c r="B449" s="261" t="s">
        <v>697</v>
      </c>
      <c r="C449" s="196" t="s">
        <v>470</v>
      </c>
      <c r="D449" s="223">
        <v>12</v>
      </c>
      <c r="E449" s="223">
        <v>78</v>
      </c>
      <c r="F449" s="223">
        <v>78</v>
      </c>
      <c r="G449" s="223">
        <v>78</v>
      </c>
      <c r="H449" s="223">
        <v>78</v>
      </c>
    </row>
    <row r="450" spans="2:8" s="94" customFormat="1">
      <c r="B450" s="261" t="s">
        <v>698</v>
      </c>
      <c r="C450" s="196" t="s">
        <v>693</v>
      </c>
      <c r="D450" s="223">
        <v>7</v>
      </c>
      <c r="E450" s="223">
        <v>7</v>
      </c>
      <c r="F450" s="223">
        <v>7</v>
      </c>
      <c r="G450" s="223">
        <v>7</v>
      </c>
      <c r="H450" s="223">
        <v>7</v>
      </c>
    </row>
    <row r="451" spans="2:8" s="94" customFormat="1">
      <c r="B451" s="336" t="s">
        <v>699</v>
      </c>
      <c r="C451" s="196" t="s">
        <v>531</v>
      </c>
      <c r="D451" s="262">
        <v>300</v>
      </c>
      <c r="E451" s="223">
        <v>32400</v>
      </c>
      <c r="F451" s="223">
        <v>32400</v>
      </c>
      <c r="G451" s="223">
        <v>32400</v>
      </c>
      <c r="H451" s="223">
        <v>32400</v>
      </c>
    </row>
    <row r="452" spans="2:8" s="94" customFormat="1">
      <c r="B452" s="197" t="s">
        <v>700</v>
      </c>
      <c r="C452" s="196" t="s">
        <v>531</v>
      </c>
      <c r="D452" s="190">
        <v>3000</v>
      </c>
      <c r="E452" s="262">
        <v>3150</v>
      </c>
      <c r="F452" s="262">
        <v>4200</v>
      </c>
      <c r="G452" s="262">
        <v>4250</v>
      </c>
      <c r="H452" s="223">
        <v>4250</v>
      </c>
    </row>
    <row r="453" spans="2:8" s="94" customFormat="1">
      <c r="B453" s="197" t="s">
        <v>701</v>
      </c>
      <c r="C453" s="196" t="s">
        <v>531</v>
      </c>
      <c r="D453" s="262">
        <v>26400</v>
      </c>
      <c r="E453" s="262">
        <v>27000</v>
      </c>
      <c r="F453" s="262">
        <v>30000</v>
      </c>
      <c r="G453" s="262">
        <v>35000</v>
      </c>
      <c r="H453" s="223">
        <v>35000</v>
      </c>
    </row>
    <row r="454" spans="2:8" s="94" customFormat="1">
      <c r="B454" s="197" t="s">
        <v>702</v>
      </c>
      <c r="C454" s="196" t="s">
        <v>474</v>
      </c>
      <c r="D454" s="223">
        <v>160</v>
      </c>
      <c r="E454" s="223">
        <v>160</v>
      </c>
      <c r="F454" s="223">
        <v>160</v>
      </c>
      <c r="G454" s="223">
        <v>160</v>
      </c>
      <c r="H454" s="223">
        <v>160</v>
      </c>
    </row>
    <row r="455" spans="2:8" s="99" customFormat="1">
      <c r="B455" s="198" t="s">
        <v>703</v>
      </c>
      <c r="C455" s="199" t="s">
        <v>470</v>
      </c>
      <c r="D455" s="216">
        <v>4</v>
      </c>
      <c r="E455" s="216">
        <v>4</v>
      </c>
      <c r="F455" s="216">
        <v>4</v>
      </c>
      <c r="G455" s="216">
        <v>4</v>
      </c>
      <c r="H455" s="216">
        <v>4</v>
      </c>
    </row>
    <row r="456" spans="2:8" s="99" customFormat="1">
      <c r="B456" s="201" t="s">
        <v>704</v>
      </c>
      <c r="C456" s="187"/>
      <c r="D456" s="217"/>
      <c r="E456" s="217"/>
      <c r="F456" s="217"/>
      <c r="G456" s="217"/>
      <c r="H456" s="217"/>
    </row>
    <row r="457" spans="2:8" s="99" customFormat="1">
      <c r="B457" s="351"/>
      <c r="C457" s="352"/>
      <c r="D457" s="353"/>
      <c r="E457" s="353"/>
      <c r="F457" s="353"/>
      <c r="G457" s="353"/>
      <c r="H457" s="353"/>
    </row>
    <row r="458" spans="2:8" s="99" customFormat="1">
      <c r="B458" s="177"/>
      <c r="C458" s="355"/>
      <c r="D458" s="358"/>
      <c r="E458" s="358"/>
      <c r="F458" s="358"/>
      <c r="G458" s="358"/>
      <c r="H458" s="358"/>
    </row>
    <row r="459" spans="2:8" s="99" customFormat="1">
      <c r="B459" s="177"/>
      <c r="C459" s="355"/>
      <c r="D459" s="358"/>
      <c r="E459" s="358"/>
      <c r="F459" s="358"/>
      <c r="G459" s="358"/>
      <c r="H459" s="358"/>
    </row>
    <row r="460" spans="2:8" s="96" customFormat="1">
      <c r="B460" s="457" t="s">
        <v>512</v>
      </c>
      <c r="C460" s="458" t="s">
        <v>513</v>
      </c>
      <c r="D460" s="458"/>
      <c r="E460" s="458"/>
      <c r="F460" s="458"/>
      <c r="G460" s="458"/>
      <c r="H460" s="458"/>
    </row>
    <row r="461" spans="2:8" s="96" customFormat="1">
      <c r="B461" s="457"/>
      <c r="C461" s="196" t="s">
        <v>464</v>
      </c>
      <c r="D461" s="398" t="s">
        <v>502</v>
      </c>
      <c r="E461" s="398" t="s">
        <v>503</v>
      </c>
      <c r="F461" s="187" t="s">
        <v>504</v>
      </c>
      <c r="G461" s="187" t="s">
        <v>505</v>
      </c>
      <c r="H461" s="187" t="s">
        <v>506</v>
      </c>
    </row>
    <row r="462" spans="2:8" s="99" customFormat="1">
      <c r="B462" s="248" t="s">
        <v>708</v>
      </c>
      <c r="C462" s="249" t="s">
        <v>474</v>
      </c>
      <c r="D462" s="216">
        <v>800</v>
      </c>
      <c r="E462" s="216">
        <v>800</v>
      </c>
      <c r="F462" s="216">
        <v>800</v>
      </c>
      <c r="G462" s="216">
        <v>800</v>
      </c>
      <c r="H462" s="216">
        <v>800</v>
      </c>
    </row>
    <row r="463" spans="2:8" s="99" customFormat="1" ht="22.5" customHeight="1">
      <c r="B463" s="250" t="s">
        <v>1333</v>
      </c>
      <c r="C463" s="251"/>
      <c r="D463" s="220"/>
      <c r="E463" s="220"/>
      <c r="F463" s="220"/>
      <c r="G463" s="220"/>
      <c r="H463" s="220"/>
    </row>
    <row r="464" spans="2:8" s="99" customFormat="1" ht="23.1" customHeight="1">
      <c r="B464" s="248" t="s">
        <v>709</v>
      </c>
      <c r="C464" s="249" t="s">
        <v>470</v>
      </c>
      <c r="D464" s="216">
        <v>6</v>
      </c>
      <c r="E464" s="216">
        <v>12</v>
      </c>
      <c r="F464" s="216">
        <v>12</v>
      </c>
      <c r="G464" s="216">
        <v>12</v>
      </c>
      <c r="H464" s="216">
        <v>12</v>
      </c>
    </row>
    <row r="465" spans="2:8" s="99" customFormat="1">
      <c r="B465" s="250" t="s">
        <v>710</v>
      </c>
      <c r="C465" s="251"/>
      <c r="D465" s="220"/>
      <c r="E465" s="220"/>
      <c r="F465" s="220"/>
      <c r="G465" s="220"/>
      <c r="H465" s="220"/>
    </row>
    <row r="466" spans="2:8" s="93" customFormat="1">
      <c r="B466" s="205" t="s">
        <v>507</v>
      </c>
      <c r="C466" s="206" t="s">
        <v>508</v>
      </c>
      <c r="D466" s="229">
        <v>19696920</v>
      </c>
      <c r="E466" s="229">
        <v>21407630</v>
      </c>
      <c r="F466" s="229">
        <f>+F467+F468</f>
        <v>0</v>
      </c>
      <c r="G466" s="229">
        <f>+G467+G468</f>
        <v>0</v>
      </c>
      <c r="H466" s="229">
        <f>+H467+H468</f>
        <v>0</v>
      </c>
    </row>
    <row r="467" spans="2:8" s="93" customFormat="1">
      <c r="B467" s="205" t="s">
        <v>509</v>
      </c>
      <c r="C467" s="206" t="s">
        <v>508</v>
      </c>
      <c r="D467" s="209">
        <f>D466</f>
        <v>19696920</v>
      </c>
      <c r="E467" s="209">
        <v>21407630</v>
      </c>
      <c r="F467" s="210"/>
      <c r="G467" s="210"/>
      <c r="H467" s="210"/>
    </row>
    <row r="468" spans="2:8" s="93" customFormat="1" ht="23.25" customHeight="1">
      <c r="B468" s="205" t="s">
        <v>510</v>
      </c>
      <c r="C468" s="206" t="s">
        <v>508</v>
      </c>
      <c r="D468" s="399">
        <v>0</v>
      </c>
      <c r="E468" s="209">
        <v>0</v>
      </c>
      <c r="F468" s="209"/>
      <c r="G468" s="209"/>
      <c r="H468" s="209"/>
    </row>
    <row r="469" spans="2:8" s="93" customFormat="1" ht="23.25" customHeight="1">
      <c r="B469" s="213"/>
      <c r="C469" s="410"/>
      <c r="D469" s="411"/>
      <c r="E469" s="412"/>
      <c r="F469" s="412"/>
      <c r="G469" s="412"/>
      <c r="H469" s="412"/>
    </row>
    <row r="470" spans="2:8" s="94" customFormat="1">
      <c r="B470" s="487" t="s">
        <v>770</v>
      </c>
      <c r="C470" s="487"/>
      <c r="D470" s="487"/>
      <c r="E470" s="487"/>
      <c r="F470" s="232"/>
      <c r="G470" s="232" t="s">
        <v>1038</v>
      </c>
      <c r="H470" s="193"/>
    </row>
    <row r="471" spans="2:8" s="94" customFormat="1" ht="21" customHeight="1">
      <c r="B471" s="461" t="s">
        <v>1584</v>
      </c>
      <c r="C471" s="461"/>
      <c r="D471" s="461"/>
      <c r="E471" s="461"/>
      <c r="F471" s="461"/>
      <c r="G471" s="461"/>
      <c r="H471" s="461"/>
    </row>
    <row r="472" spans="2:8" s="94" customFormat="1" ht="21" customHeight="1">
      <c r="B472" s="489" t="s">
        <v>1158</v>
      </c>
      <c r="C472" s="489"/>
      <c r="D472" s="489"/>
      <c r="E472" s="489"/>
      <c r="F472" s="489"/>
      <c r="G472" s="489"/>
      <c r="H472" s="489"/>
    </row>
    <row r="473" spans="2:8" s="94" customFormat="1" ht="21" customHeight="1">
      <c r="B473" s="450" t="s">
        <v>1159</v>
      </c>
      <c r="C473" s="450"/>
      <c r="D473" s="450"/>
      <c r="E473" s="450"/>
      <c r="F473" s="450"/>
      <c r="G473" s="450"/>
      <c r="H473" s="450"/>
    </row>
    <row r="474" spans="2:8" s="94" customFormat="1" ht="21" customHeight="1">
      <c r="B474" s="450" t="s">
        <v>1160</v>
      </c>
      <c r="C474" s="450"/>
      <c r="D474" s="450"/>
      <c r="E474" s="450"/>
      <c r="F474" s="450"/>
      <c r="G474" s="450"/>
      <c r="H474" s="450"/>
    </row>
    <row r="475" spans="2:8" s="94" customFormat="1" ht="21" customHeight="1">
      <c r="B475" s="450" t="s">
        <v>1585</v>
      </c>
      <c r="C475" s="450"/>
      <c r="D475" s="450"/>
      <c r="E475" s="450"/>
      <c r="F475" s="450"/>
      <c r="G475" s="450"/>
      <c r="H475" s="450"/>
    </row>
    <row r="476" spans="2:8" s="94" customFormat="1" ht="21" customHeight="1">
      <c r="B476" s="450" t="s">
        <v>1335</v>
      </c>
      <c r="C476" s="450"/>
      <c r="D476" s="450"/>
      <c r="E476" s="450"/>
      <c r="F476" s="450"/>
      <c r="G476" s="450"/>
      <c r="H476" s="450"/>
    </row>
    <row r="477" spans="2:8" s="94" customFormat="1" ht="25.5" customHeight="1">
      <c r="B477" s="232" t="s">
        <v>768</v>
      </c>
      <c r="C477" s="195"/>
      <c r="D477" s="176"/>
      <c r="E477" s="176"/>
      <c r="F477" s="176"/>
      <c r="G477" s="176"/>
      <c r="H477" s="176"/>
    </row>
    <row r="478" spans="2:8" s="94" customFormat="1">
      <c r="B478" s="232" t="s">
        <v>766</v>
      </c>
      <c r="C478" s="483">
        <v>160000</v>
      </c>
      <c r="D478" s="483"/>
      <c r="E478" s="232" t="s">
        <v>508</v>
      </c>
      <c r="F478" s="176"/>
      <c r="G478" s="176"/>
      <c r="H478" s="176"/>
    </row>
    <row r="479" spans="2:8" s="94" customFormat="1">
      <c r="B479" s="176"/>
      <c r="C479" s="195"/>
      <c r="D479" s="176"/>
      <c r="E479" s="176"/>
      <c r="F479" s="176"/>
      <c r="G479" s="176"/>
      <c r="H479" s="176"/>
    </row>
    <row r="480" spans="2:8" s="94" customFormat="1">
      <c r="B480" s="457" t="s">
        <v>512</v>
      </c>
      <c r="C480" s="484" t="s">
        <v>513</v>
      </c>
      <c r="D480" s="485"/>
      <c r="E480" s="485"/>
      <c r="F480" s="485"/>
      <c r="G480" s="485"/>
      <c r="H480" s="486"/>
    </row>
    <row r="481" spans="2:8" s="94" customFormat="1">
      <c r="B481" s="457"/>
      <c r="C481" s="196" t="s">
        <v>464</v>
      </c>
      <c r="D481" s="398" t="s">
        <v>502</v>
      </c>
      <c r="E481" s="398" t="s">
        <v>503</v>
      </c>
      <c r="F481" s="187" t="s">
        <v>504</v>
      </c>
      <c r="G481" s="187" t="s">
        <v>505</v>
      </c>
      <c r="H481" s="187" t="s">
        <v>506</v>
      </c>
    </row>
    <row r="482" spans="2:8" s="94" customFormat="1">
      <c r="B482" s="430" t="s">
        <v>782</v>
      </c>
      <c r="C482" s="199" t="s">
        <v>468</v>
      </c>
      <c r="D482" s="216"/>
      <c r="E482" s="203" t="s">
        <v>781</v>
      </c>
      <c r="F482" s="216"/>
      <c r="G482" s="216"/>
      <c r="H482" s="216"/>
    </row>
    <row r="483" spans="2:8" s="94" customFormat="1">
      <c r="B483" s="283" t="s">
        <v>783</v>
      </c>
      <c r="C483" s="219"/>
      <c r="D483" s="220"/>
      <c r="E483" s="431"/>
      <c r="F483" s="220"/>
      <c r="G483" s="220"/>
      <c r="H483" s="220"/>
    </row>
    <row r="484" spans="2:8" s="94" customFormat="1">
      <c r="B484" s="283" t="s">
        <v>1039</v>
      </c>
      <c r="C484" s="219"/>
      <c r="D484" s="220"/>
      <c r="E484" s="431"/>
      <c r="F484" s="220"/>
      <c r="G484" s="220"/>
      <c r="H484" s="220"/>
    </row>
    <row r="485" spans="2:8" s="94" customFormat="1">
      <c r="B485" s="283" t="s">
        <v>1040</v>
      </c>
      <c r="C485" s="219"/>
      <c r="D485" s="220"/>
      <c r="E485" s="431"/>
      <c r="F485" s="220"/>
      <c r="G485" s="220"/>
      <c r="H485" s="220"/>
    </row>
    <row r="486" spans="2:8" s="94" customFormat="1">
      <c r="B486" s="284" t="s">
        <v>1041</v>
      </c>
      <c r="C486" s="187"/>
      <c r="D486" s="217"/>
      <c r="E486" s="225"/>
      <c r="F486" s="217"/>
      <c r="G486" s="217"/>
      <c r="H486" s="217"/>
    </row>
    <row r="487" spans="2:8" s="93" customFormat="1">
      <c r="B487" s="205" t="s">
        <v>507</v>
      </c>
      <c r="C487" s="206" t="s">
        <v>508</v>
      </c>
      <c r="D487" s="415"/>
      <c r="E487" s="287">
        <v>160000</v>
      </c>
      <c r="F487" s="415"/>
      <c r="G487" s="415"/>
      <c r="H487" s="415"/>
    </row>
    <row r="488" spans="2:8" s="93" customFormat="1">
      <c r="B488" s="205" t="s">
        <v>509</v>
      </c>
      <c r="C488" s="206" t="s">
        <v>508</v>
      </c>
      <c r="D488" s="415"/>
      <c r="E488" s="287">
        <v>160000</v>
      </c>
      <c r="F488" s="415"/>
      <c r="G488" s="415"/>
      <c r="H488" s="415"/>
    </row>
    <row r="489" spans="2:8" s="93" customFormat="1">
      <c r="B489" s="205" t="s">
        <v>510</v>
      </c>
      <c r="C489" s="206" t="s">
        <v>508</v>
      </c>
      <c r="D489" s="415"/>
      <c r="E489" s="415">
        <v>0</v>
      </c>
      <c r="F489" s="415"/>
      <c r="G489" s="415"/>
      <c r="H489" s="415"/>
    </row>
    <row r="490" spans="2:8" s="93" customFormat="1">
      <c r="B490" s="213"/>
      <c r="C490" s="410"/>
      <c r="D490" s="417"/>
      <c r="E490" s="417"/>
      <c r="F490" s="417"/>
      <c r="G490" s="417"/>
      <c r="H490" s="417"/>
    </row>
    <row r="491" spans="2:8" s="93" customFormat="1">
      <c r="B491" s="213"/>
      <c r="C491" s="410"/>
      <c r="D491" s="417"/>
      <c r="E491" s="417"/>
      <c r="F491" s="417"/>
      <c r="G491" s="417"/>
      <c r="H491" s="417"/>
    </row>
    <row r="492" spans="2:8" s="93" customFormat="1">
      <c r="B492" s="213"/>
      <c r="C492" s="410"/>
      <c r="D492" s="417"/>
      <c r="E492" s="417"/>
      <c r="F492" s="417"/>
      <c r="G492" s="417"/>
      <c r="H492" s="417"/>
    </row>
    <row r="493" spans="2:8" s="93" customFormat="1">
      <c r="B493" s="213"/>
      <c r="C493" s="410"/>
      <c r="D493" s="417"/>
      <c r="E493" s="417"/>
      <c r="F493" s="417"/>
      <c r="G493" s="417"/>
      <c r="H493" s="417"/>
    </row>
    <row r="494" spans="2:8" s="93" customFormat="1">
      <c r="B494" s="213"/>
      <c r="C494" s="410"/>
      <c r="D494" s="417"/>
      <c r="E494" s="417"/>
      <c r="F494" s="417"/>
      <c r="G494" s="417"/>
      <c r="H494" s="417"/>
    </row>
    <row r="495" spans="2:8" s="93" customFormat="1">
      <c r="B495" s="213"/>
      <c r="C495" s="410"/>
      <c r="D495" s="417"/>
      <c r="E495" s="417"/>
      <c r="F495" s="417"/>
      <c r="G495" s="417"/>
      <c r="H495" s="417"/>
    </row>
    <row r="496" spans="2:8" s="93" customFormat="1">
      <c r="B496" s="213"/>
      <c r="C496" s="410"/>
      <c r="D496" s="417"/>
      <c r="E496" s="417"/>
      <c r="F496" s="417"/>
      <c r="G496" s="417"/>
      <c r="H496" s="417"/>
    </row>
    <row r="497" spans="2:8" s="94" customFormat="1">
      <c r="B497" s="488" t="s">
        <v>1494</v>
      </c>
      <c r="C497" s="488"/>
      <c r="D497" s="488"/>
      <c r="E497" s="488"/>
      <c r="F497" s="488"/>
      <c r="G497" s="232" t="s">
        <v>1357</v>
      </c>
    </row>
    <row r="498" spans="2:8" s="94" customFormat="1" ht="21" customHeight="1">
      <c r="B498" s="461" t="s">
        <v>1586</v>
      </c>
      <c r="C498" s="461"/>
      <c r="D498" s="461"/>
      <c r="E498" s="461"/>
      <c r="F498" s="461"/>
      <c r="G498" s="461"/>
      <c r="H498" s="461"/>
    </row>
    <row r="499" spans="2:8" s="94" customFormat="1" ht="21" customHeight="1">
      <c r="B499" s="450" t="s">
        <v>1358</v>
      </c>
      <c r="C499" s="450"/>
      <c r="D499" s="450"/>
      <c r="E499" s="450"/>
      <c r="F499" s="450"/>
      <c r="G499" s="450"/>
      <c r="H499" s="450"/>
    </row>
    <row r="500" spans="2:8" s="94" customFormat="1" ht="21" customHeight="1">
      <c r="B500" s="450" t="s">
        <v>1359</v>
      </c>
      <c r="C500" s="450"/>
      <c r="D500" s="450"/>
      <c r="E500" s="450"/>
      <c r="F500" s="450"/>
      <c r="G500" s="450"/>
      <c r="H500" s="450"/>
    </row>
    <row r="501" spans="2:8" s="94" customFormat="1" ht="21" customHeight="1">
      <c r="B501" s="450" t="s">
        <v>1587</v>
      </c>
      <c r="C501" s="450"/>
      <c r="D501" s="450"/>
      <c r="E501" s="450"/>
      <c r="F501" s="450"/>
      <c r="G501" s="450"/>
      <c r="H501" s="450"/>
    </row>
    <row r="502" spans="2:8" s="94" customFormat="1" ht="21" customHeight="1">
      <c r="B502" s="450" t="s">
        <v>1331</v>
      </c>
      <c r="C502" s="450"/>
      <c r="D502" s="450"/>
      <c r="E502" s="450"/>
      <c r="F502" s="450"/>
      <c r="G502" s="450"/>
      <c r="H502" s="450"/>
    </row>
    <row r="503" spans="2:8" s="94" customFormat="1" ht="21" customHeight="1">
      <c r="B503" s="450" t="s">
        <v>1332</v>
      </c>
      <c r="C503" s="450"/>
      <c r="D503" s="450"/>
      <c r="E503" s="450"/>
      <c r="F503" s="450"/>
      <c r="G503" s="450"/>
      <c r="H503" s="450"/>
    </row>
    <row r="504" spans="2:8" s="94" customFormat="1" ht="25.5" customHeight="1">
      <c r="B504" s="232" t="s">
        <v>768</v>
      </c>
      <c r="C504" s="195"/>
      <c r="D504" s="176"/>
      <c r="E504" s="176"/>
      <c r="F504" s="176"/>
      <c r="G504" s="176"/>
      <c r="H504" s="176"/>
    </row>
    <row r="505" spans="2:8" s="94" customFormat="1">
      <c r="B505" s="232" t="s">
        <v>766</v>
      </c>
      <c r="C505" s="483">
        <f>E513</f>
        <v>250500</v>
      </c>
      <c r="D505" s="483"/>
      <c r="E505" s="232" t="s">
        <v>508</v>
      </c>
      <c r="F505" s="176"/>
      <c r="G505" s="176"/>
      <c r="H505" s="176"/>
    </row>
    <row r="506" spans="2:8" s="94" customFormat="1" ht="11.25" customHeight="1">
      <c r="B506" s="176"/>
      <c r="C506" s="432"/>
      <c r="D506" s="433"/>
      <c r="E506" s="176"/>
      <c r="F506" s="176"/>
      <c r="G506" s="176"/>
      <c r="H506" s="176"/>
    </row>
    <row r="507" spans="2:8" s="94" customFormat="1">
      <c r="B507" s="457" t="s">
        <v>512</v>
      </c>
      <c r="C507" s="484" t="s">
        <v>513</v>
      </c>
      <c r="D507" s="485"/>
      <c r="E507" s="485"/>
      <c r="F507" s="485"/>
      <c r="G507" s="485"/>
      <c r="H507" s="486"/>
    </row>
    <row r="508" spans="2:8" s="94" customFormat="1">
      <c r="B508" s="457"/>
      <c r="C508" s="196" t="s">
        <v>464</v>
      </c>
      <c r="D508" s="398" t="s">
        <v>502</v>
      </c>
      <c r="E508" s="398" t="s">
        <v>503</v>
      </c>
      <c r="F508" s="187" t="s">
        <v>504</v>
      </c>
      <c r="G508" s="187" t="s">
        <v>505</v>
      </c>
      <c r="H508" s="187" t="s">
        <v>506</v>
      </c>
    </row>
    <row r="509" spans="2:8" s="94" customFormat="1" ht="21" customHeight="1">
      <c r="B509" s="282" t="s">
        <v>777</v>
      </c>
      <c r="C509" s="199" t="s">
        <v>468</v>
      </c>
      <c r="D509" s="216"/>
      <c r="E509" s="203" t="s">
        <v>1127</v>
      </c>
      <c r="F509" s="216"/>
      <c r="G509" s="216"/>
      <c r="H509" s="216"/>
    </row>
    <row r="510" spans="2:8" s="94" customFormat="1" ht="21" customHeight="1">
      <c r="B510" s="283" t="s">
        <v>778</v>
      </c>
      <c r="C510" s="219"/>
      <c r="D510" s="220"/>
      <c r="E510" s="434">
        <v>5</v>
      </c>
      <c r="F510" s="220"/>
      <c r="G510" s="220"/>
      <c r="H510" s="220"/>
    </row>
    <row r="511" spans="2:8" s="94" customFormat="1" ht="21" customHeight="1">
      <c r="B511" s="283" t="s">
        <v>779</v>
      </c>
      <c r="C511" s="219"/>
      <c r="D511" s="220"/>
      <c r="E511" s="220"/>
      <c r="F511" s="220"/>
      <c r="G511" s="220"/>
      <c r="H511" s="220"/>
    </row>
    <row r="512" spans="2:8" s="94" customFormat="1" ht="21" customHeight="1">
      <c r="B512" s="284" t="s">
        <v>780</v>
      </c>
      <c r="C512" s="187"/>
      <c r="D512" s="217"/>
      <c r="E512" s="217"/>
      <c r="F512" s="217"/>
      <c r="G512" s="217"/>
      <c r="H512" s="217"/>
    </row>
    <row r="513" spans="2:8" s="93" customFormat="1">
      <c r="B513" s="205" t="s">
        <v>507</v>
      </c>
      <c r="C513" s="206" t="s">
        <v>508</v>
      </c>
      <c r="D513" s="415"/>
      <c r="E513" s="287">
        <f t="shared" ref="E513" si="16">SUM(E514:E515)</f>
        <v>250500</v>
      </c>
      <c r="F513" s="415"/>
      <c r="G513" s="415"/>
      <c r="H513" s="415"/>
    </row>
    <row r="514" spans="2:8" s="93" customFormat="1">
      <c r="B514" s="205" t="s">
        <v>509</v>
      </c>
      <c r="C514" s="206" t="s">
        <v>508</v>
      </c>
      <c r="D514" s="415"/>
      <c r="E514" s="287">
        <f>[2]สังเขป!J41</f>
        <v>250500</v>
      </c>
      <c r="F514" s="415"/>
      <c r="G514" s="415"/>
      <c r="H514" s="415"/>
    </row>
    <row r="515" spans="2:8" s="93" customFormat="1">
      <c r="B515" s="205" t="s">
        <v>510</v>
      </c>
      <c r="C515" s="206" t="s">
        <v>508</v>
      </c>
      <c r="D515" s="415"/>
      <c r="E515" s="415">
        <v>0</v>
      </c>
      <c r="F515" s="415"/>
      <c r="G515" s="415"/>
      <c r="H515" s="415"/>
    </row>
    <row r="516" spans="2:8" s="93" customFormat="1">
      <c r="B516" s="213"/>
      <c r="C516" s="410"/>
      <c r="D516" s="417"/>
      <c r="E516" s="417"/>
      <c r="F516" s="417"/>
      <c r="G516" s="417"/>
      <c r="H516" s="417"/>
    </row>
    <row r="517" spans="2:8" s="94" customFormat="1">
      <c r="B517" s="191" t="s">
        <v>713</v>
      </c>
      <c r="C517" s="192"/>
      <c r="D517" s="193"/>
      <c r="E517" s="193"/>
      <c r="F517" s="193"/>
      <c r="G517" s="193"/>
      <c r="H517" s="193"/>
    </row>
    <row r="518" spans="2:8" s="94" customFormat="1" ht="23.1" customHeight="1">
      <c r="B518" s="461" t="s">
        <v>1128</v>
      </c>
      <c r="C518" s="461"/>
      <c r="D518" s="461"/>
      <c r="E518" s="461"/>
      <c r="F518" s="461"/>
      <c r="G518" s="461"/>
      <c r="H518" s="461"/>
    </row>
    <row r="519" spans="2:8" s="94" customFormat="1" ht="23.1" customHeight="1">
      <c r="B519" s="459" t="s">
        <v>1129</v>
      </c>
      <c r="C519" s="459"/>
      <c r="D519" s="459"/>
      <c r="E519" s="459"/>
      <c r="F519" s="459"/>
      <c r="G519" s="459"/>
      <c r="H519" s="459"/>
    </row>
    <row r="520" spans="2:8" s="94" customFormat="1" ht="23.1" customHeight="1">
      <c r="B520" s="459" t="s">
        <v>1130</v>
      </c>
      <c r="C520" s="459"/>
      <c r="D520" s="459"/>
      <c r="E520" s="459"/>
      <c r="F520" s="459"/>
      <c r="G520" s="459"/>
      <c r="H520" s="459"/>
    </row>
    <row r="521" spans="2:8" s="94" customFormat="1" ht="23.1" customHeight="1">
      <c r="B521" s="459" t="s">
        <v>1131</v>
      </c>
      <c r="C521" s="459"/>
      <c r="D521" s="459"/>
      <c r="E521" s="459"/>
      <c r="F521" s="459"/>
      <c r="G521" s="459"/>
      <c r="H521" s="459"/>
    </row>
    <row r="522" spans="2:8" s="94" customFormat="1">
      <c r="B522" s="460" t="s">
        <v>1009</v>
      </c>
      <c r="C522" s="450"/>
      <c r="D522" s="450"/>
      <c r="E522" s="450"/>
      <c r="F522" s="450"/>
      <c r="G522" s="450"/>
      <c r="H522" s="450"/>
    </row>
    <row r="523" spans="2:8" s="94" customFormat="1" ht="12" customHeight="1">
      <c r="B523" s="213"/>
      <c r="C523" s="194"/>
      <c r="D523" s="194"/>
      <c r="E523" s="194"/>
      <c r="F523" s="194"/>
      <c r="G523" s="194"/>
      <c r="H523" s="194"/>
    </row>
    <row r="524" spans="2:8" s="96" customFormat="1">
      <c r="B524" s="457" t="s">
        <v>512</v>
      </c>
      <c r="C524" s="458" t="s">
        <v>513</v>
      </c>
      <c r="D524" s="458"/>
      <c r="E524" s="458"/>
      <c r="F524" s="458"/>
      <c r="G524" s="458"/>
      <c r="H524" s="458"/>
    </row>
    <row r="525" spans="2:8" s="96" customFormat="1">
      <c r="B525" s="457"/>
      <c r="C525" s="196" t="s">
        <v>464</v>
      </c>
      <c r="D525" s="398" t="s">
        <v>502</v>
      </c>
      <c r="E525" s="398" t="s">
        <v>503</v>
      </c>
      <c r="F525" s="187" t="s">
        <v>504</v>
      </c>
      <c r="G525" s="187" t="s">
        <v>505</v>
      </c>
      <c r="H525" s="187" t="s">
        <v>506</v>
      </c>
    </row>
    <row r="526" spans="2:8" s="94" customFormat="1">
      <c r="B526" s="197" t="s">
        <v>714</v>
      </c>
      <c r="C526" s="196" t="s">
        <v>466</v>
      </c>
      <c r="D526" s="190">
        <v>330</v>
      </c>
      <c r="E526" s="190">
        <v>346</v>
      </c>
      <c r="F526" s="190">
        <v>363</v>
      </c>
      <c r="G526" s="190">
        <v>375</v>
      </c>
      <c r="H526" s="286">
        <v>350</v>
      </c>
    </row>
    <row r="527" spans="2:8" s="94" customFormat="1">
      <c r="B527" s="261" t="s">
        <v>615</v>
      </c>
      <c r="C527" s="196" t="s">
        <v>637</v>
      </c>
      <c r="D527" s="190">
        <v>2</v>
      </c>
      <c r="E527" s="190">
        <v>2</v>
      </c>
      <c r="F527" s="190">
        <v>2</v>
      </c>
      <c r="G527" s="190">
        <v>2</v>
      </c>
      <c r="H527" s="286">
        <v>2</v>
      </c>
    </row>
    <row r="528" spans="2:8" s="94" customFormat="1">
      <c r="B528" s="198" t="s">
        <v>715</v>
      </c>
      <c r="C528" s="199" t="s">
        <v>547</v>
      </c>
      <c r="D528" s="200">
        <v>814</v>
      </c>
      <c r="E528" s="200">
        <v>854</v>
      </c>
      <c r="F528" s="200">
        <v>897</v>
      </c>
      <c r="G528" s="200">
        <v>940</v>
      </c>
      <c r="H528" s="203">
        <v>940</v>
      </c>
    </row>
    <row r="529" spans="2:8" s="94" customFormat="1">
      <c r="B529" s="218" t="s">
        <v>716</v>
      </c>
      <c r="C529" s="219"/>
      <c r="D529" s="280"/>
      <c r="E529" s="280"/>
      <c r="F529" s="280"/>
      <c r="G529" s="280"/>
      <c r="H529" s="281"/>
    </row>
    <row r="530" spans="2:8" s="94" customFormat="1">
      <c r="B530" s="218" t="s">
        <v>717</v>
      </c>
      <c r="C530" s="219"/>
      <c r="D530" s="280"/>
      <c r="E530" s="280"/>
      <c r="F530" s="280"/>
      <c r="G530" s="280"/>
      <c r="H530" s="281"/>
    </row>
    <row r="531" spans="2:8" s="94" customFormat="1">
      <c r="B531" s="218" t="s">
        <v>718</v>
      </c>
      <c r="C531" s="219"/>
      <c r="D531" s="280"/>
      <c r="E531" s="280"/>
      <c r="F531" s="280"/>
      <c r="G531" s="280"/>
      <c r="H531" s="281"/>
    </row>
    <row r="532" spans="2:8" s="94" customFormat="1">
      <c r="B532" s="218" t="s">
        <v>719</v>
      </c>
      <c r="C532" s="219"/>
      <c r="D532" s="280"/>
      <c r="E532" s="280"/>
      <c r="F532" s="280"/>
      <c r="G532" s="280"/>
      <c r="H532" s="281"/>
    </row>
    <row r="533" spans="2:8" s="94" customFormat="1">
      <c r="B533" s="201" t="s">
        <v>720</v>
      </c>
      <c r="C533" s="187"/>
      <c r="D533" s="202"/>
      <c r="E533" s="202"/>
      <c r="F533" s="202"/>
      <c r="G533" s="202"/>
      <c r="H533" s="204"/>
    </row>
    <row r="534" spans="2:8" s="94" customFormat="1">
      <c r="B534" s="205" t="s">
        <v>507</v>
      </c>
      <c r="C534" s="206" t="s">
        <v>508</v>
      </c>
      <c r="D534" s="229">
        <v>328540</v>
      </c>
      <c r="E534" s="229">
        <f>+E535+E536</f>
        <v>654230</v>
      </c>
      <c r="F534" s="229">
        <f t="shared" ref="F534:H534" si="17">+F535+F536</f>
        <v>0</v>
      </c>
      <c r="G534" s="229">
        <f t="shared" si="17"/>
        <v>0</v>
      </c>
      <c r="H534" s="229">
        <f t="shared" si="17"/>
        <v>0</v>
      </c>
    </row>
    <row r="535" spans="2:8" s="94" customFormat="1">
      <c r="B535" s="205" t="s">
        <v>509</v>
      </c>
      <c r="C535" s="206" t="s">
        <v>508</v>
      </c>
      <c r="D535" s="209">
        <f>D534</f>
        <v>328540</v>
      </c>
      <c r="E535" s="209">
        <f>[2]สังเขป!J43</f>
        <v>654230</v>
      </c>
      <c r="F535" s="210"/>
      <c r="G535" s="210"/>
      <c r="H535" s="210"/>
    </row>
    <row r="536" spans="2:8" s="94" customFormat="1">
      <c r="B536" s="205" t="s">
        <v>510</v>
      </c>
      <c r="C536" s="206" t="s">
        <v>508</v>
      </c>
      <c r="D536" s="209">
        <v>0</v>
      </c>
      <c r="E536" s="209">
        <v>0</v>
      </c>
      <c r="F536" s="209"/>
      <c r="G536" s="209"/>
      <c r="H536" s="209"/>
    </row>
    <row r="537" spans="2:8" s="94" customFormat="1">
      <c r="B537" s="213"/>
      <c r="C537" s="410"/>
      <c r="D537" s="412"/>
      <c r="E537" s="412"/>
      <c r="F537" s="412"/>
      <c r="G537" s="412"/>
      <c r="H537" s="412"/>
    </row>
    <row r="538" spans="2:8" s="94" customFormat="1">
      <c r="B538" s="191" t="s">
        <v>721</v>
      </c>
      <c r="C538" s="192"/>
      <c r="D538" s="193"/>
      <c r="E538" s="193"/>
      <c r="F538" s="193"/>
      <c r="G538" s="193"/>
      <c r="H538" s="193"/>
    </row>
    <row r="539" spans="2:8" s="94" customFormat="1" ht="23.1" customHeight="1">
      <c r="B539" s="461" t="s">
        <v>1132</v>
      </c>
      <c r="C539" s="461"/>
      <c r="D539" s="461"/>
      <c r="E539" s="461"/>
      <c r="F539" s="461"/>
      <c r="G539" s="461"/>
      <c r="H539" s="461"/>
    </row>
    <row r="540" spans="2:8" s="94" customFormat="1" ht="23.1" customHeight="1">
      <c r="B540" s="459" t="s">
        <v>1483</v>
      </c>
      <c r="C540" s="459"/>
      <c r="D540" s="459"/>
      <c r="E540" s="459"/>
      <c r="F540" s="459"/>
      <c r="G540" s="459"/>
      <c r="H540" s="459"/>
    </row>
    <row r="541" spans="2:8" s="94" customFormat="1" ht="23.1" customHeight="1">
      <c r="B541" s="459" t="s">
        <v>1336</v>
      </c>
      <c r="C541" s="459"/>
      <c r="D541" s="459"/>
      <c r="E541" s="459"/>
      <c r="F541" s="459"/>
      <c r="G541" s="459"/>
      <c r="H541" s="459"/>
    </row>
    <row r="542" spans="2:8" s="94" customFormat="1" ht="23.1" customHeight="1">
      <c r="B542" s="459" t="s">
        <v>1337</v>
      </c>
      <c r="C542" s="459"/>
      <c r="D542" s="459"/>
      <c r="E542" s="459"/>
      <c r="F542" s="459"/>
      <c r="G542" s="459"/>
      <c r="H542" s="459"/>
    </row>
    <row r="543" spans="2:8" s="94" customFormat="1" ht="23.1" customHeight="1">
      <c r="B543" s="459" t="s">
        <v>1338</v>
      </c>
      <c r="C543" s="459"/>
      <c r="D543" s="459"/>
      <c r="E543" s="459"/>
      <c r="F543" s="459"/>
      <c r="G543" s="459"/>
      <c r="H543" s="459"/>
    </row>
    <row r="544" spans="2:8" s="94" customFormat="1" ht="23.1" customHeight="1">
      <c r="B544" s="459" t="s">
        <v>1339</v>
      </c>
      <c r="C544" s="459"/>
      <c r="D544" s="459"/>
      <c r="E544" s="459"/>
      <c r="F544" s="459"/>
      <c r="G544" s="459"/>
      <c r="H544" s="459"/>
    </row>
    <row r="545" spans="2:8" s="94" customFormat="1" ht="23.1" customHeight="1">
      <c r="B545" s="459" t="s">
        <v>1340</v>
      </c>
      <c r="C545" s="459"/>
      <c r="D545" s="459"/>
      <c r="E545" s="459"/>
      <c r="F545" s="459"/>
      <c r="G545" s="459"/>
      <c r="H545" s="459"/>
    </row>
    <row r="546" spans="2:8" s="94" customFormat="1" ht="23.1" customHeight="1">
      <c r="B546" s="460" t="s">
        <v>1133</v>
      </c>
      <c r="C546" s="450"/>
      <c r="D546" s="450"/>
      <c r="E546" s="450"/>
      <c r="F546" s="450"/>
      <c r="G546" s="450"/>
      <c r="H546" s="450"/>
    </row>
    <row r="547" spans="2:8" s="94" customFormat="1" ht="23.1" customHeight="1">
      <c r="B547" s="180" t="s">
        <v>1134</v>
      </c>
      <c r="C547" s="194"/>
      <c r="D547" s="194"/>
      <c r="E547" s="194"/>
      <c r="F547" s="194"/>
      <c r="G547" s="194"/>
      <c r="H547" s="194"/>
    </row>
    <row r="548" spans="2:8" s="94" customFormat="1" ht="23.1" customHeight="1">
      <c r="B548" s="180"/>
      <c r="C548" s="194"/>
      <c r="D548" s="194"/>
      <c r="E548" s="194"/>
      <c r="F548" s="194"/>
      <c r="G548" s="194"/>
      <c r="H548" s="194"/>
    </row>
    <row r="549" spans="2:8" s="96" customFormat="1">
      <c r="B549" s="457" t="s">
        <v>512</v>
      </c>
      <c r="C549" s="458" t="s">
        <v>513</v>
      </c>
      <c r="D549" s="458"/>
      <c r="E549" s="458"/>
      <c r="F549" s="458"/>
      <c r="G549" s="458"/>
      <c r="H549" s="458"/>
    </row>
    <row r="550" spans="2:8" s="96" customFormat="1">
      <c r="B550" s="457"/>
      <c r="C550" s="196" t="s">
        <v>464</v>
      </c>
      <c r="D550" s="398" t="s">
        <v>502</v>
      </c>
      <c r="E550" s="398" t="s">
        <v>503</v>
      </c>
      <c r="F550" s="187" t="s">
        <v>504</v>
      </c>
      <c r="G550" s="187" t="s">
        <v>505</v>
      </c>
      <c r="H550" s="187" t="s">
        <v>506</v>
      </c>
    </row>
    <row r="551" spans="2:8" s="94" customFormat="1" ht="23.1" customHeight="1">
      <c r="B551" s="282" t="s">
        <v>722</v>
      </c>
      <c r="C551" s="199" t="s">
        <v>470</v>
      </c>
      <c r="D551" s="216">
        <v>285</v>
      </c>
      <c r="E551" s="216">
        <v>250</v>
      </c>
      <c r="F551" s="216">
        <v>275</v>
      </c>
      <c r="G551" s="216">
        <v>300</v>
      </c>
      <c r="H551" s="216">
        <v>330</v>
      </c>
    </row>
    <row r="552" spans="2:8" s="94" customFormat="1" ht="23.1" customHeight="1">
      <c r="B552" s="283" t="s">
        <v>723</v>
      </c>
      <c r="C552" s="219"/>
      <c r="D552" s="220"/>
      <c r="E552" s="220"/>
      <c r="F552" s="220"/>
      <c r="G552" s="220"/>
      <c r="H552" s="220"/>
    </row>
    <row r="553" spans="2:8" s="94" customFormat="1" ht="23.1" customHeight="1">
      <c r="B553" s="283" t="s">
        <v>724</v>
      </c>
      <c r="C553" s="219"/>
      <c r="D553" s="220"/>
      <c r="E553" s="220"/>
      <c r="F553" s="220"/>
      <c r="G553" s="220"/>
      <c r="H553" s="220"/>
    </row>
    <row r="554" spans="2:8" s="94" customFormat="1" ht="23.1" customHeight="1">
      <c r="B554" s="284" t="s">
        <v>725</v>
      </c>
      <c r="C554" s="187"/>
      <c r="D554" s="217"/>
      <c r="E554" s="217"/>
      <c r="F554" s="217"/>
      <c r="G554" s="217"/>
      <c r="H554" s="217"/>
    </row>
    <row r="555" spans="2:8" s="94" customFormat="1" ht="23.1" customHeight="1">
      <c r="B555" s="283" t="s">
        <v>726</v>
      </c>
      <c r="C555" s="219" t="s">
        <v>470</v>
      </c>
      <c r="D555" s="220">
        <v>2581</v>
      </c>
      <c r="E555" s="220">
        <v>100</v>
      </c>
      <c r="F555" s="220">
        <v>100</v>
      </c>
      <c r="G555" s="220">
        <v>100</v>
      </c>
      <c r="H555" s="220">
        <v>100</v>
      </c>
    </row>
    <row r="556" spans="2:8" s="94" customFormat="1" ht="23.1" customHeight="1">
      <c r="B556" s="283" t="s">
        <v>727</v>
      </c>
      <c r="C556" s="219"/>
      <c r="D556" s="220"/>
      <c r="E556" s="220"/>
      <c r="F556" s="220"/>
      <c r="G556" s="220"/>
      <c r="H556" s="220"/>
    </row>
    <row r="557" spans="2:8" s="94" customFormat="1" ht="23.1" customHeight="1">
      <c r="B557" s="283" t="s">
        <v>728</v>
      </c>
      <c r="C557" s="219"/>
      <c r="D557" s="220"/>
      <c r="E557" s="220"/>
      <c r="F557" s="220"/>
      <c r="G557" s="220"/>
      <c r="H557" s="220"/>
    </row>
    <row r="558" spans="2:8" s="94" customFormat="1" ht="23.1" customHeight="1">
      <c r="B558" s="283" t="s">
        <v>1602</v>
      </c>
      <c r="C558" s="219"/>
      <c r="D558" s="220"/>
      <c r="E558" s="220"/>
      <c r="F558" s="220"/>
      <c r="G558" s="220"/>
      <c r="H558" s="220"/>
    </row>
    <row r="559" spans="2:8" s="94" customFormat="1" ht="23.1" customHeight="1">
      <c r="B559" s="283" t="s">
        <v>730</v>
      </c>
      <c r="C559" s="219"/>
      <c r="D559" s="220"/>
      <c r="E559" s="220"/>
      <c r="F559" s="220"/>
      <c r="G559" s="220"/>
      <c r="H559" s="220"/>
    </row>
    <row r="560" spans="2:8" s="94" customFormat="1" ht="23.1" customHeight="1">
      <c r="B560" s="284" t="s">
        <v>731</v>
      </c>
      <c r="C560" s="187"/>
      <c r="D560" s="217"/>
      <c r="E560" s="217"/>
      <c r="F560" s="217"/>
      <c r="G560" s="217"/>
      <c r="H560" s="217"/>
    </row>
    <row r="561" spans="2:8" s="94" customFormat="1" ht="23.1" customHeight="1">
      <c r="B561" s="282" t="s">
        <v>732</v>
      </c>
      <c r="C561" s="199" t="s">
        <v>470</v>
      </c>
      <c r="D561" s="200">
        <v>407</v>
      </c>
      <c r="E561" s="203">
        <v>350</v>
      </c>
      <c r="F561" s="203">
        <v>385</v>
      </c>
      <c r="G561" s="203">
        <v>423</v>
      </c>
      <c r="H561" s="203">
        <v>465</v>
      </c>
    </row>
    <row r="562" spans="2:8" s="94" customFormat="1" ht="23.1" customHeight="1">
      <c r="B562" s="283" t="s">
        <v>733</v>
      </c>
      <c r="C562" s="219"/>
      <c r="D562" s="280"/>
      <c r="E562" s="280"/>
      <c r="F562" s="280"/>
      <c r="G562" s="280"/>
      <c r="H562" s="281"/>
    </row>
    <row r="563" spans="2:8" s="94" customFormat="1" ht="23.1" customHeight="1">
      <c r="B563" s="283" t="s">
        <v>734</v>
      </c>
      <c r="C563" s="219"/>
      <c r="D563" s="280"/>
      <c r="E563" s="280"/>
      <c r="F563" s="280"/>
      <c r="G563" s="280"/>
      <c r="H563" s="281"/>
    </row>
    <row r="564" spans="2:8" s="94" customFormat="1" ht="23.1" customHeight="1">
      <c r="B564" s="284" t="s">
        <v>735</v>
      </c>
      <c r="C564" s="187"/>
      <c r="D564" s="202"/>
      <c r="E564" s="202"/>
      <c r="F564" s="202"/>
      <c r="G564" s="202"/>
      <c r="H564" s="204"/>
    </row>
    <row r="565" spans="2:8" s="94" customFormat="1">
      <c r="B565" s="282" t="s">
        <v>1588</v>
      </c>
      <c r="C565" s="199" t="s">
        <v>470</v>
      </c>
      <c r="D565" s="200">
        <v>75</v>
      </c>
      <c r="E565" s="200">
        <v>78.75</v>
      </c>
      <c r="F565" s="200">
        <v>82.6875</v>
      </c>
      <c r="G565" s="200">
        <v>86.821875000000006</v>
      </c>
      <c r="H565" s="203">
        <v>85</v>
      </c>
    </row>
    <row r="566" spans="2:8" s="94" customFormat="1">
      <c r="B566" s="283" t="s">
        <v>1042</v>
      </c>
      <c r="C566" s="219"/>
      <c r="D566" s="280"/>
      <c r="E566" s="280"/>
      <c r="F566" s="280"/>
      <c r="G566" s="280"/>
      <c r="H566" s="281"/>
    </row>
    <row r="567" spans="2:8" s="94" customFormat="1">
      <c r="B567" s="283" t="s">
        <v>1043</v>
      </c>
      <c r="C567" s="219"/>
      <c r="D567" s="280"/>
      <c r="E567" s="280"/>
      <c r="F567" s="280"/>
      <c r="G567" s="280"/>
      <c r="H567" s="281"/>
    </row>
    <row r="568" spans="2:8" s="94" customFormat="1">
      <c r="B568" s="363" t="s">
        <v>1139</v>
      </c>
      <c r="C568" s="187"/>
      <c r="D568" s="285"/>
      <c r="E568" s="285"/>
      <c r="F568" s="285"/>
      <c r="G568" s="285"/>
      <c r="H568" s="225"/>
    </row>
    <row r="569" spans="2:8" s="94" customFormat="1">
      <c r="B569" s="282" t="s">
        <v>1140</v>
      </c>
      <c r="C569" s="199" t="s">
        <v>470</v>
      </c>
      <c r="D569" s="216">
        <v>96</v>
      </c>
      <c r="E569" s="216">
        <v>101</v>
      </c>
      <c r="F569" s="216">
        <v>106</v>
      </c>
      <c r="G569" s="216">
        <v>111</v>
      </c>
      <c r="H569" s="216">
        <v>110</v>
      </c>
    </row>
    <row r="570" spans="2:8" s="94" customFormat="1">
      <c r="B570" s="364" t="s">
        <v>1141</v>
      </c>
      <c r="C570" s="219"/>
      <c r="D570" s="220"/>
      <c r="E570" s="220"/>
      <c r="F570" s="220"/>
      <c r="G570" s="220"/>
      <c r="H570" s="220"/>
    </row>
    <row r="571" spans="2:8" s="94" customFormat="1">
      <c r="B571" s="283" t="s">
        <v>1044</v>
      </c>
      <c r="C571" s="219"/>
      <c r="D571" s="220"/>
      <c r="E571" s="220"/>
      <c r="F571" s="220"/>
      <c r="G571" s="220"/>
      <c r="H571" s="220"/>
    </row>
    <row r="572" spans="2:8" s="94" customFormat="1">
      <c r="B572" s="284" t="s">
        <v>1045</v>
      </c>
      <c r="C572" s="187"/>
      <c r="D572" s="217"/>
      <c r="E572" s="217"/>
      <c r="F572" s="217"/>
      <c r="G572" s="217"/>
      <c r="H572" s="217"/>
    </row>
    <row r="573" spans="2:8" s="94" customFormat="1">
      <c r="B573" s="282" t="s">
        <v>624</v>
      </c>
      <c r="C573" s="199" t="s">
        <v>470</v>
      </c>
      <c r="D573" s="216">
        <v>330</v>
      </c>
      <c r="E573" s="216">
        <v>346</v>
      </c>
      <c r="F573" s="216">
        <v>363</v>
      </c>
      <c r="G573" s="216">
        <v>380</v>
      </c>
      <c r="H573" s="216">
        <v>380</v>
      </c>
    </row>
    <row r="574" spans="2:8" s="94" customFormat="1">
      <c r="B574" s="284" t="s">
        <v>737</v>
      </c>
      <c r="C574" s="187"/>
      <c r="D574" s="217"/>
      <c r="E574" s="217"/>
      <c r="F574" s="217"/>
      <c r="G574" s="217"/>
      <c r="H574" s="217"/>
    </row>
    <row r="575" spans="2:8" s="94" customFormat="1">
      <c r="B575" s="365"/>
      <c r="C575" s="352"/>
      <c r="D575" s="353"/>
      <c r="E575" s="353"/>
      <c r="F575" s="353"/>
      <c r="G575" s="353"/>
      <c r="H575" s="353"/>
    </row>
    <row r="576" spans="2:8" s="96" customFormat="1">
      <c r="B576" s="457" t="s">
        <v>512</v>
      </c>
      <c r="C576" s="458" t="s">
        <v>513</v>
      </c>
      <c r="D576" s="458"/>
      <c r="E576" s="458"/>
      <c r="F576" s="458"/>
      <c r="G576" s="458"/>
      <c r="H576" s="458"/>
    </row>
    <row r="577" spans="2:8" s="96" customFormat="1">
      <c r="B577" s="457"/>
      <c r="C577" s="196" t="s">
        <v>464</v>
      </c>
      <c r="D577" s="398" t="s">
        <v>502</v>
      </c>
      <c r="E577" s="398" t="s">
        <v>503</v>
      </c>
      <c r="F577" s="187" t="s">
        <v>504</v>
      </c>
      <c r="G577" s="187" t="s">
        <v>505</v>
      </c>
      <c r="H577" s="187" t="s">
        <v>506</v>
      </c>
    </row>
    <row r="578" spans="2:8" s="94" customFormat="1">
      <c r="B578" s="198" t="s">
        <v>1046</v>
      </c>
      <c r="C578" s="199" t="s">
        <v>474</v>
      </c>
      <c r="D578" s="216">
        <v>308.7</v>
      </c>
      <c r="E578" s="216">
        <v>324.13499999999999</v>
      </c>
      <c r="F578" s="216">
        <v>340.34174999999999</v>
      </c>
      <c r="G578" s="216">
        <v>357.35883749999999</v>
      </c>
      <c r="H578" s="216">
        <v>330</v>
      </c>
    </row>
    <row r="579" spans="2:8" s="94" customFormat="1">
      <c r="B579" s="283" t="s">
        <v>1142</v>
      </c>
      <c r="C579" s="219"/>
      <c r="D579" s="220"/>
      <c r="E579" s="220"/>
      <c r="F579" s="220"/>
      <c r="G579" s="220"/>
      <c r="H579" s="220"/>
    </row>
    <row r="580" spans="2:8" s="94" customFormat="1">
      <c r="B580" s="218" t="s">
        <v>1047</v>
      </c>
      <c r="C580" s="219"/>
      <c r="D580" s="220"/>
      <c r="E580" s="220"/>
      <c r="F580" s="220"/>
      <c r="G580" s="220"/>
      <c r="H580" s="220"/>
    </row>
    <row r="581" spans="2:8" s="94" customFormat="1">
      <c r="B581" s="201" t="s">
        <v>1048</v>
      </c>
      <c r="C581" s="187"/>
      <c r="D581" s="217"/>
      <c r="E581" s="217"/>
      <c r="F581" s="217"/>
      <c r="G581" s="217"/>
      <c r="H581" s="217"/>
    </row>
    <row r="582" spans="2:8" s="94" customFormat="1">
      <c r="B582" s="198" t="s">
        <v>1046</v>
      </c>
      <c r="C582" s="199" t="s">
        <v>474</v>
      </c>
      <c r="D582" s="216">
        <v>406.82249999999999</v>
      </c>
      <c r="E582" s="216">
        <v>427.16362499999997</v>
      </c>
      <c r="F582" s="216">
        <v>448.52180624999994</v>
      </c>
      <c r="G582" s="216">
        <v>470.94789656249992</v>
      </c>
      <c r="H582" s="216">
        <v>470</v>
      </c>
    </row>
    <row r="583" spans="2:8" s="94" customFormat="1">
      <c r="B583" s="218" t="s">
        <v>1049</v>
      </c>
      <c r="C583" s="219"/>
      <c r="D583" s="220"/>
      <c r="E583" s="220"/>
      <c r="F583" s="220"/>
      <c r="G583" s="220"/>
      <c r="H583" s="220"/>
    </row>
    <row r="584" spans="2:8" s="94" customFormat="1" ht="23.25" customHeight="1">
      <c r="B584" s="201" t="s">
        <v>1050</v>
      </c>
      <c r="C584" s="187"/>
      <c r="D584" s="217"/>
      <c r="E584" s="217"/>
      <c r="F584" s="217"/>
      <c r="G584" s="217"/>
      <c r="H584" s="217"/>
    </row>
    <row r="585" spans="2:8" s="94" customFormat="1">
      <c r="B585" s="218" t="s">
        <v>738</v>
      </c>
      <c r="C585" s="219" t="s">
        <v>470</v>
      </c>
      <c r="D585" s="220">
        <v>30</v>
      </c>
      <c r="E585" s="220">
        <v>30</v>
      </c>
      <c r="F585" s="220">
        <v>30</v>
      </c>
      <c r="G585" s="220">
        <v>30</v>
      </c>
      <c r="H585" s="220">
        <v>30</v>
      </c>
    </row>
    <row r="586" spans="2:8" s="94" customFormat="1">
      <c r="B586" s="218" t="s">
        <v>739</v>
      </c>
      <c r="C586" s="219"/>
      <c r="D586" s="220"/>
      <c r="E586" s="220"/>
      <c r="F586" s="220"/>
      <c r="G586" s="220"/>
      <c r="H586" s="220"/>
    </row>
    <row r="587" spans="2:8" s="94" customFormat="1">
      <c r="B587" s="205" t="s">
        <v>507</v>
      </c>
      <c r="C587" s="206" t="s">
        <v>508</v>
      </c>
      <c r="D587" s="332">
        <v>1127630</v>
      </c>
      <c r="E587" s="332">
        <f>+E588+E589</f>
        <v>1040000</v>
      </c>
      <c r="F587" s="229">
        <f>+F588+F589</f>
        <v>0</v>
      </c>
      <c r="G587" s="229">
        <f>+G588+G589</f>
        <v>0</v>
      </c>
      <c r="H587" s="229">
        <f>+H588+H589</f>
        <v>0</v>
      </c>
    </row>
    <row r="588" spans="2:8" s="94" customFormat="1">
      <c r="B588" s="205" t="s">
        <v>509</v>
      </c>
      <c r="C588" s="206" t="s">
        <v>508</v>
      </c>
      <c r="D588" s="333">
        <f>D587</f>
        <v>1127630</v>
      </c>
      <c r="E588" s="333">
        <f>[2]สังเขป!J44</f>
        <v>1040000</v>
      </c>
      <c r="F588" s="210"/>
      <c r="G588" s="210"/>
      <c r="H588" s="210"/>
    </row>
    <row r="589" spans="2:8" s="94" customFormat="1">
      <c r="B589" s="205" t="s">
        <v>510</v>
      </c>
      <c r="C589" s="206" t="s">
        <v>508</v>
      </c>
      <c r="D589" s="209">
        <v>0</v>
      </c>
      <c r="E589" s="209">
        <v>0</v>
      </c>
      <c r="F589" s="209"/>
      <c r="G589" s="209"/>
      <c r="H589" s="209"/>
    </row>
    <row r="590" spans="2:8" s="94" customFormat="1">
      <c r="B590" s="213"/>
      <c r="C590" s="410"/>
      <c r="D590" s="412"/>
      <c r="E590" s="412"/>
      <c r="F590" s="412"/>
      <c r="G590" s="412"/>
      <c r="H590" s="412"/>
    </row>
    <row r="591" spans="2:8" s="94" customFormat="1">
      <c r="B591" s="232" t="s">
        <v>772</v>
      </c>
      <c r="C591" s="176"/>
      <c r="D591" s="176"/>
      <c r="E591" s="176"/>
      <c r="G591" s="232" t="s">
        <v>1051</v>
      </c>
      <c r="H591" s="193"/>
    </row>
    <row r="592" spans="2:8" s="94" customFormat="1">
      <c r="B592" s="461" t="s">
        <v>1589</v>
      </c>
      <c r="C592" s="461"/>
      <c r="D592" s="461"/>
      <c r="E592" s="461"/>
      <c r="F592" s="461"/>
      <c r="G592" s="461"/>
      <c r="H592" s="461"/>
    </row>
    <row r="593" spans="2:8" s="94" customFormat="1" ht="21" customHeight="1">
      <c r="B593" s="450" t="s">
        <v>1361</v>
      </c>
      <c r="C593" s="450"/>
      <c r="D593" s="450"/>
      <c r="E593" s="450"/>
      <c r="F593" s="450"/>
      <c r="G593" s="450"/>
      <c r="H593" s="450"/>
    </row>
    <row r="594" spans="2:8" s="94" customFormat="1" ht="21" customHeight="1">
      <c r="B594" s="450" t="s">
        <v>1362</v>
      </c>
      <c r="C594" s="450"/>
      <c r="D594" s="450"/>
      <c r="E594" s="450"/>
      <c r="F594" s="450"/>
      <c r="G594" s="450"/>
      <c r="H594" s="450"/>
    </row>
    <row r="595" spans="2:8" s="94" customFormat="1" ht="21" customHeight="1">
      <c r="B595" s="450" t="s">
        <v>1590</v>
      </c>
      <c r="C595" s="450"/>
      <c r="D595" s="450"/>
      <c r="E595" s="450"/>
      <c r="F595" s="450"/>
      <c r="G595" s="450"/>
      <c r="H595" s="450"/>
    </row>
    <row r="596" spans="2:8" s="94" customFormat="1" ht="21" customHeight="1">
      <c r="B596" s="450" t="s">
        <v>1162</v>
      </c>
      <c r="C596" s="450"/>
      <c r="D596" s="450"/>
      <c r="E596" s="450"/>
      <c r="F596" s="450"/>
      <c r="G596" s="450"/>
      <c r="H596" s="450"/>
    </row>
    <row r="597" spans="2:8" s="94" customFormat="1" ht="21" customHeight="1">
      <c r="B597" s="450" t="s">
        <v>1163</v>
      </c>
      <c r="C597" s="450"/>
      <c r="D597" s="450"/>
      <c r="E597" s="450"/>
      <c r="F597" s="450"/>
      <c r="G597" s="450"/>
      <c r="H597" s="450"/>
    </row>
    <row r="598" spans="2:8" s="94" customFormat="1" ht="21" customHeight="1">
      <c r="B598" s="450" t="s">
        <v>1164</v>
      </c>
      <c r="C598" s="450"/>
      <c r="D598" s="450"/>
      <c r="E598" s="450"/>
      <c r="F598" s="450"/>
      <c r="G598" s="450"/>
      <c r="H598" s="450"/>
    </row>
    <row r="599" spans="2:8" s="94" customFormat="1" ht="25.5" customHeight="1">
      <c r="B599" s="232" t="s">
        <v>768</v>
      </c>
      <c r="C599" s="195"/>
      <c r="D599" s="176"/>
      <c r="E599" s="176"/>
      <c r="F599" s="176"/>
      <c r="G599" s="176"/>
      <c r="H599" s="176"/>
    </row>
    <row r="600" spans="2:8" s="94" customFormat="1">
      <c r="B600" s="232" t="s">
        <v>766</v>
      </c>
      <c r="C600" s="483">
        <f>E610</f>
        <v>80900</v>
      </c>
      <c r="D600" s="483"/>
      <c r="E600" s="232" t="s">
        <v>508</v>
      </c>
      <c r="F600" s="176"/>
      <c r="G600" s="176"/>
      <c r="H600" s="176"/>
    </row>
    <row r="601" spans="2:8" s="94" customFormat="1">
      <c r="B601" s="176"/>
      <c r="C601" s="195"/>
      <c r="D601" s="176"/>
      <c r="E601" s="176"/>
      <c r="F601" s="176"/>
      <c r="G601" s="176"/>
      <c r="H601" s="176"/>
    </row>
    <row r="602" spans="2:8" s="94" customFormat="1">
      <c r="B602" s="457" t="s">
        <v>512</v>
      </c>
      <c r="C602" s="484" t="s">
        <v>513</v>
      </c>
      <c r="D602" s="485"/>
      <c r="E602" s="485"/>
      <c r="F602" s="485"/>
      <c r="G602" s="485"/>
      <c r="H602" s="486"/>
    </row>
    <row r="603" spans="2:8" s="94" customFormat="1">
      <c r="B603" s="457"/>
      <c r="C603" s="196" t="s">
        <v>464</v>
      </c>
      <c r="D603" s="398" t="s">
        <v>502</v>
      </c>
      <c r="E603" s="398" t="s">
        <v>503</v>
      </c>
      <c r="F603" s="187" t="s">
        <v>504</v>
      </c>
      <c r="G603" s="187" t="s">
        <v>505</v>
      </c>
      <c r="H603" s="187" t="s">
        <v>506</v>
      </c>
    </row>
    <row r="604" spans="2:8" s="94" customFormat="1">
      <c r="B604" s="282" t="s">
        <v>1052</v>
      </c>
      <c r="C604" s="199" t="s">
        <v>468</v>
      </c>
      <c r="D604" s="216"/>
      <c r="E604" s="216">
        <v>96</v>
      </c>
      <c r="F604" s="216"/>
      <c r="G604" s="216"/>
      <c r="H604" s="216"/>
    </row>
    <row r="605" spans="2:8" s="94" customFormat="1">
      <c r="B605" s="283" t="s">
        <v>1053</v>
      </c>
      <c r="C605" s="219"/>
      <c r="D605" s="220"/>
      <c r="E605" s="220"/>
      <c r="F605" s="220"/>
      <c r="G605" s="220"/>
      <c r="H605" s="220"/>
    </row>
    <row r="606" spans="2:8" s="94" customFormat="1">
      <c r="B606" s="283" t="s">
        <v>1054</v>
      </c>
      <c r="C606" s="219"/>
      <c r="D606" s="220"/>
      <c r="E606" s="220"/>
      <c r="F606" s="220"/>
      <c r="G606" s="220"/>
      <c r="H606" s="220"/>
    </row>
    <row r="607" spans="2:8" s="94" customFormat="1" ht="21" customHeight="1">
      <c r="B607" s="282" t="s">
        <v>1052</v>
      </c>
      <c r="C607" s="199" t="s">
        <v>468</v>
      </c>
      <c r="D607" s="216"/>
      <c r="E607" s="216">
        <v>98</v>
      </c>
      <c r="F607" s="216"/>
      <c r="G607" s="216"/>
      <c r="H607" s="216"/>
    </row>
    <row r="608" spans="2:8" s="94" customFormat="1" ht="21" customHeight="1">
      <c r="B608" s="283" t="s">
        <v>1053</v>
      </c>
      <c r="C608" s="219"/>
      <c r="D608" s="220"/>
      <c r="E608" s="220"/>
      <c r="F608" s="220"/>
      <c r="G608" s="220"/>
      <c r="H608" s="220"/>
    </row>
    <row r="609" spans="2:8" s="94" customFormat="1" ht="21" customHeight="1">
      <c r="B609" s="283" t="s">
        <v>1055</v>
      </c>
      <c r="C609" s="219"/>
      <c r="D609" s="220"/>
      <c r="E609" s="220"/>
      <c r="F609" s="220"/>
      <c r="G609" s="220"/>
      <c r="H609" s="220"/>
    </row>
    <row r="610" spans="2:8" s="93" customFormat="1">
      <c r="B610" s="205" t="s">
        <v>507</v>
      </c>
      <c r="C610" s="206" t="s">
        <v>508</v>
      </c>
      <c r="D610" s="415"/>
      <c r="E610" s="435">
        <f t="shared" ref="E610" si="18">SUM(E611:E612)</f>
        <v>80900</v>
      </c>
      <c r="F610" s="415"/>
      <c r="G610" s="415"/>
      <c r="H610" s="415"/>
    </row>
    <row r="611" spans="2:8" s="93" customFormat="1">
      <c r="B611" s="205" t="s">
        <v>509</v>
      </c>
      <c r="C611" s="206" t="s">
        <v>508</v>
      </c>
      <c r="D611" s="415"/>
      <c r="E611" s="435">
        <f>[2]สังเขป!J45</f>
        <v>80900</v>
      </c>
      <c r="F611" s="415"/>
      <c r="G611" s="415"/>
      <c r="H611" s="415"/>
    </row>
    <row r="612" spans="2:8" s="93" customFormat="1">
      <c r="B612" s="205" t="s">
        <v>510</v>
      </c>
      <c r="C612" s="206" t="s">
        <v>508</v>
      </c>
      <c r="D612" s="415"/>
      <c r="E612" s="415">
        <v>0</v>
      </c>
      <c r="F612" s="415"/>
      <c r="G612" s="415"/>
      <c r="H612" s="415"/>
    </row>
    <row r="613" spans="2:8" s="94" customFormat="1">
      <c r="B613" s="191" t="s">
        <v>784</v>
      </c>
      <c r="C613" s="192"/>
      <c r="D613" s="193"/>
      <c r="E613" s="193"/>
      <c r="F613" s="193"/>
      <c r="G613" s="193"/>
      <c r="H613" s="193"/>
    </row>
    <row r="614" spans="2:8" s="94" customFormat="1" ht="23.1" customHeight="1">
      <c r="B614" s="461" t="s">
        <v>1135</v>
      </c>
      <c r="C614" s="461"/>
      <c r="D614" s="461"/>
      <c r="E614" s="461"/>
      <c r="F614" s="461"/>
      <c r="G614" s="461"/>
      <c r="H614" s="461"/>
    </row>
    <row r="615" spans="2:8" s="94" customFormat="1" ht="23.1" customHeight="1">
      <c r="B615" s="180" t="s">
        <v>1136</v>
      </c>
      <c r="C615" s="180"/>
      <c r="D615" s="180"/>
      <c r="E615" s="180"/>
      <c r="F615" s="180"/>
      <c r="G615" s="180"/>
      <c r="H615" s="180"/>
    </row>
    <row r="616" spans="2:8" s="94" customFormat="1" ht="23.1" customHeight="1">
      <c r="B616" s="479" t="s">
        <v>1137</v>
      </c>
      <c r="C616" s="479"/>
      <c r="D616" s="479"/>
      <c r="E616" s="479"/>
      <c r="F616" s="479"/>
      <c r="G616" s="479"/>
      <c r="H616" s="479"/>
    </row>
    <row r="617" spans="2:8" s="99" customFormat="1" ht="23.1" customHeight="1">
      <c r="B617" s="450" t="s">
        <v>1138</v>
      </c>
      <c r="C617" s="450"/>
      <c r="D617" s="450"/>
      <c r="E617" s="450"/>
      <c r="F617" s="450"/>
      <c r="G617" s="450"/>
      <c r="H617" s="450"/>
    </row>
    <row r="618" spans="2:8" s="99" customFormat="1" ht="23.1" customHeight="1">
      <c r="B618" s="459" t="s">
        <v>1341</v>
      </c>
      <c r="C618" s="459"/>
      <c r="D618" s="459"/>
      <c r="E618" s="459"/>
      <c r="F618" s="459"/>
      <c r="G618" s="459"/>
      <c r="H618" s="459"/>
    </row>
    <row r="619" spans="2:8" s="99" customFormat="1" ht="23.1" customHeight="1">
      <c r="B619" s="459" t="s">
        <v>611</v>
      </c>
      <c r="C619" s="459"/>
      <c r="D619" s="459"/>
      <c r="E619" s="459"/>
      <c r="F619" s="459"/>
      <c r="G619" s="459"/>
      <c r="H619" s="459"/>
    </row>
    <row r="620" spans="2:8" s="99" customFormat="1" ht="23.25" customHeight="1">
      <c r="B620" s="194"/>
      <c r="C620" s="194"/>
      <c r="D620" s="194"/>
      <c r="E620" s="194"/>
      <c r="F620" s="194"/>
      <c r="G620" s="194"/>
      <c r="H620" s="194"/>
    </row>
    <row r="621" spans="2:8" s="96" customFormat="1">
      <c r="B621" s="457" t="s">
        <v>512</v>
      </c>
      <c r="C621" s="458" t="s">
        <v>513</v>
      </c>
      <c r="D621" s="458"/>
      <c r="E621" s="458"/>
      <c r="F621" s="458"/>
      <c r="G621" s="458"/>
      <c r="H621" s="458"/>
    </row>
    <row r="622" spans="2:8" s="96" customFormat="1">
      <c r="B622" s="457"/>
      <c r="C622" s="196" t="s">
        <v>464</v>
      </c>
      <c r="D622" s="398" t="s">
        <v>502</v>
      </c>
      <c r="E622" s="398" t="s">
        <v>503</v>
      </c>
      <c r="F622" s="187" t="s">
        <v>504</v>
      </c>
      <c r="G622" s="187" t="s">
        <v>505</v>
      </c>
      <c r="H622" s="187" t="s">
        <v>506</v>
      </c>
    </row>
    <row r="623" spans="2:8" s="94" customFormat="1">
      <c r="B623" s="282" t="s">
        <v>785</v>
      </c>
      <c r="C623" s="199" t="s">
        <v>470</v>
      </c>
      <c r="D623" s="216">
        <v>0</v>
      </c>
      <c r="E623" s="216">
        <v>1</v>
      </c>
      <c r="F623" s="216">
        <v>1</v>
      </c>
      <c r="G623" s="216">
        <v>1</v>
      </c>
      <c r="H623" s="216">
        <v>1</v>
      </c>
    </row>
    <row r="624" spans="2:8" s="94" customFormat="1">
      <c r="B624" s="284" t="s">
        <v>786</v>
      </c>
      <c r="C624" s="187"/>
      <c r="D624" s="217"/>
      <c r="E624" s="217"/>
      <c r="F624" s="217"/>
      <c r="G624" s="217"/>
      <c r="H624" s="217"/>
    </row>
    <row r="625" spans="2:8" s="94" customFormat="1">
      <c r="B625" s="282" t="s">
        <v>1056</v>
      </c>
      <c r="C625" s="199" t="s">
        <v>470</v>
      </c>
      <c r="D625" s="216">
        <v>23</v>
      </c>
      <c r="E625" s="216">
        <v>24.15</v>
      </c>
      <c r="F625" s="216">
        <v>25.357499999999998</v>
      </c>
      <c r="G625" s="216">
        <v>26.625374999999998</v>
      </c>
      <c r="H625" s="216">
        <v>25</v>
      </c>
    </row>
    <row r="626" spans="2:8" s="94" customFormat="1">
      <c r="B626" s="284" t="s">
        <v>1057</v>
      </c>
      <c r="C626" s="187"/>
      <c r="D626" s="217"/>
      <c r="E626" s="217"/>
      <c r="F626" s="217"/>
      <c r="G626" s="217"/>
      <c r="H626" s="217"/>
    </row>
    <row r="627" spans="2:8" s="94" customFormat="1" ht="23.1" customHeight="1">
      <c r="B627" s="198" t="s">
        <v>787</v>
      </c>
      <c r="C627" s="199" t="s">
        <v>470</v>
      </c>
      <c r="D627" s="203">
        <v>234</v>
      </c>
      <c r="E627" s="203">
        <v>234</v>
      </c>
      <c r="F627" s="203">
        <v>234</v>
      </c>
      <c r="G627" s="203">
        <v>234</v>
      </c>
      <c r="H627" s="203">
        <v>234</v>
      </c>
    </row>
    <row r="628" spans="2:8" s="94" customFormat="1" ht="23.1" customHeight="1">
      <c r="B628" s="201" t="s">
        <v>788</v>
      </c>
      <c r="C628" s="187"/>
      <c r="D628" s="217"/>
      <c r="E628" s="217"/>
      <c r="F628" s="217"/>
      <c r="G628" s="217"/>
      <c r="H628" s="217"/>
    </row>
    <row r="629" spans="2:8" s="94" customFormat="1" ht="23.1" customHeight="1">
      <c r="B629" s="221" t="s">
        <v>1058</v>
      </c>
      <c r="C629" s="199" t="s">
        <v>470</v>
      </c>
      <c r="D629" s="203">
        <v>260</v>
      </c>
      <c r="E629" s="203">
        <v>270</v>
      </c>
      <c r="F629" s="203">
        <v>280</v>
      </c>
      <c r="G629" s="203">
        <v>290</v>
      </c>
      <c r="H629" s="203">
        <v>290</v>
      </c>
    </row>
    <row r="630" spans="2:8" s="94" customFormat="1" ht="23.1" customHeight="1">
      <c r="B630" s="340" t="s">
        <v>1059</v>
      </c>
      <c r="C630" s="219"/>
      <c r="D630" s="281"/>
      <c r="E630" s="281"/>
      <c r="F630" s="281"/>
      <c r="G630" s="281"/>
      <c r="H630" s="281"/>
    </row>
    <row r="631" spans="2:8" s="94" customFormat="1">
      <c r="B631" s="198" t="s">
        <v>789</v>
      </c>
      <c r="C631" s="199" t="s">
        <v>470</v>
      </c>
      <c r="D631" s="216">
        <v>20</v>
      </c>
      <c r="E631" s="216">
        <v>20</v>
      </c>
      <c r="F631" s="216">
        <v>20</v>
      </c>
      <c r="G631" s="216">
        <v>20</v>
      </c>
      <c r="H631" s="216">
        <v>20</v>
      </c>
    </row>
    <row r="632" spans="2:8" s="94" customFormat="1">
      <c r="B632" s="201" t="s">
        <v>790</v>
      </c>
      <c r="C632" s="187"/>
      <c r="D632" s="217"/>
      <c r="E632" s="217"/>
      <c r="F632" s="217"/>
      <c r="G632" s="217"/>
      <c r="H632" s="217"/>
    </row>
    <row r="633" spans="2:8" s="94" customFormat="1">
      <c r="B633" s="198" t="s">
        <v>1143</v>
      </c>
      <c r="C633" s="199" t="s">
        <v>470</v>
      </c>
      <c r="D633" s="216">
        <v>20</v>
      </c>
      <c r="E633" s="216">
        <v>20</v>
      </c>
      <c r="F633" s="216">
        <v>20</v>
      </c>
      <c r="G633" s="216">
        <v>20</v>
      </c>
      <c r="H633" s="216">
        <v>20</v>
      </c>
    </row>
    <row r="634" spans="2:8" s="94" customFormat="1">
      <c r="B634" s="218" t="s">
        <v>1144</v>
      </c>
      <c r="C634" s="219"/>
      <c r="D634" s="220"/>
      <c r="E634" s="220"/>
      <c r="F634" s="220"/>
      <c r="G634" s="220"/>
      <c r="H634" s="220"/>
    </row>
    <row r="635" spans="2:8" s="94" customFormat="1">
      <c r="B635" s="198" t="s">
        <v>791</v>
      </c>
      <c r="C635" s="199" t="s">
        <v>470</v>
      </c>
      <c r="D635" s="203">
        <v>160</v>
      </c>
      <c r="E635" s="203">
        <v>120</v>
      </c>
      <c r="F635" s="203">
        <v>80</v>
      </c>
      <c r="G635" s="203">
        <v>60</v>
      </c>
      <c r="H635" s="203">
        <v>60</v>
      </c>
    </row>
    <row r="636" spans="2:8" s="94" customFormat="1">
      <c r="B636" s="218" t="s">
        <v>792</v>
      </c>
      <c r="C636" s="219"/>
      <c r="D636" s="220"/>
      <c r="E636" s="220"/>
      <c r="F636" s="220"/>
      <c r="G636" s="220"/>
      <c r="H636" s="220"/>
    </row>
    <row r="637" spans="2:8" s="94" customFormat="1" ht="21" customHeight="1">
      <c r="B637" s="218" t="s">
        <v>793</v>
      </c>
      <c r="C637" s="219"/>
      <c r="D637" s="220"/>
      <c r="E637" s="220"/>
      <c r="F637" s="220"/>
      <c r="G637" s="220"/>
      <c r="H637" s="220"/>
    </row>
    <row r="638" spans="2:8" s="94" customFormat="1">
      <c r="B638" s="218" t="s">
        <v>794</v>
      </c>
      <c r="C638" s="219"/>
      <c r="D638" s="220"/>
      <c r="E638" s="220"/>
      <c r="F638" s="220"/>
      <c r="G638" s="220"/>
      <c r="H638" s="220"/>
    </row>
    <row r="639" spans="2:8" s="94" customFormat="1" ht="23.25" customHeight="1">
      <c r="B639" s="201" t="s">
        <v>652</v>
      </c>
      <c r="C639" s="187"/>
      <c r="D639" s="217"/>
      <c r="E639" s="217"/>
      <c r="F639" s="217"/>
      <c r="G639" s="217"/>
      <c r="H639" s="217"/>
    </row>
    <row r="640" spans="2:8" s="94" customFormat="1">
      <c r="B640" s="205" t="s">
        <v>507</v>
      </c>
      <c r="C640" s="206" t="s">
        <v>508</v>
      </c>
      <c r="D640" s="229">
        <v>30730</v>
      </c>
      <c r="E640" s="229">
        <v>256100</v>
      </c>
      <c r="F640" s="229">
        <f>+F641+F642</f>
        <v>0</v>
      </c>
      <c r="G640" s="229">
        <f>+G641+G642</f>
        <v>0</v>
      </c>
      <c r="H640" s="229">
        <f>+H641+H642</f>
        <v>0</v>
      </c>
    </row>
    <row r="641" spans="2:8" s="94" customFormat="1">
      <c r="B641" s="205" t="s">
        <v>509</v>
      </c>
      <c r="C641" s="206" t="s">
        <v>508</v>
      </c>
      <c r="D641" s="209">
        <f>D640</f>
        <v>30730</v>
      </c>
      <c r="E641" s="209">
        <v>256100</v>
      </c>
      <c r="F641" s="210"/>
      <c r="G641" s="210"/>
      <c r="H641" s="210"/>
    </row>
    <row r="642" spans="2:8" s="94" customFormat="1">
      <c r="B642" s="205" t="s">
        <v>510</v>
      </c>
      <c r="C642" s="206" t="s">
        <v>508</v>
      </c>
      <c r="D642" s="287">
        <v>0</v>
      </c>
      <c r="E642" s="287">
        <v>0</v>
      </c>
      <c r="F642" s="287"/>
      <c r="G642" s="287"/>
      <c r="H642" s="287"/>
    </row>
    <row r="643" spans="2:8" s="94" customFormat="1" ht="24" customHeight="1">
      <c r="B643" s="176"/>
      <c r="C643" s="176"/>
      <c r="D643" s="176"/>
      <c r="E643" s="176"/>
      <c r="F643" s="176"/>
      <c r="G643" s="176"/>
      <c r="H643" s="176"/>
    </row>
    <row r="644" spans="2:8" s="94" customFormat="1">
      <c r="B644" s="487" t="s">
        <v>771</v>
      </c>
      <c r="C644" s="487"/>
      <c r="D644" s="487"/>
      <c r="E644" s="487"/>
      <c r="F644" s="487"/>
      <c r="G644" s="232" t="s">
        <v>1060</v>
      </c>
      <c r="H644" s="193"/>
    </row>
    <row r="645" spans="2:8" s="94" customFormat="1">
      <c r="B645" s="461" t="s">
        <v>1580</v>
      </c>
      <c r="C645" s="461"/>
      <c r="D645" s="461"/>
      <c r="E645" s="461"/>
      <c r="F645" s="461"/>
      <c r="G645" s="461"/>
      <c r="H645" s="461"/>
    </row>
    <row r="646" spans="2:8" s="94" customFormat="1" ht="21" customHeight="1">
      <c r="B646" s="450" t="s">
        <v>1364</v>
      </c>
      <c r="C646" s="450"/>
      <c r="D646" s="450"/>
      <c r="E646" s="450"/>
      <c r="F646" s="450"/>
      <c r="G646" s="450"/>
      <c r="H646" s="450"/>
    </row>
    <row r="647" spans="2:8" s="94" customFormat="1" ht="21" customHeight="1">
      <c r="B647" s="450" t="s">
        <v>1365</v>
      </c>
      <c r="C647" s="450"/>
      <c r="D647" s="450"/>
      <c r="E647" s="450"/>
      <c r="F647" s="450"/>
      <c r="G647" s="450"/>
      <c r="H647" s="450"/>
    </row>
    <row r="648" spans="2:8" s="94" customFormat="1" ht="21" customHeight="1">
      <c r="B648" s="450" t="s">
        <v>1366</v>
      </c>
      <c r="C648" s="450"/>
      <c r="D648" s="450"/>
      <c r="E648" s="450"/>
      <c r="F648" s="450"/>
      <c r="G648" s="450"/>
      <c r="H648" s="450"/>
    </row>
    <row r="649" spans="2:8" s="94" customFormat="1" ht="21" customHeight="1">
      <c r="B649" s="450" t="s">
        <v>1591</v>
      </c>
      <c r="C649" s="450"/>
      <c r="D649" s="450"/>
      <c r="E649" s="450"/>
      <c r="F649" s="450"/>
      <c r="G649" s="450"/>
      <c r="H649" s="450"/>
    </row>
    <row r="650" spans="2:8" s="94" customFormat="1" ht="21" customHeight="1">
      <c r="B650" s="482" t="s">
        <v>768</v>
      </c>
      <c r="C650" s="482"/>
      <c r="D650" s="482"/>
      <c r="E650" s="482"/>
      <c r="F650" s="482"/>
      <c r="G650" s="482"/>
      <c r="H650" s="482"/>
    </row>
    <row r="651" spans="2:8" s="94" customFormat="1">
      <c r="B651" s="232" t="s">
        <v>766</v>
      </c>
      <c r="C651" s="483">
        <f>E657</f>
        <v>100000</v>
      </c>
      <c r="D651" s="483"/>
      <c r="E651" s="232" t="s">
        <v>508</v>
      </c>
      <c r="F651" s="176"/>
      <c r="G651" s="176"/>
      <c r="H651" s="176"/>
    </row>
    <row r="652" spans="2:8" s="94" customFormat="1">
      <c r="B652" s="176"/>
      <c r="C652" s="195"/>
      <c r="D652" s="176"/>
      <c r="E652" s="176"/>
      <c r="F652" s="176"/>
      <c r="G652" s="176"/>
      <c r="H652" s="176"/>
    </row>
    <row r="653" spans="2:8" s="94" customFormat="1">
      <c r="B653" s="457" t="s">
        <v>512</v>
      </c>
      <c r="C653" s="484" t="s">
        <v>513</v>
      </c>
      <c r="D653" s="485"/>
      <c r="E653" s="485"/>
      <c r="F653" s="485"/>
      <c r="G653" s="485"/>
      <c r="H653" s="486"/>
    </row>
    <row r="654" spans="2:8" s="94" customFormat="1">
      <c r="B654" s="457"/>
      <c r="C654" s="196" t="s">
        <v>464</v>
      </c>
      <c r="D654" s="398" t="s">
        <v>502</v>
      </c>
      <c r="E654" s="398" t="s">
        <v>503</v>
      </c>
      <c r="F654" s="187" t="s">
        <v>504</v>
      </c>
      <c r="G654" s="187" t="s">
        <v>505</v>
      </c>
      <c r="H654" s="187" t="s">
        <v>506</v>
      </c>
    </row>
    <row r="655" spans="2:8" s="94" customFormat="1">
      <c r="B655" s="282" t="s">
        <v>776</v>
      </c>
      <c r="C655" s="199" t="s">
        <v>468</v>
      </c>
      <c r="D655" s="216"/>
      <c r="E655" s="216">
        <v>60</v>
      </c>
      <c r="F655" s="216"/>
      <c r="G655" s="216"/>
      <c r="H655" s="216"/>
    </row>
    <row r="656" spans="2:8" s="94" customFormat="1">
      <c r="B656" s="284" t="s">
        <v>710</v>
      </c>
      <c r="C656" s="187"/>
      <c r="D656" s="217"/>
      <c r="E656" s="217"/>
      <c r="F656" s="217"/>
      <c r="G656" s="217"/>
      <c r="H656" s="217"/>
    </row>
    <row r="657" spans="2:8" s="93" customFormat="1">
      <c r="B657" s="205" t="s">
        <v>507</v>
      </c>
      <c r="C657" s="206" t="s">
        <v>508</v>
      </c>
      <c r="D657" s="415"/>
      <c r="E657" s="287">
        <f t="shared" ref="E657" si="19">SUM(E658:E659)</f>
        <v>100000</v>
      </c>
      <c r="F657" s="415"/>
      <c r="G657" s="415"/>
      <c r="H657" s="415"/>
    </row>
    <row r="658" spans="2:8" s="93" customFormat="1">
      <c r="B658" s="205" t="s">
        <v>509</v>
      </c>
      <c r="C658" s="206" t="s">
        <v>508</v>
      </c>
      <c r="D658" s="415"/>
      <c r="E658" s="287">
        <f>[2]สังเขป!J47</f>
        <v>100000</v>
      </c>
      <c r="F658" s="415"/>
      <c r="G658" s="415"/>
      <c r="H658" s="415"/>
    </row>
    <row r="659" spans="2:8" s="93" customFormat="1">
      <c r="B659" s="205" t="s">
        <v>510</v>
      </c>
      <c r="C659" s="206" t="s">
        <v>508</v>
      </c>
      <c r="D659" s="415"/>
      <c r="E659" s="415">
        <v>0</v>
      </c>
      <c r="F659" s="415"/>
      <c r="G659" s="415"/>
      <c r="H659" s="415"/>
    </row>
    <row r="660" spans="2:8" s="93" customFormat="1">
      <c r="B660" s="213"/>
      <c r="C660" s="410"/>
      <c r="D660" s="417"/>
      <c r="E660" s="417"/>
      <c r="F660" s="417"/>
      <c r="G660" s="417"/>
      <c r="H660" s="417"/>
    </row>
    <row r="661" spans="2:8" s="94" customFormat="1">
      <c r="B661" s="191" t="s">
        <v>740</v>
      </c>
      <c r="C661" s="192"/>
      <c r="D661" s="193"/>
      <c r="E661" s="193"/>
      <c r="F661" s="193"/>
      <c r="G661" s="193"/>
      <c r="H661" s="193"/>
    </row>
    <row r="662" spans="2:8" s="94" customFormat="1" ht="23.1" customHeight="1">
      <c r="B662" s="461" t="s">
        <v>1145</v>
      </c>
      <c r="C662" s="461"/>
      <c r="D662" s="461"/>
      <c r="E662" s="461"/>
      <c r="F662" s="461"/>
      <c r="G662" s="461"/>
      <c r="H662" s="461"/>
    </row>
    <row r="663" spans="2:8" s="94" customFormat="1" ht="23.1" customHeight="1">
      <c r="B663" s="459" t="s">
        <v>1321</v>
      </c>
      <c r="C663" s="459"/>
      <c r="D663" s="459"/>
      <c r="E663" s="459"/>
      <c r="F663" s="459"/>
      <c r="G663" s="459"/>
      <c r="H663" s="459"/>
    </row>
    <row r="664" spans="2:8" s="94" customFormat="1" ht="23.1" customHeight="1">
      <c r="B664" s="459" t="s">
        <v>1342</v>
      </c>
      <c r="C664" s="459"/>
      <c r="D664" s="459"/>
      <c r="E664" s="459"/>
      <c r="F664" s="459"/>
      <c r="G664" s="459"/>
      <c r="H664" s="459"/>
    </row>
    <row r="665" spans="2:8" s="94" customFormat="1" ht="23.1" customHeight="1">
      <c r="B665" s="459" t="s">
        <v>1343</v>
      </c>
      <c r="C665" s="459"/>
      <c r="D665" s="459"/>
      <c r="E665" s="459"/>
      <c r="F665" s="459"/>
      <c r="G665" s="459"/>
      <c r="H665" s="459"/>
    </row>
    <row r="666" spans="2:8" s="94" customFormat="1" ht="23.1" customHeight="1">
      <c r="B666" s="460" t="s">
        <v>1146</v>
      </c>
      <c r="C666" s="450"/>
      <c r="D666" s="450"/>
      <c r="E666" s="450"/>
      <c r="F666" s="450"/>
      <c r="G666" s="450"/>
      <c r="H666" s="450"/>
    </row>
    <row r="667" spans="2:8" s="94" customFormat="1" ht="23.1" customHeight="1">
      <c r="B667" s="459" t="s">
        <v>1147</v>
      </c>
      <c r="C667" s="459"/>
      <c r="D667" s="459"/>
      <c r="E667" s="459"/>
      <c r="F667" s="459"/>
      <c r="G667" s="459"/>
      <c r="H667" s="459"/>
    </row>
    <row r="668" spans="2:8" s="94" customFormat="1" ht="23.1" customHeight="1">
      <c r="B668" s="180" t="s">
        <v>1148</v>
      </c>
      <c r="C668" s="194"/>
      <c r="D668" s="194"/>
      <c r="E668" s="194"/>
      <c r="F668" s="194"/>
      <c r="G668" s="194"/>
      <c r="H668" s="194"/>
    </row>
    <row r="669" spans="2:8" s="94" customFormat="1" ht="23.1" customHeight="1">
      <c r="B669" s="180"/>
      <c r="C669" s="194"/>
      <c r="D669" s="194"/>
      <c r="E669" s="194"/>
      <c r="F669" s="194"/>
      <c r="G669" s="194"/>
      <c r="H669" s="194"/>
    </row>
    <row r="670" spans="2:8" s="96" customFormat="1">
      <c r="B670" s="457" t="s">
        <v>512</v>
      </c>
      <c r="C670" s="458" t="s">
        <v>513</v>
      </c>
      <c r="D670" s="458"/>
      <c r="E670" s="458"/>
      <c r="F670" s="458"/>
      <c r="G670" s="458"/>
      <c r="H670" s="458"/>
    </row>
    <row r="671" spans="2:8" s="96" customFormat="1">
      <c r="B671" s="457"/>
      <c r="C671" s="196" t="s">
        <v>464</v>
      </c>
      <c r="D671" s="398" t="s">
        <v>502</v>
      </c>
      <c r="E671" s="398" t="s">
        <v>503</v>
      </c>
      <c r="F671" s="187" t="s">
        <v>504</v>
      </c>
      <c r="G671" s="187" t="s">
        <v>505</v>
      </c>
      <c r="H671" s="187" t="s">
        <v>506</v>
      </c>
    </row>
    <row r="672" spans="2:8" s="96" customFormat="1">
      <c r="B672" s="197" t="s">
        <v>741</v>
      </c>
      <c r="C672" s="196" t="s">
        <v>466</v>
      </c>
      <c r="D672" s="262">
        <v>2</v>
      </c>
      <c r="E672" s="262">
        <v>2</v>
      </c>
      <c r="F672" s="262">
        <v>2</v>
      </c>
      <c r="G672" s="262">
        <v>2</v>
      </c>
      <c r="H672" s="262">
        <v>2</v>
      </c>
    </row>
    <row r="673" spans="2:8" s="96" customFormat="1" ht="24" customHeight="1">
      <c r="B673" s="198" t="s">
        <v>1010</v>
      </c>
      <c r="C673" s="199" t="s">
        <v>470</v>
      </c>
      <c r="D673" s="216">
        <v>16</v>
      </c>
      <c r="E673" s="216">
        <v>24</v>
      </c>
      <c r="F673" s="216">
        <v>24</v>
      </c>
      <c r="G673" s="216">
        <v>24</v>
      </c>
      <c r="H673" s="216">
        <v>24</v>
      </c>
    </row>
    <row r="674" spans="2:8" s="96" customFormat="1">
      <c r="B674" s="396" t="s">
        <v>1592</v>
      </c>
      <c r="C674" s="219"/>
      <c r="D674" s="220"/>
      <c r="E674" s="220"/>
      <c r="F674" s="220"/>
      <c r="G674" s="220"/>
      <c r="H674" s="220"/>
    </row>
    <row r="675" spans="2:8" s="96" customFormat="1">
      <c r="B675" s="218" t="s">
        <v>1493</v>
      </c>
      <c r="C675" s="219"/>
      <c r="D675" s="220"/>
      <c r="E675" s="220"/>
      <c r="F675" s="220"/>
      <c r="G675" s="220"/>
      <c r="H675" s="220"/>
    </row>
    <row r="676" spans="2:8" s="96" customFormat="1">
      <c r="B676" s="197" t="s">
        <v>743</v>
      </c>
      <c r="C676" s="196" t="s">
        <v>744</v>
      </c>
      <c r="D676" s="262">
        <v>6</v>
      </c>
      <c r="E676" s="262">
        <v>6</v>
      </c>
      <c r="F676" s="262">
        <v>6</v>
      </c>
      <c r="G676" s="262">
        <v>6</v>
      </c>
      <c r="H676" s="262">
        <v>6</v>
      </c>
    </row>
    <row r="677" spans="2:8" s="96" customFormat="1">
      <c r="B677" s="197" t="s">
        <v>745</v>
      </c>
      <c r="C677" s="196" t="s">
        <v>531</v>
      </c>
      <c r="D677" s="223">
        <v>3910</v>
      </c>
      <c r="E677" s="223">
        <v>3970</v>
      </c>
      <c r="F677" s="223">
        <v>3980</v>
      </c>
      <c r="G677" s="223">
        <v>3980</v>
      </c>
      <c r="H677" s="223">
        <v>3950</v>
      </c>
    </row>
    <row r="678" spans="2:8" s="96" customFormat="1">
      <c r="B678" s="197" t="s">
        <v>746</v>
      </c>
      <c r="C678" s="196" t="s">
        <v>470</v>
      </c>
      <c r="D678" s="262">
        <v>72</v>
      </c>
      <c r="E678" s="262">
        <v>60</v>
      </c>
      <c r="F678" s="262">
        <v>60</v>
      </c>
      <c r="G678" s="262">
        <v>60</v>
      </c>
      <c r="H678" s="262">
        <v>60</v>
      </c>
    </row>
    <row r="679" spans="2:8" s="96" customFormat="1">
      <c r="B679" s="205" t="s">
        <v>507</v>
      </c>
      <c r="C679" s="206" t="s">
        <v>508</v>
      </c>
      <c r="D679" s="207">
        <f>+D680+D681</f>
        <v>1057870</v>
      </c>
      <c r="E679" s="207">
        <v>562620</v>
      </c>
      <c r="F679" s="208">
        <f t="shared" ref="F679:H679" si="20">+F680+F681</f>
        <v>0</v>
      </c>
      <c r="G679" s="208">
        <f t="shared" si="20"/>
        <v>0</v>
      </c>
      <c r="H679" s="208">
        <f t="shared" si="20"/>
        <v>0</v>
      </c>
    </row>
    <row r="680" spans="2:8" s="96" customFormat="1">
      <c r="B680" s="205" t="s">
        <v>509</v>
      </c>
      <c r="C680" s="206" t="s">
        <v>508</v>
      </c>
      <c r="D680" s="209">
        <v>1057870</v>
      </c>
      <c r="E680" s="209">
        <v>562620</v>
      </c>
      <c r="F680" s="210"/>
      <c r="G680" s="210"/>
      <c r="H680" s="210"/>
    </row>
    <row r="681" spans="2:8" s="96" customFormat="1">
      <c r="B681" s="205" t="s">
        <v>510</v>
      </c>
      <c r="C681" s="206" t="s">
        <v>508</v>
      </c>
      <c r="D681" s="399">
        <v>0</v>
      </c>
      <c r="E681" s="399">
        <v>0</v>
      </c>
      <c r="F681" s="399"/>
      <c r="G681" s="399"/>
      <c r="H681" s="399"/>
    </row>
    <row r="682" spans="2:8" s="96" customFormat="1">
      <c r="B682" s="397"/>
      <c r="C682" s="352"/>
      <c r="D682" s="353"/>
      <c r="E682" s="353"/>
      <c r="F682" s="353"/>
      <c r="G682" s="353"/>
      <c r="H682" s="353"/>
    </row>
    <row r="683" spans="2:8" s="94" customFormat="1">
      <c r="B683" s="191" t="s">
        <v>747</v>
      </c>
      <c r="C683" s="192"/>
      <c r="D683" s="193"/>
      <c r="E683" s="193"/>
      <c r="F683" s="193"/>
      <c r="G683" s="193"/>
      <c r="H683" s="193"/>
    </row>
    <row r="684" spans="2:8" s="94" customFormat="1" ht="23.1" customHeight="1">
      <c r="B684" s="461" t="s">
        <v>1149</v>
      </c>
      <c r="C684" s="461"/>
      <c r="D684" s="461"/>
      <c r="E684" s="461"/>
      <c r="F684" s="461"/>
      <c r="G684" s="461"/>
      <c r="H684" s="461"/>
    </row>
    <row r="685" spans="2:8" s="94" customFormat="1" ht="23.1" customHeight="1">
      <c r="B685" s="459" t="s">
        <v>1150</v>
      </c>
      <c r="C685" s="459"/>
      <c r="D685" s="459"/>
      <c r="E685" s="459"/>
      <c r="F685" s="459"/>
      <c r="G685" s="459"/>
      <c r="H685" s="459"/>
    </row>
    <row r="686" spans="2:8" s="94" customFormat="1" ht="23.1" customHeight="1">
      <c r="B686" s="459" t="s">
        <v>1344</v>
      </c>
      <c r="C686" s="459"/>
      <c r="D686" s="459"/>
      <c r="E686" s="459"/>
      <c r="F686" s="459"/>
      <c r="G686" s="459"/>
      <c r="H686" s="459"/>
    </row>
    <row r="687" spans="2:8" s="94" customFormat="1" ht="23.1" customHeight="1">
      <c r="B687" s="459" t="s">
        <v>1345</v>
      </c>
      <c r="C687" s="459"/>
      <c r="D687" s="459"/>
      <c r="E687" s="459"/>
      <c r="F687" s="459"/>
      <c r="G687" s="459"/>
      <c r="H687" s="459"/>
    </row>
    <row r="688" spans="2:8" s="94" customFormat="1" ht="23.1" customHeight="1">
      <c r="B688" s="459" t="s">
        <v>1346</v>
      </c>
      <c r="C688" s="459"/>
      <c r="D688" s="459"/>
      <c r="E688" s="459"/>
      <c r="F688" s="459"/>
      <c r="G688" s="459"/>
      <c r="H688" s="459"/>
    </row>
    <row r="689" spans="2:8" s="94" customFormat="1" ht="27.75" customHeight="1">
      <c r="B689" s="460" t="s">
        <v>1011</v>
      </c>
      <c r="C689" s="450"/>
      <c r="D689" s="450"/>
      <c r="E689" s="450"/>
      <c r="F689" s="450"/>
      <c r="G689" s="450"/>
      <c r="H689" s="450"/>
    </row>
    <row r="690" spans="2:8" s="94" customFormat="1" ht="27.75" customHeight="1">
      <c r="B690" s="213"/>
      <c r="C690" s="194"/>
      <c r="D690" s="194"/>
      <c r="E690" s="194"/>
      <c r="F690" s="194"/>
      <c r="G690" s="194"/>
      <c r="H690" s="194"/>
    </row>
    <row r="691" spans="2:8" s="94" customFormat="1">
      <c r="B691" s="213"/>
      <c r="C691" s="194"/>
      <c r="D691" s="194"/>
      <c r="E691" s="194"/>
      <c r="F691" s="194"/>
      <c r="G691" s="194"/>
      <c r="H691" s="194"/>
    </row>
    <row r="692" spans="2:8" s="96" customFormat="1">
      <c r="B692" s="457" t="s">
        <v>512</v>
      </c>
      <c r="C692" s="458" t="s">
        <v>513</v>
      </c>
      <c r="D692" s="458"/>
      <c r="E692" s="458"/>
      <c r="F692" s="458"/>
      <c r="G692" s="458"/>
      <c r="H692" s="458"/>
    </row>
    <row r="693" spans="2:8" s="96" customFormat="1">
      <c r="B693" s="457"/>
      <c r="C693" s="196" t="s">
        <v>464</v>
      </c>
      <c r="D693" s="398" t="s">
        <v>502</v>
      </c>
      <c r="E693" s="398" t="s">
        <v>503</v>
      </c>
      <c r="F693" s="187" t="s">
        <v>504</v>
      </c>
      <c r="G693" s="187" t="s">
        <v>505</v>
      </c>
      <c r="H693" s="187" t="s">
        <v>506</v>
      </c>
    </row>
    <row r="694" spans="2:8" s="94" customFormat="1">
      <c r="B694" s="197" t="s">
        <v>748</v>
      </c>
      <c r="C694" s="196" t="s">
        <v>531</v>
      </c>
      <c r="D694" s="223">
        <v>3122</v>
      </c>
      <c r="E694" s="223">
        <v>3172</v>
      </c>
      <c r="F694" s="223">
        <v>3172</v>
      </c>
      <c r="G694" s="223">
        <v>3172</v>
      </c>
      <c r="H694" s="223">
        <v>3160</v>
      </c>
    </row>
    <row r="695" spans="2:8" s="94" customFormat="1">
      <c r="B695" s="197" t="s">
        <v>749</v>
      </c>
      <c r="C695" s="196" t="s">
        <v>531</v>
      </c>
      <c r="D695" s="223">
        <v>788</v>
      </c>
      <c r="E695" s="223">
        <v>798</v>
      </c>
      <c r="F695" s="223">
        <v>808</v>
      </c>
      <c r="G695" s="223">
        <v>808</v>
      </c>
      <c r="H695" s="223">
        <v>780</v>
      </c>
    </row>
    <row r="696" spans="2:8" s="94" customFormat="1">
      <c r="B696" s="197" t="s">
        <v>750</v>
      </c>
      <c r="C696" s="196" t="s">
        <v>531</v>
      </c>
      <c r="D696" s="262">
        <v>0</v>
      </c>
      <c r="E696" s="262">
        <v>0</v>
      </c>
      <c r="F696" s="262">
        <v>0</v>
      </c>
      <c r="G696" s="262">
        <v>0</v>
      </c>
      <c r="H696" s="262">
        <v>0</v>
      </c>
    </row>
    <row r="697" spans="2:8" s="94" customFormat="1">
      <c r="B697" s="197" t="s">
        <v>751</v>
      </c>
      <c r="C697" s="196" t="s">
        <v>531</v>
      </c>
      <c r="D697" s="262">
        <v>455</v>
      </c>
      <c r="E697" s="262">
        <v>455</v>
      </c>
      <c r="F697" s="262">
        <v>455</v>
      </c>
      <c r="G697" s="262">
        <v>455</v>
      </c>
      <c r="H697" s="262">
        <v>455</v>
      </c>
    </row>
    <row r="698" spans="2:8" s="94" customFormat="1">
      <c r="B698" s="198" t="s">
        <v>752</v>
      </c>
      <c r="C698" s="199" t="s">
        <v>531</v>
      </c>
      <c r="D698" s="214">
        <v>177</v>
      </c>
      <c r="E698" s="214">
        <v>177</v>
      </c>
      <c r="F698" s="214">
        <v>177</v>
      </c>
      <c r="G698" s="214">
        <v>177</v>
      </c>
      <c r="H698" s="214">
        <v>177</v>
      </c>
    </row>
    <row r="699" spans="2:8" s="94" customFormat="1">
      <c r="B699" s="201" t="s">
        <v>753</v>
      </c>
      <c r="C699" s="187"/>
      <c r="D699" s="215"/>
      <c r="E699" s="215"/>
      <c r="F699" s="215"/>
      <c r="G699" s="215"/>
      <c r="H699" s="215"/>
    </row>
    <row r="700" spans="2:8" s="94" customFormat="1" ht="23.1" customHeight="1">
      <c r="B700" s="248" t="s">
        <v>754</v>
      </c>
      <c r="C700" s="249" t="s">
        <v>755</v>
      </c>
      <c r="D700" s="427" t="s">
        <v>756</v>
      </c>
      <c r="E700" s="214">
        <v>200</v>
      </c>
      <c r="F700" s="214">
        <v>200</v>
      </c>
      <c r="G700" s="214">
        <v>200</v>
      </c>
      <c r="H700" s="214">
        <v>200</v>
      </c>
    </row>
    <row r="701" spans="2:8" s="94" customFormat="1" ht="23.1" customHeight="1">
      <c r="B701" s="252" t="s">
        <v>757</v>
      </c>
      <c r="C701" s="253"/>
      <c r="D701" s="285"/>
      <c r="E701" s="285"/>
      <c r="F701" s="285"/>
      <c r="G701" s="285"/>
      <c r="H701" s="285"/>
    </row>
    <row r="702" spans="2:8" s="94" customFormat="1">
      <c r="B702" s="288" t="s">
        <v>758</v>
      </c>
      <c r="C702" s="289" t="s">
        <v>755</v>
      </c>
      <c r="D702" s="263" t="s">
        <v>756</v>
      </c>
      <c r="E702" s="262">
        <v>200</v>
      </c>
      <c r="F702" s="262">
        <v>200</v>
      </c>
      <c r="G702" s="262">
        <v>200</v>
      </c>
      <c r="H702" s="262">
        <v>200</v>
      </c>
    </row>
    <row r="703" spans="2:8" s="94" customFormat="1">
      <c r="B703" s="197" t="s">
        <v>759</v>
      </c>
      <c r="C703" s="196" t="s">
        <v>760</v>
      </c>
      <c r="D703" s="262">
        <v>27</v>
      </c>
      <c r="E703" s="262">
        <v>27</v>
      </c>
      <c r="F703" s="262">
        <v>27</v>
      </c>
      <c r="G703" s="262">
        <v>27</v>
      </c>
      <c r="H703" s="262">
        <v>27</v>
      </c>
    </row>
    <row r="704" spans="2:8" s="94" customFormat="1">
      <c r="B704" s="197" t="s">
        <v>761</v>
      </c>
      <c r="C704" s="196" t="s">
        <v>520</v>
      </c>
      <c r="D704" s="286">
        <v>50700</v>
      </c>
      <c r="E704" s="286">
        <v>50700</v>
      </c>
      <c r="F704" s="286">
        <v>50700</v>
      </c>
      <c r="G704" s="286">
        <v>50700</v>
      </c>
      <c r="H704" s="286">
        <v>50700</v>
      </c>
    </row>
    <row r="705" spans="2:8" s="94" customFormat="1">
      <c r="B705" s="205" t="s">
        <v>507</v>
      </c>
      <c r="C705" s="206" t="s">
        <v>508</v>
      </c>
      <c r="D705" s="229">
        <v>34979840</v>
      </c>
      <c r="E705" s="229">
        <f>+E706+E707</f>
        <v>47381360</v>
      </c>
      <c r="F705" s="229">
        <f>+F706+F707</f>
        <v>0</v>
      </c>
      <c r="G705" s="229">
        <f>+G706+G707</f>
        <v>0</v>
      </c>
      <c r="H705" s="229">
        <f>+H706+H707</f>
        <v>0</v>
      </c>
    </row>
    <row r="706" spans="2:8" s="94" customFormat="1">
      <c r="B706" s="205" t="s">
        <v>509</v>
      </c>
      <c r="C706" s="206" t="s">
        <v>508</v>
      </c>
      <c r="D706" s="209">
        <f>D705</f>
        <v>34979840</v>
      </c>
      <c r="E706" s="209">
        <f>[2]สังเขป!J49</f>
        <v>47381360</v>
      </c>
      <c r="F706" s="210"/>
      <c r="G706" s="210"/>
      <c r="H706" s="210"/>
    </row>
    <row r="707" spans="2:8" s="94" customFormat="1">
      <c r="B707" s="205" t="s">
        <v>510</v>
      </c>
      <c r="C707" s="206" t="s">
        <v>508</v>
      </c>
      <c r="D707" s="209">
        <v>0</v>
      </c>
      <c r="E707" s="209">
        <v>0</v>
      </c>
      <c r="F707" s="209"/>
      <c r="G707" s="209"/>
      <c r="H707" s="209"/>
    </row>
    <row r="708" spans="2:8" s="94" customFormat="1">
      <c r="B708" s="176"/>
      <c r="C708" s="195"/>
      <c r="D708" s="176"/>
      <c r="E708" s="176"/>
      <c r="F708" s="176"/>
      <c r="G708" s="176"/>
      <c r="H708" s="176"/>
    </row>
    <row r="709" spans="2:8" s="94" customFormat="1">
      <c r="B709" s="176"/>
      <c r="C709" s="195"/>
      <c r="D709" s="176"/>
      <c r="E709" s="176"/>
      <c r="F709" s="176"/>
      <c r="G709" s="176"/>
      <c r="H709" s="176"/>
    </row>
    <row r="710" spans="2:8" s="94" customFormat="1">
      <c r="B710" s="176"/>
      <c r="C710" s="195"/>
      <c r="D710" s="176"/>
      <c r="E710" s="176"/>
      <c r="F710" s="176"/>
      <c r="G710" s="176"/>
      <c r="H710" s="176"/>
    </row>
    <row r="711" spans="2:8" s="94" customFormat="1">
      <c r="B711" s="176"/>
      <c r="C711" s="195"/>
      <c r="D711" s="176"/>
      <c r="E711" s="176"/>
      <c r="F711" s="176"/>
      <c r="G711" s="176"/>
      <c r="H711" s="176"/>
    </row>
    <row r="712" spans="2:8" s="94" customFormat="1">
      <c r="B712" s="176"/>
      <c r="C712" s="195"/>
      <c r="D712" s="176"/>
      <c r="E712" s="176"/>
      <c r="F712" s="176"/>
      <c r="G712" s="176"/>
      <c r="H712" s="176"/>
    </row>
    <row r="713" spans="2:8" s="94" customFormat="1">
      <c r="B713" s="176"/>
      <c r="C713" s="195"/>
      <c r="D713" s="176"/>
      <c r="E713" s="176"/>
      <c r="F713" s="176"/>
      <c r="G713" s="176"/>
      <c r="H713" s="176"/>
    </row>
    <row r="714" spans="2:8" s="94" customFormat="1">
      <c r="B714" s="176"/>
      <c r="C714" s="195"/>
      <c r="D714" s="176"/>
      <c r="E714" s="176"/>
      <c r="F714" s="176"/>
      <c r="G714" s="176"/>
      <c r="H714" s="176"/>
    </row>
  </sheetData>
  <mergeCells count="220">
    <mergeCell ref="A1:H1"/>
    <mergeCell ref="A2:H2"/>
    <mergeCell ref="B6:H6"/>
    <mergeCell ref="B7:H7"/>
    <mergeCell ref="B8:H8"/>
    <mergeCell ref="B10:B11"/>
    <mergeCell ref="C10:H10"/>
    <mergeCell ref="B42:H42"/>
    <mergeCell ref="B43:H43"/>
    <mergeCell ref="B44:H44"/>
    <mergeCell ref="B45:H45"/>
    <mergeCell ref="B46:H46"/>
    <mergeCell ref="B48:B49"/>
    <mergeCell ref="C48:H48"/>
    <mergeCell ref="B17:H17"/>
    <mergeCell ref="B18:H18"/>
    <mergeCell ref="B19:H19"/>
    <mergeCell ref="B21:B22"/>
    <mergeCell ref="C21:H21"/>
    <mergeCell ref="B41:H41"/>
    <mergeCell ref="B73:H73"/>
    <mergeCell ref="C75:D75"/>
    <mergeCell ref="B79:B80"/>
    <mergeCell ref="C79:H79"/>
    <mergeCell ref="B89:H89"/>
    <mergeCell ref="B90:H90"/>
    <mergeCell ref="B67:H67"/>
    <mergeCell ref="B68:H68"/>
    <mergeCell ref="B69:H69"/>
    <mergeCell ref="B70:H70"/>
    <mergeCell ref="B71:H71"/>
    <mergeCell ref="B72:H72"/>
    <mergeCell ref="B121:H121"/>
    <mergeCell ref="B122:H122"/>
    <mergeCell ref="B123:H123"/>
    <mergeCell ref="B124:H124"/>
    <mergeCell ref="B125:H125"/>
    <mergeCell ref="B127:B128"/>
    <mergeCell ref="C127:H127"/>
    <mergeCell ref="B91:H91"/>
    <mergeCell ref="B92:H92"/>
    <mergeCell ref="B94:B95"/>
    <mergeCell ref="C94:H94"/>
    <mergeCell ref="B119:H119"/>
    <mergeCell ref="B120:H120"/>
    <mergeCell ref="B183:H183"/>
    <mergeCell ref="B185:H185"/>
    <mergeCell ref="B186:H186"/>
    <mergeCell ref="B188:B189"/>
    <mergeCell ref="C188:H188"/>
    <mergeCell ref="B147:H147"/>
    <mergeCell ref="B148:H148"/>
    <mergeCell ref="B149:H149"/>
    <mergeCell ref="B150:H150"/>
    <mergeCell ref="B151:H151"/>
    <mergeCell ref="B157:B158"/>
    <mergeCell ref="C157:H157"/>
    <mergeCell ref="B224:H224"/>
    <mergeCell ref="B225:H225"/>
    <mergeCell ref="B226:H226"/>
    <mergeCell ref="B227:H227"/>
    <mergeCell ref="B229:B230"/>
    <mergeCell ref="C229:H229"/>
    <mergeCell ref="B205:H205"/>
    <mergeCell ref="B206:H206"/>
    <mergeCell ref="B207:H207"/>
    <mergeCell ref="B208:H208"/>
    <mergeCell ref="B210:B211"/>
    <mergeCell ref="C210:H210"/>
    <mergeCell ref="B265:H265"/>
    <mergeCell ref="B266:H266"/>
    <mergeCell ref="B267:H267"/>
    <mergeCell ref="B268:H268"/>
    <mergeCell ref="B271:B272"/>
    <mergeCell ref="C271:H271"/>
    <mergeCell ref="B248:H248"/>
    <mergeCell ref="B249:H249"/>
    <mergeCell ref="B250:H250"/>
    <mergeCell ref="B251:H251"/>
    <mergeCell ref="B253:B254"/>
    <mergeCell ref="C253:H253"/>
    <mergeCell ref="B308:H308"/>
    <mergeCell ref="B309:H309"/>
    <mergeCell ref="B310:H310"/>
    <mergeCell ref="B311:H311"/>
    <mergeCell ref="B284:H284"/>
    <mergeCell ref="B285:H285"/>
    <mergeCell ref="B286:H286"/>
    <mergeCell ref="B287:H287"/>
    <mergeCell ref="B288:H288"/>
    <mergeCell ref="B290:B291"/>
    <mergeCell ref="C290:H290"/>
    <mergeCell ref="B328:H328"/>
    <mergeCell ref="B330:B331"/>
    <mergeCell ref="C330:H330"/>
    <mergeCell ref="B354:H354"/>
    <mergeCell ref="B313:B314"/>
    <mergeCell ref="C313:H313"/>
    <mergeCell ref="B324:H324"/>
    <mergeCell ref="B325:H325"/>
    <mergeCell ref="B326:H326"/>
    <mergeCell ref="B327:H327"/>
    <mergeCell ref="B385:H385"/>
    <mergeCell ref="B386:H386"/>
    <mergeCell ref="B387:H387"/>
    <mergeCell ref="B388:H388"/>
    <mergeCell ref="B390:B391"/>
    <mergeCell ref="C390:H390"/>
    <mergeCell ref="B355:H355"/>
    <mergeCell ref="B356:H356"/>
    <mergeCell ref="B357:H357"/>
    <mergeCell ref="B359:B360"/>
    <mergeCell ref="C359:H359"/>
    <mergeCell ref="B384:H384"/>
    <mergeCell ref="B436:H436"/>
    <mergeCell ref="B437:H437"/>
    <mergeCell ref="B438:H438"/>
    <mergeCell ref="B439:H439"/>
    <mergeCell ref="B407:H407"/>
    <mergeCell ref="B408:H408"/>
    <mergeCell ref="B409:H409"/>
    <mergeCell ref="B410:H410"/>
    <mergeCell ref="B411:H411"/>
    <mergeCell ref="B413:B414"/>
    <mergeCell ref="C413:H413"/>
    <mergeCell ref="B473:H473"/>
    <mergeCell ref="B474:H474"/>
    <mergeCell ref="B475:H475"/>
    <mergeCell ref="B476:H476"/>
    <mergeCell ref="C478:D478"/>
    <mergeCell ref="B480:B481"/>
    <mergeCell ref="C480:H480"/>
    <mergeCell ref="B440:H440"/>
    <mergeCell ref="B442:B443"/>
    <mergeCell ref="C442:H442"/>
    <mergeCell ref="B470:E470"/>
    <mergeCell ref="B471:H471"/>
    <mergeCell ref="B472:H472"/>
    <mergeCell ref="B460:B461"/>
    <mergeCell ref="C460:H460"/>
    <mergeCell ref="B502:H502"/>
    <mergeCell ref="B503:H503"/>
    <mergeCell ref="C505:D505"/>
    <mergeCell ref="B507:B508"/>
    <mergeCell ref="C507:H507"/>
    <mergeCell ref="B518:H518"/>
    <mergeCell ref="B497:F497"/>
    <mergeCell ref="B498:H498"/>
    <mergeCell ref="B499:H499"/>
    <mergeCell ref="B500:H500"/>
    <mergeCell ref="B501:H501"/>
    <mergeCell ref="B539:H539"/>
    <mergeCell ref="B540:H540"/>
    <mergeCell ref="B541:H541"/>
    <mergeCell ref="B542:H542"/>
    <mergeCell ref="B543:H543"/>
    <mergeCell ref="B544:H544"/>
    <mergeCell ref="B519:H519"/>
    <mergeCell ref="B520:H520"/>
    <mergeCell ref="B521:H521"/>
    <mergeCell ref="B522:H522"/>
    <mergeCell ref="B524:B525"/>
    <mergeCell ref="C524:H524"/>
    <mergeCell ref="B592:H592"/>
    <mergeCell ref="B593:H593"/>
    <mergeCell ref="B594:H594"/>
    <mergeCell ref="B595:H595"/>
    <mergeCell ref="B596:H596"/>
    <mergeCell ref="B597:H597"/>
    <mergeCell ref="B545:H545"/>
    <mergeCell ref="B546:H546"/>
    <mergeCell ref="B549:B550"/>
    <mergeCell ref="C549:H549"/>
    <mergeCell ref="B576:B577"/>
    <mergeCell ref="C576:H576"/>
    <mergeCell ref="B617:H617"/>
    <mergeCell ref="B618:H618"/>
    <mergeCell ref="B619:H619"/>
    <mergeCell ref="B621:B622"/>
    <mergeCell ref="C621:H621"/>
    <mergeCell ref="B598:H598"/>
    <mergeCell ref="C600:D600"/>
    <mergeCell ref="B602:B603"/>
    <mergeCell ref="C602:H602"/>
    <mergeCell ref="B614:H614"/>
    <mergeCell ref="B616:H616"/>
    <mergeCell ref="B653:B654"/>
    <mergeCell ref="C653:H653"/>
    <mergeCell ref="B662:H662"/>
    <mergeCell ref="B663:H663"/>
    <mergeCell ref="B644:F644"/>
    <mergeCell ref="B645:H645"/>
    <mergeCell ref="B646:H646"/>
    <mergeCell ref="B647:H647"/>
    <mergeCell ref="B648:H648"/>
    <mergeCell ref="B649:H649"/>
    <mergeCell ref="B692:B693"/>
    <mergeCell ref="C692:H692"/>
    <mergeCell ref="B195:B196"/>
    <mergeCell ref="C195:H195"/>
    <mergeCell ref="B235:B236"/>
    <mergeCell ref="C235:H235"/>
    <mergeCell ref="B345:B346"/>
    <mergeCell ref="C345:H345"/>
    <mergeCell ref="B421:B422"/>
    <mergeCell ref="C421:H421"/>
    <mergeCell ref="B684:H684"/>
    <mergeCell ref="B685:H685"/>
    <mergeCell ref="B686:H686"/>
    <mergeCell ref="B687:H687"/>
    <mergeCell ref="B688:H688"/>
    <mergeCell ref="B689:H689"/>
    <mergeCell ref="B664:H664"/>
    <mergeCell ref="B665:H665"/>
    <mergeCell ref="B666:H666"/>
    <mergeCell ref="B667:H667"/>
    <mergeCell ref="B670:B671"/>
    <mergeCell ref="C670:H670"/>
    <mergeCell ref="B650:H650"/>
    <mergeCell ref="C651:D651"/>
  </mergeCells>
  <pageMargins left="0.61111111111111116" right="0.59055118110236227" top="0.98425196850393704" bottom="0.59055118110236227" header="0.31496062992125984" footer="0.31496062992125984"/>
  <pageSetup paperSize="9" scale="80" firstPageNumber="269" orientation="portrait" useFirstPageNumber="1" horizontalDpi="4294967295" verticalDpi="4294967295" r:id="rId1"/>
  <headerFooter>
    <oddHeader>&amp;C
&amp;"TH SarabunPSK,ธรรมดา"&amp;16&amp;P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1:J1025"/>
  <sheetViews>
    <sheetView showGridLines="0" view="pageLayout" topLeftCell="A1010" zoomScale="90" zoomScaleNormal="90" zoomScalePageLayoutView="90" workbookViewId="0">
      <selection activeCell="A1020" sqref="A1020"/>
    </sheetView>
  </sheetViews>
  <sheetFormatPr defaultColWidth="8.69921875" defaultRowHeight="21" outlineLevelRow="1"/>
  <cols>
    <col min="1" max="1" width="2.3984375" style="77" customWidth="1"/>
    <col min="2" max="2" width="7.69921875" style="77" customWidth="1"/>
    <col min="3" max="3" width="8.69921875" style="77" customWidth="1"/>
    <col min="4" max="4" width="41.8984375" style="77" customWidth="1"/>
    <col min="5" max="5" width="4.3984375" style="77" customWidth="1"/>
    <col min="6" max="6" width="14.09765625" style="77" customWidth="1"/>
    <col min="7" max="7" width="15.19921875" style="77" customWidth="1"/>
    <col min="8" max="8" width="8.09765625" style="375" customWidth="1"/>
    <col min="9" max="9" width="8.69921875" style="77"/>
    <col min="10" max="10" width="13.09765625" style="77" bestFit="1" customWidth="1"/>
    <col min="11" max="16384" width="8.69921875" style="77"/>
  </cols>
  <sheetData>
    <row r="1" spans="1:10" s="107" customFormat="1" ht="32.4" customHeight="1">
      <c r="A1" s="135" t="s">
        <v>859</v>
      </c>
      <c r="B1" s="502" t="s">
        <v>461</v>
      </c>
      <c r="C1" s="502"/>
      <c r="D1" s="502"/>
      <c r="E1" s="502"/>
      <c r="F1" s="502"/>
      <c r="G1" s="502"/>
      <c r="H1" s="502"/>
    </row>
    <row r="2" spans="1:10" s="107" customFormat="1" ht="21.15" customHeight="1">
      <c r="A2" s="135"/>
      <c r="B2" s="104"/>
      <c r="C2" s="104"/>
      <c r="D2" s="104"/>
      <c r="E2" s="104"/>
      <c r="F2" s="104"/>
      <c r="G2" s="104"/>
      <c r="H2" s="104"/>
    </row>
    <row r="3" spans="1:10" s="107" customFormat="1" ht="22.5" customHeight="1">
      <c r="A3" s="135"/>
      <c r="B3" s="503" t="s">
        <v>802</v>
      </c>
      <c r="C3" s="503"/>
      <c r="D3" s="503"/>
      <c r="E3" s="368"/>
      <c r="F3" s="499">
        <v>346193550</v>
      </c>
      <c r="G3" s="499"/>
      <c r="H3" s="371" t="s">
        <v>508</v>
      </c>
      <c r="I3" s="368"/>
    </row>
    <row r="4" spans="1:10" s="107" customFormat="1" ht="26.25" customHeight="1">
      <c r="A4" s="135"/>
      <c r="B4" s="503" t="s">
        <v>860</v>
      </c>
      <c r="C4" s="503"/>
      <c r="D4" s="503"/>
      <c r="E4" s="503"/>
      <c r="F4" s="503"/>
      <c r="G4" s="503"/>
      <c r="H4" s="503"/>
    </row>
    <row r="5" spans="1:10" s="107" customFormat="1">
      <c r="A5" s="135"/>
      <c r="B5" s="123" t="s">
        <v>796</v>
      </c>
      <c r="H5" s="103"/>
    </row>
    <row r="6" spans="1:10">
      <c r="A6" s="135"/>
      <c r="B6" s="123" t="s">
        <v>813</v>
      </c>
      <c r="C6" s="107"/>
      <c r="D6" s="107"/>
      <c r="E6" s="107"/>
      <c r="F6" s="499">
        <f>E7</f>
        <v>179182500</v>
      </c>
      <c r="G6" s="499"/>
      <c r="H6" s="371" t="s">
        <v>508</v>
      </c>
    </row>
    <row r="7" spans="1:10" s="107" customFormat="1">
      <c r="A7" s="135"/>
      <c r="B7" s="107" t="s">
        <v>853</v>
      </c>
      <c r="E7" s="494">
        <f>E8+E15+E20+E24</f>
        <v>179182500</v>
      </c>
      <c r="F7" s="494"/>
      <c r="G7" s="103" t="s">
        <v>508</v>
      </c>
      <c r="H7" s="103"/>
      <c r="J7" s="102"/>
    </row>
    <row r="8" spans="1:10" s="139" customFormat="1">
      <c r="A8" s="137"/>
      <c r="B8" s="175" t="s">
        <v>1168</v>
      </c>
      <c r="C8" s="168"/>
      <c r="D8" s="168"/>
      <c r="E8" s="493">
        <f>SUM(G9:G14)</f>
        <v>55212900</v>
      </c>
      <c r="F8" s="493"/>
      <c r="G8" s="103" t="s">
        <v>508</v>
      </c>
      <c r="H8" s="369"/>
    </row>
    <row r="9" spans="1:10" s="138" customFormat="1" outlineLevel="1">
      <c r="A9" s="137"/>
      <c r="B9" s="170"/>
      <c r="C9" s="171" t="s">
        <v>863</v>
      </c>
      <c r="D9" s="172" t="s">
        <v>864</v>
      </c>
      <c r="E9" s="171"/>
      <c r="F9" s="171"/>
      <c r="G9" s="173">
        <v>51033500</v>
      </c>
      <c r="H9" s="372" t="s">
        <v>508</v>
      </c>
    </row>
    <row r="10" spans="1:10" s="138" customFormat="1" outlineLevel="1">
      <c r="A10" s="137"/>
      <c r="B10" s="170"/>
      <c r="C10" s="171" t="s">
        <v>865</v>
      </c>
      <c r="D10" s="172" t="s">
        <v>866</v>
      </c>
      <c r="E10" s="171"/>
      <c r="F10" s="171"/>
      <c r="G10" s="173">
        <v>3046500</v>
      </c>
      <c r="H10" s="372" t="s">
        <v>508</v>
      </c>
    </row>
    <row r="11" spans="1:10" s="138" customFormat="1" outlineLevel="1">
      <c r="A11" s="137"/>
      <c r="B11" s="170"/>
      <c r="C11" s="171" t="s">
        <v>867</v>
      </c>
      <c r="D11" s="172" t="s">
        <v>868</v>
      </c>
      <c r="E11" s="171"/>
      <c r="F11" s="171"/>
      <c r="G11" s="173">
        <v>321600</v>
      </c>
      <c r="H11" s="372" t="s">
        <v>508</v>
      </c>
    </row>
    <row r="12" spans="1:10" s="138" customFormat="1" ht="21.15" customHeight="1" outlineLevel="1">
      <c r="A12" s="137"/>
      <c r="B12" s="170"/>
      <c r="C12" s="171" t="s">
        <v>869</v>
      </c>
      <c r="D12" s="172" t="s">
        <v>870</v>
      </c>
      <c r="E12" s="171"/>
      <c r="F12" s="171"/>
      <c r="G12" s="173">
        <v>699600</v>
      </c>
      <c r="H12" s="372" t="s">
        <v>508</v>
      </c>
    </row>
    <row r="13" spans="1:10" s="138" customFormat="1" outlineLevel="1">
      <c r="A13" s="137"/>
      <c r="B13" s="170"/>
      <c r="C13" s="171" t="s">
        <v>871</v>
      </c>
      <c r="D13" s="172" t="s">
        <v>872</v>
      </c>
      <c r="E13" s="171"/>
      <c r="F13" s="171"/>
      <c r="G13" s="173">
        <v>83500</v>
      </c>
      <c r="H13" s="372" t="s">
        <v>508</v>
      </c>
    </row>
    <row r="14" spans="1:10" s="140" customFormat="1" outlineLevel="1">
      <c r="A14" s="135"/>
      <c r="B14" s="170"/>
      <c r="C14" s="171" t="s">
        <v>873</v>
      </c>
      <c r="D14" s="172" t="s">
        <v>874</v>
      </c>
      <c r="E14" s="171"/>
      <c r="F14" s="171"/>
      <c r="G14" s="173">
        <v>28200</v>
      </c>
      <c r="H14" s="372" t="s">
        <v>508</v>
      </c>
    </row>
    <row r="15" spans="1:10" s="101" customFormat="1">
      <c r="A15" s="137"/>
      <c r="B15" s="175" t="s">
        <v>1166</v>
      </c>
      <c r="C15" s="175"/>
      <c r="D15" s="175"/>
      <c r="E15" s="493">
        <f>SUM(G16:G19)</f>
        <v>91002200</v>
      </c>
      <c r="F15" s="493"/>
      <c r="G15" s="370" t="s">
        <v>508</v>
      </c>
      <c r="H15" s="370"/>
    </row>
    <row r="16" spans="1:10" s="75" customFormat="1" outlineLevel="1">
      <c r="A16" s="137"/>
      <c r="B16" s="124"/>
      <c r="C16" s="176" t="s">
        <v>876</v>
      </c>
      <c r="D16" s="177" t="s">
        <v>877</v>
      </c>
      <c r="E16" s="176"/>
      <c r="F16" s="176"/>
      <c r="G16" s="173">
        <v>83994400</v>
      </c>
      <c r="H16" s="5" t="s">
        <v>508</v>
      </c>
    </row>
    <row r="17" spans="1:8" s="75" customFormat="1" outlineLevel="1">
      <c r="A17" s="137"/>
      <c r="B17" s="124"/>
      <c r="C17" s="176" t="s">
        <v>878</v>
      </c>
      <c r="D17" s="177" t="s">
        <v>879</v>
      </c>
      <c r="E17" s="176"/>
      <c r="F17" s="176"/>
      <c r="G17" s="173">
        <v>3493500</v>
      </c>
      <c r="H17" s="5" t="s">
        <v>508</v>
      </c>
    </row>
    <row r="18" spans="1:8" s="75" customFormat="1" ht="21.15" customHeight="1" outlineLevel="1">
      <c r="A18" s="137"/>
      <c r="B18" s="124"/>
      <c r="C18" s="176" t="s">
        <v>880</v>
      </c>
      <c r="D18" s="177" t="s">
        <v>881</v>
      </c>
      <c r="E18" s="176"/>
      <c r="F18" s="176"/>
      <c r="G18" s="173">
        <v>2070400</v>
      </c>
      <c r="H18" s="5" t="s">
        <v>508</v>
      </c>
    </row>
    <row r="19" spans="1:8" s="80" customFormat="1" outlineLevel="1">
      <c r="A19" s="135"/>
      <c r="B19" s="124"/>
      <c r="C19" s="176" t="s">
        <v>882</v>
      </c>
      <c r="D19" s="177" t="s">
        <v>883</v>
      </c>
      <c r="E19" s="176"/>
      <c r="F19" s="176"/>
      <c r="G19" s="173">
        <v>1443900</v>
      </c>
      <c r="H19" s="5" t="s">
        <v>508</v>
      </c>
    </row>
    <row r="20" spans="1:8" s="101" customFormat="1">
      <c r="A20" s="137"/>
      <c r="B20" s="175" t="s">
        <v>1167</v>
      </c>
      <c r="C20" s="175"/>
      <c r="D20" s="175"/>
      <c r="E20" s="493">
        <f>SUM(G21:G23)</f>
        <v>30168000</v>
      </c>
      <c r="F20" s="493"/>
      <c r="G20" s="370" t="s">
        <v>508</v>
      </c>
      <c r="H20" s="370"/>
    </row>
    <row r="21" spans="1:8" s="75" customFormat="1" outlineLevel="1">
      <c r="A21" s="137"/>
      <c r="B21" s="124"/>
      <c r="C21" s="176" t="s">
        <v>885</v>
      </c>
      <c r="D21" s="177" t="s">
        <v>847</v>
      </c>
      <c r="E21" s="176"/>
      <c r="F21" s="176"/>
      <c r="G21" s="173">
        <v>22102300</v>
      </c>
      <c r="H21" s="5" t="s">
        <v>508</v>
      </c>
    </row>
    <row r="22" spans="1:8" s="75" customFormat="1" ht="21.15" customHeight="1" outlineLevel="1">
      <c r="A22" s="137"/>
      <c r="B22" s="124"/>
      <c r="C22" s="176" t="s">
        <v>886</v>
      </c>
      <c r="D22" s="177" t="s">
        <v>887</v>
      </c>
      <c r="E22" s="176"/>
      <c r="F22" s="176"/>
      <c r="G22" s="173">
        <v>3037700</v>
      </c>
      <c r="H22" s="5" t="s">
        <v>508</v>
      </c>
    </row>
    <row r="23" spans="1:8" s="80" customFormat="1" outlineLevel="1">
      <c r="A23" s="135"/>
      <c r="B23" s="124"/>
      <c r="C23" s="176" t="s">
        <v>888</v>
      </c>
      <c r="D23" s="177" t="s">
        <v>889</v>
      </c>
      <c r="E23" s="176"/>
      <c r="F23" s="176"/>
      <c r="G23" s="173">
        <v>5028000</v>
      </c>
      <c r="H23" s="5" t="s">
        <v>508</v>
      </c>
    </row>
    <row r="24" spans="1:8" s="111" customFormat="1">
      <c r="A24" s="135"/>
      <c r="B24" s="175" t="s">
        <v>1169</v>
      </c>
      <c r="C24" s="175"/>
      <c r="D24" s="175"/>
      <c r="E24" s="493">
        <f>SUM(G25:G28)</f>
        <v>2799400</v>
      </c>
      <c r="F24" s="493"/>
      <c r="G24" s="370" t="s">
        <v>508</v>
      </c>
      <c r="H24" s="370"/>
    </row>
    <row r="25" spans="1:8" s="80" customFormat="1" outlineLevel="1">
      <c r="A25" s="135"/>
      <c r="B25" s="89"/>
      <c r="C25" s="124" t="s">
        <v>891</v>
      </c>
      <c r="D25" s="178" t="s">
        <v>892</v>
      </c>
      <c r="E25" s="89"/>
      <c r="F25" s="89"/>
      <c r="G25" s="174">
        <v>28100</v>
      </c>
      <c r="H25" s="373" t="s">
        <v>508</v>
      </c>
    </row>
    <row r="26" spans="1:8" s="80" customFormat="1" outlineLevel="1">
      <c r="A26" s="135"/>
      <c r="B26" s="89"/>
      <c r="C26" s="124" t="s">
        <v>893</v>
      </c>
      <c r="D26" s="178" t="s">
        <v>894</v>
      </c>
      <c r="E26" s="89"/>
      <c r="F26" s="89"/>
      <c r="G26" s="174">
        <v>1184700</v>
      </c>
      <c r="H26" s="373" t="s">
        <v>508</v>
      </c>
    </row>
    <row r="27" spans="1:8" s="80" customFormat="1" outlineLevel="1">
      <c r="A27" s="135"/>
      <c r="B27" s="89"/>
      <c r="C27" s="124" t="s">
        <v>895</v>
      </c>
      <c r="D27" s="178" t="s">
        <v>896</v>
      </c>
      <c r="E27" s="89"/>
      <c r="F27" s="89"/>
      <c r="G27" s="174">
        <v>1508400</v>
      </c>
      <c r="H27" s="373" t="s">
        <v>508</v>
      </c>
    </row>
    <row r="28" spans="1:8" s="80" customFormat="1" outlineLevel="1">
      <c r="A28" s="135"/>
      <c r="B28" s="89"/>
      <c r="C28" s="124" t="s">
        <v>897</v>
      </c>
      <c r="D28" s="178" t="s">
        <v>898</v>
      </c>
      <c r="E28" s="89"/>
      <c r="F28" s="89"/>
      <c r="G28" s="174">
        <v>78200</v>
      </c>
      <c r="H28" s="373" t="s">
        <v>508</v>
      </c>
    </row>
    <row r="29" spans="1:8" s="80" customFormat="1" outlineLevel="1">
      <c r="A29" s="135"/>
      <c r="B29" s="107"/>
      <c r="C29" s="107"/>
      <c r="D29" s="107"/>
      <c r="E29" s="107"/>
      <c r="F29" s="107"/>
      <c r="G29" s="107"/>
      <c r="H29" s="103"/>
    </row>
    <row r="30" spans="1:8" s="80" customFormat="1" outlineLevel="1">
      <c r="A30" s="135"/>
      <c r="B30" s="107"/>
      <c r="C30" s="107"/>
      <c r="D30" s="107"/>
      <c r="E30" s="107"/>
      <c r="F30" s="107"/>
      <c r="G30" s="107"/>
      <c r="H30" s="103"/>
    </row>
    <row r="31" spans="1:8" s="80" customFormat="1" outlineLevel="1">
      <c r="A31" s="135"/>
      <c r="B31" s="107"/>
      <c r="C31" s="107"/>
      <c r="D31" s="107"/>
      <c r="E31" s="107"/>
      <c r="F31" s="107"/>
      <c r="G31" s="107"/>
      <c r="H31" s="103"/>
    </row>
    <row r="32" spans="1:8" s="80" customFormat="1" outlineLevel="1">
      <c r="A32" s="135"/>
      <c r="B32" s="107"/>
      <c r="C32" s="107"/>
      <c r="D32" s="107"/>
      <c r="E32" s="107"/>
      <c r="F32" s="107"/>
      <c r="G32" s="107"/>
      <c r="H32" s="103"/>
    </row>
    <row r="33" spans="1:8" s="80" customFormat="1" outlineLevel="1">
      <c r="A33" s="135"/>
      <c r="B33" s="107"/>
      <c r="C33" s="107"/>
      <c r="D33" s="107"/>
      <c r="E33" s="107"/>
      <c r="F33" s="107"/>
      <c r="G33" s="107"/>
      <c r="H33" s="103"/>
    </row>
    <row r="34" spans="1:8" s="80" customFormat="1" outlineLevel="1">
      <c r="A34" s="135"/>
      <c r="B34" s="107"/>
      <c r="C34" s="107"/>
      <c r="D34" s="107"/>
      <c r="E34" s="107"/>
      <c r="F34" s="107"/>
      <c r="G34" s="107"/>
      <c r="H34" s="103"/>
    </row>
    <row r="35" spans="1:8" s="80" customFormat="1" outlineLevel="1">
      <c r="A35" s="135"/>
      <c r="B35" s="107"/>
      <c r="C35" s="107"/>
      <c r="D35" s="107"/>
      <c r="E35" s="107"/>
      <c r="F35" s="107"/>
      <c r="G35" s="107"/>
      <c r="H35" s="103"/>
    </row>
    <row r="36" spans="1:8" s="80" customFormat="1" outlineLevel="1">
      <c r="A36" s="135"/>
      <c r="B36" s="107"/>
      <c r="C36" s="107"/>
      <c r="D36" s="107"/>
      <c r="E36" s="107"/>
      <c r="F36" s="107"/>
      <c r="G36" s="107"/>
      <c r="H36" s="103"/>
    </row>
    <row r="37" spans="1:8" s="80" customFormat="1" outlineLevel="1">
      <c r="A37" s="135"/>
      <c r="B37" s="107"/>
      <c r="C37" s="107"/>
      <c r="D37" s="107"/>
      <c r="E37" s="107"/>
      <c r="F37" s="107"/>
      <c r="G37" s="107"/>
      <c r="H37" s="103"/>
    </row>
    <row r="38" spans="1:8" s="80" customFormat="1" outlineLevel="1">
      <c r="A38" s="107"/>
      <c r="B38" s="123" t="s">
        <v>814</v>
      </c>
      <c r="C38" s="107"/>
      <c r="D38" s="107"/>
      <c r="E38" s="107"/>
      <c r="F38" s="499">
        <f>SUM(E39,E56,E70)</f>
        <v>9297080</v>
      </c>
      <c r="G38" s="499"/>
      <c r="H38" s="371" t="s">
        <v>508</v>
      </c>
    </row>
    <row r="39" spans="1:8" s="80" customFormat="1" outlineLevel="1">
      <c r="A39" s="89"/>
      <c r="B39" s="107" t="s">
        <v>899</v>
      </c>
      <c r="C39" s="107"/>
      <c r="D39" s="107"/>
      <c r="E39" s="494">
        <f>E40+E51</f>
        <v>8413700</v>
      </c>
      <c r="F39" s="494"/>
      <c r="G39" s="103" t="s">
        <v>508</v>
      </c>
      <c r="H39" s="103"/>
    </row>
    <row r="40" spans="1:8" s="80" customFormat="1" outlineLevel="1">
      <c r="A40" s="89"/>
      <c r="B40" s="175" t="s">
        <v>1370</v>
      </c>
      <c r="C40" s="175"/>
      <c r="D40" s="175"/>
      <c r="E40" s="493">
        <f>SUM(E41,E43,E47)</f>
        <v>5318000</v>
      </c>
      <c r="F40" s="493"/>
      <c r="G40" s="370" t="s">
        <v>508</v>
      </c>
      <c r="H40" s="370"/>
    </row>
    <row r="41" spans="1:8" s="80" customFormat="1" outlineLevel="1">
      <c r="A41" s="89"/>
      <c r="B41" s="175" t="s">
        <v>1371</v>
      </c>
      <c r="C41" s="175"/>
      <c r="D41" s="175"/>
      <c r="E41" s="493">
        <v>384400</v>
      </c>
      <c r="F41" s="493"/>
      <c r="G41" s="370" t="s">
        <v>508</v>
      </c>
      <c r="H41" s="370"/>
    </row>
    <row r="42" spans="1:8" s="111" customFormat="1" ht="18" customHeight="1">
      <c r="A42" s="89"/>
      <c r="B42" s="175"/>
      <c r="C42" s="498" t="s">
        <v>1403</v>
      </c>
      <c r="D42" s="498"/>
      <c r="E42" s="169"/>
      <c r="F42" s="169"/>
      <c r="G42" s="174"/>
      <c r="H42" s="373"/>
    </row>
    <row r="43" spans="1:8" s="80" customFormat="1" outlineLevel="1">
      <c r="A43" s="89"/>
      <c r="B43" s="175" t="s">
        <v>1372</v>
      </c>
      <c r="C43" s="175"/>
      <c r="D43" s="175"/>
      <c r="E43" s="493">
        <v>4106700</v>
      </c>
      <c r="F43" s="493"/>
      <c r="G43" s="370" t="s">
        <v>508</v>
      </c>
      <c r="H43" s="370"/>
    </row>
    <row r="44" spans="1:8" s="80" customFormat="1" outlineLevel="1">
      <c r="A44" s="89"/>
      <c r="B44" s="89"/>
      <c r="C44" s="462" t="s">
        <v>1404</v>
      </c>
      <c r="D44" s="462"/>
      <c r="E44" s="89"/>
      <c r="F44" s="89"/>
      <c r="G44" s="174"/>
      <c r="H44" s="373"/>
    </row>
    <row r="45" spans="1:8" s="80" customFormat="1" outlineLevel="1">
      <c r="A45" s="89"/>
      <c r="B45" s="89"/>
      <c r="C45" s="436" t="s">
        <v>1405</v>
      </c>
      <c r="D45" s="436"/>
      <c r="E45" s="89"/>
      <c r="F45" s="89"/>
      <c r="G45" s="174"/>
      <c r="H45" s="373"/>
    </row>
    <row r="46" spans="1:8" s="80" customFormat="1" outlineLevel="1">
      <c r="A46" s="89"/>
      <c r="B46" s="89"/>
      <c r="C46" s="436" t="s">
        <v>1406</v>
      </c>
      <c r="D46" s="436"/>
      <c r="E46" s="89"/>
      <c r="F46" s="89"/>
      <c r="G46" s="174"/>
      <c r="H46" s="373"/>
    </row>
    <row r="47" spans="1:8" s="80" customFormat="1" outlineLevel="1">
      <c r="A47" s="89"/>
      <c r="B47" s="175" t="s">
        <v>1373</v>
      </c>
      <c r="C47" s="175"/>
      <c r="D47" s="175"/>
      <c r="E47" s="493">
        <v>826900</v>
      </c>
      <c r="F47" s="493"/>
      <c r="G47" s="370" t="s">
        <v>508</v>
      </c>
      <c r="H47" s="370"/>
    </row>
    <row r="48" spans="1:8" s="80" customFormat="1" outlineLevel="1">
      <c r="A48" s="89"/>
      <c r="B48" s="89"/>
      <c r="C48" s="436" t="s">
        <v>1407</v>
      </c>
      <c r="D48" s="436"/>
      <c r="E48" s="89"/>
      <c r="F48" s="89"/>
      <c r="G48" s="174"/>
      <c r="H48" s="373"/>
    </row>
    <row r="49" spans="1:8" s="80" customFormat="1" ht="21.15" customHeight="1" outlineLevel="1">
      <c r="A49" s="89"/>
      <c r="B49" s="89"/>
      <c r="C49" s="436" t="s">
        <v>1408</v>
      </c>
      <c r="D49" s="436"/>
      <c r="E49" s="89"/>
      <c r="F49" s="89"/>
      <c r="G49" s="174"/>
      <c r="H49" s="373"/>
    </row>
    <row r="50" spans="1:8" s="80" customFormat="1" outlineLevel="1">
      <c r="A50" s="89"/>
      <c r="B50" s="89"/>
      <c r="C50" s="436" t="s">
        <v>1409</v>
      </c>
      <c r="D50" s="436"/>
      <c r="E50" s="89"/>
      <c r="F50" s="89"/>
      <c r="G50" s="174"/>
      <c r="H50" s="373"/>
    </row>
    <row r="51" spans="1:8" s="80" customFormat="1" outlineLevel="1">
      <c r="A51" s="89"/>
      <c r="B51" s="175" t="s">
        <v>1374</v>
      </c>
      <c r="C51" s="175"/>
      <c r="D51" s="175"/>
      <c r="E51" s="493">
        <v>3095700</v>
      </c>
      <c r="F51" s="493"/>
      <c r="G51" s="370" t="s">
        <v>508</v>
      </c>
      <c r="H51" s="370"/>
    </row>
    <row r="52" spans="1:8" s="80" customFormat="1" ht="24" customHeight="1" outlineLevel="1">
      <c r="A52" s="89"/>
      <c r="B52" s="462" t="s">
        <v>1410</v>
      </c>
      <c r="C52" s="462"/>
      <c r="D52" s="462"/>
      <c r="E52" s="89"/>
      <c r="F52" s="89"/>
      <c r="G52" s="174"/>
      <c r="H52" s="373"/>
    </row>
    <row r="53" spans="1:8" s="80" customFormat="1" ht="24" customHeight="1" outlineLevel="1">
      <c r="A53" s="89"/>
      <c r="B53" s="462" t="s">
        <v>1411</v>
      </c>
      <c r="C53" s="462"/>
      <c r="D53" s="462"/>
      <c r="E53" s="89"/>
      <c r="F53" s="89"/>
      <c r="G53" s="174"/>
      <c r="H53" s="373"/>
    </row>
    <row r="54" spans="1:8" s="111" customFormat="1" ht="22.5" customHeight="1">
      <c r="A54" s="89"/>
      <c r="B54" s="462" t="s">
        <v>1412</v>
      </c>
      <c r="C54" s="462"/>
      <c r="D54" s="462"/>
      <c r="E54" s="89"/>
      <c r="F54" s="89"/>
      <c r="G54" s="174"/>
      <c r="H54" s="373"/>
    </row>
    <row r="55" spans="1:8" s="111" customFormat="1" ht="18" customHeight="1">
      <c r="A55" s="89"/>
      <c r="B55" s="89"/>
      <c r="C55" s="124"/>
      <c r="D55" s="178"/>
      <c r="E55" s="89"/>
      <c r="F55" s="89"/>
      <c r="G55" s="174"/>
      <c r="H55" s="373"/>
    </row>
    <row r="56" spans="1:8" s="80" customFormat="1" outlineLevel="1">
      <c r="A56" s="89"/>
      <c r="B56" s="107" t="s">
        <v>901</v>
      </c>
      <c r="C56" s="107"/>
      <c r="D56" s="107"/>
      <c r="E56" s="495">
        <f>G62+G66+G68</f>
        <v>422080</v>
      </c>
      <c r="F56" s="495"/>
      <c r="G56" s="103" t="s">
        <v>508</v>
      </c>
      <c r="H56" s="103"/>
    </row>
    <row r="57" spans="1:8" s="80" customFormat="1" outlineLevel="1">
      <c r="A57" s="89"/>
      <c r="B57" s="175" t="s">
        <v>1375</v>
      </c>
      <c r="C57" s="175"/>
      <c r="D57" s="175"/>
      <c r="E57" s="501">
        <f>E56</f>
        <v>422080</v>
      </c>
      <c r="F57" s="501"/>
      <c r="G57" s="370" t="s">
        <v>508</v>
      </c>
      <c r="H57" s="370"/>
    </row>
    <row r="58" spans="1:8" s="75" customFormat="1" outlineLevel="1">
      <c r="A58" s="124"/>
      <c r="B58" s="175" t="s">
        <v>1376</v>
      </c>
      <c r="C58" s="175"/>
      <c r="D58" s="175"/>
      <c r="E58" s="501">
        <f>E56</f>
        <v>422080</v>
      </c>
      <c r="F58" s="501"/>
      <c r="G58" s="370" t="s">
        <v>508</v>
      </c>
      <c r="H58" s="370"/>
    </row>
    <row r="59" spans="1:8" s="75" customFormat="1" outlineLevel="1">
      <c r="A59" s="124"/>
      <c r="B59" s="175"/>
      <c r="C59" s="89" t="s">
        <v>902</v>
      </c>
      <c r="D59" s="89" t="s">
        <v>1217</v>
      </c>
      <c r="E59" s="169"/>
      <c r="F59" s="169"/>
    </row>
    <row r="60" spans="1:8" s="75" customFormat="1" outlineLevel="1">
      <c r="A60" s="124"/>
      <c r="B60" s="175"/>
      <c r="C60" s="175"/>
      <c r="D60" s="89" t="s">
        <v>1218</v>
      </c>
      <c r="E60" s="169"/>
      <c r="F60" s="169"/>
      <c r="G60" s="370"/>
      <c r="H60" s="370"/>
    </row>
    <row r="61" spans="1:8" s="75" customFormat="1" outlineLevel="1">
      <c r="A61" s="124"/>
      <c r="B61" s="175"/>
      <c r="C61" s="175"/>
      <c r="D61" s="498" t="s">
        <v>1219</v>
      </c>
      <c r="E61" s="498"/>
      <c r="F61" s="169"/>
      <c r="G61" s="370"/>
      <c r="H61" s="370"/>
    </row>
    <row r="62" spans="1:8" s="75" customFormat="1" outlineLevel="1">
      <c r="A62" s="124"/>
      <c r="B62" s="175"/>
      <c r="C62" s="175"/>
      <c r="D62" s="89" t="s">
        <v>1294</v>
      </c>
      <c r="E62" s="169"/>
      <c r="F62" s="169"/>
      <c r="G62" s="376">
        <v>153060</v>
      </c>
      <c r="H62" s="373" t="s">
        <v>508</v>
      </c>
    </row>
    <row r="63" spans="1:8" s="75" customFormat="1" outlineLevel="1">
      <c r="A63" s="124"/>
      <c r="B63" s="175"/>
      <c r="C63" s="124" t="s">
        <v>903</v>
      </c>
      <c r="D63" s="498" t="s">
        <v>1220</v>
      </c>
      <c r="E63" s="498"/>
      <c r="F63" s="169"/>
    </row>
    <row r="64" spans="1:8" s="75" customFormat="1" outlineLevel="1">
      <c r="A64" s="124"/>
      <c r="B64" s="175"/>
      <c r="C64" s="175"/>
      <c r="D64" s="89" t="s">
        <v>1221</v>
      </c>
      <c r="E64" s="169"/>
      <c r="F64" s="169"/>
      <c r="G64" s="370"/>
      <c r="H64" s="370"/>
    </row>
    <row r="65" spans="1:8" s="75" customFormat="1" outlineLevel="1">
      <c r="A65" s="124"/>
      <c r="B65" s="175"/>
      <c r="C65" s="175"/>
      <c r="D65" s="498" t="s">
        <v>1219</v>
      </c>
      <c r="E65" s="498"/>
      <c r="F65" s="169"/>
      <c r="G65" s="370"/>
      <c r="H65" s="370"/>
    </row>
    <row r="66" spans="1:8" s="75" customFormat="1" outlineLevel="1">
      <c r="A66" s="124"/>
      <c r="B66" s="175"/>
      <c r="C66" s="175"/>
      <c r="D66" s="89" t="s">
        <v>1295</v>
      </c>
      <c r="E66" s="169"/>
      <c r="F66" s="169"/>
      <c r="G66" s="376">
        <v>77020</v>
      </c>
      <c r="H66" s="373" t="s">
        <v>508</v>
      </c>
    </row>
    <row r="67" spans="1:8" s="80" customFormat="1" ht="21.75" customHeight="1" outlineLevel="1">
      <c r="A67" s="89"/>
      <c r="B67" s="124"/>
      <c r="C67" s="124" t="s">
        <v>1495</v>
      </c>
      <c r="D67" s="462" t="s">
        <v>1496</v>
      </c>
      <c r="E67" s="462"/>
      <c r="F67" s="462"/>
    </row>
    <row r="68" spans="1:8" s="80" customFormat="1" ht="22.5" customHeight="1" outlineLevel="1">
      <c r="A68" s="107"/>
      <c r="B68" s="89"/>
      <c r="C68" s="124"/>
      <c r="D68" s="462" t="s">
        <v>1497</v>
      </c>
      <c r="E68" s="462"/>
      <c r="F68" s="89"/>
      <c r="G68" s="179">
        <v>192000</v>
      </c>
      <c r="H68" s="5" t="s">
        <v>508</v>
      </c>
    </row>
    <row r="69" spans="1:8" s="80" customFormat="1" outlineLevel="1">
      <c r="A69" s="107"/>
      <c r="B69" s="124"/>
      <c r="C69" s="124"/>
      <c r="D69" s="18"/>
      <c r="E69" s="124"/>
      <c r="F69" s="124"/>
      <c r="G69" s="179"/>
      <c r="H69" s="5"/>
    </row>
    <row r="70" spans="1:8" s="75" customFormat="1" outlineLevel="1">
      <c r="A70" s="124"/>
      <c r="B70" s="107" t="s">
        <v>1174</v>
      </c>
      <c r="C70" s="107"/>
      <c r="D70" s="107"/>
      <c r="E70" s="494">
        <f>SUM(G72:G72)</f>
        <v>461300</v>
      </c>
      <c r="F70" s="494"/>
      <c r="G70" s="103" t="s">
        <v>508</v>
      </c>
      <c r="H70" s="103"/>
    </row>
    <row r="71" spans="1:8" s="75" customFormat="1" outlineLevel="1">
      <c r="A71" s="124"/>
      <c r="B71" s="124"/>
      <c r="C71" s="124" t="s">
        <v>905</v>
      </c>
      <c r="D71" s="18" t="s">
        <v>1175</v>
      </c>
      <c r="E71" s="124"/>
      <c r="F71" s="124"/>
    </row>
    <row r="72" spans="1:8" s="75" customFormat="1" outlineLevel="1">
      <c r="A72" s="124"/>
      <c r="B72" s="124"/>
      <c r="C72" s="124"/>
      <c r="D72" s="18" t="s">
        <v>461</v>
      </c>
      <c r="E72" s="124"/>
      <c r="F72" s="124"/>
      <c r="G72" s="179">
        <v>461300</v>
      </c>
      <c r="H72" s="5" t="s">
        <v>508</v>
      </c>
    </row>
    <row r="73" spans="1:8" s="75" customFormat="1" outlineLevel="1">
      <c r="A73" s="124"/>
      <c r="B73" s="124"/>
      <c r="C73" s="124"/>
      <c r="D73" s="18"/>
      <c r="E73" s="124"/>
      <c r="F73" s="124"/>
      <c r="G73" s="179"/>
      <c r="H73" s="5"/>
    </row>
    <row r="74" spans="1:8" s="75" customFormat="1" outlineLevel="1">
      <c r="A74" s="124"/>
      <c r="B74" s="124"/>
      <c r="C74" s="124"/>
      <c r="D74" s="18"/>
      <c r="E74" s="124"/>
      <c r="F74" s="124"/>
      <c r="G74" s="179"/>
      <c r="H74" s="5"/>
    </row>
    <row r="75" spans="1:8" s="75" customFormat="1" outlineLevel="1">
      <c r="A75" s="124"/>
      <c r="B75" s="124"/>
      <c r="C75" s="124"/>
      <c r="D75" s="18"/>
      <c r="E75" s="124"/>
      <c r="F75" s="124"/>
      <c r="G75" s="179"/>
      <c r="H75" s="5"/>
    </row>
    <row r="76" spans="1:8" s="80" customFormat="1" outlineLevel="1">
      <c r="A76" s="107"/>
      <c r="B76" s="123" t="s">
        <v>815</v>
      </c>
      <c r="C76" s="107"/>
      <c r="D76" s="107"/>
      <c r="E76" s="107"/>
      <c r="F76" s="499">
        <f>E77</f>
        <v>393500</v>
      </c>
      <c r="G76" s="499"/>
      <c r="H76" s="371" t="s">
        <v>508</v>
      </c>
    </row>
    <row r="77" spans="1:8" s="75" customFormat="1" outlineLevel="1">
      <c r="A77" s="124"/>
      <c r="B77" s="107" t="s">
        <v>857</v>
      </c>
      <c r="C77" s="107"/>
      <c r="D77" s="107"/>
      <c r="E77" s="494">
        <f>SUM(G79:G81)</f>
        <v>393500</v>
      </c>
      <c r="F77" s="494"/>
      <c r="G77" s="103" t="s">
        <v>508</v>
      </c>
      <c r="H77" s="103"/>
    </row>
    <row r="78" spans="1:8" s="75" customFormat="1" ht="22.5" customHeight="1" outlineLevel="1">
      <c r="A78" s="124"/>
      <c r="B78" s="124"/>
      <c r="C78" s="124" t="s">
        <v>906</v>
      </c>
      <c r="D78" s="462" t="s">
        <v>1222</v>
      </c>
      <c r="E78" s="462"/>
      <c r="F78" s="124"/>
    </row>
    <row r="79" spans="1:8" s="75" customFormat="1" outlineLevel="1">
      <c r="A79" s="124"/>
      <c r="B79" s="124"/>
      <c r="C79" s="124"/>
      <c r="D79" s="18" t="s">
        <v>1223</v>
      </c>
      <c r="E79" s="124"/>
      <c r="F79" s="124"/>
      <c r="G79" s="179">
        <v>41500</v>
      </c>
      <c r="H79" s="5" t="s">
        <v>508</v>
      </c>
    </row>
    <row r="80" spans="1:8" s="75" customFormat="1" ht="22.5" customHeight="1" outlineLevel="1">
      <c r="A80" s="124"/>
      <c r="B80" s="124"/>
      <c r="C80" s="124" t="s">
        <v>907</v>
      </c>
      <c r="D80" s="462" t="s">
        <v>1224</v>
      </c>
      <c r="E80" s="462"/>
      <c r="F80" s="124"/>
    </row>
    <row r="81" spans="1:8" s="75" customFormat="1" outlineLevel="1">
      <c r="A81" s="124"/>
      <c r="B81" s="124"/>
      <c r="C81" s="124"/>
      <c r="D81" s="18" t="s">
        <v>1225</v>
      </c>
      <c r="E81" s="124"/>
      <c r="F81" s="124"/>
      <c r="G81" s="179">
        <v>352000</v>
      </c>
      <c r="H81" s="5" t="s">
        <v>508</v>
      </c>
    </row>
    <row r="82" spans="1:8" s="111" customFormat="1" ht="19.649999999999999" customHeight="1">
      <c r="A82" s="89"/>
      <c r="B82" s="124"/>
      <c r="D82" s="18" t="s">
        <v>1155</v>
      </c>
      <c r="E82" s="124"/>
      <c r="F82" s="124"/>
    </row>
    <row r="83" spans="1:8" s="107" customFormat="1" ht="19.649999999999999" customHeight="1">
      <c r="A83" s="135"/>
      <c r="B83" s="175" t="s">
        <v>1215</v>
      </c>
      <c r="C83" s="124"/>
      <c r="D83" s="178"/>
      <c r="E83" s="89"/>
      <c r="F83" s="89"/>
      <c r="G83" s="174"/>
      <c r="H83" s="373"/>
    </row>
    <row r="84" spans="1:8" s="80" customFormat="1" ht="24" customHeight="1" outlineLevel="1">
      <c r="A84" s="107"/>
      <c r="B84" s="497" t="s">
        <v>1504</v>
      </c>
      <c r="C84" s="497"/>
      <c r="D84" s="497"/>
      <c r="E84" s="497"/>
      <c r="F84" s="497"/>
      <c r="G84" s="378">
        <v>161400</v>
      </c>
      <c r="H84" s="374" t="s">
        <v>508</v>
      </c>
    </row>
    <row r="85" spans="1:8" s="80" customFormat="1" ht="22.5" customHeight="1" outlineLevel="1">
      <c r="A85" s="107"/>
      <c r="B85" s="497" t="s">
        <v>857</v>
      </c>
      <c r="C85" s="497"/>
      <c r="D85" s="341"/>
      <c r="E85" s="341"/>
      <c r="F85" s="377">
        <f>SUM(G87:G87)</f>
        <v>161400</v>
      </c>
      <c r="G85" s="103" t="s">
        <v>508</v>
      </c>
      <c r="H85" s="104"/>
    </row>
    <row r="86" spans="1:8" s="107" customFormat="1">
      <c r="A86" s="89"/>
      <c r="B86" s="89"/>
      <c r="C86" s="124" t="s">
        <v>908</v>
      </c>
      <c r="D86" s="178" t="s">
        <v>1176</v>
      </c>
      <c r="E86" s="178"/>
      <c r="F86" s="178"/>
    </row>
    <row r="87" spans="1:8" s="107" customFormat="1">
      <c r="A87" s="89"/>
      <c r="B87" s="89"/>
      <c r="C87" s="124"/>
      <c r="D87" s="178" t="s">
        <v>1177</v>
      </c>
      <c r="E87" s="178"/>
      <c r="F87" s="178"/>
      <c r="G87" s="179">
        <v>161400</v>
      </c>
      <c r="H87" s="5" t="s">
        <v>508</v>
      </c>
    </row>
    <row r="88" spans="1:8" s="107" customFormat="1">
      <c r="A88" s="89"/>
      <c r="B88" s="89"/>
      <c r="C88" s="124"/>
      <c r="D88" s="178"/>
      <c r="E88" s="178"/>
      <c r="F88" s="178"/>
      <c r="G88" s="179"/>
      <c r="H88" s="5"/>
    </row>
    <row r="89" spans="1:8" s="107" customFormat="1">
      <c r="A89" s="89"/>
      <c r="B89" s="89"/>
      <c r="C89" s="124"/>
      <c r="D89" s="178"/>
      <c r="E89" s="178"/>
      <c r="F89" s="178"/>
      <c r="G89" s="179"/>
      <c r="H89" s="5"/>
    </row>
    <row r="90" spans="1:8" s="107" customFormat="1">
      <c r="A90" s="89"/>
      <c r="B90" s="89"/>
      <c r="C90" s="124"/>
      <c r="D90" s="178"/>
      <c r="E90" s="178"/>
      <c r="F90" s="178"/>
      <c r="G90" s="179"/>
      <c r="H90" s="5"/>
    </row>
    <row r="91" spans="1:8" s="107" customFormat="1">
      <c r="A91" s="89"/>
      <c r="B91" s="89"/>
      <c r="C91" s="124"/>
      <c r="D91" s="178"/>
      <c r="E91" s="178"/>
      <c r="F91" s="178"/>
      <c r="G91" s="179"/>
      <c r="H91" s="5"/>
    </row>
    <row r="92" spans="1:8" s="107" customFormat="1">
      <c r="A92" s="89"/>
      <c r="B92" s="89"/>
      <c r="C92" s="124"/>
      <c r="D92" s="178"/>
      <c r="E92" s="178"/>
      <c r="F92" s="178"/>
      <c r="G92" s="179"/>
      <c r="H92" s="5"/>
    </row>
    <row r="93" spans="1:8" s="107" customFormat="1">
      <c r="A93" s="89"/>
      <c r="B93" s="89"/>
      <c r="C93" s="124"/>
      <c r="D93" s="178"/>
      <c r="E93" s="178"/>
      <c r="F93" s="178"/>
      <c r="G93" s="179"/>
      <c r="H93" s="5"/>
    </row>
    <row r="94" spans="1:8" s="107" customFormat="1">
      <c r="A94" s="89"/>
      <c r="B94" s="89"/>
      <c r="C94" s="124"/>
      <c r="D94" s="178"/>
      <c r="E94" s="178"/>
      <c r="F94" s="178"/>
      <c r="G94" s="179"/>
      <c r="H94" s="5"/>
    </row>
    <row r="95" spans="1:8" s="107" customFormat="1">
      <c r="A95" s="89"/>
      <c r="B95" s="89"/>
      <c r="C95" s="124"/>
      <c r="D95" s="178"/>
      <c r="E95" s="178"/>
      <c r="F95" s="178"/>
      <c r="G95" s="179"/>
      <c r="H95" s="5"/>
    </row>
    <row r="96" spans="1:8" s="107" customFormat="1">
      <c r="A96" s="89"/>
      <c r="B96" s="89"/>
      <c r="C96" s="124"/>
      <c r="D96" s="178"/>
      <c r="E96" s="178"/>
      <c r="F96" s="178"/>
      <c r="G96" s="179"/>
      <c r="H96" s="5"/>
    </row>
    <row r="97" spans="1:8" s="107" customFormat="1">
      <c r="A97" s="89"/>
      <c r="B97" s="89"/>
      <c r="C97" s="124"/>
      <c r="D97" s="178"/>
      <c r="E97" s="178"/>
      <c r="F97" s="178"/>
      <c r="G97" s="179"/>
      <c r="H97" s="5"/>
    </row>
    <row r="98" spans="1:8" s="107" customFormat="1">
      <c r="A98" s="89"/>
      <c r="B98" s="89"/>
      <c r="C98" s="124"/>
      <c r="D98" s="178"/>
      <c r="E98" s="178"/>
      <c r="F98" s="178"/>
      <c r="G98" s="179"/>
      <c r="H98" s="5"/>
    </row>
    <row r="99" spans="1:8" s="107" customFormat="1">
      <c r="A99" s="89"/>
      <c r="B99" s="89"/>
      <c r="C99" s="124"/>
      <c r="D99" s="178"/>
      <c r="E99" s="178"/>
      <c r="F99" s="178"/>
      <c r="G99" s="179"/>
      <c r="H99" s="5"/>
    </row>
    <row r="100" spans="1:8" s="107" customFormat="1">
      <c r="A100" s="89"/>
      <c r="B100" s="89"/>
      <c r="C100" s="124"/>
      <c r="D100" s="178"/>
      <c r="E100" s="178"/>
      <c r="F100" s="178"/>
      <c r="G100" s="179"/>
      <c r="H100" s="5"/>
    </row>
    <row r="101" spans="1:8" s="107" customFormat="1">
      <c r="A101" s="89"/>
      <c r="B101" s="89"/>
      <c r="C101" s="124"/>
      <c r="D101" s="178"/>
      <c r="E101" s="178"/>
      <c r="F101" s="178"/>
      <c r="G101" s="179"/>
      <c r="H101" s="5"/>
    </row>
    <row r="102" spans="1:8" s="107" customFormat="1">
      <c r="A102" s="89"/>
      <c r="B102" s="89"/>
      <c r="C102" s="124"/>
      <c r="D102" s="178"/>
      <c r="E102" s="178"/>
      <c r="F102" s="178"/>
      <c r="G102" s="179"/>
      <c r="H102" s="5"/>
    </row>
    <row r="103" spans="1:8" s="107" customFormat="1">
      <c r="A103" s="89"/>
      <c r="B103" s="89"/>
      <c r="C103" s="124"/>
      <c r="D103" s="178"/>
      <c r="E103" s="178"/>
      <c r="F103" s="178"/>
      <c r="G103" s="179"/>
      <c r="H103" s="5"/>
    </row>
    <row r="104" spans="1:8" s="107" customFormat="1">
      <c r="A104" s="89"/>
      <c r="B104" s="89"/>
      <c r="C104" s="124"/>
      <c r="D104" s="178"/>
      <c r="E104" s="178"/>
      <c r="F104" s="178"/>
      <c r="G104" s="179"/>
      <c r="H104" s="5"/>
    </row>
    <row r="105" spans="1:8" s="107" customFormat="1">
      <c r="A105" s="89"/>
      <c r="B105" s="89"/>
      <c r="C105" s="124"/>
      <c r="D105" s="178"/>
      <c r="E105" s="178"/>
      <c r="F105" s="178"/>
      <c r="G105" s="179"/>
      <c r="H105" s="5"/>
    </row>
    <row r="106" spans="1:8" s="107" customFormat="1">
      <c r="A106" s="89"/>
      <c r="B106" s="89"/>
      <c r="C106" s="124"/>
      <c r="D106" s="178"/>
      <c r="E106" s="178"/>
      <c r="F106" s="178"/>
      <c r="G106" s="179"/>
      <c r="H106" s="5"/>
    </row>
    <row r="107" spans="1:8" s="107" customFormat="1">
      <c r="A107" s="89"/>
      <c r="B107" s="89"/>
      <c r="C107" s="124"/>
      <c r="D107" s="178"/>
      <c r="E107" s="178"/>
      <c r="F107" s="178"/>
      <c r="G107" s="179"/>
      <c r="H107" s="5"/>
    </row>
    <row r="108" spans="1:8" s="107" customFormat="1">
      <c r="A108" s="89"/>
      <c r="B108" s="89"/>
      <c r="C108" s="124"/>
      <c r="D108" s="178"/>
      <c r="E108" s="178"/>
      <c r="F108" s="178"/>
      <c r="G108" s="179"/>
      <c r="H108" s="5"/>
    </row>
    <row r="109" spans="1:8" s="107" customFormat="1">
      <c r="A109" s="89"/>
      <c r="B109" s="89"/>
      <c r="C109" s="124"/>
      <c r="D109" s="178"/>
      <c r="E109" s="178"/>
      <c r="F109" s="178"/>
      <c r="G109" s="179"/>
      <c r="H109" s="5"/>
    </row>
    <row r="110" spans="1:8" s="107" customFormat="1">
      <c r="A110" s="89"/>
      <c r="B110" s="89"/>
      <c r="C110" s="124"/>
      <c r="D110" s="178"/>
      <c r="E110" s="178"/>
      <c r="F110" s="178"/>
      <c r="G110" s="179"/>
      <c r="H110" s="5"/>
    </row>
    <row r="111" spans="1:8" s="107" customFormat="1">
      <c r="A111" s="89"/>
      <c r="B111" s="89"/>
      <c r="C111" s="124"/>
      <c r="D111" s="178"/>
      <c r="E111" s="178"/>
      <c r="F111" s="178"/>
      <c r="G111" s="179"/>
      <c r="H111" s="5"/>
    </row>
    <row r="112" spans="1:8" s="107" customFormat="1">
      <c r="A112" s="89"/>
      <c r="B112" s="89"/>
      <c r="C112" s="124"/>
      <c r="D112" s="178"/>
      <c r="E112" s="178"/>
      <c r="F112" s="178"/>
      <c r="G112" s="179"/>
      <c r="H112" s="5"/>
    </row>
    <row r="113" spans="1:8" s="107" customFormat="1">
      <c r="A113" s="89"/>
      <c r="B113" s="89"/>
      <c r="C113" s="124"/>
      <c r="D113" s="178"/>
      <c r="E113" s="178"/>
      <c r="F113" s="178"/>
      <c r="G113" s="179"/>
      <c r="H113" s="5"/>
    </row>
    <row r="114" spans="1:8" s="80" customFormat="1" outlineLevel="1">
      <c r="A114" s="107"/>
      <c r="B114" s="123" t="s">
        <v>816</v>
      </c>
      <c r="C114" s="107"/>
      <c r="D114" s="107"/>
      <c r="E114" s="107"/>
      <c r="F114" s="499">
        <f>E115+E128</f>
        <v>1530700</v>
      </c>
      <c r="G114" s="499"/>
      <c r="H114" s="371" t="s">
        <v>508</v>
      </c>
    </row>
    <row r="115" spans="1:8" s="80" customFormat="1" outlineLevel="1">
      <c r="A115" s="89"/>
      <c r="B115" s="107" t="s">
        <v>899</v>
      </c>
      <c r="C115" s="107"/>
      <c r="D115" s="107"/>
      <c r="E115" s="494">
        <f>E116</f>
        <v>1498800</v>
      </c>
      <c r="F115" s="494"/>
      <c r="G115" s="103" t="s">
        <v>508</v>
      </c>
      <c r="H115" s="103"/>
    </row>
    <row r="116" spans="1:8" s="80" customFormat="1" outlineLevel="1">
      <c r="A116" s="89"/>
      <c r="B116" s="175" t="s">
        <v>1377</v>
      </c>
      <c r="C116" s="175"/>
      <c r="D116" s="175"/>
      <c r="E116" s="493">
        <f>SUM(E117,E119,E123)</f>
        <v>1498800</v>
      </c>
      <c r="F116" s="493"/>
      <c r="G116" s="370" t="s">
        <v>508</v>
      </c>
      <c r="H116" s="370"/>
    </row>
    <row r="117" spans="1:8" s="107" customFormat="1">
      <c r="A117" s="89"/>
      <c r="B117" s="175" t="s">
        <v>1378</v>
      </c>
      <c r="C117" s="175"/>
      <c r="D117" s="175"/>
      <c r="E117" s="493">
        <v>403200</v>
      </c>
      <c r="F117" s="493"/>
      <c r="G117" s="370" t="s">
        <v>508</v>
      </c>
      <c r="H117" s="370"/>
    </row>
    <row r="118" spans="1:8" s="111" customFormat="1" ht="22.5" customHeight="1">
      <c r="A118" s="89"/>
      <c r="B118" s="462" t="s">
        <v>1399</v>
      </c>
      <c r="C118" s="462"/>
      <c r="D118" s="462"/>
      <c r="E118" s="89"/>
      <c r="F118" s="89"/>
      <c r="G118" s="174"/>
      <c r="H118" s="373"/>
    </row>
    <row r="119" spans="1:8" s="80" customFormat="1" outlineLevel="1">
      <c r="A119" s="89"/>
      <c r="B119" s="175" t="s">
        <v>1379</v>
      </c>
      <c r="C119" s="175"/>
      <c r="D119" s="175"/>
      <c r="E119" s="493">
        <v>438900</v>
      </c>
      <c r="F119" s="493"/>
      <c r="G119" s="370" t="s">
        <v>508</v>
      </c>
      <c r="H119" s="370"/>
    </row>
    <row r="120" spans="1:8" s="80" customFormat="1" ht="24" customHeight="1" outlineLevel="1">
      <c r="A120" s="89"/>
      <c r="B120" s="462" t="s">
        <v>1396</v>
      </c>
      <c r="C120" s="462"/>
      <c r="D120" s="462"/>
      <c r="E120" s="89"/>
      <c r="F120" s="89"/>
      <c r="G120" s="174"/>
      <c r="H120" s="373"/>
    </row>
    <row r="121" spans="1:8" s="80" customFormat="1" ht="24" customHeight="1" outlineLevel="1">
      <c r="A121" s="89"/>
      <c r="B121" s="462" t="s">
        <v>1413</v>
      </c>
      <c r="C121" s="462"/>
      <c r="D121" s="462"/>
      <c r="E121" s="89"/>
      <c r="F121" s="89"/>
      <c r="G121" s="174"/>
      <c r="H121" s="373"/>
    </row>
    <row r="122" spans="1:8" s="111" customFormat="1" ht="22.5" customHeight="1">
      <c r="A122" s="89"/>
      <c r="B122" s="462" t="s">
        <v>1414</v>
      </c>
      <c r="C122" s="462"/>
      <c r="D122" s="462"/>
      <c r="E122" s="89"/>
      <c r="F122" s="89"/>
      <c r="G122" s="174"/>
      <c r="H122" s="373"/>
    </row>
    <row r="123" spans="1:8" s="80" customFormat="1" outlineLevel="1">
      <c r="A123" s="89"/>
      <c r="B123" s="175" t="s">
        <v>1380</v>
      </c>
      <c r="C123" s="175"/>
      <c r="D123" s="175"/>
      <c r="E123" s="493">
        <v>656700</v>
      </c>
      <c r="F123" s="493"/>
      <c r="G123" s="370" t="s">
        <v>508</v>
      </c>
      <c r="H123" s="370"/>
    </row>
    <row r="124" spans="1:8" s="80" customFormat="1" outlineLevel="1">
      <c r="A124" s="89"/>
      <c r="B124" s="436" t="s">
        <v>1415</v>
      </c>
      <c r="C124" s="436"/>
      <c r="D124" s="436"/>
      <c r="E124" s="89"/>
      <c r="F124" s="89"/>
      <c r="G124" s="174"/>
      <c r="H124" s="373"/>
    </row>
    <row r="125" spans="1:8" s="80" customFormat="1" outlineLevel="1">
      <c r="A125" s="89"/>
      <c r="B125" s="436" t="s">
        <v>1603</v>
      </c>
      <c r="C125" s="436"/>
      <c r="D125" s="436"/>
      <c r="E125" s="89"/>
      <c r="F125" s="89"/>
      <c r="G125" s="174"/>
      <c r="H125" s="373"/>
    </row>
    <row r="126" spans="1:8" s="80" customFormat="1" outlineLevel="1">
      <c r="A126" s="89"/>
      <c r="B126" s="436" t="s">
        <v>1416</v>
      </c>
      <c r="C126" s="436"/>
      <c r="D126" s="436"/>
      <c r="E126" s="89"/>
      <c r="F126" s="89"/>
      <c r="G126" s="174"/>
      <c r="H126" s="373"/>
    </row>
    <row r="127" spans="1:8" s="80" customFormat="1" outlineLevel="1">
      <c r="A127" s="107"/>
      <c r="B127" s="89"/>
      <c r="C127" s="124"/>
      <c r="D127" s="178"/>
      <c r="E127" s="89"/>
      <c r="F127" s="89"/>
      <c r="G127" s="174"/>
      <c r="H127" s="373"/>
    </row>
    <row r="128" spans="1:8" s="80" customFormat="1" outlineLevel="1">
      <c r="A128" s="89"/>
      <c r="B128" s="107" t="s">
        <v>901</v>
      </c>
      <c r="C128" s="107"/>
      <c r="D128" s="107"/>
      <c r="E128" s="494">
        <f>E129</f>
        <v>31900</v>
      </c>
      <c r="F128" s="494"/>
      <c r="G128" s="103" t="s">
        <v>508</v>
      </c>
      <c r="H128" s="103"/>
    </row>
    <row r="129" spans="1:8" s="80" customFormat="1" outlineLevel="1">
      <c r="A129" s="89"/>
      <c r="B129" s="175" t="s">
        <v>1375</v>
      </c>
      <c r="C129" s="175"/>
      <c r="D129" s="175"/>
      <c r="E129" s="493">
        <f>E130</f>
        <v>31900</v>
      </c>
      <c r="F129" s="493"/>
      <c r="G129" s="370" t="s">
        <v>508</v>
      </c>
      <c r="H129" s="370"/>
    </row>
    <row r="130" spans="1:8" s="75" customFormat="1" outlineLevel="1">
      <c r="A130" s="124"/>
      <c r="B130" s="175" t="s">
        <v>1376</v>
      </c>
      <c r="C130" s="175"/>
      <c r="D130" s="175"/>
      <c r="E130" s="493">
        <f>SUM(G131:G134)</f>
        <v>31900</v>
      </c>
      <c r="F130" s="493"/>
      <c r="G130" s="370" t="s">
        <v>508</v>
      </c>
      <c r="H130" s="370"/>
    </row>
    <row r="131" spans="1:8" s="75" customFormat="1" outlineLevel="1">
      <c r="A131" s="124"/>
      <c r="B131" s="175"/>
      <c r="C131" s="124" t="s">
        <v>902</v>
      </c>
      <c r="D131" s="89" t="s">
        <v>1226</v>
      </c>
      <c r="E131" s="169"/>
      <c r="F131" s="169"/>
      <c r="G131" s="179"/>
      <c r="H131" s="5"/>
    </row>
    <row r="132" spans="1:8" s="75" customFormat="1" outlineLevel="1">
      <c r="A132" s="124"/>
      <c r="B132" s="175"/>
      <c r="C132" s="175"/>
      <c r="D132" s="89" t="s">
        <v>1227</v>
      </c>
      <c r="E132" s="169"/>
      <c r="F132" s="169"/>
      <c r="G132" s="179">
        <v>8900</v>
      </c>
      <c r="H132" s="5" t="s">
        <v>508</v>
      </c>
    </row>
    <row r="133" spans="1:8" s="75" customFormat="1" outlineLevel="1">
      <c r="A133" s="124"/>
      <c r="B133" s="175"/>
      <c r="C133" s="124" t="s">
        <v>909</v>
      </c>
      <c r="D133" s="89" t="s">
        <v>1228</v>
      </c>
      <c r="E133" s="169"/>
      <c r="F133" s="169"/>
      <c r="G133" s="179"/>
      <c r="H133" s="5"/>
    </row>
    <row r="134" spans="1:8" s="75" customFormat="1" ht="22.5" customHeight="1" outlineLevel="1">
      <c r="A134" s="124"/>
      <c r="B134" s="124"/>
      <c r="D134" s="18" t="s">
        <v>1229</v>
      </c>
      <c r="E134" s="124"/>
      <c r="F134" s="124"/>
      <c r="G134" s="179">
        <v>23000</v>
      </c>
      <c r="H134" s="5" t="s">
        <v>508</v>
      </c>
    </row>
    <row r="135" spans="1:8" s="75" customFormat="1" outlineLevel="1">
      <c r="A135" s="124"/>
      <c r="B135" s="124"/>
      <c r="E135" s="124"/>
      <c r="F135" s="124"/>
    </row>
    <row r="136" spans="1:8" s="75" customFormat="1" outlineLevel="1">
      <c r="A136" s="124"/>
      <c r="B136" s="124"/>
      <c r="C136" s="124"/>
      <c r="D136" s="18"/>
      <c r="E136" s="124"/>
      <c r="F136" s="124"/>
      <c r="G136" s="179"/>
      <c r="H136" s="5"/>
    </row>
    <row r="137" spans="1:8" s="75" customFormat="1" outlineLevel="1">
      <c r="A137" s="124"/>
      <c r="B137" s="124"/>
      <c r="C137" s="124"/>
      <c r="D137" s="18"/>
      <c r="E137" s="124"/>
      <c r="F137" s="124"/>
      <c r="G137" s="179"/>
      <c r="H137" s="5"/>
    </row>
    <row r="138" spans="1:8" s="75" customFormat="1" outlineLevel="1">
      <c r="A138" s="124"/>
      <c r="B138" s="124"/>
      <c r="C138" s="124"/>
      <c r="D138" s="18"/>
      <c r="E138" s="124"/>
      <c r="F138" s="124"/>
      <c r="G138" s="179"/>
      <c r="H138" s="5"/>
    </row>
    <row r="139" spans="1:8" s="75" customFormat="1" outlineLevel="1">
      <c r="A139" s="124"/>
      <c r="B139" s="124"/>
      <c r="C139" s="124"/>
      <c r="D139" s="18"/>
      <c r="E139" s="124"/>
      <c r="F139" s="124"/>
      <c r="G139" s="179"/>
      <c r="H139" s="5"/>
    </row>
    <row r="140" spans="1:8" s="75" customFormat="1" outlineLevel="1">
      <c r="A140" s="124"/>
      <c r="B140" s="124"/>
      <c r="C140" s="124"/>
      <c r="D140" s="18"/>
      <c r="E140" s="124"/>
      <c r="F140" s="124"/>
      <c r="G140" s="179"/>
      <c r="H140" s="5"/>
    </row>
    <row r="141" spans="1:8" s="75" customFormat="1" outlineLevel="1">
      <c r="A141" s="124"/>
      <c r="B141" s="124"/>
      <c r="C141" s="124"/>
      <c r="D141" s="18"/>
      <c r="E141" s="124"/>
      <c r="F141" s="124"/>
      <c r="G141" s="179"/>
      <c r="H141" s="5"/>
    </row>
    <row r="142" spans="1:8" s="75" customFormat="1" outlineLevel="1">
      <c r="A142" s="124"/>
      <c r="B142" s="124"/>
      <c r="C142" s="124"/>
      <c r="D142" s="18"/>
      <c r="E142" s="124"/>
      <c r="F142" s="124"/>
      <c r="G142" s="179"/>
      <c r="H142" s="5"/>
    </row>
    <row r="143" spans="1:8" s="75" customFormat="1" outlineLevel="1">
      <c r="A143" s="124"/>
      <c r="B143" s="124"/>
      <c r="C143" s="124"/>
      <c r="D143" s="18"/>
      <c r="E143" s="124"/>
      <c r="F143" s="124"/>
      <c r="G143" s="179"/>
      <c r="H143" s="5"/>
    </row>
    <row r="144" spans="1:8" s="75" customFormat="1" outlineLevel="1">
      <c r="A144" s="124"/>
      <c r="B144" s="124"/>
      <c r="C144" s="124"/>
      <c r="D144" s="18"/>
      <c r="E144" s="124"/>
      <c r="F144" s="124"/>
      <c r="G144" s="179"/>
      <c r="H144" s="5"/>
    </row>
    <row r="145" spans="1:8" s="75" customFormat="1" outlineLevel="1">
      <c r="A145" s="124"/>
      <c r="B145" s="124"/>
      <c r="C145" s="124"/>
      <c r="D145" s="18"/>
      <c r="E145" s="124"/>
      <c r="F145" s="124"/>
      <c r="G145" s="179"/>
      <c r="H145" s="5"/>
    </row>
    <row r="146" spans="1:8" s="75" customFormat="1" outlineLevel="1">
      <c r="A146" s="124"/>
      <c r="B146" s="124"/>
      <c r="C146" s="124"/>
      <c r="D146" s="18"/>
      <c r="E146" s="124"/>
      <c r="F146" s="124"/>
      <c r="G146" s="179"/>
      <c r="H146" s="5"/>
    </row>
    <row r="147" spans="1:8" s="75" customFormat="1" outlineLevel="1">
      <c r="A147" s="124"/>
      <c r="B147" s="124"/>
      <c r="C147" s="124"/>
      <c r="D147" s="18"/>
      <c r="E147" s="124"/>
      <c r="F147" s="124"/>
      <c r="G147" s="179"/>
      <c r="H147" s="5"/>
    </row>
    <row r="148" spans="1:8" s="75" customFormat="1" outlineLevel="1">
      <c r="A148" s="124"/>
      <c r="B148" s="124"/>
      <c r="C148" s="124"/>
      <c r="D148" s="18"/>
      <c r="E148" s="124"/>
      <c r="F148" s="124"/>
      <c r="G148" s="179"/>
      <c r="H148" s="5"/>
    </row>
    <row r="149" spans="1:8" s="75" customFormat="1" outlineLevel="1">
      <c r="A149" s="124"/>
      <c r="B149" s="124"/>
      <c r="C149" s="124"/>
      <c r="D149" s="18"/>
      <c r="E149" s="124"/>
      <c r="F149" s="124"/>
      <c r="G149" s="179"/>
      <c r="H149" s="5"/>
    </row>
    <row r="150" spans="1:8" s="75" customFormat="1" outlineLevel="1">
      <c r="A150" s="124"/>
      <c r="B150" s="124"/>
      <c r="C150" s="124"/>
      <c r="D150" s="18"/>
      <c r="E150" s="124"/>
      <c r="F150" s="124"/>
      <c r="G150" s="179"/>
      <c r="H150" s="5"/>
    </row>
    <row r="151" spans="1:8" s="75" customFormat="1" outlineLevel="1">
      <c r="A151" s="124"/>
      <c r="B151" s="124"/>
      <c r="C151" s="124"/>
      <c r="D151" s="18"/>
      <c r="E151" s="124"/>
      <c r="F151" s="124"/>
      <c r="G151" s="179"/>
      <c r="H151" s="5"/>
    </row>
    <row r="152" spans="1:8" s="80" customFormat="1" outlineLevel="1">
      <c r="A152" s="107"/>
      <c r="B152" s="123" t="s">
        <v>817</v>
      </c>
      <c r="C152" s="107"/>
      <c r="D152" s="107"/>
      <c r="E152" s="107"/>
      <c r="F152" s="499">
        <f>SUM(E153,E169)</f>
        <v>847070</v>
      </c>
      <c r="G152" s="499"/>
      <c r="H152" s="371" t="s">
        <v>508</v>
      </c>
    </row>
    <row r="153" spans="1:8" s="80" customFormat="1" outlineLevel="1">
      <c r="A153" s="89"/>
      <c r="B153" s="107" t="s">
        <v>899</v>
      </c>
      <c r="C153" s="107"/>
      <c r="D153" s="107"/>
      <c r="E153" s="494">
        <f>E154+E165</f>
        <v>750440</v>
      </c>
      <c r="F153" s="494"/>
      <c r="G153" s="103" t="s">
        <v>508</v>
      </c>
      <c r="H153" s="103"/>
    </row>
    <row r="154" spans="1:8" s="80" customFormat="1" outlineLevel="1">
      <c r="A154" s="89"/>
      <c r="B154" s="175" t="s">
        <v>1370</v>
      </c>
      <c r="C154" s="175"/>
      <c r="D154" s="175"/>
      <c r="E154" s="493">
        <f>SUM(E155,E157,E161)</f>
        <v>635100</v>
      </c>
      <c r="F154" s="493"/>
      <c r="G154" s="370" t="s">
        <v>508</v>
      </c>
      <c r="H154" s="370"/>
    </row>
    <row r="155" spans="1:8" s="107" customFormat="1">
      <c r="A155" s="89"/>
      <c r="B155" s="175" t="s">
        <v>1371</v>
      </c>
      <c r="C155" s="175"/>
      <c r="D155" s="175"/>
      <c r="E155" s="493">
        <v>253900</v>
      </c>
      <c r="F155" s="493"/>
      <c r="G155" s="370" t="s">
        <v>508</v>
      </c>
      <c r="H155" s="370"/>
    </row>
    <row r="156" spans="1:8" s="111" customFormat="1" ht="24" customHeight="1">
      <c r="A156" s="89"/>
      <c r="B156" s="89"/>
      <c r="C156" s="462" t="s">
        <v>1417</v>
      </c>
      <c r="D156" s="462"/>
      <c r="E156" s="89"/>
      <c r="F156" s="89"/>
      <c r="G156" s="174"/>
      <c r="H156" s="373"/>
    </row>
    <row r="157" spans="1:8" s="80" customFormat="1" outlineLevel="1">
      <c r="A157" s="89"/>
      <c r="B157" s="175" t="s">
        <v>1372</v>
      </c>
      <c r="C157" s="175"/>
      <c r="D157" s="175"/>
      <c r="E157" s="493">
        <v>212900</v>
      </c>
      <c r="F157" s="493"/>
      <c r="G157" s="370" t="s">
        <v>508</v>
      </c>
      <c r="H157" s="370"/>
    </row>
    <row r="158" spans="1:8" s="80" customFormat="1" outlineLevel="1">
      <c r="A158" s="89"/>
      <c r="B158" s="89"/>
      <c r="C158" s="462" t="s">
        <v>1418</v>
      </c>
      <c r="D158" s="462"/>
      <c r="E158" s="89"/>
      <c r="F158" s="89"/>
      <c r="G158" s="174"/>
      <c r="H158" s="373"/>
    </row>
    <row r="159" spans="1:8" s="80" customFormat="1" outlineLevel="1">
      <c r="A159" s="89"/>
      <c r="B159" s="89"/>
      <c r="C159" s="462" t="s">
        <v>1419</v>
      </c>
      <c r="D159" s="462"/>
      <c r="E159" s="89"/>
      <c r="F159" s="89"/>
      <c r="G159" s="174"/>
      <c r="H159" s="373"/>
    </row>
    <row r="160" spans="1:8" s="111" customFormat="1" ht="22.5" customHeight="1">
      <c r="A160" s="89"/>
      <c r="B160" s="89"/>
      <c r="C160" s="462" t="s">
        <v>1420</v>
      </c>
      <c r="D160" s="462"/>
      <c r="E160" s="89"/>
      <c r="F160" s="89"/>
      <c r="G160" s="174"/>
      <c r="H160" s="373"/>
    </row>
    <row r="161" spans="1:8" s="80" customFormat="1" outlineLevel="1">
      <c r="A161" s="89"/>
      <c r="B161" s="175" t="s">
        <v>1373</v>
      </c>
      <c r="C161" s="175"/>
      <c r="D161" s="175"/>
      <c r="E161" s="493">
        <v>168300</v>
      </c>
      <c r="F161" s="493"/>
      <c r="G161" s="370" t="s">
        <v>508</v>
      </c>
      <c r="H161" s="370"/>
    </row>
    <row r="162" spans="1:8" s="80" customFormat="1" outlineLevel="1">
      <c r="A162" s="89"/>
      <c r="B162" s="89"/>
      <c r="C162" s="436" t="s">
        <v>1421</v>
      </c>
      <c r="D162" s="436"/>
      <c r="E162" s="89"/>
      <c r="F162" s="89"/>
      <c r="G162" s="174"/>
      <c r="H162" s="373"/>
    </row>
    <row r="163" spans="1:8" s="80" customFormat="1" ht="22.5" customHeight="1" outlineLevel="1">
      <c r="A163" s="89"/>
      <c r="B163" s="89"/>
      <c r="C163" s="436" t="s">
        <v>1422</v>
      </c>
      <c r="D163" s="436"/>
      <c r="E163" s="89"/>
      <c r="F163" s="89"/>
      <c r="G163" s="174"/>
      <c r="H163" s="373"/>
    </row>
    <row r="164" spans="1:8" s="80" customFormat="1" outlineLevel="1">
      <c r="A164" s="89"/>
      <c r="B164" s="89"/>
      <c r="C164" s="436" t="s">
        <v>1423</v>
      </c>
      <c r="D164" s="436"/>
      <c r="E164" s="89"/>
      <c r="F164" s="89"/>
      <c r="G164" s="174"/>
      <c r="H164" s="373"/>
    </row>
    <row r="165" spans="1:8" s="80" customFormat="1" outlineLevel="1">
      <c r="A165" s="89"/>
      <c r="B165" s="175" t="s">
        <v>1374</v>
      </c>
      <c r="C165" s="175"/>
      <c r="D165" s="175"/>
      <c r="E165" s="493">
        <v>115340</v>
      </c>
      <c r="F165" s="493"/>
      <c r="G165" s="370" t="s">
        <v>508</v>
      </c>
      <c r="H165" s="370"/>
    </row>
    <row r="166" spans="1:8" s="80" customFormat="1" ht="24" customHeight="1" outlineLevel="1">
      <c r="A166" s="89"/>
      <c r="B166" s="462" t="s">
        <v>1424</v>
      </c>
      <c r="C166" s="462"/>
      <c r="D166" s="462"/>
      <c r="E166" s="89"/>
      <c r="F166" s="89"/>
      <c r="G166" s="174"/>
      <c r="H166" s="373"/>
    </row>
    <row r="167" spans="1:8" s="111" customFormat="1" ht="22.5" customHeight="1">
      <c r="A167" s="89"/>
      <c r="B167" s="462" t="s">
        <v>1425</v>
      </c>
      <c r="C167" s="462"/>
      <c r="D167" s="462"/>
      <c r="E167" s="89"/>
      <c r="F167" s="89"/>
      <c r="G167" s="174"/>
      <c r="H167" s="373"/>
    </row>
    <row r="168" spans="1:8" s="80" customFormat="1" outlineLevel="1">
      <c r="A168" s="107"/>
      <c r="B168" s="89"/>
      <c r="C168" s="124"/>
      <c r="D168" s="178"/>
      <c r="E168" s="89"/>
      <c r="F168" s="89"/>
      <c r="G168" s="174"/>
      <c r="H168" s="373"/>
    </row>
    <row r="169" spans="1:8" s="80" customFormat="1" outlineLevel="1">
      <c r="A169" s="89"/>
      <c r="B169" s="107" t="s">
        <v>901</v>
      </c>
      <c r="C169" s="107"/>
      <c r="D169" s="107"/>
      <c r="E169" s="494">
        <f>E170</f>
        <v>96630</v>
      </c>
      <c r="F169" s="494"/>
      <c r="G169" s="103" t="s">
        <v>508</v>
      </c>
      <c r="H169" s="103"/>
    </row>
    <row r="170" spans="1:8" s="80" customFormat="1" outlineLevel="1">
      <c r="A170" s="89"/>
      <c r="B170" s="500" t="s">
        <v>1375</v>
      </c>
      <c r="C170" s="500"/>
      <c r="D170" s="500"/>
      <c r="E170" s="493">
        <f>E171</f>
        <v>96630</v>
      </c>
      <c r="F170" s="493"/>
      <c r="G170" s="370" t="s">
        <v>508</v>
      </c>
      <c r="H170" s="370"/>
    </row>
    <row r="171" spans="1:8" s="75" customFormat="1" ht="22.5" customHeight="1" outlineLevel="1">
      <c r="A171" s="124"/>
      <c r="B171" s="175" t="s">
        <v>1376</v>
      </c>
      <c r="C171" s="175"/>
      <c r="D171" s="175"/>
      <c r="E171" s="493">
        <f>SUM(G173:G179)</f>
        <v>96630</v>
      </c>
      <c r="F171" s="493"/>
      <c r="G171" s="370" t="s">
        <v>508</v>
      </c>
      <c r="H171" s="370"/>
    </row>
    <row r="172" spans="1:8" s="101" customFormat="1" ht="22.5" customHeight="1">
      <c r="A172" s="124"/>
      <c r="B172" s="124"/>
      <c r="C172" s="124" t="s">
        <v>902</v>
      </c>
      <c r="D172" s="18" t="s">
        <v>1230</v>
      </c>
      <c r="E172" s="124"/>
      <c r="F172" s="124"/>
    </row>
    <row r="173" spans="1:8" s="101" customFormat="1" ht="22.5" customHeight="1">
      <c r="A173" s="124"/>
      <c r="B173" s="124"/>
      <c r="C173" s="124"/>
      <c r="D173" s="18" t="s">
        <v>1233</v>
      </c>
      <c r="E173" s="124"/>
      <c r="F173" s="124"/>
      <c r="G173" s="179"/>
      <c r="H173" s="5"/>
    </row>
    <row r="174" spans="1:8" s="101" customFormat="1" ht="22.5" customHeight="1">
      <c r="A174" s="124"/>
      <c r="B174" s="124"/>
      <c r="C174" s="124"/>
      <c r="D174" s="462" t="s">
        <v>1234</v>
      </c>
      <c r="E174" s="462"/>
      <c r="F174" s="124"/>
      <c r="G174" s="179"/>
      <c r="H174" s="5"/>
    </row>
    <row r="175" spans="1:8" s="101" customFormat="1" ht="22.5" customHeight="1">
      <c r="A175" s="124"/>
      <c r="B175" s="124"/>
      <c r="C175" s="124"/>
      <c r="D175" s="18" t="s">
        <v>1296</v>
      </c>
      <c r="E175" s="124"/>
      <c r="F175" s="124"/>
      <c r="G175" s="179">
        <v>76530</v>
      </c>
      <c r="H175" s="5" t="s">
        <v>508</v>
      </c>
    </row>
    <row r="176" spans="1:8" s="101" customFormat="1" ht="22.5" customHeight="1">
      <c r="A176" s="124"/>
      <c r="B176" s="124"/>
      <c r="C176" s="124" t="s">
        <v>903</v>
      </c>
      <c r="D176" s="462" t="s">
        <v>1231</v>
      </c>
      <c r="E176" s="462"/>
      <c r="F176" s="124"/>
    </row>
    <row r="177" spans="1:8" s="101" customFormat="1" ht="22.5" customHeight="1">
      <c r="A177" s="124"/>
      <c r="B177" s="124"/>
      <c r="D177" s="124" t="s">
        <v>1227</v>
      </c>
      <c r="G177" s="179">
        <v>8900</v>
      </c>
      <c r="H177" s="5" t="s">
        <v>508</v>
      </c>
    </row>
    <row r="178" spans="1:8" s="101" customFormat="1" ht="22.5" customHeight="1">
      <c r="A178" s="124"/>
      <c r="B178" s="124"/>
      <c r="C178" s="124" t="s">
        <v>910</v>
      </c>
      <c r="D178" s="178" t="s">
        <v>1232</v>
      </c>
      <c r="E178" s="124"/>
      <c r="F178" s="124"/>
      <c r="G178" s="179"/>
      <c r="H178" s="5"/>
    </row>
    <row r="179" spans="1:8" s="140" customFormat="1" outlineLevel="1">
      <c r="A179" s="89"/>
      <c r="B179" s="124"/>
      <c r="D179" s="178" t="s">
        <v>1235</v>
      </c>
      <c r="E179" s="124"/>
      <c r="F179" s="124"/>
      <c r="G179" s="179">
        <v>11200</v>
      </c>
      <c r="H179" s="5" t="s">
        <v>508</v>
      </c>
    </row>
    <row r="180" spans="1:8" s="140" customFormat="1" outlineLevel="1">
      <c r="A180" s="89"/>
      <c r="B180" s="124"/>
      <c r="C180" s="124"/>
      <c r="D180" s="178"/>
      <c r="E180" s="124"/>
      <c r="F180" s="124"/>
      <c r="G180" s="179"/>
      <c r="H180" s="5"/>
    </row>
    <row r="181" spans="1:8" s="140" customFormat="1" outlineLevel="1">
      <c r="A181" s="89"/>
      <c r="B181" s="124"/>
      <c r="C181" s="124"/>
      <c r="D181" s="178"/>
      <c r="E181" s="124"/>
      <c r="F181" s="124"/>
      <c r="G181" s="179"/>
      <c r="H181" s="5"/>
    </row>
    <row r="182" spans="1:8" s="140" customFormat="1" outlineLevel="1">
      <c r="A182" s="89"/>
      <c r="B182" s="124"/>
      <c r="C182" s="124"/>
      <c r="D182" s="178"/>
      <c r="E182" s="124"/>
      <c r="F182" s="124"/>
      <c r="G182" s="179"/>
      <c r="H182" s="5"/>
    </row>
    <row r="183" spans="1:8" s="140" customFormat="1" outlineLevel="1">
      <c r="A183" s="89"/>
      <c r="B183" s="124"/>
      <c r="C183" s="124"/>
      <c r="D183" s="178"/>
      <c r="E183" s="124"/>
      <c r="F183" s="124"/>
      <c r="G183" s="179"/>
      <c r="H183" s="5"/>
    </row>
    <row r="184" spans="1:8" s="140" customFormat="1" outlineLevel="1">
      <c r="A184" s="89"/>
      <c r="B184" s="124"/>
      <c r="C184" s="124"/>
      <c r="D184" s="178"/>
      <c r="E184" s="124"/>
      <c r="F184" s="124"/>
      <c r="G184" s="179"/>
      <c r="H184" s="5"/>
    </row>
    <row r="185" spans="1:8" s="140" customFormat="1" outlineLevel="1">
      <c r="A185" s="89"/>
      <c r="B185" s="124"/>
      <c r="C185" s="124"/>
      <c r="D185" s="178"/>
      <c r="E185" s="124"/>
      <c r="F185" s="124"/>
      <c r="G185" s="179"/>
      <c r="H185" s="5"/>
    </row>
    <row r="186" spans="1:8" s="140" customFormat="1" outlineLevel="1">
      <c r="A186" s="89"/>
      <c r="B186" s="124"/>
      <c r="C186" s="124"/>
      <c r="D186" s="178"/>
      <c r="E186" s="124"/>
      <c r="F186" s="124"/>
      <c r="G186" s="179"/>
      <c r="H186" s="5"/>
    </row>
    <row r="187" spans="1:8" s="140" customFormat="1" outlineLevel="1">
      <c r="A187" s="89"/>
      <c r="B187" s="124"/>
      <c r="C187" s="124"/>
      <c r="D187" s="178"/>
      <c r="E187" s="124"/>
      <c r="F187" s="124"/>
      <c r="G187" s="179"/>
      <c r="H187" s="5"/>
    </row>
    <row r="188" spans="1:8" s="140" customFormat="1" outlineLevel="1">
      <c r="A188" s="89"/>
      <c r="B188" s="124"/>
      <c r="C188" s="124"/>
      <c r="D188" s="178"/>
      <c r="E188" s="124"/>
      <c r="F188" s="124"/>
      <c r="G188" s="179"/>
      <c r="H188" s="5"/>
    </row>
    <row r="189" spans="1:8" s="140" customFormat="1" outlineLevel="1">
      <c r="A189" s="89"/>
      <c r="B189" s="124"/>
      <c r="C189" s="124"/>
      <c r="D189" s="178"/>
      <c r="E189" s="124"/>
      <c r="F189" s="124"/>
      <c r="G189" s="179"/>
      <c r="H189" s="5"/>
    </row>
    <row r="190" spans="1:8" s="80" customFormat="1" outlineLevel="1">
      <c r="A190" s="107"/>
      <c r="B190" s="123" t="s">
        <v>818</v>
      </c>
      <c r="C190" s="107"/>
      <c r="D190" s="107"/>
      <c r="E190" s="107"/>
      <c r="F190" s="499">
        <f>E191+E206</f>
        <v>2998700</v>
      </c>
      <c r="G190" s="499"/>
      <c r="H190" s="371" t="s">
        <v>508</v>
      </c>
    </row>
    <row r="191" spans="1:8" s="80" customFormat="1" outlineLevel="1">
      <c r="A191" s="89"/>
      <c r="B191" s="107" t="s">
        <v>899</v>
      </c>
      <c r="C191" s="107"/>
      <c r="D191" s="107"/>
      <c r="E191" s="494">
        <f>E192+E203</f>
        <v>2607100</v>
      </c>
      <c r="F191" s="494"/>
      <c r="G191" s="103" t="s">
        <v>508</v>
      </c>
      <c r="H191" s="103"/>
    </row>
    <row r="192" spans="1:8" s="80" customFormat="1" outlineLevel="1">
      <c r="A192" s="89"/>
      <c r="B192" s="175" t="s">
        <v>1370</v>
      </c>
      <c r="C192" s="175"/>
      <c r="D192" s="175"/>
      <c r="E192" s="493">
        <f>SUM(E193,E195,E199)</f>
        <v>545400</v>
      </c>
      <c r="F192" s="493"/>
      <c r="G192" s="370" t="s">
        <v>508</v>
      </c>
      <c r="H192" s="370"/>
    </row>
    <row r="193" spans="1:8" s="107" customFormat="1">
      <c r="A193" s="89"/>
      <c r="B193" s="175" t="s">
        <v>1371</v>
      </c>
      <c r="C193" s="175"/>
      <c r="D193" s="175"/>
      <c r="E193" s="493">
        <v>117000</v>
      </c>
      <c r="F193" s="493"/>
      <c r="G193" s="370" t="s">
        <v>508</v>
      </c>
      <c r="H193" s="370"/>
    </row>
    <row r="194" spans="1:8" s="111" customFormat="1" ht="22.5" customHeight="1">
      <c r="A194" s="89"/>
      <c r="B194" s="89"/>
      <c r="C194" s="462" t="s">
        <v>1417</v>
      </c>
      <c r="D194" s="462"/>
      <c r="E194" s="89"/>
      <c r="F194" s="89"/>
      <c r="G194" s="174"/>
      <c r="H194" s="373"/>
    </row>
    <row r="195" spans="1:8" s="80" customFormat="1" outlineLevel="1">
      <c r="A195" s="89"/>
      <c r="B195" s="175" t="s">
        <v>1372</v>
      </c>
      <c r="C195" s="175"/>
      <c r="D195" s="175"/>
      <c r="E195" s="493">
        <v>221800</v>
      </c>
      <c r="F195" s="493"/>
      <c r="G195" s="370" t="s">
        <v>508</v>
      </c>
      <c r="H195" s="370"/>
    </row>
    <row r="196" spans="1:8" s="80" customFormat="1" outlineLevel="1">
      <c r="A196" s="89"/>
      <c r="B196" s="89"/>
      <c r="C196" s="462" t="s">
        <v>1418</v>
      </c>
      <c r="D196" s="462"/>
      <c r="E196" s="89"/>
      <c r="F196" s="89"/>
      <c r="G196" s="379"/>
      <c r="H196" s="373"/>
    </row>
    <row r="197" spans="1:8" s="80" customFormat="1" outlineLevel="1">
      <c r="A197" s="89"/>
      <c r="B197" s="89"/>
      <c r="C197" s="462" t="s">
        <v>1419</v>
      </c>
      <c r="D197" s="462"/>
      <c r="E197" s="89"/>
      <c r="F197" s="89"/>
      <c r="G197" s="379"/>
      <c r="H197" s="373"/>
    </row>
    <row r="198" spans="1:8" s="111" customFormat="1" ht="22.5" customHeight="1">
      <c r="A198" s="89"/>
      <c r="B198" s="89"/>
      <c r="C198" s="462" t="s">
        <v>1420</v>
      </c>
      <c r="D198" s="462"/>
      <c r="E198" s="89"/>
      <c r="F198" s="89"/>
      <c r="G198" s="379"/>
      <c r="H198" s="373"/>
    </row>
    <row r="199" spans="1:8" s="80" customFormat="1" outlineLevel="1">
      <c r="A199" s="89"/>
      <c r="B199" s="175" t="s">
        <v>1373</v>
      </c>
      <c r="C199" s="175"/>
      <c r="D199" s="175"/>
      <c r="E199" s="493">
        <v>206600</v>
      </c>
      <c r="F199" s="493"/>
      <c r="G199" s="370" t="s">
        <v>508</v>
      </c>
      <c r="H199" s="370"/>
    </row>
    <row r="200" spans="1:8" s="80" customFormat="1" outlineLevel="1">
      <c r="A200" s="89"/>
      <c r="B200" s="89"/>
      <c r="C200" s="436" t="s">
        <v>1428</v>
      </c>
      <c r="D200" s="436"/>
      <c r="E200" s="89"/>
      <c r="F200" s="89"/>
      <c r="G200" s="174"/>
      <c r="H200" s="373"/>
    </row>
    <row r="201" spans="1:8" s="80" customFormat="1" ht="22.5" customHeight="1" outlineLevel="1">
      <c r="A201" s="89"/>
      <c r="B201" s="89"/>
      <c r="C201" s="436" t="s">
        <v>1427</v>
      </c>
      <c r="D201" s="436"/>
      <c r="E201" s="89"/>
      <c r="F201" s="89"/>
      <c r="G201" s="174"/>
      <c r="H201" s="373"/>
    </row>
    <row r="202" spans="1:8" s="80" customFormat="1" outlineLevel="1">
      <c r="A202" s="89"/>
      <c r="B202" s="89"/>
      <c r="C202" s="436" t="s">
        <v>1426</v>
      </c>
      <c r="D202" s="436"/>
      <c r="E202" s="89"/>
      <c r="F202" s="89"/>
      <c r="G202" s="174"/>
      <c r="H202" s="373"/>
    </row>
    <row r="203" spans="1:8" s="80" customFormat="1" outlineLevel="1">
      <c r="A203" s="89"/>
      <c r="B203" s="175" t="s">
        <v>1374</v>
      </c>
      <c r="C203" s="175"/>
      <c r="D203" s="175"/>
      <c r="E203" s="493">
        <v>2061700</v>
      </c>
      <c r="F203" s="493"/>
      <c r="G203" s="370" t="s">
        <v>508</v>
      </c>
      <c r="H203" s="370"/>
    </row>
    <row r="204" spans="1:8" s="111" customFormat="1" ht="22.5" customHeight="1">
      <c r="A204" s="89"/>
      <c r="B204" s="462" t="s">
        <v>1425</v>
      </c>
      <c r="C204" s="462"/>
      <c r="D204" s="462"/>
      <c r="E204" s="89"/>
      <c r="F204" s="89"/>
      <c r="G204" s="379"/>
      <c r="H204" s="373"/>
    </row>
    <row r="205" spans="1:8" s="80" customFormat="1" outlineLevel="1">
      <c r="A205" s="107"/>
      <c r="B205" s="89"/>
      <c r="C205" s="124"/>
      <c r="D205" s="178"/>
      <c r="E205" s="89"/>
      <c r="F205" s="89"/>
      <c r="G205" s="379"/>
      <c r="H205" s="373"/>
    </row>
    <row r="206" spans="1:8" s="80" customFormat="1" outlineLevel="1">
      <c r="A206" s="89"/>
      <c r="B206" s="107" t="s">
        <v>901</v>
      </c>
      <c r="C206" s="107"/>
      <c r="D206" s="107"/>
      <c r="E206" s="494">
        <f>E207</f>
        <v>391600</v>
      </c>
      <c r="F206" s="494"/>
      <c r="G206" s="103" t="s">
        <v>508</v>
      </c>
      <c r="H206" s="103"/>
    </row>
    <row r="207" spans="1:8" s="80" customFormat="1" outlineLevel="1">
      <c r="A207" s="89"/>
      <c r="B207" s="175" t="s">
        <v>1375</v>
      </c>
      <c r="C207" s="175"/>
      <c r="D207" s="175"/>
      <c r="E207" s="493">
        <f>E208</f>
        <v>391600</v>
      </c>
      <c r="F207" s="493"/>
      <c r="G207" s="370" t="s">
        <v>508</v>
      </c>
      <c r="H207" s="370"/>
    </row>
    <row r="208" spans="1:8" s="75" customFormat="1" outlineLevel="1">
      <c r="A208" s="124"/>
      <c r="B208" s="175" t="s">
        <v>1376</v>
      </c>
      <c r="C208" s="175"/>
      <c r="D208" s="175"/>
      <c r="E208" s="493">
        <f>SUM(G210:G216)</f>
        <v>391600</v>
      </c>
      <c r="F208" s="493"/>
      <c r="G208" s="370" t="s">
        <v>508</v>
      </c>
      <c r="H208" s="370"/>
    </row>
    <row r="209" spans="1:8" s="75" customFormat="1" outlineLevel="1">
      <c r="A209" s="124"/>
      <c r="B209" s="175"/>
      <c r="C209" s="124" t="s">
        <v>911</v>
      </c>
      <c r="D209" s="89" t="s">
        <v>1236</v>
      </c>
      <c r="E209" s="169"/>
      <c r="F209" s="169"/>
      <c r="G209" s="370"/>
      <c r="H209" s="370"/>
    </row>
    <row r="210" spans="1:8" s="75" customFormat="1" outlineLevel="1">
      <c r="A210" s="124"/>
      <c r="B210" s="175"/>
      <c r="C210" s="175"/>
      <c r="D210" s="498" t="s">
        <v>1237</v>
      </c>
      <c r="E210" s="498"/>
      <c r="F210" s="169"/>
      <c r="G210" s="179">
        <v>136500</v>
      </c>
      <c r="H210" s="5" t="s">
        <v>508</v>
      </c>
    </row>
    <row r="211" spans="1:8" s="75" customFormat="1" outlineLevel="1">
      <c r="A211" s="124"/>
      <c r="B211" s="175"/>
      <c r="C211" s="124" t="s">
        <v>902</v>
      </c>
      <c r="D211" s="89" t="s">
        <v>1238</v>
      </c>
      <c r="E211" s="169"/>
      <c r="F211" s="169"/>
      <c r="G211" s="370"/>
      <c r="H211" s="370"/>
    </row>
    <row r="212" spans="1:8" s="75" customFormat="1" outlineLevel="1">
      <c r="A212" s="124"/>
      <c r="B212" s="175"/>
      <c r="C212" s="175"/>
      <c r="D212" s="89" t="s">
        <v>1221</v>
      </c>
      <c r="E212" s="169"/>
      <c r="F212" s="169"/>
      <c r="G212" s="370"/>
      <c r="H212" s="370"/>
    </row>
    <row r="213" spans="1:8" s="75" customFormat="1" outlineLevel="1">
      <c r="A213" s="124"/>
      <c r="B213" s="175"/>
      <c r="C213" s="175"/>
      <c r="D213" s="498" t="s">
        <v>1219</v>
      </c>
      <c r="E213" s="498"/>
      <c r="F213" s="169"/>
      <c r="G213" s="370"/>
      <c r="H213" s="370"/>
    </row>
    <row r="214" spans="1:8" s="75" customFormat="1" outlineLevel="1">
      <c r="A214" s="124"/>
      <c r="B214" s="175"/>
      <c r="C214" s="175"/>
      <c r="D214" s="89" t="s">
        <v>1297</v>
      </c>
      <c r="E214" s="169"/>
      <c r="F214" s="169"/>
      <c r="G214" s="179">
        <v>255100</v>
      </c>
      <c r="H214" s="5" t="s">
        <v>508</v>
      </c>
    </row>
    <row r="215" spans="1:8" s="75" customFormat="1" outlineLevel="1">
      <c r="A215" s="124"/>
      <c r="B215" s="175"/>
      <c r="C215" s="175"/>
      <c r="D215" s="175"/>
      <c r="E215" s="169"/>
      <c r="F215" s="169"/>
      <c r="G215" s="370"/>
      <c r="H215" s="370"/>
    </row>
    <row r="216" spans="1:8" s="75" customFormat="1" outlineLevel="1">
      <c r="A216" s="124"/>
      <c r="B216" s="124"/>
      <c r="D216" s="18"/>
      <c r="E216" s="124"/>
      <c r="F216" s="124"/>
    </row>
    <row r="217" spans="1:8" s="80" customFormat="1" outlineLevel="1">
      <c r="A217" s="89"/>
      <c r="B217" s="124"/>
      <c r="D217" s="18"/>
      <c r="E217" s="124"/>
      <c r="F217" s="124"/>
    </row>
    <row r="218" spans="1:8" s="80" customFormat="1" outlineLevel="1">
      <c r="A218" s="89"/>
      <c r="B218" s="124"/>
      <c r="C218" s="124"/>
      <c r="D218" s="18"/>
      <c r="E218" s="124"/>
      <c r="F218" s="124"/>
      <c r="G218" s="179"/>
      <c r="H218" s="5"/>
    </row>
    <row r="219" spans="1:8" s="80" customFormat="1" outlineLevel="1">
      <c r="A219" s="89"/>
      <c r="B219" s="124"/>
      <c r="C219" s="124"/>
      <c r="D219" s="18"/>
      <c r="E219" s="124"/>
      <c r="F219" s="124"/>
      <c r="G219" s="179"/>
      <c r="H219" s="5"/>
    </row>
    <row r="220" spans="1:8" s="80" customFormat="1" outlineLevel="1">
      <c r="A220" s="89"/>
      <c r="B220" s="124"/>
      <c r="C220" s="124"/>
      <c r="D220" s="18"/>
      <c r="E220" s="124"/>
      <c r="F220" s="124"/>
      <c r="G220" s="179"/>
      <c r="H220" s="5"/>
    </row>
    <row r="221" spans="1:8" s="80" customFormat="1" outlineLevel="1">
      <c r="A221" s="89"/>
      <c r="B221" s="124"/>
      <c r="C221" s="124"/>
      <c r="D221" s="18"/>
      <c r="E221" s="124"/>
      <c r="F221" s="124"/>
      <c r="G221" s="179"/>
      <c r="H221" s="5"/>
    </row>
    <row r="222" spans="1:8" s="80" customFormat="1" outlineLevel="1">
      <c r="A222" s="89"/>
      <c r="B222" s="124"/>
      <c r="C222" s="124"/>
      <c r="D222" s="18"/>
      <c r="E222" s="124"/>
      <c r="F222" s="124"/>
      <c r="G222" s="179"/>
      <c r="H222" s="5"/>
    </row>
    <row r="223" spans="1:8" s="80" customFormat="1" outlineLevel="1">
      <c r="A223" s="89"/>
      <c r="B223" s="124"/>
      <c r="C223" s="124"/>
      <c r="D223" s="18"/>
      <c r="E223" s="124"/>
      <c r="F223" s="124"/>
      <c r="G223" s="179"/>
      <c r="H223" s="5"/>
    </row>
    <row r="224" spans="1:8" s="80" customFormat="1" outlineLevel="1">
      <c r="A224" s="89"/>
      <c r="B224" s="124"/>
      <c r="C224" s="124"/>
      <c r="D224" s="18"/>
      <c r="E224" s="124"/>
      <c r="F224" s="124"/>
      <c r="G224" s="179"/>
      <c r="H224" s="5"/>
    </row>
    <row r="225" spans="1:8" s="80" customFormat="1" outlineLevel="1">
      <c r="A225" s="89"/>
      <c r="B225" s="124"/>
      <c r="C225" s="124"/>
      <c r="D225" s="18"/>
      <c r="E225" s="124"/>
      <c r="F225" s="124"/>
      <c r="G225" s="179"/>
      <c r="H225" s="5"/>
    </row>
    <row r="226" spans="1:8" s="80" customFormat="1" outlineLevel="1">
      <c r="A226" s="89"/>
      <c r="B226" s="124"/>
      <c r="C226" s="124"/>
      <c r="D226" s="18"/>
      <c r="E226" s="124"/>
      <c r="F226" s="124"/>
      <c r="G226" s="179"/>
      <c r="H226" s="5"/>
    </row>
    <row r="227" spans="1:8" s="80" customFormat="1" outlineLevel="1">
      <c r="A227" s="89"/>
      <c r="B227" s="124"/>
      <c r="C227" s="124"/>
      <c r="D227" s="18"/>
      <c r="E227" s="124"/>
      <c r="F227" s="124"/>
      <c r="G227" s="179"/>
      <c r="H227" s="5"/>
    </row>
    <row r="228" spans="1:8" s="80" customFormat="1" outlineLevel="1">
      <c r="A228" s="107"/>
      <c r="B228" s="123" t="s">
        <v>819</v>
      </c>
      <c r="C228" s="107"/>
      <c r="D228" s="107"/>
      <c r="E228" s="107"/>
      <c r="F228" s="499">
        <f>SUM(E229,E241)</f>
        <v>24451000</v>
      </c>
      <c r="G228" s="499"/>
      <c r="H228" s="371" t="s">
        <v>508</v>
      </c>
    </row>
    <row r="229" spans="1:8" s="80" customFormat="1" outlineLevel="1">
      <c r="A229" s="89"/>
      <c r="B229" s="107" t="s">
        <v>899</v>
      </c>
      <c r="C229" s="107"/>
      <c r="D229" s="107"/>
      <c r="E229" s="494">
        <f>SUM(E230)</f>
        <v>24365000</v>
      </c>
      <c r="F229" s="494"/>
      <c r="G229" s="103" t="s">
        <v>508</v>
      </c>
      <c r="H229" s="103"/>
    </row>
    <row r="230" spans="1:8" s="80" customFormat="1" outlineLevel="1">
      <c r="A230" s="89"/>
      <c r="B230" s="175" t="s">
        <v>1377</v>
      </c>
      <c r="C230" s="175"/>
      <c r="D230" s="175"/>
      <c r="E230" s="493">
        <f>SUM(E231,E233,E237)</f>
        <v>24365000</v>
      </c>
      <c r="F230" s="493"/>
      <c r="G230" s="370" t="s">
        <v>508</v>
      </c>
      <c r="H230" s="370"/>
    </row>
    <row r="231" spans="1:8" s="107" customFormat="1">
      <c r="A231" s="89"/>
      <c r="B231" s="175" t="s">
        <v>1378</v>
      </c>
      <c r="C231" s="175"/>
      <c r="D231" s="175"/>
      <c r="E231" s="493">
        <v>11208200</v>
      </c>
      <c r="F231" s="493"/>
      <c r="G231" s="370" t="s">
        <v>508</v>
      </c>
      <c r="H231" s="370"/>
    </row>
    <row r="232" spans="1:8" s="111" customFormat="1" ht="22.5" customHeight="1">
      <c r="A232" s="89"/>
      <c r="B232" s="462" t="s">
        <v>1429</v>
      </c>
      <c r="C232" s="462"/>
      <c r="D232" s="462"/>
      <c r="E232" s="89"/>
      <c r="F232" s="89"/>
      <c r="G232" s="174"/>
      <c r="H232" s="373"/>
    </row>
    <row r="233" spans="1:8" s="80" customFormat="1" outlineLevel="1">
      <c r="A233" s="89"/>
      <c r="B233" s="175" t="s">
        <v>1379</v>
      </c>
      <c r="C233" s="175"/>
      <c r="D233" s="175"/>
      <c r="E233" s="493">
        <v>688000</v>
      </c>
      <c r="F233" s="493"/>
      <c r="G233" s="370" t="s">
        <v>508</v>
      </c>
      <c r="H233" s="370"/>
    </row>
    <row r="234" spans="1:8" s="80" customFormat="1" ht="24" customHeight="1" outlineLevel="1">
      <c r="A234" s="89"/>
      <c r="B234" s="462" t="s">
        <v>1430</v>
      </c>
      <c r="C234" s="462"/>
      <c r="D234" s="462"/>
      <c r="E234" s="89"/>
      <c r="F234" s="89"/>
      <c r="G234" s="174"/>
      <c r="H234" s="373"/>
    </row>
    <row r="235" spans="1:8" s="80" customFormat="1" ht="24" customHeight="1" outlineLevel="1">
      <c r="A235" s="89"/>
      <c r="B235" s="462" t="s">
        <v>1431</v>
      </c>
      <c r="C235" s="462"/>
      <c r="D235" s="462"/>
      <c r="E235" s="89"/>
      <c r="F235" s="89"/>
      <c r="G235" s="174"/>
      <c r="H235" s="373"/>
    </row>
    <row r="236" spans="1:8" s="111" customFormat="1" ht="22.5" customHeight="1">
      <c r="A236" s="89"/>
      <c r="B236" s="462" t="s">
        <v>1432</v>
      </c>
      <c r="C236" s="462"/>
      <c r="D236" s="462"/>
      <c r="E236" s="89"/>
      <c r="F236" s="89"/>
      <c r="G236" s="174"/>
      <c r="H236" s="373"/>
    </row>
    <row r="237" spans="1:8" s="80" customFormat="1" outlineLevel="1">
      <c r="A237" s="89"/>
      <c r="B237" s="175" t="s">
        <v>1380</v>
      </c>
      <c r="C237" s="175"/>
      <c r="D237" s="175"/>
      <c r="E237" s="493">
        <v>12468800</v>
      </c>
      <c r="F237" s="493"/>
      <c r="G237" s="370" t="s">
        <v>508</v>
      </c>
      <c r="H237" s="370"/>
    </row>
    <row r="238" spans="1:8" s="80" customFormat="1" ht="24" customHeight="1" outlineLevel="1">
      <c r="A238" s="89"/>
      <c r="B238" s="462" t="s">
        <v>1400</v>
      </c>
      <c r="C238" s="462"/>
      <c r="D238" s="462"/>
      <c r="E238" s="89"/>
      <c r="F238" s="89"/>
      <c r="G238" s="174"/>
      <c r="H238" s="373"/>
    </row>
    <row r="239" spans="1:8" s="80" customFormat="1" ht="22.5" customHeight="1" outlineLevel="1">
      <c r="A239" s="89"/>
      <c r="B239" s="436" t="s">
        <v>1433</v>
      </c>
      <c r="C239" s="436"/>
      <c r="D239" s="436"/>
      <c r="E239" s="89"/>
      <c r="F239" s="89"/>
      <c r="G239" s="174"/>
      <c r="H239" s="373"/>
    </row>
    <row r="240" spans="1:8" s="80" customFormat="1" outlineLevel="1">
      <c r="A240" s="89"/>
      <c r="B240" s="89"/>
      <c r="C240" s="124"/>
      <c r="D240" s="178"/>
      <c r="E240" s="89"/>
      <c r="F240" s="89"/>
      <c r="G240" s="174"/>
      <c r="H240" s="373"/>
    </row>
    <row r="241" spans="1:8" s="80" customFormat="1" outlineLevel="1">
      <c r="A241" s="89"/>
      <c r="B241" s="107" t="s">
        <v>901</v>
      </c>
      <c r="C241" s="107"/>
      <c r="D241" s="107"/>
      <c r="E241" s="494">
        <f>E242</f>
        <v>86000</v>
      </c>
      <c r="F241" s="494"/>
      <c r="G241" s="103" t="s">
        <v>508</v>
      </c>
      <c r="H241" s="103"/>
    </row>
    <row r="242" spans="1:8" s="80" customFormat="1" outlineLevel="1">
      <c r="A242" s="89"/>
      <c r="B242" s="175" t="s">
        <v>1375</v>
      </c>
      <c r="C242" s="175"/>
      <c r="D242" s="175"/>
      <c r="E242" s="493">
        <f>E243</f>
        <v>86000</v>
      </c>
      <c r="F242" s="493"/>
      <c r="G242" s="370" t="s">
        <v>508</v>
      </c>
      <c r="H242" s="370"/>
    </row>
    <row r="243" spans="1:8" s="75" customFormat="1" outlineLevel="1">
      <c r="A243" s="124"/>
      <c r="B243" s="175" t="s">
        <v>1376</v>
      </c>
      <c r="C243" s="175"/>
      <c r="D243" s="175"/>
      <c r="E243" s="493">
        <f>SUM(G245:G245)</f>
        <v>86000</v>
      </c>
      <c r="F243" s="493"/>
      <c r="G243" s="370" t="s">
        <v>508</v>
      </c>
      <c r="H243" s="370"/>
    </row>
    <row r="244" spans="1:8" s="75" customFormat="1" outlineLevel="1">
      <c r="A244" s="124"/>
      <c r="B244" s="175"/>
      <c r="C244" s="124" t="s">
        <v>912</v>
      </c>
      <c r="D244" s="89" t="s">
        <v>1178</v>
      </c>
      <c r="E244" s="169"/>
      <c r="F244" s="169"/>
      <c r="G244" s="90"/>
      <c r="H244" s="370"/>
    </row>
    <row r="245" spans="1:8" s="75" customFormat="1" outlineLevel="1">
      <c r="A245" s="124"/>
      <c r="B245" s="175"/>
      <c r="C245" s="175"/>
      <c r="D245" s="89" t="s">
        <v>1179</v>
      </c>
      <c r="E245" s="169"/>
      <c r="F245" s="169"/>
      <c r="G245" s="179">
        <v>86000</v>
      </c>
      <c r="H245" s="5" t="s">
        <v>508</v>
      </c>
    </row>
    <row r="246" spans="1:8" s="75" customFormat="1" outlineLevel="1">
      <c r="A246" s="124"/>
      <c r="B246" s="175"/>
      <c r="C246" s="175"/>
      <c r="D246" s="175"/>
      <c r="E246" s="169"/>
      <c r="F246" s="169"/>
      <c r="G246" s="90"/>
      <c r="H246" s="370"/>
    </row>
    <row r="247" spans="1:8" s="80" customFormat="1" outlineLevel="1">
      <c r="A247" s="89"/>
      <c r="B247" s="124"/>
      <c r="D247" s="18"/>
      <c r="E247" s="124"/>
      <c r="F247" s="124"/>
    </row>
    <row r="248" spans="1:8" s="80" customFormat="1" outlineLevel="1">
      <c r="A248" s="89"/>
      <c r="B248" s="124"/>
      <c r="C248" s="124"/>
      <c r="D248" s="18"/>
      <c r="E248" s="124"/>
      <c r="F248" s="124"/>
      <c r="G248" s="179"/>
      <c r="H248" s="5"/>
    </row>
    <row r="249" spans="1:8" s="80" customFormat="1" outlineLevel="1">
      <c r="A249" s="89"/>
      <c r="B249" s="124"/>
      <c r="C249" s="124"/>
      <c r="D249" s="18"/>
      <c r="E249" s="124"/>
      <c r="F249" s="124"/>
      <c r="G249" s="179"/>
      <c r="H249" s="5"/>
    </row>
    <row r="250" spans="1:8" s="80" customFormat="1" outlineLevel="1">
      <c r="A250" s="89"/>
      <c r="B250" s="124"/>
      <c r="C250" s="124"/>
      <c r="D250" s="18"/>
      <c r="E250" s="124"/>
      <c r="F250" s="124"/>
      <c r="G250" s="179"/>
      <c r="H250" s="5"/>
    </row>
    <row r="251" spans="1:8" s="80" customFormat="1" outlineLevel="1">
      <c r="A251" s="89"/>
      <c r="B251" s="124"/>
      <c r="C251" s="124"/>
      <c r="D251" s="18"/>
      <c r="E251" s="124"/>
      <c r="F251" s="124"/>
      <c r="G251" s="179"/>
      <c r="H251" s="5"/>
    </row>
    <row r="252" spans="1:8" s="80" customFormat="1" outlineLevel="1">
      <c r="A252" s="89"/>
      <c r="B252" s="124"/>
      <c r="C252" s="124"/>
      <c r="D252" s="18"/>
      <c r="E252" s="124"/>
      <c r="F252" s="124"/>
      <c r="G252" s="179"/>
      <c r="H252" s="5"/>
    </row>
    <row r="253" spans="1:8" s="80" customFormat="1" outlineLevel="1">
      <c r="A253" s="89"/>
      <c r="B253" s="124"/>
      <c r="C253" s="124"/>
      <c r="D253" s="18"/>
      <c r="E253" s="124"/>
      <c r="F253" s="124"/>
      <c r="G253" s="179"/>
      <c r="H253" s="5"/>
    </row>
    <row r="254" spans="1:8" s="80" customFormat="1" outlineLevel="1">
      <c r="A254" s="89"/>
      <c r="B254" s="124"/>
      <c r="C254" s="124"/>
      <c r="D254" s="18"/>
      <c r="E254" s="124"/>
      <c r="F254" s="124"/>
      <c r="G254" s="179"/>
      <c r="H254" s="5"/>
    </row>
    <row r="255" spans="1:8" s="80" customFormat="1" outlineLevel="1">
      <c r="A255" s="89"/>
      <c r="B255" s="124"/>
      <c r="C255" s="124"/>
      <c r="D255" s="18"/>
      <c r="E255" s="124"/>
      <c r="F255" s="124"/>
      <c r="G255" s="179"/>
      <c r="H255" s="5"/>
    </row>
    <row r="256" spans="1:8" s="80" customFormat="1" outlineLevel="1">
      <c r="A256" s="89"/>
      <c r="B256" s="124"/>
      <c r="C256" s="124"/>
      <c r="D256" s="18"/>
      <c r="E256" s="124"/>
      <c r="F256" s="124"/>
      <c r="G256" s="179"/>
      <c r="H256" s="5"/>
    </row>
    <row r="257" spans="1:8" s="80" customFormat="1" outlineLevel="1">
      <c r="A257" s="89"/>
      <c r="B257" s="124"/>
      <c r="C257" s="124"/>
      <c r="D257" s="18"/>
      <c r="E257" s="124"/>
      <c r="F257" s="124"/>
      <c r="G257" s="179"/>
      <c r="H257" s="5"/>
    </row>
    <row r="258" spans="1:8" s="80" customFormat="1" outlineLevel="1">
      <c r="A258" s="89"/>
      <c r="B258" s="124"/>
      <c r="C258" s="124"/>
      <c r="D258" s="18"/>
      <c r="E258" s="124"/>
      <c r="F258" s="124"/>
      <c r="G258" s="179"/>
      <c r="H258" s="5"/>
    </row>
    <row r="259" spans="1:8" s="80" customFormat="1" outlineLevel="1">
      <c r="A259" s="89"/>
      <c r="B259" s="124"/>
      <c r="C259" s="124"/>
      <c r="D259" s="18"/>
      <c r="E259" s="124"/>
      <c r="F259" s="124"/>
      <c r="G259" s="179"/>
      <c r="H259" s="5"/>
    </row>
    <row r="260" spans="1:8" s="80" customFormat="1" outlineLevel="1">
      <c r="A260" s="89"/>
      <c r="B260" s="124"/>
      <c r="C260" s="124"/>
      <c r="D260" s="18"/>
      <c r="E260" s="124"/>
      <c r="F260" s="124"/>
      <c r="G260" s="179"/>
      <c r="H260" s="5"/>
    </row>
    <row r="261" spans="1:8" s="80" customFormat="1" outlineLevel="1">
      <c r="A261" s="89"/>
      <c r="B261" s="124"/>
      <c r="C261" s="124"/>
      <c r="D261" s="18"/>
      <c r="E261" s="124"/>
      <c r="F261" s="124"/>
      <c r="G261" s="179"/>
      <c r="H261" s="5"/>
    </row>
    <row r="262" spans="1:8" s="80" customFormat="1" outlineLevel="1">
      <c r="A262" s="89"/>
      <c r="B262" s="124"/>
      <c r="C262" s="124"/>
      <c r="D262" s="18"/>
      <c r="E262" s="124"/>
      <c r="F262" s="124"/>
      <c r="G262" s="179"/>
      <c r="H262" s="5"/>
    </row>
    <row r="263" spans="1:8" s="80" customFormat="1" outlineLevel="1">
      <c r="A263" s="89"/>
      <c r="B263" s="124"/>
      <c r="C263" s="124"/>
      <c r="D263" s="18"/>
      <c r="E263" s="124"/>
      <c r="F263" s="124"/>
      <c r="G263" s="179"/>
      <c r="H263" s="5"/>
    </row>
    <row r="264" spans="1:8" s="80" customFormat="1" outlineLevel="1">
      <c r="A264" s="89"/>
      <c r="B264" s="124"/>
      <c r="C264" s="124"/>
      <c r="D264" s="18"/>
      <c r="E264" s="124"/>
      <c r="F264" s="124"/>
      <c r="G264" s="179"/>
      <c r="H264" s="5"/>
    </row>
    <row r="265" spans="1:8" s="80" customFormat="1" outlineLevel="1">
      <c r="A265" s="89"/>
      <c r="B265" s="124"/>
      <c r="C265" s="124"/>
      <c r="D265" s="18"/>
      <c r="E265" s="124"/>
      <c r="F265" s="124"/>
      <c r="G265" s="179"/>
      <c r="H265" s="5"/>
    </row>
    <row r="266" spans="1:8" s="80" customFormat="1" outlineLevel="1">
      <c r="A266" s="107"/>
      <c r="B266" s="123" t="s">
        <v>820</v>
      </c>
      <c r="C266" s="107"/>
      <c r="D266" s="107"/>
      <c r="E266" s="107"/>
      <c r="F266" s="499">
        <f>E267</f>
        <v>942900</v>
      </c>
      <c r="G266" s="499"/>
      <c r="H266" s="371" t="s">
        <v>508</v>
      </c>
    </row>
    <row r="267" spans="1:8" s="80" customFormat="1" outlineLevel="1">
      <c r="A267" s="89"/>
      <c r="B267" s="107" t="s">
        <v>854</v>
      </c>
      <c r="C267" s="107"/>
      <c r="D267" s="107"/>
      <c r="E267" s="494">
        <f>E268</f>
        <v>942900</v>
      </c>
      <c r="F267" s="494"/>
      <c r="G267" s="103" t="s">
        <v>508</v>
      </c>
      <c r="H267" s="103"/>
    </row>
    <row r="268" spans="1:8" s="80" customFormat="1" outlineLevel="1">
      <c r="A268" s="89"/>
      <c r="B268" s="175" t="s">
        <v>1180</v>
      </c>
      <c r="C268" s="175"/>
      <c r="D268" s="175"/>
      <c r="E268" s="493">
        <f>E269</f>
        <v>942900</v>
      </c>
      <c r="F268" s="493"/>
      <c r="G268" s="370" t="s">
        <v>508</v>
      </c>
      <c r="H268" s="370"/>
    </row>
    <row r="269" spans="1:8" s="80" customFormat="1" outlineLevel="1">
      <c r="A269" s="89"/>
      <c r="B269" s="175" t="s">
        <v>1181</v>
      </c>
      <c r="C269" s="175"/>
      <c r="D269" s="175"/>
      <c r="E269" s="493">
        <f>SUM(G270:G273)</f>
        <v>942900</v>
      </c>
      <c r="F269" s="493"/>
      <c r="G269" s="370" t="s">
        <v>508</v>
      </c>
      <c r="H269" s="370"/>
    </row>
    <row r="270" spans="1:8" s="80" customFormat="1" outlineLevel="1">
      <c r="A270" s="89"/>
      <c r="B270" s="89"/>
      <c r="C270" s="462" t="s">
        <v>913</v>
      </c>
      <c r="D270" s="462"/>
      <c r="E270" s="89"/>
      <c r="F270" s="89"/>
      <c r="G270" s="380">
        <v>456500</v>
      </c>
      <c r="H270" s="381" t="s">
        <v>508</v>
      </c>
    </row>
    <row r="271" spans="1:8" s="80" customFormat="1" outlineLevel="1">
      <c r="A271" s="89"/>
      <c r="B271" s="89"/>
      <c r="C271" s="462" t="s">
        <v>900</v>
      </c>
      <c r="D271" s="462"/>
      <c r="E271" s="89"/>
      <c r="F271" s="89"/>
      <c r="G271" s="380">
        <v>6500</v>
      </c>
      <c r="H271" s="381" t="s">
        <v>508</v>
      </c>
    </row>
    <row r="272" spans="1:8" s="80" customFormat="1" outlineLevel="1">
      <c r="A272" s="89"/>
      <c r="B272" s="89"/>
      <c r="C272" s="462" t="s">
        <v>914</v>
      </c>
      <c r="D272" s="462"/>
      <c r="E272" s="89"/>
      <c r="F272" s="89"/>
      <c r="G272" s="380">
        <v>139600</v>
      </c>
      <c r="H272" s="381" t="s">
        <v>508</v>
      </c>
    </row>
    <row r="273" spans="1:8" s="80" customFormat="1" outlineLevel="1">
      <c r="A273" s="107"/>
      <c r="B273" s="89"/>
      <c r="C273" s="462" t="s">
        <v>915</v>
      </c>
      <c r="D273" s="462"/>
      <c r="E273" s="89"/>
      <c r="F273" s="89"/>
      <c r="G273" s="380">
        <v>340300</v>
      </c>
      <c r="H273" s="381" t="s">
        <v>508</v>
      </c>
    </row>
    <row r="274" spans="1:8" s="80" customFormat="1" outlineLevel="1">
      <c r="A274" s="107"/>
      <c r="B274" s="89"/>
      <c r="C274" s="18"/>
      <c r="D274" s="18"/>
      <c r="E274" s="89"/>
      <c r="F274" s="89"/>
      <c r="G274" s="380"/>
      <c r="H274" s="381"/>
    </row>
    <row r="275" spans="1:8" s="80" customFormat="1" outlineLevel="1">
      <c r="A275" s="107"/>
      <c r="B275" s="89"/>
      <c r="C275" s="18"/>
      <c r="D275" s="18"/>
      <c r="E275" s="89"/>
      <c r="F275" s="89"/>
      <c r="G275" s="380"/>
      <c r="H275" s="381"/>
    </row>
    <row r="276" spans="1:8" s="80" customFormat="1" outlineLevel="1">
      <c r="A276" s="107"/>
      <c r="B276" s="89"/>
      <c r="C276" s="18"/>
      <c r="D276" s="18"/>
      <c r="E276" s="89"/>
      <c r="F276" s="89"/>
      <c r="G276" s="380"/>
      <c r="H276" s="381"/>
    </row>
    <row r="277" spans="1:8" s="80" customFormat="1" outlineLevel="1">
      <c r="A277" s="107"/>
      <c r="B277" s="89"/>
      <c r="C277" s="18"/>
      <c r="D277" s="18"/>
      <c r="E277" s="89"/>
      <c r="F277" s="89"/>
      <c r="G277" s="380"/>
      <c r="H277" s="381"/>
    </row>
    <row r="278" spans="1:8" s="80" customFormat="1" outlineLevel="1">
      <c r="A278" s="107"/>
      <c r="B278" s="89"/>
      <c r="C278" s="18"/>
      <c r="D278" s="18"/>
      <c r="E278" s="89"/>
      <c r="F278" s="89"/>
      <c r="G278" s="380"/>
      <c r="H278" s="381"/>
    </row>
    <row r="279" spans="1:8" s="80" customFormat="1" outlineLevel="1">
      <c r="A279" s="107"/>
      <c r="B279" s="89"/>
      <c r="C279" s="18"/>
      <c r="D279" s="18"/>
      <c r="E279" s="89"/>
      <c r="F279" s="89"/>
      <c r="G279" s="380"/>
      <c r="H279" s="381"/>
    </row>
    <row r="280" spans="1:8" s="80" customFormat="1" outlineLevel="1">
      <c r="A280" s="107"/>
      <c r="B280" s="89"/>
      <c r="C280" s="18"/>
      <c r="D280" s="18"/>
      <c r="E280" s="89"/>
      <c r="F280" s="89"/>
      <c r="G280" s="380"/>
      <c r="H280" s="381"/>
    </row>
    <row r="281" spans="1:8" s="80" customFormat="1" outlineLevel="1">
      <c r="A281" s="107"/>
      <c r="B281" s="89"/>
      <c r="C281" s="18"/>
      <c r="D281" s="18"/>
      <c r="E281" s="89"/>
      <c r="F281" s="89"/>
      <c r="G281" s="380"/>
      <c r="H281" s="381"/>
    </row>
    <row r="282" spans="1:8" s="80" customFormat="1" outlineLevel="1">
      <c r="A282" s="107"/>
      <c r="B282" s="89"/>
      <c r="C282" s="18"/>
      <c r="D282" s="18"/>
      <c r="E282" s="89"/>
      <c r="F282" s="89"/>
      <c r="G282" s="380"/>
      <c r="H282" s="381"/>
    </row>
    <row r="283" spans="1:8" s="80" customFormat="1" outlineLevel="1">
      <c r="A283" s="107"/>
      <c r="B283" s="89"/>
      <c r="C283" s="18"/>
      <c r="D283" s="18"/>
      <c r="E283" s="89"/>
      <c r="F283" s="89"/>
      <c r="G283" s="380"/>
      <c r="H283" s="381"/>
    </row>
    <row r="284" spans="1:8" s="80" customFormat="1" outlineLevel="1">
      <c r="A284" s="107"/>
      <c r="B284" s="89"/>
      <c r="C284" s="18"/>
      <c r="D284" s="18"/>
      <c r="E284" s="89"/>
      <c r="F284" s="89"/>
      <c r="G284" s="380"/>
      <c r="H284" s="381"/>
    </row>
    <row r="285" spans="1:8" s="80" customFormat="1" outlineLevel="1">
      <c r="A285" s="107"/>
      <c r="B285" s="89"/>
      <c r="C285" s="18"/>
      <c r="D285" s="18"/>
      <c r="E285" s="89"/>
      <c r="F285" s="89"/>
      <c r="G285" s="380"/>
      <c r="H285" s="381"/>
    </row>
    <row r="286" spans="1:8" s="80" customFormat="1" outlineLevel="1">
      <c r="A286" s="107"/>
      <c r="B286" s="89"/>
      <c r="C286" s="18"/>
      <c r="D286" s="18"/>
      <c r="E286" s="89"/>
      <c r="F286" s="89"/>
      <c r="G286" s="380"/>
      <c r="H286" s="381"/>
    </row>
    <row r="287" spans="1:8" s="80" customFormat="1" outlineLevel="1">
      <c r="A287" s="107"/>
      <c r="B287" s="89"/>
      <c r="C287" s="18"/>
      <c r="D287" s="18"/>
      <c r="E287" s="89"/>
      <c r="F287" s="89"/>
      <c r="G287" s="380"/>
      <c r="H287" s="381"/>
    </row>
    <row r="288" spans="1:8" s="80" customFormat="1" outlineLevel="1">
      <c r="A288" s="107"/>
      <c r="B288" s="89"/>
      <c r="C288" s="18"/>
      <c r="D288" s="18"/>
      <c r="E288" s="89"/>
      <c r="F288" s="89"/>
      <c r="G288" s="380"/>
      <c r="H288" s="381"/>
    </row>
    <row r="289" spans="1:8" s="80" customFormat="1" outlineLevel="1">
      <c r="A289" s="107"/>
      <c r="B289" s="89"/>
      <c r="C289" s="18"/>
      <c r="D289" s="18"/>
      <c r="E289" s="89"/>
      <c r="F289" s="89"/>
      <c r="G289" s="380"/>
      <c r="H289" s="381"/>
    </row>
    <row r="290" spans="1:8" s="80" customFormat="1" outlineLevel="1">
      <c r="A290" s="107"/>
      <c r="B290" s="89"/>
      <c r="C290" s="18"/>
      <c r="D290" s="18"/>
      <c r="E290" s="89"/>
      <c r="F290" s="89"/>
      <c r="G290" s="380"/>
      <c r="H290" s="381"/>
    </row>
    <row r="291" spans="1:8" s="80" customFormat="1" outlineLevel="1">
      <c r="A291" s="107"/>
      <c r="B291" s="89"/>
      <c r="C291" s="18"/>
      <c r="D291" s="18"/>
      <c r="E291" s="89"/>
      <c r="F291" s="89"/>
      <c r="G291" s="380"/>
      <c r="H291" s="381"/>
    </row>
    <row r="292" spans="1:8" s="80" customFormat="1" outlineLevel="1">
      <c r="A292" s="107"/>
      <c r="B292" s="89"/>
      <c r="C292" s="18"/>
      <c r="D292" s="18"/>
      <c r="E292" s="89"/>
      <c r="F292" s="89"/>
      <c r="G292" s="380"/>
      <c r="H292" s="381"/>
    </row>
    <row r="293" spans="1:8" s="80" customFormat="1" outlineLevel="1">
      <c r="A293" s="107"/>
      <c r="B293" s="89"/>
      <c r="C293" s="18"/>
      <c r="D293" s="18"/>
      <c r="E293" s="89"/>
      <c r="F293" s="89"/>
      <c r="G293" s="380"/>
      <c r="H293" s="381"/>
    </row>
    <row r="294" spans="1:8" s="80" customFormat="1" outlineLevel="1">
      <c r="A294" s="107"/>
      <c r="B294" s="89"/>
      <c r="C294" s="18"/>
      <c r="D294" s="18"/>
      <c r="E294" s="89"/>
      <c r="F294" s="89"/>
      <c r="G294" s="380"/>
      <c r="H294" s="381"/>
    </row>
    <row r="295" spans="1:8" s="80" customFormat="1" outlineLevel="1">
      <c r="A295" s="107"/>
      <c r="B295" s="89"/>
      <c r="C295" s="18"/>
      <c r="D295" s="18"/>
      <c r="E295" s="89"/>
      <c r="F295" s="89"/>
      <c r="G295" s="380"/>
      <c r="H295" s="381"/>
    </row>
    <row r="296" spans="1:8" s="80" customFormat="1" outlineLevel="1">
      <c r="A296" s="107"/>
      <c r="B296" s="89"/>
      <c r="C296" s="18"/>
      <c r="D296" s="18"/>
      <c r="E296" s="89"/>
      <c r="F296" s="89"/>
      <c r="G296" s="380"/>
      <c r="H296" s="381"/>
    </row>
    <row r="297" spans="1:8" s="80" customFormat="1" outlineLevel="1">
      <c r="A297" s="107"/>
      <c r="B297" s="89"/>
      <c r="C297" s="18"/>
      <c r="D297" s="18"/>
      <c r="E297" s="89"/>
      <c r="F297" s="89"/>
      <c r="G297" s="380"/>
      <c r="H297" s="381"/>
    </row>
    <row r="298" spans="1:8" s="80" customFormat="1" outlineLevel="1">
      <c r="A298" s="107"/>
      <c r="B298" s="89"/>
      <c r="C298" s="18"/>
      <c r="D298" s="18"/>
      <c r="E298" s="89"/>
      <c r="F298" s="89"/>
      <c r="G298" s="380"/>
      <c r="H298" s="381"/>
    </row>
    <row r="299" spans="1:8" s="80" customFormat="1" outlineLevel="1">
      <c r="A299" s="107"/>
      <c r="B299" s="89"/>
      <c r="C299" s="18"/>
      <c r="D299" s="18"/>
      <c r="E299" s="89"/>
      <c r="F299" s="89"/>
      <c r="G299" s="380"/>
      <c r="H299" s="381"/>
    </row>
    <row r="300" spans="1:8" s="80" customFormat="1" outlineLevel="1">
      <c r="A300" s="107"/>
      <c r="B300" s="89"/>
      <c r="C300" s="18"/>
      <c r="D300" s="18"/>
      <c r="E300" s="89"/>
      <c r="F300" s="89"/>
      <c r="G300" s="380"/>
      <c r="H300" s="381"/>
    </row>
    <row r="301" spans="1:8" s="80" customFormat="1" outlineLevel="1">
      <c r="A301" s="107"/>
      <c r="B301" s="89"/>
      <c r="C301" s="18"/>
      <c r="D301" s="18"/>
      <c r="E301" s="89"/>
      <c r="F301" s="89"/>
      <c r="G301" s="380"/>
      <c r="H301" s="381"/>
    </row>
    <row r="302" spans="1:8" s="80" customFormat="1" outlineLevel="1">
      <c r="A302" s="107"/>
      <c r="B302" s="89"/>
      <c r="C302" s="124"/>
      <c r="D302" s="178"/>
      <c r="E302" s="89"/>
      <c r="F302" s="89"/>
      <c r="G302" s="174"/>
      <c r="H302" s="373"/>
    </row>
    <row r="303" spans="1:8" s="80" customFormat="1" outlineLevel="1">
      <c r="A303" s="107"/>
      <c r="B303" s="123" t="s">
        <v>821</v>
      </c>
      <c r="C303" s="107"/>
      <c r="D303" s="107"/>
      <c r="E303" s="107"/>
      <c r="F303" s="499">
        <f>SUM(E304,E324,E316)</f>
        <v>7914150</v>
      </c>
      <c r="G303" s="499"/>
      <c r="H303" s="371" t="s">
        <v>508</v>
      </c>
    </row>
    <row r="304" spans="1:8" s="80" customFormat="1" outlineLevel="1">
      <c r="A304" s="89"/>
      <c r="B304" s="107" t="s">
        <v>899</v>
      </c>
      <c r="C304" s="107"/>
      <c r="D304" s="107"/>
      <c r="E304" s="494">
        <f>SUM(E305,E313)</f>
        <v>4686100</v>
      </c>
      <c r="F304" s="494"/>
      <c r="G304" s="103" t="s">
        <v>508</v>
      </c>
      <c r="H304" s="103"/>
    </row>
    <row r="305" spans="1:8" s="80" customFormat="1" outlineLevel="1">
      <c r="A305" s="89"/>
      <c r="B305" s="175" t="s">
        <v>1370</v>
      </c>
      <c r="C305" s="175"/>
      <c r="D305" s="175"/>
      <c r="E305" s="493">
        <f>SUM(E306,E310)</f>
        <v>4642900</v>
      </c>
      <c r="F305" s="493"/>
      <c r="G305" s="370" t="s">
        <v>508</v>
      </c>
      <c r="H305" s="370"/>
    </row>
    <row r="306" spans="1:8" s="107" customFormat="1">
      <c r="A306" s="89"/>
      <c r="B306" s="175" t="s">
        <v>1371</v>
      </c>
      <c r="C306" s="175"/>
      <c r="D306" s="175"/>
      <c r="E306" s="493">
        <f>SUM(G307:G309)</f>
        <v>3463100</v>
      </c>
      <c r="F306" s="493"/>
      <c r="G306" s="370" t="s">
        <v>508</v>
      </c>
      <c r="H306" s="370"/>
    </row>
    <row r="307" spans="1:8" s="107" customFormat="1">
      <c r="A307" s="89"/>
      <c r="B307" s="89"/>
      <c r="C307" s="462" t="s">
        <v>1434</v>
      </c>
      <c r="D307" s="462"/>
      <c r="E307" s="89"/>
      <c r="F307" s="89"/>
      <c r="G307" s="380">
        <v>3219000</v>
      </c>
      <c r="H307" s="381" t="s">
        <v>508</v>
      </c>
    </row>
    <row r="308" spans="1:8" s="107" customFormat="1">
      <c r="A308" s="89"/>
      <c r="B308" s="89"/>
      <c r="C308" s="462" t="s">
        <v>1435</v>
      </c>
      <c r="D308" s="462"/>
      <c r="E308" s="89"/>
      <c r="F308" s="89"/>
      <c r="G308" s="380">
        <v>186000</v>
      </c>
      <c r="H308" s="381" t="s">
        <v>508</v>
      </c>
    </row>
    <row r="309" spans="1:8" s="80" customFormat="1" outlineLevel="1">
      <c r="A309" s="89"/>
      <c r="B309" s="89"/>
      <c r="C309" s="462" t="s">
        <v>1436</v>
      </c>
      <c r="D309" s="462"/>
      <c r="E309" s="89"/>
      <c r="F309" s="89"/>
      <c r="G309" s="380">
        <v>58100</v>
      </c>
      <c r="H309" s="381" t="s">
        <v>508</v>
      </c>
    </row>
    <row r="310" spans="1:8" s="80" customFormat="1" outlineLevel="1">
      <c r="A310" s="89"/>
      <c r="B310" s="175" t="s">
        <v>1381</v>
      </c>
      <c r="C310" s="175"/>
      <c r="D310" s="175"/>
      <c r="E310" s="493">
        <v>1179800</v>
      </c>
      <c r="F310" s="493"/>
      <c r="G310" s="370" t="s">
        <v>508</v>
      </c>
      <c r="H310" s="370"/>
    </row>
    <row r="311" spans="1:8" s="80" customFormat="1" outlineLevel="1">
      <c r="A311" s="89"/>
      <c r="B311" s="175"/>
      <c r="C311" s="498" t="s">
        <v>1437</v>
      </c>
      <c r="D311" s="498"/>
      <c r="E311" s="169"/>
      <c r="F311" s="169"/>
      <c r="G311" s="370"/>
      <c r="H311" s="370"/>
    </row>
    <row r="312" spans="1:8" s="80" customFormat="1" ht="24" customHeight="1" outlineLevel="1">
      <c r="A312" s="89"/>
      <c r="B312" s="89"/>
      <c r="C312" s="462" t="s">
        <v>1438</v>
      </c>
      <c r="D312" s="462"/>
      <c r="E312" s="462"/>
      <c r="F312" s="89"/>
      <c r="G312" s="174"/>
      <c r="H312" s="373"/>
    </row>
    <row r="313" spans="1:8" s="80" customFormat="1" outlineLevel="1">
      <c r="A313" s="89"/>
      <c r="B313" s="175" t="s">
        <v>1374</v>
      </c>
      <c r="C313" s="175"/>
      <c r="D313" s="175"/>
      <c r="E313" s="493">
        <f>SUM(G314:G314)</f>
        <v>43200</v>
      </c>
      <c r="F313" s="493"/>
      <c r="G313" s="370" t="s">
        <v>508</v>
      </c>
      <c r="H313" s="370"/>
    </row>
    <row r="314" spans="1:8" s="80" customFormat="1" outlineLevel="1">
      <c r="A314" s="89"/>
      <c r="B314" s="462" t="s">
        <v>1387</v>
      </c>
      <c r="C314" s="462"/>
      <c r="D314" s="462"/>
      <c r="E314" s="89"/>
      <c r="F314" s="89"/>
      <c r="G314" s="380">
        <v>43200</v>
      </c>
      <c r="H314" s="381" t="s">
        <v>508</v>
      </c>
    </row>
    <row r="315" spans="1:8" s="80" customFormat="1" outlineLevel="1">
      <c r="A315" s="107"/>
      <c r="B315" s="89"/>
      <c r="C315" s="124"/>
      <c r="D315" s="178"/>
      <c r="E315" s="89"/>
      <c r="F315" s="89"/>
      <c r="G315" s="174"/>
      <c r="H315" s="373"/>
    </row>
    <row r="316" spans="1:8" s="80" customFormat="1" outlineLevel="1">
      <c r="A316" s="89"/>
      <c r="B316" s="107" t="s">
        <v>901</v>
      </c>
      <c r="C316" s="107"/>
      <c r="D316" s="107"/>
      <c r="E316" s="494">
        <f>G321+G322</f>
        <v>3004950</v>
      </c>
      <c r="F316" s="494"/>
      <c r="G316" s="103" t="s">
        <v>508</v>
      </c>
      <c r="H316" s="103"/>
    </row>
    <row r="317" spans="1:8" s="80" customFormat="1" outlineLevel="1">
      <c r="A317" s="89"/>
      <c r="B317" s="175" t="s">
        <v>1375</v>
      </c>
      <c r="C317" s="175"/>
      <c r="D317" s="175"/>
      <c r="E317" s="493">
        <f>E316</f>
        <v>3004950</v>
      </c>
      <c r="F317" s="493"/>
      <c r="G317" s="370" t="s">
        <v>508</v>
      </c>
      <c r="H317" s="370"/>
    </row>
    <row r="318" spans="1:8" s="75" customFormat="1" outlineLevel="1">
      <c r="A318" s="124"/>
      <c r="B318" s="175" t="s">
        <v>1376</v>
      </c>
      <c r="C318" s="175"/>
      <c r="D318" s="175"/>
      <c r="E318" s="493">
        <f>E316</f>
        <v>3004950</v>
      </c>
      <c r="F318" s="493"/>
      <c r="G318" s="370" t="s">
        <v>508</v>
      </c>
      <c r="H318" s="370"/>
    </row>
    <row r="319" spans="1:8" s="80" customFormat="1" outlineLevel="1">
      <c r="A319" s="89"/>
      <c r="B319" s="124"/>
      <c r="C319" s="124" t="s">
        <v>916</v>
      </c>
      <c r="D319" s="18" t="s">
        <v>1506</v>
      </c>
      <c r="E319" s="124"/>
      <c r="F319" s="124"/>
      <c r="G319" s="179"/>
      <c r="H319" s="5"/>
    </row>
    <row r="320" spans="1:8" s="80" customFormat="1" outlineLevel="1">
      <c r="A320" s="89"/>
      <c r="B320" s="124"/>
      <c r="C320" s="124"/>
      <c r="D320" s="18" t="s">
        <v>1508</v>
      </c>
      <c r="E320" s="124"/>
      <c r="F320" s="124"/>
      <c r="G320" s="179"/>
      <c r="H320" s="5"/>
    </row>
    <row r="321" spans="1:8" s="80" customFormat="1" ht="24.75" customHeight="1" outlineLevel="1">
      <c r="A321" s="89"/>
      <c r="B321" s="124"/>
      <c r="C321" s="124"/>
      <c r="D321" s="462" t="s">
        <v>1509</v>
      </c>
      <c r="E321" s="462"/>
      <c r="F321" s="462"/>
      <c r="G321" s="179">
        <v>2700000</v>
      </c>
      <c r="H321" s="5" t="s">
        <v>508</v>
      </c>
    </row>
    <row r="322" spans="1:8" s="107" customFormat="1">
      <c r="A322" s="135"/>
      <c r="B322" s="123"/>
      <c r="C322" s="77" t="s">
        <v>1498</v>
      </c>
      <c r="D322" s="440" t="s">
        <v>1507</v>
      </c>
      <c r="E322" s="440"/>
      <c r="F322" s="141"/>
      <c r="G322" s="179">
        <v>304950</v>
      </c>
      <c r="H322" s="5" t="s">
        <v>508</v>
      </c>
    </row>
    <row r="323" spans="1:8" s="80" customFormat="1" outlineLevel="1">
      <c r="A323" s="107"/>
      <c r="B323" s="89"/>
      <c r="C323" s="124"/>
      <c r="D323" s="178"/>
      <c r="E323" s="89"/>
      <c r="F323" s="89"/>
      <c r="G323" s="174"/>
      <c r="H323" s="373"/>
    </row>
    <row r="324" spans="1:8" s="75" customFormat="1" outlineLevel="1">
      <c r="A324" s="124"/>
      <c r="B324" s="107" t="s">
        <v>1174</v>
      </c>
      <c r="C324" s="107"/>
      <c r="D324" s="107"/>
      <c r="E324" s="494">
        <f>SUM(G326:G327)</f>
        <v>223100</v>
      </c>
      <c r="F324" s="494"/>
      <c r="G324" s="103" t="s">
        <v>508</v>
      </c>
      <c r="H324" s="103"/>
    </row>
    <row r="325" spans="1:8" s="107" customFormat="1" ht="22.5" customHeight="1">
      <c r="A325" s="89"/>
      <c r="B325" s="124"/>
      <c r="C325" s="124" t="s">
        <v>908</v>
      </c>
      <c r="D325" s="462" t="s">
        <v>1239</v>
      </c>
      <c r="E325" s="462"/>
      <c r="F325" s="124"/>
    </row>
    <row r="326" spans="1:8" s="107" customFormat="1">
      <c r="A326" s="89"/>
      <c r="B326" s="124"/>
      <c r="C326" s="124"/>
      <c r="D326" s="18" t="s">
        <v>1240</v>
      </c>
      <c r="E326" s="124"/>
      <c r="F326" s="124"/>
      <c r="G326" s="179">
        <v>50000</v>
      </c>
      <c r="H326" s="5" t="s">
        <v>508</v>
      </c>
    </row>
    <row r="327" spans="1:8" s="107" customFormat="1" ht="22.5" customHeight="1">
      <c r="A327" s="89"/>
      <c r="B327" s="89"/>
      <c r="C327" s="124" t="s">
        <v>917</v>
      </c>
      <c r="D327" s="462" t="s">
        <v>1241</v>
      </c>
      <c r="E327" s="462"/>
      <c r="F327" s="89"/>
      <c r="G327" s="179">
        <v>173100</v>
      </c>
      <c r="H327" s="5" t="s">
        <v>508</v>
      </c>
    </row>
    <row r="328" spans="1:8" s="107" customFormat="1" ht="22.5" customHeight="1">
      <c r="A328" s="89"/>
      <c r="B328" s="89"/>
      <c r="C328" s="124"/>
      <c r="D328" s="178"/>
      <c r="E328" s="89"/>
      <c r="F328" s="89"/>
      <c r="G328" s="179"/>
      <c r="H328" s="5"/>
    </row>
    <row r="329" spans="1:8" s="107" customFormat="1" ht="22.5" customHeight="1">
      <c r="A329" s="89"/>
      <c r="B329" s="89"/>
      <c r="C329" s="124"/>
      <c r="D329" s="178"/>
      <c r="E329" s="89"/>
      <c r="F329" s="89"/>
      <c r="G329" s="179"/>
      <c r="H329" s="5"/>
    </row>
    <row r="330" spans="1:8" s="107" customFormat="1" ht="22.5" customHeight="1">
      <c r="A330" s="89"/>
      <c r="B330" s="89"/>
      <c r="C330" s="124"/>
      <c r="D330" s="178"/>
      <c r="E330" s="89"/>
      <c r="F330" s="89"/>
      <c r="G330" s="179"/>
      <c r="H330" s="5"/>
    </row>
    <row r="331" spans="1:8" s="107" customFormat="1" ht="22.5" customHeight="1">
      <c r="A331" s="89"/>
      <c r="B331" s="89"/>
      <c r="C331" s="124"/>
      <c r="D331" s="178"/>
      <c r="E331" s="89"/>
      <c r="F331" s="89"/>
      <c r="G331" s="179"/>
      <c r="H331" s="5"/>
    </row>
    <row r="332" spans="1:8" s="107" customFormat="1" ht="22.5" customHeight="1">
      <c r="A332" s="89"/>
      <c r="B332" s="89"/>
      <c r="C332" s="124"/>
      <c r="D332" s="178"/>
      <c r="E332" s="89"/>
      <c r="F332" s="89"/>
      <c r="G332" s="179"/>
      <c r="H332" s="5"/>
    </row>
    <row r="333" spans="1:8" s="107" customFormat="1" ht="22.5" customHeight="1">
      <c r="A333" s="89"/>
      <c r="B333" s="89"/>
      <c r="C333" s="124"/>
      <c r="D333" s="178"/>
      <c r="E333" s="89"/>
      <c r="F333" s="89"/>
      <c r="G333" s="179"/>
      <c r="H333" s="5"/>
    </row>
    <row r="334" spans="1:8" s="107" customFormat="1" ht="22.5" customHeight="1">
      <c r="A334" s="89"/>
      <c r="B334" s="89"/>
      <c r="C334" s="124"/>
      <c r="D334" s="178"/>
      <c r="E334" s="89"/>
      <c r="F334" s="89"/>
      <c r="G334" s="179"/>
      <c r="H334" s="5"/>
    </row>
    <row r="335" spans="1:8" s="107" customFormat="1" ht="22.5" customHeight="1">
      <c r="A335" s="89"/>
      <c r="B335" s="89"/>
      <c r="C335" s="124"/>
      <c r="D335" s="178"/>
      <c r="E335" s="89"/>
      <c r="F335" s="89"/>
      <c r="G335" s="179"/>
      <c r="H335" s="5"/>
    </row>
    <row r="336" spans="1:8" s="107" customFormat="1" ht="22.5" customHeight="1">
      <c r="A336" s="89"/>
      <c r="B336" s="89"/>
      <c r="C336" s="124"/>
      <c r="D336" s="178"/>
      <c r="E336" s="89"/>
      <c r="F336" s="89"/>
      <c r="G336" s="179"/>
      <c r="H336" s="5"/>
    </row>
    <row r="337" spans="1:8" s="107" customFormat="1" ht="22.5" customHeight="1">
      <c r="A337" s="89"/>
      <c r="B337" s="89"/>
      <c r="C337" s="124"/>
      <c r="D337" s="178"/>
      <c r="E337" s="89"/>
      <c r="F337" s="89"/>
      <c r="G337" s="179"/>
      <c r="H337" s="5"/>
    </row>
    <row r="338" spans="1:8" s="107" customFormat="1" ht="22.5" customHeight="1">
      <c r="A338" s="89"/>
      <c r="B338" s="89"/>
      <c r="C338" s="124"/>
      <c r="D338" s="178"/>
      <c r="E338" s="89"/>
      <c r="F338" s="89"/>
      <c r="G338" s="179"/>
      <c r="H338" s="5"/>
    </row>
    <row r="339" spans="1:8" s="107" customFormat="1" ht="22.5" customHeight="1">
      <c r="A339" s="89"/>
      <c r="B339" s="89"/>
      <c r="C339" s="124"/>
      <c r="D339" s="178"/>
      <c r="E339" s="89"/>
      <c r="F339" s="89"/>
      <c r="G339" s="179"/>
      <c r="H339" s="5"/>
    </row>
    <row r="340" spans="1:8" s="107" customFormat="1" ht="22.5" customHeight="1">
      <c r="A340" s="89"/>
      <c r="B340" s="89"/>
      <c r="C340" s="124"/>
      <c r="D340" s="178"/>
      <c r="E340" s="89"/>
      <c r="F340" s="89"/>
      <c r="G340" s="179"/>
      <c r="H340" s="5"/>
    </row>
    <row r="341" spans="1:8" s="80" customFormat="1" outlineLevel="1">
      <c r="A341" s="107"/>
      <c r="B341" s="123" t="s">
        <v>822</v>
      </c>
      <c r="C341" s="107"/>
      <c r="D341" s="107"/>
      <c r="E341" s="107"/>
      <c r="F341" s="499">
        <f>SUM(E342)</f>
        <v>4632000</v>
      </c>
      <c r="G341" s="499"/>
      <c r="H341" s="371" t="s">
        <v>508</v>
      </c>
    </row>
    <row r="342" spans="1:8" s="80" customFormat="1" outlineLevel="1">
      <c r="A342" s="89"/>
      <c r="B342" s="107" t="s">
        <v>854</v>
      </c>
      <c r="C342" s="107"/>
      <c r="D342" s="107"/>
      <c r="E342" s="494">
        <f>SUM(E343,E354)</f>
        <v>4632000</v>
      </c>
      <c r="F342" s="494"/>
      <c r="G342" s="103" t="s">
        <v>508</v>
      </c>
      <c r="H342" s="103"/>
    </row>
    <row r="343" spans="1:8" s="80" customFormat="1" outlineLevel="1">
      <c r="A343" s="89"/>
      <c r="B343" s="175" t="s">
        <v>1347</v>
      </c>
      <c r="C343" s="175"/>
      <c r="D343" s="175"/>
      <c r="E343" s="493">
        <f>SUM(E344,E346,E350)</f>
        <v>4502400</v>
      </c>
      <c r="F343" s="493"/>
      <c r="G343" s="370" t="s">
        <v>508</v>
      </c>
      <c r="H343" s="370"/>
    </row>
    <row r="344" spans="1:8" s="107" customFormat="1">
      <c r="A344" s="89"/>
      <c r="B344" s="175" t="s">
        <v>1378</v>
      </c>
      <c r="C344" s="175"/>
      <c r="D344" s="175"/>
      <c r="E344" s="493">
        <f>SUM(G345:G345)</f>
        <v>1044300</v>
      </c>
      <c r="F344" s="493"/>
      <c r="G344" s="370" t="s">
        <v>508</v>
      </c>
      <c r="H344" s="370"/>
    </row>
    <row r="345" spans="1:8" s="111" customFormat="1" ht="22.5" customHeight="1">
      <c r="A345" s="89"/>
      <c r="B345" s="462" t="s">
        <v>1399</v>
      </c>
      <c r="C345" s="462"/>
      <c r="D345" s="462"/>
      <c r="E345" s="89"/>
      <c r="F345" s="89"/>
      <c r="G345" s="380">
        <v>1044300</v>
      </c>
      <c r="H345" s="381" t="s">
        <v>508</v>
      </c>
    </row>
    <row r="346" spans="1:8" s="80" customFormat="1" outlineLevel="1">
      <c r="A346" s="89"/>
      <c r="B346" s="175" t="s">
        <v>1379</v>
      </c>
      <c r="C346" s="175"/>
      <c r="D346" s="175"/>
      <c r="E346" s="493">
        <f>SUM(G347:G349)</f>
        <v>1087600</v>
      </c>
      <c r="F346" s="493"/>
      <c r="G346" s="370" t="s">
        <v>508</v>
      </c>
      <c r="H346" s="370"/>
    </row>
    <row r="347" spans="1:8" s="80" customFormat="1" ht="24" customHeight="1" outlineLevel="1">
      <c r="A347" s="89"/>
      <c r="B347" s="462" t="s">
        <v>1396</v>
      </c>
      <c r="C347" s="462"/>
      <c r="D347" s="462"/>
      <c r="E347" s="89"/>
      <c r="F347" s="89"/>
      <c r="G347" s="380">
        <v>212000</v>
      </c>
      <c r="H347" s="381" t="s">
        <v>508</v>
      </c>
    </row>
    <row r="348" spans="1:8" s="80" customFormat="1" ht="24" customHeight="1" outlineLevel="1">
      <c r="A348" s="89"/>
      <c r="B348" s="462" t="s">
        <v>1397</v>
      </c>
      <c r="C348" s="462"/>
      <c r="D348" s="462"/>
      <c r="E348" s="89"/>
      <c r="F348" s="89"/>
      <c r="G348" s="380">
        <v>19000</v>
      </c>
      <c r="H348" s="381" t="s">
        <v>508</v>
      </c>
    </row>
    <row r="349" spans="1:8" s="111" customFormat="1" ht="22.5" customHeight="1">
      <c r="A349" s="89"/>
      <c r="B349" s="462" t="s">
        <v>1439</v>
      </c>
      <c r="C349" s="462"/>
      <c r="D349" s="462"/>
      <c r="E349" s="89"/>
      <c r="F349" s="89"/>
      <c r="G349" s="380">
        <v>856600</v>
      </c>
      <c r="H349" s="381" t="s">
        <v>508</v>
      </c>
    </row>
    <row r="350" spans="1:8" s="80" customFormat="1" outlineLevel="1">
      <c r="A350" s="89"/>
      <c r="B350" s="175" t="s">
        <v>1380</v>
      </c>
      <c r="C350" s="175"/>
      <c r="D350" s="175"/>
      <c r="E350" s="493">
        <v>2370500</v>
      </c>
      <c r="F350" s="493"/>
      <c r="G350" s="370" t="s">
        <v>508</v>
      </c>
      <c r="H350" s="370"/>
    </row>
    <row r="351" spans="1:8" s="80" customFormat="1" outlineLevel="1">
      <c r="A351" s="89"/>
      <c r="B351" s="498" t="s">
        <v>1440</v>
      </c>
      <c r="C351" s="498"/>
      <c r="D351" s="498"/>
      <c r="E351" s="498"/>
      <c r="F351" s="169"/>
      <c r="G351" s="370"/>
      <c r="H351" s="370"/>
    </row>
    <row r="352" spans="1:8" s="80" customFormat="1" outlineLevel="1">
      <c r="A352" s="89"/>
      <c r="B352" s="436" t="s">
        <v>1441</v>
      </c>
      <c r="C352" s="436"/>
      <c r="D352" s="436"/>
      <c r="E352" s="89"/>
      <c r="F352" s="89"/>
      <c r="G352" s="174"/>
      <c r="H352" s="373"/>
    </row>
    <row r="353" spans="1:8" s="80" customFormat="1" outlineLevel="1">
      <c r="A353" s="89"/>
      <c r="B353" s="436" t="s">
        <v>1442</v>
      </c>
      <c r="C353" s="436"/>
      <c r="D353" s="436"/>
      <c r="E353" s="89"/>
      <c r="F353" s="89"/>
      <c r="G353" s="174"/>
      <c r="H353" s="373"/>
    </row>
    <row r="354" spans="1:8" s="80" customFormat="1" outlineLevel="1">
      <c r="A354" s="89"/>
      <c r="B354" s="175" t="s">
        <v>1348</v>
      </c>
      <c r="C354" s="175"/>
      <c r="D354" s="175"/>
      <c r="E354" s="493">
        <f>SUM(G355:G356)</f>
        <v>129600</v>
      </c>
      <c r="F354" s="493"/>
      <c r="G354" s="370" t="s">
        <v>508</v>
      </c>
      <c r="H354" s="370"/>
    </row>
    <row r="355" spans="1:8" s="80" customFormat="1" ht="24" customHeight="1" outlineLevel="1">
      <c r="A355" s="89"/>
      <c r="B355" s="462" t="s">
        <v>1388</v>
      </c>
      <c r="C355" s="462"/>
      <c r="D355" s="462"/>
      <c r="E355" s="89"/>
      <c r="F355" s="89"/>
      <c r="G355" s="380">
        <v>114000</v>
      </c>
      <c r="H355" s="381" t="s">
        <v>508</v>
      </c>
    </row>
    <row r="356" spans="1:8" s="107" customFormat="1" ht="24" customHeight="1">
      <c r="A356" s="89"/>
      <c r="B356" s="462" t="s">
        <v>1389</v>
      </c>
      <c r="C356" s="462"/>
      <c r="D356" s="462"/>
      <c r="E356" s="89"/>
      <c r="F356" s="89"/>
      <c r="G356" s="380">
        <v>15600</v>
      </c>
      <c r="H356" s="381" t="s">
        <v>508</v>
      </c>
    </row>
    <row r="357" spans="1:8" s="107" customFormat="1">
      <c r="A357" s="89"/>
      <c r="B357" s="89"/>
      <c r="C357" s="18"/>
      <c r="D357" s="18"/>
      <c r="E357" s="89"/>
      <c r="F357" s="89"/>
      <c r="G357" s="380"/>
      <c r="H357" s="381"/>
    </row>
    <row r="358" spans="1:8" s="107" customFormat="1">
      <c r="A358" s="89"/>
      <c r="B358" s="89"/>
      <c r="C358" s="18"/>
      <c r="D358" s="18"/>
      <c r="E358" s="89"/>
      <c r="F358" s="89"/>
      <c r="G358" s="380"/>
      <c r="H358" s="381"/>
    </row>
    <row r="359" spans="1:8" s="107" customFormat="1">
      <c r="A359" s="89"/>
      <c r="B359" s="89"/>
      <c r="C359" s="18"/>
      <c r="D359" s="18"/>
      <c r="E359" s="89"/>
      <c r="F359" s="89"/>
      <c r="G359" s="380"/>
      <c r="H359" s="381"/>
    </row>
    <row r="360" spans="1:8" s="107" customFormat="1">
      <c r="A360" s="89"/>
      <c r="B360" s="89"/>
      <c r="C360" s="18"/>
      <c r="D360" s="18"/>
      <c r="E360" s="89"/>
      <c r="F360" s="89"/>
      <c r="G360" s="380"/>
      <c r="H360" s="381"/>
    </row>
    <row r="361" spans="1:8" s="107" customFormat="1">
      <c r="A361" s="89"/>
      <c r="B361" s="89"/>
      <c r="C361" s="18"/>
      <c r="D361" s="18"/>
      <c r="E361" s="89"/>
      <c r="F361" s="89"/>
      <c r="G361" s="380"/>
      <c r="H361" s="381"/>
    </row>
    <row r="362" spans="1:8" s="107" customFormat="1">
      <c r="A362" s="89"/>
      <c r="B362" s="89"/>
      <c r="C362" s="18"/>
      <c r="D362" s="18"/>
      <c r="E362" s="89"/>
      <c r="F362" s="89"/>
      <c r="G362" s="380"/>
      <c r="H362" s="381"/>
    </row>
    <row r="363" spans="1:8" s="107" customFormat="1">
      <c r="A363" s="89"/>
      <c r="B363" s="89"/>
      <c r="C363" s="18"/>
      <c r="D363" s="18"/>
      <c r="E363" s="89"/>
      <c r="F363" s="89"/>
      <c r="G363" s="380"/>
      <c r="H363" s="381"/>
    </row>
    <row r="364" spans="1:8" s="107" customFormat="1">
      <c r="A364" s="89"/>
      <c r="B364" s="89"/>
      <c r="C364" s="18"/>
      <c r="D364" s="18"/>
      <c r="E364" s="89"/>
      <c r="F364" s="89"/>
      <c r="G364" s="380"/>
      <c r="H364" s="381"/>
    </row>
    <row r="365" spans="1:8" s="107" customFormat="1">
      <c r="A365" s="89"/>
      <c r="B365" s="89"/>
      <c r="C365" s="18"/>
      <c r="D365" s="18"/>
      <c r="E365" s="89"/>
      <c r="F365" s="89"/>
      <c r="G365" s="380"/>
      <c r="H365" s="381"/>
    </row>
    <row r="366" spans="1:8" s="107" customFormat="1">
      <c r="A366" s="89"/>
      <c r="B366" s="89"/>
      <c r="C366" s="18"/>
      <c r="D366" s="18"/>
      <c r="E366" s="89"/>
      <c r="F366" s="89"/>
      <c r="G366" s="380"/>
      <c r="H366" s="381"/>
    </row>
    <row r="367" spans="1:8" s="107" customFormat="1">
      <c r="A367" s="89"/>
      <c r="B367" s="89"/>
      <c r="C367" s="18"/>
      <c r="D367" s="18"/>
      <c r="E367" s="89"/>
      <c r="F367" s="89"/>
      <c r="G367" s="380"/>
      <c r="H367" s="381"/>
    </row>
    <row r="368" spans="1:8" s="107" customFormat="1">
      <c r="A368" s="89"/>
      <c r="B368" s="89"/>
      <c r="C368" s="18"/>
      <c r="D368" s="18"/>
      <c r="E368" s="89"/>
      <c r="F368" s="89"/>
      <c r="G368" s="380"/>
      <c r="H368" s="381"/>
    </row>
    <row r="369" spans="1:8" s="107" customFormat="1">
      <c r="A369" s="89"/>
      <c r="B369" s="89"/>
      <c r="C369" s="18"/>
      <c r="D369" s="18"/>
      <c r="E369" s="89"/>
      <c r="F369" s="89"/>
      <c r="G369" s="380"/>
      <c r="H369" s="381"/>
    </row>
    <row r="370" spans="1:8" s="107" customFormat="1">
      <c r="A370" s="89"/>
      <c r="B370" s="89"/>
      <c r="C370" s="18"/>
      <c r="D370" s="18"/>
      <c r="E370" s="89"/>
      <c r="F370" s="89"/>
      <c r="G370" s="380"/>
      <c r="H370" s="381"/>
    </row>
    <row r="371" spans="1:8" s="107" customFormat="1">
      <c r="A371" s="89"/>
      <c r="B371" s="89"/>
      <c r="C371" s="18"/>
      <c r="D371" s="18"/>
      <c r="E371" s="89"/>
      <c r="F371" s="89"/>
      <c r="G371" s="380"/>
      <c r="H371" s="381"/>
    </row>
    <row r="372" spans="1:8" s="107" customFormat="1">
      <c r="A372" s="89"/>
      <c r="B372" s="89"/>
      <c r="C372" s="18"/>
      <c r="D372" s="18"/>
      <c r="E372" s="89"/>
      <c r="F372" s="89"/>
      <c r="G372" s="380"/>
      <c r="H372" s="381"/>
    </row>
    <row r="373" spans="1:8" s="107" customFormat="1">
      <c r="A373" s="89"/>
      <c r="B373" s="89"/>
      <c r="C373" s="18"/>
      <c r="D373" s="18"/>
      <c r="E373" s="89"/>
      <c r="F373" s="89"/>
      <c r="G373" s="380"/>
      <c r="H373" s="381"/>
    </row>
    <row r="374" spans="1:8" s="107" customFormat="1">
      <c r="A374" s="89"/>
      <c r="B374" s="89"/>
      <c r="C374" s="18"/>
      <c r="D374" s="18"/>
      <c r="E374" s="89"/>
      <c r="F374" s="89"/>
      <c r="G374" s="380"/>
      <c r="H374" s="381"/>
    </row>
    <row r="375" spans="1:8" s="107" customFormat="1">
      <c r="A375" s="89"/>
      <c r="B375" s="89"/>
      <c r="C375" s="18"/>
      <c r="D375" s="18"/>
      <c r="E375" s="89"/>
      <c r="F375" s="89"/>
      <c r="G375" s="380"/>
      <c r="H375" s="381"/>
    </row>
    <row r="376" spans="1:8" s="107" customFormat="1">
      <c r="A376" s="89"/>
      <c r="B376" s="89"/>
      <c r="C376" s="18"/>
      <c r="D376" s="18"/>
      <c r="E376" s="89"/>
      <c r="F376" s="89"/>
      <c r="G376" s="380"/>
      <c r="H376" s="381"/>
    </row>
    <row r="377" spans="1:8" s="107" customFormat="1">
      <c r="A377" s="89"/>
      <c r="B377" s="89"/>
      <c r="C377" s="18"/>
      <c r="D377" s="18"/>
      <c r="E377" s="89"/>
      <c r="F377" s="89"/>
      <c r="G377" s="380"/>
      <c r="H377" s="381"/>
    </row>
    <row r="378" spans="1:8" s="107" customFormat="1">
      <c r="A378" s="89"/>
      <c r="B378" s="89"/>
      <c r="C378" s="18"/>
      <c r="D378" s="18"/>
      <c r="E378" s="89"/>
      <c r="F378" s="89"/>
      <c r="G378" s="380"/>
      <c r="H378" s="381"/>
    </row>
    <row r="379" spans="1:8" s="80" customFormat="1" outlineLevel="1">
      <c r="A379" s="107"/>
      <c r="B379" s="123" t="s">
        <v>823</v>
      </c>
      <c r="C379" s="107"/>
      <c r="D379" s="107"/>
      <c r="E379" s="107"/>
      <c r="F379" s="499">
        <f>SUM(E380,E393)</f>
        <v>3138510</v>
      </c>
      <c r="G379" s="499"/>
      <c r="H379" s="371" t="s">
        <v>508</v>
      </c>
    </row>
    <row r="380" spans="1:8" s="80" customFormat="1" outlineLevel="1">
      <c r="A380" s="89"/>
      <c r="B380" s="107" t="s">
        <v>899</v>
      </c>
      <c r="C380" s="107"/>
      <c r="D380" s="107"/>
      <c r="E380" s="494">
        <f>E381</f>
        <v>3113000</v>
      </c>
      <c r="F380" s="494"/>
      <c r="G380" s="103" t="s">
        <v>508</v>
      </c>
      <c r="H380" s="103"/>
    </row>
    <row r="381" spans="1:8" s="80" customFormat="1" outlineLevel="1">
      <c r="A381" s="89"/>
      <c r="B381" s="175" t="s">
        <v>1377</v>
      </c>
      <c r="C381" s="175"/>
      <c r="D381" s="175"/>
      <c r="E381" s="493">
        <f>SUM(E382,E385,E388)</f>
        <v>3113000</v>
      </c>
      <c r="F381" s="493"/>
      <c r="G381" s="370" t="s">
        <v>508</v>
      </c>
      <c r="H381" s="370"/>
    </row>
    <row r="382" spans="1:8" s="107" customFormat="1">
      <c r="A382" s="89"/>
      <c r="B382" s="175" t="s">
        <v>1378</v>
      </c>
      <c r="C382" s="175"/>
      <c r="D382" s="175"/>
      <c r="E382" s="493">
        <f>SUM(G383:G384)</f>
        <v>2745500</v>
      </c>
      <c r="F382" s="493"/>
      <c r="G382" s="370" t="s">
        <v>508</v>
      </c>
      <c r="H382" s="370"/>
    </row>
    <row r="383" spans="1:8" s="107" customFormat="1" ht="24" customHeight="1">
      <c r="A383" s="89"/>
      <c r="B383" s="462" t="s">
        <v>1429</v>
      </c>
      <c r="C383" s="462"/>
      <c r="D383" s="462"/>
      <c r="E383" s="89"/>
      <c r="F383" s="89"/>
      <c r="G383" s="380">
        <v>2703900</v>
      </c>
      <c r="H383" s="381" t="s">
        <v>508</v>
      </c>
    </row>
    <row r="384" spans="1:8" s="111" customFormat="1" ht="22.5" customHeight="1">
      <c r="A384" s="89"/>
      <c r="B384" s="462" t="s">
        <v>1443</v>
      </c>
      <c r="C384" s="462"/>
      <c r="D384" s="462"/>
      <c r="E384" s="89"/>
      <c r="F384" s="89"/>
      <c r="G384" s="380">
        <v>41600</v>
      </c>
      <c r="H384" s="381" t="s">
        <v>508</v>
      </c>
    </row>
    <row r="385" spans="1:8" s="80" customFormat="1" outlineLevel="1">
      <c r="A385" s="89"/>
      <c r="B385" s="175" t="s">
        <v>1379</v>
      </c>
      <c r="C385" s="175"/>
      <c r="D385" s="175"/>
      <c r="E385" s="493">
        <f>SUM(G386:G387)</f>
        <v>77200</v>
      </c>
      <c r="F385" s="493"/>
      <c r="G385" s="370" t="s">
        <v>508</v>
      </c>
      <c r="H385" s="370"/>
    </row>
    <row r="386" spans="1:8" s="80" customFormat="1" ht="24" customHeight="1" outlineLevel="1">
      <c r="A386" s="89"/>
      <c r="B386" s="462" t="s">
        <v>1430</v>
      </c>
      <c r="C386" s="462"/>
      <c r="D386" s="462"/>
      <c r="E386" s="89"/>
      <c r="F386" s="89"/>
      <c r="G386" s="382">
        <v>65200</v>
      </c>
      <c r="H386" s="381" t="s">
        <v>508</v>
      </c>
    </row>
    <row r="387" spans="1:8" s="111" customFormat="1" ht="22.5" customHeight="1">
      <c r="A387" s="89"/>
      <c r="B387" s="462" t="s">
        <v>1432</v>
      </c>
      <c r="C387" s="462"/>
      <c r="D387" s="462"/>
      <c r="E387" s="89"/>
      <c r="F387" s="89"/>
      <c r="G387" s="382">
        <v>12000</v>
      </c>
      <c r="H387" s="381" t="s">
        <v>508</v>
      </c>
    </row>
    <row r="388" spans="1:8" s="80" customFormat="1" outlineLevel="1">
      <c r="A388" s="89"/>
      <c r="B388" s="175" t="s">
        <v>1380</v>
      </c>
      <c r="C388" s="175"/>
      <c r="D388" s="175"/>
      <c r="E388" s="493">
        <v>290300</v>
      </c>
      <c r="F388" s="493"/>
      <c r="G388" s="370" t="s">
        <v>508</v>
      </c>
      <c r="H388" s="370"/>
    </row>
    <row r="389" spans="1:8" s="80" customFormat="1" ht="24" customHeight="1" outlineLevel="1">
      <c r="A389" s="89"/>
      <c r="B389" s="462" t="s">
        <v>1440</v>
      </c>
      <c r="C389" s="462"/>
      <c r="D389" s="462"/>
      <c r="E389" s="89"/>
      <c r="F389" s="89"/>
      <c r="G389" s="379"/>
      <c r="H389" s="373"/>
    </row>
    <row r="390" spans="1:8" s="80" customFormat="1" ht="24" customHeight="1" outlineLevel="1">
      <c r="A390" s="89"/>
      <c r="B390" s="462" t="s">
        <v>1444</v>
      </c>
      <c r="C390" s="462"/>
      <c r="D390" s="462"/>
      <c r="E390" s="89"/>
      <c r="F390" s="89"/>
      <c r="G390" s="379"/>
      <c r="H390" s="373"/>
    </row>
    <row r="391" spans="1:8" s="80" customFormat="1" ht="24" customHeight="1" outlineLevel="1">
      <c r="A391" s="89"/>
      <c r="B391" s="462" t="s">
        <v>1463</v>
      </c>
      <c r="C391" s="462"/>
      <c r="D391" s="462"/>
      <c r="E391" s="89"/>
      <c r="F391" s="89"/>
      <c r="G391" s="379"/>
      <c r="H391" s="373"/>
    </row>
    <row r="392" spans="1:8" s="80" customFormat="1" outlineLevel="1">
      <c r="A392" s="107"/>
      <c r="B392" s="89"/>
      <c r="C392" s="124"/>
      <c r="D392" s="178"/>
      <c r="E392" s="89"/>
      <c r="F392" s="89"/>
      <c r="G392" s="379"/>
      <c r="H392" s="373"/>
    </row>
    <row r="393" spans="1:8" s="80" customFormat="1" outlineLevel="1">
      <c r="A393" s="89"/>
      <c r="B393" s="107" t="s">
        <v>901</v>
      </c>
      <c r="C393" s="107"/>
      <c r="D393" s="107"/>
      <c r="E393" s="494">
        <f>E394</f>
        <v>25510</v>
      </c>
      <c r="F393" s="494"/>
      <c r="G393" s="103" t="s">
        <v>508</v>
      </c>
      <c r="H393" s="103"/>
    </row>
    <row r="394" spans="1:8" s="80" customFormat="1" outlineLevel="1">
      <c r="A394" s="89"/>
      <c r="B394" s="175" t="s">
        <v>1375</v>
      </c>
      <c r="C394" s="175"/>
      <c r="D394" s="175"/>
      <c r="E394" s="493">
        <f>E395</f>
        <v>25510</v>
      </c>
      <c r="F394" s="493"/>
      <c r="G394" s="370" t="s">
        <v>508</v>
      </c>
      <c r="H394" s="370"/>
    </row>
    <row r="395" spans="1:8" s="75" customFormat="1" outlineLevel="1">
      <c r="A395" s="124"/>
      <c r="B395" s="175" t="s">
        <v>1376</v>
      </c>
      <c r="C395" s="175"/>
      <c r="D395" s="175"/>
      <c r="E395" s="493">
        <f>SUM(G399:G399)</f>
        <v>25510</v>
      </c>
      <c r="F395" s="493"/>
      <c r="G395" s="370" t="s">
        <v>508</v>
      </c>
      <c r="H395" s="370"/>
    </row>
    <row r="396" spans="1:8">
      <c r="B396" s="124"/>
      <c r="C396" s="124" t="s">
        <v>902</v>
      </c>
      <c r="D396" s="18" t="s">
        <v>1170</v>
      </c>
      <c r="E396" s="124"/>
      <c r="F396" s="124"/>
      <c r="G396" s="179"/>
      <c r="H396" s="5"/>
    </row>
    <row r="397" spans="1:8">
      <c r="B397" s="124"/>
      <c r="C397" s="124"/>
      <c r="D397" s="18" t="s">
        <v>1171</v>
      </c>
      <c r="E397" s="124"/>
      <c r="F397" s="124"/>
      <c r="G397" s="179"/>
      <c r="H397" s="5"/>
    </row>
    <row r="398" spans="1:8">
      <c r="B398" s="124"/>
      <c r="C398" s="124"/>
      <c r="D398" s="18" t="s">
        <v>1172</v>
      </c>
      <c r="E398" s="124"/>
      <c r="F398" s="124"/>
      <c r="G398" s="179"/>
      <c r="H398" s="5"/>
    </row>
    <row r="399" spans="1:8">
      <c r="B399" s="124"/>
      <c r="C399" s="124"/>
      <c r="D399" s="18" t="s">
        <v>1298</v>
      </c>
      <c r="E399" s="124"/>
      <c r="F399" s="124"/>
      <c r="G399" s="179">
        <v>25510</v>
      </c>
      <c r="H399" s="5" t="s">
        <v>508</v>
      </c>
    </row>
    <row r="400" spans="1:8">
      <c r="B400" s="124"/>
      <c r="C400" s="124"/>
      <c r="D400" s="18"/>
      <c r="E400" s="124"/>
      <c r="F400" s="124"/>
      <c r="G400" s="179"/>
      <c r="H400" s="5"/>
    </row>
    <row r="401" spans="2:8">
      <c r="B401" s="124"/>
      <c r="C401" s="124"/>
      <c r="D401" s="18"/>
      <c r="E401" s="124"/>
      <c r="F401" s="124"/>
      <c r="G401" s="179"/>
      <c r="H401" s="5"/>
    </row>
    <row r="402" spans="2:8">
      <c r="B402" s="124"/>
      <c r="C402" s="124"/>
      <c r="D402" s="18"/>
      <c r="E402" s="124"/>
      <c r="F402" s="124"/>
      <c r="G402" s="179"/>
      <c r="H402" s="5"/>
    </row>
    <row r="403" spans="2:8">
      <c r="B403" s="124"/>
      <c r="C403" s="124"/>
      <c r="D403" s="18"/>
      <c r="E403" s="124"/>
      <c r="F403" s="124"/>
      <c r="G403" s="179"/>
      <c r="H403" s="5"/>
    </row>
    <row r="404" spans="2:8">
      <c r="B404" s="124"/>
      <c r="C404" s="124"/>
      <c r="D404" s="18"/>
      <c r="E404" s="124"/>
      <c r="F404" s="124"/>
      <c r="G404" s="179"/>
      <c r="H404" s="5"/>
    </row>
    <row r="405" spans="2:8">
      <c r="B405" s="124"/>
      <c r="C405" s="124"/>
      <c r="D405" s="18"/>
      <c r="E405" s="124"/>
      <c r="F405" s="124"/>
      <c r="G405" s="179"/>
      <c r="H405" s="5"/>
    </row>
    <row r="406" spans="2:8">
      <c r="B406" s="124"/>
      <c r="C406" s="124"/>
      <c r="D406" s="18"/>
      <c r="E406" s="124"/>
      <c r="F406" s="124"/>
      <c r="G406" s="179"/>
      <c r="H406" s="5"/>
    </row>
    <row r="407" spans="2:8">
      <c r="B407" s="124"/>
      <c r="C407" s="124"/>
      <c r="D407" s="18"/>
      <c r="E407" s="124"/>
      <c r="F407" s="124"/>
      <c r="G407" s="179"/>
      <c r="H407" s="5"/>
    </row>
    <row r="408" spans="2:8">
      <c r="B408" s="124"/>
      <c r="C408" s="124"/>
      <c r="D408" s="18"/>
      <c r="E408" s="124"/>
      <c r="F408" s="124"/>
      <c r="G408" s="179"/>
      <c r="H408" s="5"/>
    </row>
    <row r="409" spans="2:8">
      <c r="B409" s="124"/>
      <c r="C409" s="124"/>
      <c r="D409" s="18"/>
      <c r="E409" s="124"/>
      <c r="F409" s="124"/>
      <c r="G409" s="179"/>
      <c r="H409" s="5"/>
    </row>
    <row r="410" spans="2:8">
      <c r="B410" s="124"/>
      <c r="C410" s="124"/>
      <c r="D410" s="18"/>
      <c r="E410" s="124"/>
      <c r="F410" s="124"/>
      <c r="G410" s="179"/>
      <c r="H410" s="5"/>
    </row>
    <row r="411" spans="2:8">
      <c r="B411" s="124"/>
      <c r="C411" s="124"/>
      <c r="D411" s="18"/>
      <c r="E411" s="124"/>
      <c r="F411" s="124"/>
      <c r="G411" s="179"/>
      <c r="H411" s="5"/>
    </row>
    <row r="412" spans="2:8">
      <c r="B412" s="124"/>
      <c r="C412" s="124"/>
      <c r="D412" s="18"/>
      <c r="E412" s="124"/>
      <c r="F412" s="124"/>
      <c r="G412" s="179"/>
      <c r="H412" s="5"/>
    </row>
    <row r="413" spans="2:8">
      <c r="B413" s="124"/>
      <c r="C413" s="124"/>
      <c r="D413" s="18"/>
      <c r="E413" s="124"/>
      <c r="F413" s="124"/>
      <c r="G413" s="179"/>
      <c r="H413" s="5"/>
    </row>
    <row r="414" spans="2:8">
      <c r="B414" s="124"/>
      <c r="C414" s="124"/>
      <c r="D414" s="18"/>
      <c r="E414" s="124"/>
      <c r="F414" s="124"/>
      <c r="G414" s="179"/>
      <c r="H414" s="5"/>
    </row>
    <row r="415" spans="2:8">
      <c r="B415" s="124"/>
      <c r="C415" s="124"/>
      <c r="D415" s="18"/>
      <c r="E415" s="124"/>
      <c r="F415" s="124"/>
      <c r="G415" s="179"/>
      <c r="H415" s="5"/>
    </row>
    <row r="416" spans="2:8">
      <c r="B416" s="124"/>
      <c r="C416" s="124"/>
      <c r="D416" s="18"/>
      <c r="E416" s="124"/>
      <c r="F416" s="124"/>
      <c r="G416" s="179"/>
      <c r="H416" s="5"/>
    </row>
    <row r="417" spans="1:8" s="80" customFormat="1" outlineLevel="1">
      <c r="A417" s="107"/>
      <c r="B417" s="123" t="s">
        <v>824</v>
      </c>
      <c r="C417" s="107"/>
      <c r="D417" s="107"/>
      <c r="E417" s="107"/>
      <c r="F417" s="499">
        <f>E418</f>
        <v>127400</v>
      </c>
      <c r="G417" s="499"/>
      <c r="H417" s="371" t="s">
        <v>508</v>
      </c>
    </row>
    <row r="418" spans="1:8" s="80" customFormat="1" outlineLevel="1">
      <c r="A418" s="89"/>
      <c r="B418" s="107" t="s">
        <v>854</v>
      </c>
      <c r="C418" s="107"/>
      <c r="D418" s="107"/>
      <c r="E418" s="494">
        <f>E419</f>
        <v>127400</v>
      </c>
      <c r="F418" s="494"/>
      <c r="G418" s="103" t="s">
        <v>508</v>
      </c>
      <c r="H418" s="103"/>
    </row>
    <row r="419" spans="1:8" s="80" customFormat="1" outlineLevel="1">
      <c r="A419" s="89"/>
      <c r="B419" s="175" t="s">
        <v>1180</v>
      </c>
      <c r="C419" s="175"/>
      <c r="D419" s="175"/>
      <c r="E419" s="493">
        <f>SUM(E420)</f>
        <v>127400</v>
      </c>
      <c r="F419" s="493"/>
      <c r="G419" s="370" t="s">
        <v>508</v>
      </c>
      <c r="H419" s="370"/>
    </row>
    <row r="420" spans="1:8" s="80" customFormat="1" outlineLevel="1">
      <c r="A420" s="89"/>
      <c r="B420" s="175" t="s">
        <v>1181</v>
      </c>
      <c r="C420" s="175"/>
      <c r="D420" s="175"/>
      <c r="E420" s="493">
        <f>SUM(G421:G422)</f>
        <v>127400</v>
      </c>
      <c r="F420" s="493"/>
      <c r="G420" s="370" t="s">
        <v>508</v>
      </c>
      <c r="H420" s="370"/>
    </row>
    <row r="421" spans="1:8" s="80" customFormat="1" outlineLevel="1">
      <c r="A421" s="89"/>
      <c r="B421" s="89"/>
      <c r="C421" s="462" t="s">
        <v>900</v>
      </c>
      <c r="D421" s="462"/>
      <c r="E421" s="89"/>
      <c r="F421" s="89"/>
      <c r="G421" s="380">
        <v>5200</v>
      </c>
      <c r="H421" s="381" t="s">
        <v>508</v>
      </c>
    </row>
    <row r="422" spans="1:8">
      <c r="B422" s="89"/>
      <c r="C422" s="462" t="s">
        <v>915</v>
      </c>
      <c r="D422" s="462"/>
      <c r="E422" s="89"/>
      <c r="F422" s="89"/>
      <c r="G422" s="380">
        <v>122200</v>
      </c>
      <c r="H422" s="381" t="s">
        <v>508</v>
      </c>
    </row>
    <row r="423" spans="1:8">
      <c r="B423" s="89"/>
      <c r="C423" s="124"/>
      <c r="D423" s="178"/>
      <c r="E423" s="89"/>
      <c r="F423" s="89"/>
      <c r="G423" s="174"/>
      <c r="H423" s="373"/>
    </row>
    <row r="424" spans="1:8">
      <c r="B424" s="89"/>
      <c r="C424" s="124"/>
      <c r="D424" s="178"/>
      <c r="E424" s="89"/>
      <c r="F424" s="89"/>
      <c r="G424" s="174"/>
      <c r="H424" s="373"/>
    </row>
    <row r="425" spans="1:8">
      <c r="B425" s="89"/>
      <c r="C425" s="124"/>
      <c r="D425" s="178"/>
      <c r="E425" s="89"/>
      <c r="F425" s="89"/>
      <c r="G425" s="174"/>
      <c r="H425" s="373"/>
    </row>
    <row r="426" spans="1:8">
      <c r="B426" s="89"/>
      <c r="C426" s="124"/>
      <c r="D426" s="178"/>
      <c r="E426" s="89"/>
      <c r="F426" s="89"/>
      <c r="G426" s="174"/>
      <c r="H426" s="373"/>
    </row>
    <row r="427" spans="1:8">
      <c r="B427" s="89"/>
      <c r="C427" s="124"/>
      <c r="D427" s="178"/>
      <c r="E427" s="89"/>
      <c r="F427" s="89"/>
      <c r="G427" s="174"/>
      <c r="H427" s="373"/>
    </row>
    <row r="428" spans="1:8">
      <c r="B428" s="89"/>
      <c r="C428" s="124"/>
      <c r="D428" s="178"/>
      <c r="E428" s="89"/>
      <c r="F428" s="89"/>
      <c r="G428" s="174"/>
      <c r="H428" s="373"/>
    </row>
    <row r="429" spans="1:8">
      <c r="B429" s="89"/>
      <c r="C429" s="124"/>
      <c r="D429" s="178"/>
      <c r="E429" s="89"/>
      <c r="F429" s="89"/>
      <c r="G429" s="174"/>
      <c r="H429" s="373"/>
    </row>
    <row r="430" spans="1:8">
      <c r="B430" s="89"/>
      <c r="C430" s="124"/>
      <c r="D430" s="178"/>
      <c r="E430" s="89"/>
      <c r="F430" s="89"/>
      <c r="G430" s="174"/>
      <c r="H430" s="373"/>
    </row>
    <row r="431" spans="1:8">
      <c r="B431" s="89"/>
      <c r="C431" s="124"/>
      <c r="D431" s="178"/>
      <c r="E431" s="89"/>
      <c r="F431" s="89"/>
      <c r="G431" s="174"/>
      <c r="H431" s="373"/>
    </row>
    <row r="432" spans="1:8">
      <c r="B432" s="89"/>
      <c r="C432" s="124"/>
      <c r="D432" s="178"/>
      <c r="E432" s="89"/>
      <c r="F432" s="89"/>
      <c r="G432" s="174"/>
      <c r="H432" s="373"/>
    </row>
    <row r="433" spans="2:8">
      <c r="B433" s="89"/>
      <c r="C433" s="124"/>
      <c r="D433" s="178"/>
      <c r="E433" s="89"/>
      <c r="F433" s="89"/>
      <c r="G433" s="174"/>
      <c r="H433" s="373"/>
    </row>
    <row r="434" spans="2:8">
      <c r="B434" s="89"/>
      <c r="C434" s="124"/>
      <c r="D434" s="178"/>
      <c r="E434" s="89"/>
      <c r="F434" s="89"/>
      <c r="G434" s="174"/>
      <c r="H434" s="373"/>
    </row>
    <row r="435" spans="2:8">
      <c r="B435" s="89"/>
      <c r="C435" s="124"/>
      <c r="D435" s="178"/>
      <c r="E435" s="89"/>
      <c r="F435" s="89"/>
      <c r="G435" s="174"/>
      <c r="H435" s="373"/>
    </row>
    <row r="436" spans="2:8">
      <c r="B436" s="89"/>
      <c r="C436" s="124"/>
      <c r="D436" s="178"/>
      <c r="E436" s="89"/>
      <c r="F436" s="89"/>
      <c r="G436" s="174"/>
      <c r="H436" s="373"/>
    </row>
    <row r="437" spans="2:8">
      <c r="B437" s="89"/>
      <c r="C437" s="124"/>
      <c r="D437" s="178"/>
      <c r="E437" s="89"/>
      <c r="F437" s="89"/>
      <c r="G437" s="174"/>
      <c r="H437" s="373"/>
    </row>
    <row r="438" spans="2:8">
      <c r="B438" s="89"/>
      <c r="C438" s="124"/>
      <c r="D438" s="178"/>
      <c r="E438" s="89"/>
      <c r="F438" s="89"/>
      <c r="G438" s="174"/>
      <c r="H438" s="373"/>
    </row>
    <row r="439" spans="2:8">
      <c r="B439" s="89"/>
      <c r="C439" s="124"/>
      <c r="D439" s="178"/>
      <c r="E439" s="89"/>
      <c r="F439" s="89"/>
      <c r="G439" s="174"/>
      <c r="H439" s="373"/>
    </row>
    <row r="440" spans="2:8">
      <c r="B440" s="89"/>
      <c r="C440" s="124"/>
      <c r="D440" s="178"/>
      <c r="E440" s="89"/>
      <c r="F440" s="89"/>
      <c r="G440" s="174"/>
      <c r="H440" s="373"/>
    </row>
    <row r="441" spans="2:8">
      <c r="B441" s="89"/>
      <c r="C441" s="124"/>
      <c r="D441" s="178"/>
      <c r="E441" s="89"/>
      <c r="F441" s="89"/>
      <c r="G441" s="174"/>
      <c r="H441" s="373"/>
    </row>
    <row r="442" spans="2:8">
      <c r="B442" s="89"/>
      <c r="C442" s="124"/>
      <c r="D442" s="178"/>
      <c r="E442" s="89"/>
      <c r="F442" s="89"/>
      <c r="G442" s="174"/>
      <c r="H442" s="373"/>
    </row>
    <row r="443" spans="2:8">
      <c r="B443" s="89"/>
      <c r="C443" s="124"/>
      <c r="D443" s="178"/>
      <c r="E443" s="89"/>
      <c r="F443" s="89"/>
      <c r="G443" s="174"/>
      <c r="H443" s="373"/>
    </row>
    <row r="444" spans="2:8">
      <c r="B444" s="89"/>
      <c r="C444" s="124"/>
      <c r="D444" s="178"/>
      <c r="E444" s="89"/>
      <c r="F444" s="89"/>
      <c r="G444" s="174"/>
      <c r="H444" s="373"/>
    </row>
    <row r="445" spans="2:8">
      <c r="B445" s="89"/>
      <c r="C445" s="124"/>
      <c r="D445" s="178"/>
      <c r="E445" s="89"/>
      <c r="F445" s="89"/>
      <c r="G445" s="174"/>
      <c r="H445" s="373"/>
    </row>
    <row r="446" spans="2:8">
      <c r="B446" s="89"/>
      <c r="C446" s="124"/>
      <c r="D446" s="178"/>
      <c r="E446" s="89"/>
      <c r="F446" s="89"/>
      <c r="G446" s="174"/>
      <c r="H446" s="373"/>
    </row>
    <row r="447" spans="2:8">
      <c r="B447" s="89"/>
      <c r="C447" s="124"/>
      <c r="D447" s="178"/>
      <c r="E447" s="89"/>
      <c r="F447" s="89"/>
      <c r="G447" s="174"/>
      <c r="H447" s="373"/>
    </row>
    <row r="448" spans="2:8">
      <c r="B448" s="89"/>
      <c r="C448" s="124"/>
      <c r="D448" s="178"/>
      <c r="E448" s="89"/>
      <c r="F448" s="89"/>
      <c r="G448" s="174"/>
      <c r="H448" s="373"/>
    </row>
    <row r="449" spans="1:8">
      <c r="B449" s="89"/>
      <c r="C449" s="124"/>
      <c r="D449" s="178"/>
      <c r="E449" s="89"/>
      <c r="F449" s="89"/>
      <c r="G449" s="174"/>
      <c r="H449" s="373"/>
    </row>
    <row r="450" spans="1:8">
      <c r="B450" s="89"/>
      <c r="C450" s="124"/>
      <c r="D450" s="178"/>
      <c r="E450" s="89"/>
      <c r="F450" s="89"/>
      <c r="G450" s="174"/>
      <c r="H450" s="373"/>
    </row>
    <row r="451" spans="1:8">
      <c r="B451" s="89"/>
      <c r="C451" s="124"/>
      <c r="D451" s="178"/>
      <c r="E451" s="89"/>
      <c r="F451" s="89"/>
      <c r="G451" s="174"/>
      <c r="H451" s="373"/>
    </row>
    <row r="452" spans="1:8">
      <c r="B452" s="89"/>
      <c r="C452" s="124"/>
      <c r="D452" s="178"/>
      <c r="E452" s="89"/>
      <c r="F452" s="89"/>
      <c r="G452" s="174"/>
      <c r="H452" s="373"/>
    </row>
    <row r="453" spans="1:8">
      <c r="B453" s="89"/>
      <c r="C453" s="124"/>
      <c r="D453" s="178"/>
      <c r="E453" s="89"/>
      <c r="F453" s="89"/>
      <c r="G453" s="174"/>
      <c r="H453" s="373"/>
    </row>
    <row r="454" spans="1:8" s="80" customFormat="1" outlineLevel="1">
      <c r="A454" s="107"/>
      <c r="B454" s="123" t="s">
        <v>825</v>
      </c>
      <c r="C454" s="107"/>
      <c r="D454" s="107"/>
      <c r="E454" s="107"/>
      <c r="F454" s="499">
        <f>E455</f>
        <v>1881300</v>
      </c>
      <c r="G454" s="499"/>
      <c r="H454" s="371" t="s">
        <v>508</v>
      </c>
    </row>
    <row r="455" spans="1:8" s="80" customFormat="1" outlineLevel="1">
      <c r="A455" s="89"/>
      <c r="B455" s="107" t="s">
        <v>854</v>
      </c>
      <c r="C455" s="107"/>
      <c r="D455" s="107"/>
      <c r="E455" s="494">
        <f>E456</f>
        <v>1881300</v>
      </c>
      <c r="F455" s="494"/>
      <c r="G455" s="103" t="s">
        <v>508</v>
      </c>
      <c r="H455" s="103"/>
    </row>
    <row r="456" spans="1:8" s="80" customFormat="1" outlineLevel="1">
      <c r="A456" s="89"/>
      <c r="B456" s="175" t="s">
        <v>1180</v>
      </c>
      <c r="C456" s="175"/>
      <c r="D456" s="175"/>
      <c r="E456" s="493">
        <f>SUM(E457,E459,E463)</f>
        <v>1881300</v>
      </c>
      <c r="F456" s="493"/>
      <c r="G456" s="370" t="s">
        <v>508</v>
      </c>
      <c r="H456" s="370"/>
    </row>
    <row r="457" spans="1:8" s="107" customFormat="1">
      <c r="A457" s="89"/>
      <c r="B457" s="175" t="s">
        <v>1184</v>
      </c>
      <c r="C457" s="175"/>
      <c r="D457" s="175"/>
      <c r="E457" s="493">
        <f>SUM(G458:G458)</f>
        <v>1165300</v>
      </c>
      <c r="F457" s="493"/>
      <c r="G457" s="370" t="s">
        <v>508</v>
      </c>
      <c r="H457" s="370"/>
    </row>
    <row r="458" spans="1:8" s="111" customFormat="1" ht="22.5" customHeight="1">
      <c r="A458" s="89"/>
      <c r="B458" s="462" t="s">
        <v>1386</v>
      </c>
      <c r="C458" s="462"/>
      <c r="D458" s="462"/>
      <c r="E458" s="89"/>
      <c r="F458" s="89"/>
      <c r="G458" s="380">
        <v>1165300</v>
      </c>
      <c r="H458" s="381" t="s">
        <v>508</v>
      </c>
    </row>
    <row r="459" spans="1:8" s="80" customFormat="1" outlineLevel="1">
      <c r="A459" s="89"/>
      <c r="B459" s="175" t="s">
        <v>1185</v>
      </c>
      <c r="C459" s="175"/>
      <c r="D459" s="175"/>
      <c r="E459" s="493">
        <f>SUM(G460:G462)</f>
        <v>175600</v>
      </c>
      <c r="F459" s="493"/>
      <c r="G459" s="370" t="s">
        <v>508</v>
      </c>
      <c r="H459" s="370"/>
    </row>
    <row r="460" spans="1:8" s="80" customFormat="1" ht="24" customHeight="1" outlineLevel="1">
      <c r="A460" s="89"/>
      <c r="B460" s="462" t="s">
        <v>1390</v>
      </c>
      <c r="C460" s="462"/>
      <c r="D460" s="462"/>
      <c r="E460" s="89"/>
      <c r="F460" s="89"/>
      <c r="G460" s="380">
        <v>124600</v>
      </c>
      <c r="H460" s="381" t="s">
        <v>508</v>
      </c>
    </row>
    <row r="461" spans="1:8" s="80" customFormat="1" ht="24" customHeight="1" outlineLevel="1">
      <c r="A461" s="89"/>
      <c r="B461" s="462" t="s">
        <v>1391</v>
      </c>
      <c r="C461" s="462"/>
      <c r="D461" s="462"/>
      <c r="E461" s="89"/>
      <c r="F461" s="89"/>
      <c r="G461" s="380">
        <v>7000</v>
      </c>
      <c r="H461" s="381" t="s">
        <v>508</v>
      </c>
    </row>
    <row r="462" spans="1:8" s="111" customFormat="1" ht="22.5" customHeight="1">
      <c r="A462" s="89"/>
      <c r="B462" s="462" t="s">
        <v>1392</v>
      </c>
      <c r="C462" s="462"/>
      <c r="D462" s="462"/>
      <c r="E462" s="89"/>
      <c r="F462" s="89"/>
      <c r="G462" s="380">
        <v>44000</v>
      </c>
      <c r="H462" s="381" t="s">
        <v>508</v>
      </c>
    </row>
    <row r="463" spans="1:8" s="80" customFormat="1" outlineLevel="1">
      <c r="A463" s="89"/>
      <c r="B463" s="175" t="s">
        <v>1186</v>
      </c>
      <c r="C463" s="175"/>
      <c r="D463" s="175"/>
      <c r="E463" s="493">
        <v>540400</v>
      </c>
      <c r="F463" s="493"/>
      <c r="G463" s="370" t="s">
        <v>508</v>
      </c>
      <c r="H463" s="370"/>
    </row>
    <row r="464" spans="1:8" s="80" customFormat="1" outlineLevel="1">
      <c r="A464" s="89"/>
      <c r="B464" s="498" t="s">
        <v>1393</v>
      </c>
      <c r="C464" s="498"/>
      <c r="D464" s="498"/>
      <c r="E464" s="169"/>
      <c r="F464" s="169"/>
      <c r="G464" s="90"/>
      <c r="H464" s="370"/>
    </row>
    <row r="465" spans="1:8" s="80" customFormat="1" outlineLevel="1">
      <c r="A465" s="89"/>
      <c r="B465" s="436" t="s">
        <v>1395</v>
      </c>
      <c r="C465" s="436"/>
      <c r="D465" s="436"/>
      <c r="E465" s="89"/>
      <c r="F465" s="89"/>
      <c r="G465" s="174"/>
      <c r="H465" s="373"/>
    </row>
    <row r="466" spans="1:8" s="80" customFormat="1" outlineLevel="1">
      <c r="A466" s="89"/>
      <c r="B466" s="436" t="s">
        <v>1394</v>
      </c>
      <c r="C466" s="436"/>
      <c r="D466" s="436"/>
      <c r="E466" s="89"/>
      <c r="F466" s="89"/>
      <c r="G466" s="174"/>
      <c r="H466" s="373"/>
    </row>
    <row r="467" spans="1:8" s="80" customFormat="1" outlineLevel="1">
      <c r="A467" s="89"/>
      <c r="B467" s="89"/>
      <c r="C467" s="124"/>
      <c r="D467" s="178"/>
      <c r="E467" s="89"/>
      <c r="F467" s="89"/>
      <c r="G467" s="174"/>
      <c r="H467" s="373"/>
    </row>
    <row r="468" spans="1:8" s="80" customFormat="1" outlineLevel="1">
      <c r="A468" s="89"/>
      <c r="B468" s="89"/>
      <c r="C468" s="124"/>
      <c r="D468" s="178" t="s">
        <v>1151</v>
      </c>
      <c r="E468" s="89"/>
      <c r="F468" s="89"/>
      <c r="G468" s="174"/>
      <c r="H468" s="373"/>
    </row>
    <row r="469" spans="1:8">
      <c r="B469" s="89"/>
      <c r="C469" s="124"/>
      <c r="D469" s="178"/>
      <c r="E469" s="89"/>
      <c r="F469" s="89"/>
      <c r="G469" s="174"/>
      <c r="H469" s="373"/>
    </row>
    <row r="470" spans="1:8">
      <c r="B470" s="89"/>
      <c r="C470" s="124"/>
      <c r="D470" s="178"/>
      <c r="E470" s="89"/>
      <c r="F470" s="89"/>
      <c r="G470" s="174"/>
      <c r="H470" s="373"/>
    </row>
    <row r="471" spans="1:8">
      <c r="B471" s="89"/>
      <c r="C471" s="124"/>
      <c r="D471" s="178"/>
      <c r="E471" s="89"/>
      <c r="F471" s="89"/>
      <c r="G471" s="174"/>
      <c r="H471" s="373"/>
    </row>
    <row r="472" spans="1:8">
      <c r="B472" s="89"/>
      <c r="C472" s="124"/>
      <c r="D472" s="178"/>
      <c r="E472" s="89"/>
      <c r="F472" s="89"/>
      <c r="G472" s="174"/>
      <c r="H472" s="373"/>
    </row>
    <row r="473" spans="1:8">
      <c r="B473" s="89"/>
      <c r="C473" s="124"/>
      <c r="D473" s="178"/>
      <c r="E473" s="89"/>
      <c r="F473" s="89"/>
      <c r="G473" s="174"/>
      <c r="H473" s="373"/>
    </row>
    <row r="474" spans="1:8">
      <c r="B474" s="89"/>
      <c r="C474" s="124"/>
      <c r="D474" s="178"/>
      <c r="E474" s="89"/>
      <c r="F474" s="89"/>
      <c r="G474" s="174"/>
      <c r="H474" s="373"/>
    </row>
    <row r="475" spans="1:8">
      <c r="B475" s="89"/>
      <c r="C475" s="124"/>
      <c r="D475" s="178"/>
      <c r="E475" s="89"/>
      <c r="F475" s="89"/>
      <c r="G475" s="174"/>
      <c r="H475" s="373"/>
    </row>
    <row r="476" spans="1:8">
      <c r="B476" s="89"/>
      <c r="C476" s="124"/>
      <c r="D476" s="178"/>
      <c r="E476" s="89"/>
      <c r="F476" s="89"/>
      <c r="G476" s="174"/>
      <c r="H476" s="373"/>
    </row>
    <row r="477" spans="1:8">
      <c r="B477" s="89"/>
      <c r="C477" s="124"/>
      <c r="D477" s="178"/>
      <c r="E477" s="89"/>
      <c r="F477" s="89"/>
      <c r="G477" s="174"/>
      <c r="H477" s="373"/>
    </row>
    <row r="478" spans="1:8">
      <c r="B478" s="89"/>
      <c r="C478" s="124"/>
      <c r="D478" s="178"/>
      <c r="E478" s="89"/>
      <c r="F478" s="89"/>
      <c r="G478" s="174"/>
      <c r="H478" s="373"/>
    </row>
    <row r="479" spans="1:8">
      <c r="B479" s="89"/>
      <c r="C479" s="124"/>
      <c r="D479" s="178"/>
      <c r="E479" s="89"/>
      <c r="F479" s="89"/>
      <c r="G479" s="174"/>
      <c r="H479" s="373"/>
    </row>
    <row r="480" spans="1:8">
      <c r="B480" s="89"/>
      <c r="C480" s="124"/>
      <c r="D480" s="178"/>
      <c r="E480" s="89"/>
      <c r="F480" s="89"/>
      <c r="G480" s="174"/>
      <c r="H480" s="373"/>
    </row>
    <row r="481" spans="1:8">
      <c r="B481" s="89"/>
      <c r="C481" s="124"/>
      <c r="D481" s="178"/>
      <c r="E481" s="89"/>
      <c r="F481" s="89"/>
      <c r="G481" s="174"/>
      <c r="H481" s="373"/>
    </row>
    <row r="482" spans="1:8">
      <c r="B482" s="89"/>
      <c r="C482" s="124"/>
      <c r="D482" s="178"/>
      <c r="E482" s="89"/>
      <c r="F482" s="89"/>
      <c r="G482" s="174"/>
      <c r="H482" s="373"/>
    </row>
    <row r="483" spans="1:8">
      <c r="B483" s="89"/>
      <c r="C483" s="124"/>
      <c r="D483" s="178"/>
      <c r="E483" s="89"/>
      <c r="F483" s="89"/>
      <c r="G483" s="174"/>
      <c r="H483" s="373"/>
    </row>
    <row r="484" spans="1:8">
      <c r="B484" s="89"/>
      <c r="C484" s="124"/>
      <c r="D484" s="178"/>
      <c r="E484" s="89"/>
      <c r="F484" s="89"/>
      <c r="G484" s="174"/>
      <c r="H484" s="373"/>
    </row>
    <row r="485" spans="1:8">
      <c r="B485" s="89"/>
      <c r="C485" s="124"/>
      <c r="D485" s="178"/>
      <c r="E485" s="89"/>
      <c r="F485" s="89"/>
      <c r="G485" s="174"/>
      <c r="H485" s="373"/>
    </row>
    <row r="486" spans="1:8">
      <c r="B486" s="89"/>
      <c r="C486" s="124"/>
      <c r="D486" s="178"/>
      <c r="E486" s="89"/>
      <c r="F486" s="89"/>
      <c r="G486" s="174"/>
      <c r="H486" s="373"/>
    </row>
    <row r="487" spans="1:8">
      <c r="B487" s="89"/>
      <c r="C487" s="124"/>
      <c r="D487" s="178"/>
      <c r="E487" s="89"/>
      <c r="F487" s="89"/>
      <c r="G487" s="174"/>
      <c r="H487" s="373"/>
    </row>
    <row r="488" spans="1:8">
      <c r="B488" s="89"/>
      <c r="C488" s="124"/>
      <c r="D488" s="178"/>
      <c r="E488" s="89"/>
      <c r="F488" s="89"/>
      <c r="G488" s="174"/>
      <c r="H488" s="373"/>
    </row>
    <row r="489" spans="1:8">
      <c r="B489" s="89"/>
      <c r="C489" s="124"/>
      <c r="D489" s="178"/>
      <c r="E489" s="89"/>
      <c r="F489" s="89"/>
      <c r="G489" s="174"/>
      <c r="H489" s="373"/>
    </row>
    <row r="490" spans="1:8">
      <c r="B490" s="89"/>
      <c r="C490" s="124"/>
      <c r="D490" s="178"/>
      <c r="E490" s="89"/>
      <c r="F490" s="89"/>
      <c r="G490" s="174"/>
      <c r="H490" s="373"/>
    </row>
    <row r="491" spans="1:8">
      <c r="B491" s="89"/>
      <c r="C491" s="124"/>
      <c r="D491" s="178"/>
      <c r="E491" s="89"/>
      <c r="F491" s="89"/>
      <c r="G491" s="174"/>
      <c r="H491" s="373"/>
    </row>
    <row r="492" spans="1:8" s="80" customFormat="1" outlineLevel="1">
      <c r="A492" s="107"/>
      <c r="B492" s="123" t="s">
        <v>826</v>
      </c>
      <c r="C492" s="107"/>
      <c r="D492" s="107"/>
      <c r="E492" s="107"/>
      <c r="F492" s="499">
        <f>E493+E498</f>
        <v>3091000</v>
      </c>
      <c r="G492" s="499"/>
      <c r="H492" s="371" t="s">
        <v>508</v>
      </c>
    </row>
    <row r="493" spans="1:8" s="80" customFormat="1" outlineLevel="1">
      <c r="A493" s="89"/>
      <c r="B493" s="107" t="s">
        <v>899</v>
      </c>
      <c r="C493" s="107"/>
      <c r="D493" s="107"/>
      <c r="E493" s="494">
        <f>E494</f>
        <v>3000000</v>
      </c>
      <c r="F493" s="494"/>
      <c r="G493" s="103" t="s">
        <v>508</v>
      </c>
      <c r="H493" s="103"/>
    </row>
    <row r="494" spans="1:8" s="80" customFormat="1" outlineLevel="1">
      <c r="A494" s="89"/>
      <c r="B494" s="175" t="s">
        <v>1377</v>
      </c>
      <c r="C494" s="175"/>
      <c r="D494" s="175"/>
      <c r="E494" s="493">
        <f>E495</f>
        <v>3000000</v>
      </c>
      <c r="F494" s="493"/>
      <c r="G494" s="370" t="s">
        <v>508</v>
      </c>
      <c r="H494" s="370"/>
    </row>
    <row r="495" spans="1:8" s="107" customFormat="1">
      <c r="A495" s="89"/>
      <c r="B495" s="175" t="s">
        <v>1382</v>
      </c>
      <c r="C495" s="175"/>
      <c r="D495" s="175"/>
      <c r="E495" s="493">
        <f>SUM(G496:G496)</f>
        <v>3000000</v>
      </c>
      <c r="F495" s="493"/>
      <c r="G495" s="370" t="s">
        <v>508</v>
      </c>
      <c r="H495" s="370"/>
    </row>
    <row r="496" spans="1:8" s="111" customFormat="1" ht="22.5" customHeight="1">
      <c r="A496" s="89"/>
      <c r="B496" s="89"/>
      <c r="C496" s="462" t="s">
        <v>918</v>
      </c>
      <c r="D496" s="462"/>
      <c r="E496" s="89"/>
      <c r="F496" s="89"/>
      <c r="G496" s="383">
        <v>3000000</v>
      </c>
      <c r="H496" s="384" t="s">
        <v>508</v>
      </c>
    </row>
    <row r="497" spans="1:8" s="80" customFormat="1" outlineLevel="1">
      <c r="A497" s="107"/>
      <c r="B497" s="89"/>
      <c r="C497" s="124"/>
      <c r="D497" s="178"/>
      <c r="E497" s="89"/>
      <c r="F497" s="89"/>
      <c r="G497" s="174"/>
      <c r="H497" s="373"/>
    </row>
    <row r="498" spans="1:8" s="80" customFormat="1" outlineLevel="1">
      <c r="A498" s="89"/>
      <c r="B498" s="107" t="s">
        <v>901</v>
      </c>
      <c r="C498" s="107"/>
      <c r="D498" s="107"/>
      <c r="E498" s="494">
        <f>G502</f>
        <v>91000</v>
      </c>
      <c r="F498" s="494"/>
      <c r="G498" s="103" t="s">
        <v>508</v>
      </c>
      <c r="H498" s="103"/>
    </row>
    <row r="499" spans="1:8" s="80" customFormat="1" outlineLevel="1">
      <c r="A499" s="89"/>
      <c r="B499" s="175" t="s">
        <v>1375</v>
      </c>
      <c r="C499" s="175"/>
      <c r="D499" s="175"/>
      <c r="E499" s="493">
        <f>E498</f>
        <v>91000</v>
      </c>
      <c r="F499" s="493"/>
      <c r="G499" s="370" t="s">
        <v>508</v>
      </c>
      <c r="H499" s="370"/>
    </row>
    <row r="500" spans="1:8" s="75" customFormat="1" outlineLevel="1">
      <c r="A500" s="124"/>
      <c r="B500" s="175" t="s">
        <v>1376</v>
      </c>
      <c r="C500" s="175"/>
      <c r="D500" s="175"/>
      <c r="E500" s="493">
        <f>E498</f>
        <v>91000</v>
      </c>
      <c r="F500" s="493"/>
      <c r="G500" s="370" t="s">
        <v>508</v>
      </c>
      <c r="H500" s="370"/>
    </row>
    <row r="501" spans="1:8" s="80" customFormat="1" ht="22.5" customHeight="1" outlineLevel="1">
      <c r="A501" s="89"/>
      <c r="B501" s="124"/>
      <c r="C501" s="124" t="s">
        <v>912</v>
      </c>
      <c r="D501" s="18" t="s">
        <v>1178</v>
      </c>
      <c r="E501" s="124"/>
      <c r="F501" s="124"/>
      <c r="G501" s="179"/>
      <c r="H501" s="5"/>
    </row>
    <row r="502" spans="1:8" s="80" customFormat="1" outlineLevel="1">
      <c r="A502" s="89"/>
      <c r="B502" s="124"/>
      <c r="C502" s="124"/>
      <c r="D502" s="462" t="s">
        <v>1595</v>
      </c>
      <c r="E502" s="462"/>
      <c r="F502" s="462"/>
      <c r="G502" s="179">
        <v>91000</v>
      </c>
      <c r="H502" s="5" t="s">
        <v>508</v>
      </c>
    </row>
    <row r="503" spans="1:8" s="80" customFormat="1" outlineLevel="1">
      <c r="A503" s="89"/>
      <c r="B503" s="124"/>
      <c r="C503" s="124"/>
      <c r="D503" s="18"/>
      <c r="E503" s="124"/>
      <c r="F503" s="124"/>
      <c r="G503" s="179"/>
      <c r="H503" s="5"/>
    </row>
    <row r="504" spans="1:8" s="80" customFormat="1" outlineLevel="1">
      <c r="A504" s="89"/>
      <c r="B504" s="124"/>
      <c r="C504" s="124"/>
      <c r="D504" s="18"/>
      <c r="E504" s="124"/>
      <c r="F504" s="124"/>
      <c r="G504" s="179"/>
      <c r="H504" s="5"/>
    </row>
    <row r="505" spans="1:8" s="80" customFormat="1" outlineLevel="1">
      <c r="A505" s="89"/>
      <c r="B505" s="124"/>
      <c r="C505" s="124"/>
      <c r="D505" s="18"/>
      <c r="E505" s="124"/>
      <c r="F505" s="124"/>
      <c r="G505" s="179"/>
      <c r="H505" s="5"/>
    </row>
    <row r="506" spans="1:8" s="80" customFormat="1" outlineLevel="1">
      <c r="A506" s="89"/>
      <c r="B506" s="124"/>
      <c r="C506" s="124"/>
      <c r="D506" s="18"/>
      <c r="E506" s="124"/>
      <c r="F506" s="124"/>
      <c r="G506" s="179"/>
      <c r="H506" s="5"/>
    </row>
    <row r="507" spans="1:8" s="80" customFormat="1" outlineLevel="1">
      <c r="A507" s="89"/>
      <c r="B507" s="124"/>
      <c r="C507" s="124"/>
      <c r="D507" s="18"/>
      <c r="E507" s="124"/>
      <c r="F507" s="124"/>
      <c r="G507" s="179"/>
      <c r="H507" s="5"/>
    </row>
    <row r="508" spans="1:8" s="80" customFormat="1" outlineLevel="1">
      <c r="A508" s="89"/>
      <c r="B508" s="124"/>
      <c r="C508" s="124"/>
      <c r="D508" s="18"/>
      <c r="E508" s="124"/>
      <c r="F508" s="124"/>
      <c r="G508" s="179"/>
      <c r="H508" s="5"/>
    </row>
    <row r="509" spans="1:8" s="80" customFormat="1" outlineLevel="1">
      <c r="A509" s="89"/>
      <c r="B509" s="124"/>
      <c r="C509" s="124"/>
      <c r="D509" s="18"/>
      <c r="E509" s="124"/>
      <c r="F509" s="124"/>
      <c r="G509" s="179"/>
      <c r="H509" s="5"/>
    </row>
    <row r="510" spans="1:8" s="80" customFormat="1" outlineLevel="1">
      <c r="A510" s="89"/>
      <c r="B510" s="124"/>
      <c r="C510" s="124"/>
      <c r="D510" s="18"/>
      <c r="E510" s="124"/>
      <c r="F510" s="124"/>
      <c r="G510" s="179"/>
      <c r="H510" s="5"/>
    </row>
    <row r="511" spans="1:8" s="80" customFormat="1" outlineLevel="1">
      <c r="A511" s="89"/>
      <c r="B511" s="124"/>
      <c r="C511" s="124"/>
      <c r="D511" s="18"/>
      <c r="E511" s="124"/>
      <c r="F511" s="124"/>
      <c r="G511" s="179"/>
      <c r="H511" s="5"/>
    </row>
    <row r="512" spans="1:8" s="80" customFormat="1" outlineLevel="1">
      <c r="A512" s="89"/>
      <c r="B512" s="124"/>
      <c r="C512" s="124"/>
      <c r="D512" s="18"/>
      <c r="E512" s="124"/>
      <c r="F512" s="124"/>
      <c r="G512" s="179"/>
      <c r="H512" s="5"/>
    </row>
    <row r="513" spans="1:8" s="80" customFormat="1" outlineLevel="1">
      <c r="A513" s="89"/>
      <c r="B513" s="124"/>
      <c r="C513" s="124"/>
      <c r="D513" s="18"/>
      <c r="E513" s="124"/>
      <c r="F513" s="124"/>
      <c r="G513" s="179"/>
      <c r="H513" s="5"/>
    </row>
    <row r="514" spans="1:8" s="80" customFormat="1" outlineLevel="1">
      <c r="A514" s="89"/>
      <c r="B514" s="124"/>
      <c r="C514" s="124"/>
      <c r="D514" s="18"/>
      <c r="E514" s="124"/>
      <c r="F514" s="124"/>
      <c r="G514" s="179"/>
      <c r="H514" s="5"/>
    </row>
    <row r="515" spans="1:8" s="80" customFormat="1" outlineLevel="1">
      <c r="A515" s="89"/>
      <c r="B515" s="124"/>
      <c r="C515" s="124"/>
      <c r="D515" s="18"/>
      <c r="E515" s="124"/>
      <c r="F515" s="124"/>
      <c r="G515" s="179"/>
      <c r="H515" s="5"/>
    </row>
    <row r="516" spans="1:8" s="80" customFormat="1" outlineLevel="1">
      <c r="A516" s="89"/>
      <c r="B516" s="124"/>
      <c r="C516" s="124"/>
      <c r="D516" s="18"/>
      <c r="E516" s="124"/>
      <c r="F516" s="124"/>
      <c r="G516" s="179"/>
      <c r="H516" s="5"/>
    </row>
    <row r="517" spans="1:8" s="80" customFormat="1" outlineLevel="1">
      <c r="A517" s="89"/>
      <c r="B517" s="124"/>
      <c r="C517" s="124"/>
      <c r="D517" s="18"/>
      <c r="E517" s="124"/>
      <c r="F517" s="124"/>
      <c r="G517" s="179"/>
      <c r="H517" s="5"/>
    </row>
    <row r="518" spans="1:8" s="80" customFormat="1" outlineLevel="1">
      <c r="A518" s="89"/>
      <c r="B518" s="124"/>
      <c r="C518" s="124"/>
      <c r="D518" s="18"/>
      <c r="E518" s="124"/>
      <c r="F518" s="124"/>
      <c r="G518" s="179"/>
      <c r="H518" s="5"/>
    </row>
    <row r="519" spans="1:8" s="80" customFormat="1" outlineLevel="1">
      <c r="A519" s="89"/>
      <c r="B519" s="124"/>
      <c r="C519" s="124"/>
      <c r="D519" s="18"/>
      <c r="E519" s="124"/>
      <c r="F519" s="124"/>
      <c r="G519" s="179"/>
      <c r="H519" s="5"/>
    </row>
    <row r="520" spans="1:8" s="80" customFormat="1" outlineLevel="1">
      <c r="A520" s="89"/>
      <c r="B520" s="124"/>
      <c r="C520" s="124"/>
      <c r="D520" s="18"/>
      <c r="E520" s="124"/>
      <c r="F520" s="124"/>
      <c r="G520" s="179"/>
      <c r="H520" s="5"/>
    </row>
    <row r="521" spans="1:8" s="80" customFormat="1" outlineLevel="1">
      <c r="A521" s="89"/>
      <c r="B521" s="124"/>
      <c r="C521" s="124"/>
      <c r="D521" s="18"/>
      <c r="E521" s="124"/>
      <c r="F521" s="124"/>
      <c r="G521" s="179"/>
      <c r="H521" s="5"/>
    </row>
    <row r="522" spans="1:8" s="80" customFormat="1" outlineLevel="1">
      <c r="A522" s="89"/>
      <c r="B522" s="124"/>
      <c r="C522" s="124"/>
      <c r="D522" s="18"/>
      <c r="E522" s="124"/>
      <c r="F522" s="124"/>
      <c r="G522" s="179"/>
      <c r="H522" s="5"/>
    </row>
    <row r="523" spans="1:8" s="80" customFormat="1" outlineLevel="1">
      <c r="A523" s="89"/>
      <c r="B523" s="124"/>
      <c r="C523" s="124"/>
      <c r="D523" s="18"/>
      <c r="E523" s="124"/>
      <c r="F523" s="124"/>
      <c r="G523" s="179"/>
      <c r="H523" s="5"/>
    </row>
    <row r="524" spans="1:8" s="80" customFormat="1" outlineLevel="1">
      <c r="A524" s="89"/>
      <c r="B524" s="124"/>
      <c r="C524" s="124"/>
      <c r="D524" s="18"/>
      <c r="E524" s="124"/>
      <c r="F524" s="124"/>
      <c r="G524" s="179"/>
      <c r="H524" s="5"/>
    </row>
    <row r="525" spans="1:8" s="80" customFormat="1" outlineLevel="1">
      <c r="A525" s="89"/>
      <c r="B525" s="124"/>
      <c r="C525" s="124"/>
      <c r="D525" s="18"/>
      <c r="E525" s="124"/>
      <c r="F525" s="124"/>
      <c r="G525" s="179"/>
      <c r="H525" s="5"/>
    </row>
    <row r="526" spans="1:8" s="80" customFormat="1" outlineLevel="1">
      <c r="A526" s="89"/>
      <c r="B526" s="124"/>
      <c r="C526" s="124"/>
      <c r="D526" s="18"/>
      <c r="E526" s="124"/>
      <c r="F526" s="124"/>
      <c r="G526" s="179"/>
      <c r="H526" s="5"/>
    </row>
    <row r="527" spans="1:8" s="80" customFormat="1" outlineLevel="1">
      <c r="A527" s="89"/>
      <c r="B527" s="124"/>
      <c r="C527" s="124"/>
      <c r="D527" s="18"/>
      <c r="E527" s="124"/>
      <c r="F527" s="124"/>
      <c r="G527" s="179"/>
      <c r="H527" s="5"/>
    </row>
    <row r="528" spans="1:8" s="80" customFormat="1" outlineLevel="1">
      <c r="A528" s="89"/>
      <c r="B528" s="124"/>
      <c r="C528" s="124"/>
      <c r="D528" s="18"/>
      <c r="E528" s="124"/>
      <c r="F528" s="124"/>
      <c r="G528" s="179"/>
      <c r="H528" s="5"/>
    </row>
    <row r="529" spans="1:8" s="80" customFormat="1" outlineLevel="1">
      <c r="A529" s="89"/>
      <c r="B529" s="124"/>
      <c r="C529" s="124"/>
      <c r="D529" s="18"/>
      <c r="E529" s="124"/>
      <c r="F529" s="124"/>
      <c r="G529" s="179"/>
      <c r="H529" s="5"/>
    </row>
    <row r="530" spans="1:8" s="80" customFormat="1" outlineLevel="1">
      <c r="A530" s="107"/>
      <c r="B530" s="123" t="s">
        <v>827</v>
      </c>
      <c r="C530" s="107"/>
      <c r="D530" s="107"/>
      <c r="E530" s="107"/>
      <c r="F530" s="499">
        <f>E531+E622+E540</f>
        <v>26291900</v>
      </c>
      <c r="G530" s="499"/>
      <c r="H530" s="371" t="s">
        <v>508</v>
      </c>
    </row>
    <row r="531" spans="1:8" s="80" customFormat="1" outlineLevel="1">
      <c r="A531" s="89"/>
      <c r="B531" s="107" t="s">
        <v>899</v>
      </c>
      <c r="C531" s="107"/>
      <c r="D531" s="107"/>
      <c r="E531" s="494">
        <f>E532</f>
        <v>1517900</v>
      </c>
      <c r="F531" s="494"/>
      <c r="G531" s="103" t="s">
        <v>508</v>
      </c>
      <c r="H531" s="103"/>
    </row>
    <row r="532" spans="1:8" s="80" customFormat="1" outlineLevel="1">
      <c r="A532" s="89"/>
      <c r="B532" s="175" t="s">
        <v>1377</v>
      </c>
      <c r="C532" s="175"/>
      <c r="D532" s="175"/>
      <c r="E532" s="493">
        <f>SUM(E533,E535)</f>
        <v>1517900</v>
      </c>
      <c r="F532" s="493"/>
      <c r="G532" s="370" t="s">
        <v>508</v>
      </c>
      <c r="H532" s="370"/>
    </row>
    <row r="533" spans="1:8" s="80" customFormat="1" outlineLevel="1">
      <c r="A533" s="89"/>
      <c r="B533" s="175" t="s">
        <v>1383</v>
      </c>
      <c r="C533" s="175"/>
      <c r="D533" s="175"/>
      <c r="E533" s="493">
        <f>SUM(G534:G534)</f>
        <v>250000</v>
      </c>
      <c r="F533" s="493"/>
      <c r="G533" s="370" t="s">
        <v>508</v>
      </c>
      <c r="H533" s="370"/>
    </row>
    <row r="534" spans="1:8" s="80" customFormat="1" ht="24" customHeight="1" outlineLevel="1">
      <c r="A534" s="89"/>
      <c r="B534" s="462" t="s">
        <v>1482</v>
      </c>
      <c r="C534" s="462"/>
      <c r="D534" s="462"/>
      <c r="E534" s="89"/>
      <c r="F534" s="89"/>
      <c r="G534" s="380">
        <v>250000</v>
      </c>
      <c r="H534" s="381" t="s">
        <v>508</v>
      </c>
    </row>
    <row r="535" spans="1:8" s="80" customFormat="1" outlineLevel="1">
      <c r="A535" s="89"/>
      <c r="B535" s="175" t="s">
        <v>1384</v>
      </c>
      <c r="C535" s="175"/>
      <c r="D535" s="175"/>
      <c r="E535" s="493">
        <v>1267900</v>
      </c>
      <c r="F535" s="493"/>
      <c r="G535" s="370" t="s">
        <v>508</v>
      </c>
      <c r="H535" s="370"/>
    </row>
    <row r="536" spans="1:8" s="80" customFormat="1" outlineLevel="1">
      <c r="A536" s="89"/>
      <c r="B536" s="498" t="s">
        <v>1445</v>
      </c>
      <c r="C536" s="498"/>
      <c r="D536" s="498"/>
      <c r="E536" s="498"/>
      <c r="F536" s="498"/>
      <c r="G536" s="370"/>
      <c r="H536" s="370"/>
    </row>
    <row r="537" spans="1:8" s="80" customFormat="1" ht="24" customHeight="1" outlineLevel="1">
      <c r="A537" s="89"/>
      <c r="B537" s="462" t="s">
        <v>1446</v>
      </c>
      <c r="C537" s="462"/>
      <c r="D537" s="462"/>
      <c r="E537" s="462"/>
      <c r="F537" s="89"/>
      <c r="G537" s="174"/>
      <c r="H537" s="373"/>
    </row>
    <row r="538" spans="1:8" s="80" customFormat="1" ht="24" customHeight="1" outlineLevel="1">
      <c r="A538" s="89"/>
      <c r="B538" s="462" t="s">
        <v>1447</v>
      </c>
      <c r="C538" s="462"/>
      <c r="D538" s="462"/>
      <c r="E538" s="18"/>
      <c r="F538" s="89"/>
      <c r="G538" s="174"/>
      <c r="H538" s="373"/>
    </row>
    <row r="539" spans="1:8" s="80" customFormat="1" outlineLevel="1">
      <c r="A539" s="89"/>
      <c r="B539" s="89"/>
      <c r="C539" s="462"/>
      <c r="D539" s="462"/>
      <c r="E539" s="89"/>
      <c r="F539" s="89"/>
      <c r="G539" s="174"/>
      <c r="H539" s="373"/>
    </row>
    <row r="540" spans="1:8" s="80" customFormat="1" outlineLevel="1">
      <c r="A540" s="89"/>
      <c r="B540" s="107" t="s">
        <v>901</v>
      </c>
      <c r="C540" s="107"/>
      <c r="D540" s="107"/>
      <c r="E540" s="494">
        <f>G544+G569+G591</f>
        <v>21774000</v>
      </c>
      <c r="F540" s="494"/>
      <c r="G540" s="103" t="s">
        <v>508</v>
      </c>
      <c r="H540" s="103"/>
    </row>
    <row r="541" spans="1:8" s="80" customFormat="1" outlineLevel="1">
      <c r="A541" s="89"/>
      <c r="B541" s="500" t="s">
        <v>1375</v>
      </c>
      <c r="C541" s="500"/>
      <c r="D541" s="500"/>
      <c r="E541" s="493">
        <f>E540</f>
        <v>21774000</v>
      </c>
      <c r="F541" s="493"/>
      <c r="G541" s="370" t="s">
        <v>508</v>
      </c>
      <c r="H541" s="370"/>
    </row>
    <row r="542" spans="1:8" s="75" customFormat="1" ht="22.5" customHeight="1" outlineLevel="1">
      <c r="A542" s="124"/>
      <c r="B542" s="175" t="s">
        <v>1385</v>
      </c>
      <c r="C542" s="175"/>
      <c r="D542" s="175"/>
      <c r="E542" s="493">
        <f>E540</f>
        <v>21774000</v>
      </c>
      <c r="F542" s="493"/>
      <c r="G542" s="370" t="s">
        <v>508</v>
      </c>
      <c r="H542" s="370"/>
    </row>
    <row r="543" spans="1:8" s="80" customFormat="1" outlineLevel="1">
      <c r="A543" s="89"/>
      <c r="B543" s="124"/>
      <c r="C543" s="124" t="s">
        <v>919</v>
      </c>
      <c r="D543" s="18" t="s">
        <v>1510</v>
      </c>
      <c r="E543" s="124"/>
      <c r="F543" s="124"/>
    </row>
    <row r="544" spans="1:8" s="80" customFormat="1" ht="22.5" customHeight="1" outlineLevel="1">
      <c r="A544" s="107"/>
      <c r="B544" s="89"/>
      <c r="C544" s="124"/>
      <c r="D544" s="462" t="s">
        <v>1511</v>
      </c>
      <c r="E544" s="462"/>
      <c r="F544" s="89"/>
      <c r="G544" s="179">
        <v>4386000</v>
      </c>
      <c r="H544" s="5" t="s">
        <v>508</v>
      </c>
    </row>
    <row r="545" spans="1:8" s="80" customFormat="1" ht="22.5" customHeight="1" outlineLevel="1">
      <c r="A545" s="107"/>
      <c r="B545" s="89"/>
      <c r="C545" s="124"/>
      <c r="D545" s="462" t="s">
        <v>1512</v>
      </c>
      <c r="E545" s="462"/>
      <c r="F545" s="89"/>
      <c r="G545" s="179"/>
      <c r="H545" s="5"/>
    </row>
    <row r="546" spans="1:8" s="80" customFormat="1" ht="22.5" customHeight="1" outlineLevel="1">
      <c r="A546" s="107"/>
      <c r="B546" s="89"/>
      <c r="C546" s="124"/>
      <c r="D546" s="462" t="s">
        <v>1513</v>
      </c>
      <c r="E546" s="462"/>
      <c r="F546" s="89"/>
      <c r="G546" s="179"/>
      <c r="H546" s="5"/>
    </row>
    <row r="547" spans="1:8" s="80" customFormat="1" ht="22.5" customHeight="1" outlineLevel="1">
      <c r="A547" s="107"/>
      <c r="B547" s="89"/>
      <c r="C547" s="124"/>
      <c r="D547" s="462" t="s">
        <v>1514</v>
      </c>
      <c r="E547" s="462"/>
      <c r="F547" s="462"/>
      <c r="G547" s="179"/>
      <c r="H547" s="5"/>
    </row>
    <row r="548" spans="1:8" s="80" customFormat="1" ht="22.5" customHeight="1" outlineLevel="1">
      <c r="A548" s="107"/>
      <c r="B548" s="89"/>
      <c r="C548" s="124"/>
      <c r="D548" s="18" t="s">
        <v>1515</v>
      </c>
      <c r="E548" s="18"/>
      <c r="F548" s="89"/>
      <c r="G548" s="179"/>
      <c r="H548" s="5"/>
    </row>
    <row r="549" spans="1:8" s="80" customFormat="1" ht="22.5" customHeight="1" outlineLevel="1">
      <c r="A549" s="107"/>
      <c r="B549" s="89"/>
      <c r="C549" s="124"/>
      <c r="D549" s="18" t="s">
        <v>1516</v>
      </c>
      <c r="E549" s="18"/>
      <c r="F549" s="89"/>
      <c r="G549" s="179"/>
      <c r="H549" s="5"/>
    </row>
    <row r="550" spans="1:8" s="80" customFormat="1" ht="22.5" customHeight="1" outlineLevel="1">
      <c r="A550" s="107"/>
      <c r="B550" s="89"/>
      <c r="C550" s="124"/>
      <c r="D550" s="18" t="s">
        <v>1517</v>
      </c>
      <c r="E550" s="18"/>
      <c r="F550" s="89"/>
      <c r="G550" s="179"/>
      <c r="H550" s="5"/>
    </row>
    <row r="551" spans="1:8" s="80" customFormat="1" ht="22.5" customHeight="1" outlineLevel="1">
      <c r="A551" s="107"/>
      <c r="B551" s="89"/>
      <c r="C551" s="124"/>
      <c r="D551" s="462" t="s">
        <v>1518</v>
      </c>
      <c r="E551" s="462"/>
      <c r="F551" s="89"/>
      <c r="G551" s="179"/>
      <c r="H551" s="5"/>
    </row>
    <row r="552" spans="1:8" s="80" customFormat="1" ht="22.5" customHeight="1" outlineLevel="1">
      <c r="A552" s="107"/>
      <c r="B552" s="89"/>
      <c r="C552" s="124"/>
      <c r="D552" s="462" t="s">
        <v>1519</v>
      </c>
      <c r="E552" s="462"/>
      <c r="F552" s="89"/>
      <c r="G552" s="179"/>
      <c r="H552" s="5"/>
    </row>
    <row r="553" spans="1:8" s="80" customFormat="1" ht="22.5" customHeight="1" outlineLevel="1">
      <c r="A553" s="107"/>
      <c r="B553" s="89"/>
      <c r="C553" s="124"/>
      <c r="D553" s="462" t="s">
        <v>1520</v>
      </c>
      <c r="E553" s="462"/>
      <c r="F553" s="462"/>
      <c r="G553" s="179"/>
      <c r="H553" s="5"/>
    </row>
    <row r="554" spans="1:8" s="80" customFormat="1" ht="22.5" customHeight="1" outlineLevel="1">
      <c r="A554" s="107"/>
      <c r="B554" s="89"/>
      <c r="C554" s="124"/>
      <c r="D554" s="18" t="s">
        <v>1521</v>
      </c>
      <c r="E554" s="18"/>
      <c r="F554" s="89"/>
      <c r="G554" s="179"/>
      <c r="H554" s="5"/>
    </row>
    <row r="555" spans="1:8" s="80" customFormat="1" ht="22.5" customHeight="1" outlineLevel="1">
      <c r="A555" s="107"/>
      <c r="B555" s="89"/>
      <c r="C555" s="124"/>
      <c r="D555" s="462" t="s">
        <v>1522</v>
      </c>
      <c r="E555" s="462"/>
      <c r="F555" s="89"/>
      <c r="G555" s="179"/>
      <c r="H555" s="5"/>
    </row>
    <row r="556" spans="1:8" s="80" customFormat="1" ht="22.5" customHeight="1" outlineLevel="1">
      <c r="A556" s="107"/>
      <c r="B556" s="89"/>
      <c r="C556" s="124"/>
      <c r="D556" s="18" t="s">
        <v>1523</v>
      </c>
      <c r="E556" s="18"/>
      <c r="F556" s="89"/>
      <c r="G556" s="179"/>
      <c r="H556" s="5"/>
    </row>
    <row r="557" spans="1:8" s="80" customFormat="1" ht="22.5" customHeight="1" outlineLevel="1">
      <c r="A557" s="107"/>
      <c r="B557" s="89"/>
      <c r="C557" s="124"/>
      <c r="D557" s="462" t="s">
        <v>1524</v>
      </c>
      <c r="E557" s="462"/>
      <c r="F557" s="462"/>
      <c r="G557" s="179"/>
      <c r="H557" s="5"/>
    </row>
    <row r="558" spans="1:8" s="80" customFormat="1" ht="22.5" customHeight="1" outlineLevel="1">
      <c r="A558" s="107"/>
      <c r="B558" s="89"/>
      <c r="C558" s="124"/>
      <c r="D558" s="18" t="s">
        <v>1525</v>
      </c>
      <c r="E558" s="18"/>
      <c r="F558" s="89"/>
      <c r="G558" s="179"/>
      <c r="H558" s="5"/>
    </row>
    <row r="559" spans="1:8" s="80" customFormat="1" ht="22.5" customHeight="1" outlineLevel="1">
      <c r="A559" s="107"/>
      <c r="B559" s="89"/>
      <c r="C559" s="124"/>
      <c r="D559" s="462" t="s">
        <v>1526</v>
      </c>
      <c r="E559" s="462"/>
      <c r="F559" s="462"/>
      <c r="G559" s="179"/>
      <c r="H559" s="5"/>
    </row>
    <row r="560" spans="1:8" s="80" customFormat="1" ht="22.5" customHeight="1" outlineLevel="1">
      <c r="A560" s="107"/>
      <c r="B560" s="89"/>
      <c r="C560" s="124"/>
      <c r="D560" s="18" t="s">
        <v>1527</v>
      </c>
      <c r="E560" s="18"/>
      <c r="F560" s="89"/>
      <c r="G560" s="179"/>
      <c r="H560" s="5"/>
    </row>
    <row r="561" spans="1:8" s="80" customFormat="1" ht="22.5" customHeight="1" outlineLevel="1">
      <c r="A561" s="107"/>
      <c r="B561" s="89"/>
      <c r="C561" s="124"/>
      <c r="D561" s="462" t="s">
        <v>1528</v>
      </c>
      <c r="E561" s="462"/>
      <c r="F561" s="462"/>
      <c r="G561" s="179"/>
      <c r="H561" s="5"/>
    </row>
    <row r="562" spans="1:8" s="80" customFormat="1" ht="22.5" customHeight="1" outlineLevel="1">
      <c r="A562" s="107"/>
      <c r="B562" s="89"/>
      <c r="C562" s="124"/>
      <c r="D562" s="18" t="s">
        <v>1529</v>
      </c>
      <c r="E562" s="18"/>
      <c r="F562" s="89"/>
      <c r="G562" s="179"/>
      <c r="H562" s="5"/>
    </row>
    <row r="563" spans="1:8" s="80" customFormat="1" ht="22.5" customHeight="1" outlineLevel="1">
      <c r="A563" s="107"/>
      <c r="B563" s="89"/>
      <c r="C563" s="124"/>
      <c r="D563" s="462" t="s">
        <v>1530</v>
      </c>
      <c r="E563" s="462"/>
      <c r="F563" s="462"/>
      <c r="G563" s="179"/>
      <c r="H563" s="5"/>
    </row>
    <row r="564" spans="1:8" s="80" customFormat="1" ht="22.5" customHeight="1" outlineLevel="1">
      <c r="A564" s="107"/>
      <c r="B564" s="89"/>
      <c r="C564" s="124"/>
      <c r="D564" s="462" t="s">
        <v>1531</v>
      </c>
      <c r="E564" s="462"/>
      <c r="F564" s="462"/>
      <c r="G564" s="179"/>
      <c r="H564" s="5"/>
    </row>
    <row r="565" spans="1:8" s="80" customFormat="1" ht="22.5" customHeight="1" outlineLevel="1">
      <c r="A565" s="107"/>
      <c r="B565" s="89"/>
      <c r="C565" s="124"/>
      <c r="D565" s="194" t="s">
        <v>1503</v>
      </c>
      <c r="E565" s="18"/>
      <c r="F565" s="18"/>
      <c r="G565" s="179"/>
      <c r="H565" s="5"/>
    </row>
    <row r="566" spans="1:8" s="80" customFormat="1" ht="22.5" customHeight="1" outlineLevel="1">
      <c r="A566" s="107"/>
      <c r="B566" s="89"/>
      <c r="C566" s="124"/>
      <c r="D566" s="18"/>
      <c r="E566" s="18"/>
      <c r="F566" s="18"/>
      <c r="G566" s="179"/>
      <c r="H566" s="5"/>
    </row>
    <row r="567" spans="1:8" s="80" customFormat="1" ht="22.5" customHeight="1" outlineLevel="1">
      <c r="A567" s="107"/>
      <c r="B567" s="89"/>
      <c r="C567" s="124"/>
      <c r="D567" s="18"/>
      <c r="E567" s="18"/>
      <c r="F567" s="18"/>
      <c r="G567" s="179"/>
      <c r="H567" s="5"/>
    </row>
    <row r="568" spans="1:8" s="80" customFormat="1" ht="22.5" customHeight="1" outlineLevel="1">
      <c r="A568" s="107"/>
      <c r="B568" s="89"/>
      <c r="C568" s="124"/>
      <c r="D568" s="18"/>
      <c r="E568" s="18"/>
      <c r="F568" s="18"/>
      <c r="G568" s="179"/>
      <c r="H568" s="5"/>
    </row>
    <row r="569" spans="1:8" s="80" customFormat="1" outlineLevel="1">
      <c r="A569" s="89"/>
      <c r="B569" s="124"/>
      <c r="C569" s="124" t="s">
        <v>1499</v>
      </c>
      <c r="D569" s="18" t="s">
        <v>1532</v>
      </c>
      <c r="E569" s="124"/>
      <c r="F569" s="124"/>
      <c r="G569" s="179">
        <v>5131000</v>
      </c>
      <c r="H569" s="5" t="s">
        <v>508</v>
      </c>
    </row>
    <row r="570" spans="1:8" s="80" customFormat="1" ht="22.5" customHeight="1" outlineLevel="1">
      <c r="A570" s="107"/>
      <c r="B570" s="89"/>
      <c r="C570" s="124"/>
      <c r="D570" s="462" t="s">
        <v>1533</v>
      </c>
      <c r="E570" s="462"/>
      <c r="F570" s="89"/>
      <c r="G570" s="179"/>
      <c r="H570" s="5"/>
    </row>
    <row r="571" spans="1:8" s="80" customFormat="1" ht="22.5" customHeight="1" outlineLevel="1">
      <c r="A571" s="107"/>
      <c r="B571" s="89"/>
      <c r="C571" s="124"/>
      <c r="D571" s="462" t="s">
        <v>1534</v>
      </c>
      <c r="E571" s="462"/>
      <c r="F571" s="89"/>
      <c r="G571" s="179"/>
      <c r="H571" s="5"/>
    </row>
    <row r="572" spans="1:8" s="80" customFormat="1" ht="22.5" customHeight="1" outlineLevel="1">
      <c r="A572" s="107"/>
      <c r="B572" s="89"/>
      <c r="C572" s="124"/>
      <c r="D572" s="462" t="s">
        <v>1535</v>
      </c>
      <c r="E572" s="462"/>
      <c r="F572" s="462"/>
      <c r="G572" s="179"/>
      <c r="H572" s="5"/>
    </row>
    <row r="573" spans="1:8" s="80" customFormat="1" ht="22.5" customHeight="1" outlineLevel="1">
      <c r="A573" s="107"/>
      <c r="B573" s="89"/>
      <c r="C573" s="124"/>
      <c r="D573" s="462" t="s">
        <v>1536</v>
      </c>
      <c r="E573" s="462"/>
      <c r="F573" s="462"/>
      <c r="G573" s="179"/>
      <c r="H573" s="5"/>
    </row>
    <row r="574" spans="1:8" s="80" customFormat="1" ht="22.5" customHeight="1" outlineLevel="1">
      <c r="A574" s="107"/>
      <c r="B574" s="89"/>
      <c r="C574" s="124"/>
      <c r="D574" s="462" t="s">
        <v>1537</v>
      </c>
      <c r="E574" s="462"/>
      <c r="F574" s="462"/>
      <c r="G574" s="179"/>
      <c r="H574" s="5"/>
    </row>
    <row r="575" spans="1:8" s="80" customFormat="1" ht="22.5" customHeight="1" outlineLevel="1">
      <c r="A575" s="107"/>
      <c r="B575" s="89"/>
      <c r="C575" s="124"/>
      <c r="D575" s="462" t="s">
        <v>1538</v>
      </c>
      <c r="E575" s="462"/>
      <c r="F575" s="462"/>
      <c r="G575" s="179"/>
      <c r="H575" s="5"/>
    </row>
    <row r="576" spans="1:8" s="80" customFormat="1" ht="22.5" customHeight="1" outlineLevel="1">
      <c r="A576" s="107"/>
      <c r="B576" s="89"/>
      <c r="C576" s="124"/>
      <c r="D576" s="462" t="s">
        <v>1537</v>
      </c>
      <c r="E576" s="462"/>
      <c r="F576" s="462"/>
      <c r="G576" s="179"/>
      <c r="H576" s="5"/>
    </row>
    <row r="577" spans="1:8" s="80" customFormat="1" ht="22.5" customHeight="1" outlineLevel="1">
      <c r="A577" s="107"/>
      <c r="B577" s="89"/>
      <c r="C577" s="124"/>
      <c r="D577" s="462" t="s">
        <v>1539</v>
      </c>
      <c r="E577" s="462"/>
      <c r="F577" s="462"/>
      <c r="G577" s="179"/>
      <c r="H577" s="5"/>
    </row>
    <row r="578" spans="1:8" s="80" customFormat="1" ht="22.5" customHeight="1" outlineLevel="1">
      <c r="A578" s="107"/>
      <c r="B578" s="89"/>
      <c r="C578" s="124"/>
      <c r="D578" s="462" t="s">
        <v>1540</v>
      </c>
      <c r="E578" s="462"/>
      <c r="F578" s="462"/>
      <c r="G578" s="179"/>
      <c r="H578" s="5"/>
    </row>
    <row r="579" spans="1:8" s="80" customFormat="1" ht="22.5" customHeight="1" outlineLevel="1">
      <c r="A579" s="107"/>
      <c r="B579" s="89"/>
      <c r="C579" s="124"/>
      <c r="D579" s="462" t="s">
        <v>1541</v>
      </c>
      <c r="E579" s="462"/>
      <c r="F579" s="462"/>
      <c r="G579" s="179"/>
      <c r="H579" s="5"/>
    </row>
    <row r="580" spans="1:8" s="80" customFormat="1" ht="22.5" customHeight="1" outlineLevel="1">
      <c r="A580" s="107"/>
      <c r="B580" s="89"/>
      <c r="C580" s="124"/>
      <c r="D580" s="462" t="s">
        <v>1542</v>
      </c>
      <c r="E580" s="462"/>
      <c r="F580" s="462"/>
      <c r="G580" s="179"/>
      <c r="H580" s="5"/>
    </row>
    <row r="581" spans="1:8" s="80" customFormat="1" ht="22.5" customHeight="1" outlineLevel="1">
      <c r="A581" s="107"/>
      <c r="B581" s="89"/>
      <c r="C581" s="124"/>
      <c r="D581" s="462" t="s">
        <v>1543</v>
      </c>
      <c r="E581" s="462"/>
      <c r="F581" s="89"/>
      <c r="G581" s="179"/>
      <c r="H581" s="5"/>
    </row>
    <row r="582" spans="1:8" s="80" customFormat="1" ht="22.5" customHeight="1" outlineLevel="1">
      <c r="A582" s="107"/>
      <c r="B582" s="89"/>
      <c r="C582" s="124"/>
      <c r="D582" s="462" t="s">
        <v>1544</v>
      </c>
      <c r="E582" s="462"/>
      <c r="F582" s="462"/>
      <c r="G582" s="179"/>
      <c r="H582" s="5"/>
    </row>
    <row r="583" spans="1:8" s="80" customFormat="1" ht="22.5" customHeight="1" outlineLevel="1">
      <c r="A583" s="107"/>
      <c r="B583" s="89"/>
      <c r="C583" s="124"/>
      <c r="D583" s="462" t="s">
        <v>1545</v>
      </c>
      <c r="E583" s="462"/>
      <c r="F583" s="89"/>
      <c r="G583" s="179"/>
      <c r="H583" s="5"/>
    </row>
    <row r="584" spans="1:8" s="80" customFormat="1" ht="22.5" customHeight="1" outlineLevel="1">
      <c r="A584" s="107"/>
      <c r="B584" s="89"/>
      <c r="C584" s="124"/>
      <c r="D584" s="462" t="s">
        <v>1546</v>
      </c>
      <c r="E584" s="462"/>
      <c r="F584" s="462"/>
      <c r="G584" s="179"/>
      <c r="H584" s="5"/>
    </row>
    <row r="585" spans="1:8" s="80" customFormat="1" ht="22.5" customHeight="1" outlineLevel="1">
      <c r="A585" s="107"/>
      <c r="B585" s="89"/>
      <c r="C585" s="124"/>
      <c r="D585" s="462" t="s">
        <v>1547</v>
      </c>
      <c r="E585" s="462"/>
      <c r="F585" s="462"/>
      <c r="G585" s="179"/>
      <c r="H585" s="5"/>
    </row>
    <row r="586" spans="1:8" s="80" customFormat="1" ht="22.5" customHeight="1" outlineLevel="1">
      <c r="A586" s="107"/>
      <c r="B586" s="89"/>
      <c r="C586" s="124"/>
      <c r="D586" s="462" t="s">
        <v>1548</v>
      </c>
      <c r="E586" s="462"/>
      <c r="F586" s="462"/>
      <c r="G586" s="179"/>
      <c r="H586" s="5"/>
    </row>
    <row r="587" spans="1:8" s="80" customFormat="1" ht="22.5" customHeight="1" outlineLevel="1">
      <c r="A587" s="107"/>
      <c r="B587" s="89"/>
      <c r="C587" s="124"/>
      <c r="D587" s="462" t="s">
        <v>1549</v>
      </c>
      <c r="E587" s="462"/>
      <c r="F587" s="462"/>
      <c r="G587" s="179"/>
      <c r="H587" s="5"/>
    </row>
    <row r="588" spans="1:8" s="80" customFormat="1" ht="22.5" customHeight="1" outlineLevel="1">
      <c r="A588" s="107"/>
      <c r="B588" s="89"/>
      <c r="C588" s="124"/>
      <c r="D588" s="462" t="s">
        <v>1550</v>
      </c>
      <c r="E588" s="462"/>
      <c r="F588" s="462"/>
      <c r="G588" s="179"/>
      <c r="H588" s="5"/>
    </row>
    <row r="589" spans="1:8" s="80" customFormat="1" ht="22.5" customHeight="1" outlineLevel="1">
      <c r="A589" s="107"/>
      <c r="B589" s="89"/>
      <c r="C589" s="124"/>
      <c r="D589" s="462" t="s">
        <v>1551</v>
      </c>
      <c r="E589" s="462"/>
      <c r="F589" s="89"/>
      <c r="G589" s="179"/>
      <c r="H589" s="5"/>
    </row>
    <row r="590" spans="1:8" s="80" customFormat="1" ht="22.5" customHeight="1" outlineLevel="1">
      <c r="A590" s="107"/>
      <c r="B590" s="89"/>
      <c r="C590" s="124"/>
      <c r="D590" s="18" t="s">
        <v>1500</v>
      </c>
      <c r="E590" s="18"/>
      <c r="F590" s="89"/>
      <c r="G590" s="174"/>
      <c r="H590" s="373"/>
    </row>
    <row r="591" spans="1:8" s="80" customFormat="1" outlineLevel="1">
      <c r="A591" s="89"/>
      <c r="B591" s="124"/>
      <c r="C591" s="124" t="s">
        <v>1501</v>
      </c>
      <c r="D591" s="18" t="s">
        <v>1552</v>
      </c>
      <c r="E591" s="124"/>
      <c r="F591" s="124"/>
      <c r="G591" s="179">
        <v>12257000</v>
      </c>
      <c r="H591" s="80" t="s">
        <v>508</v>
      </c>
    </row>
    <row r="592" spans="1:8" s="80" customFormat="1" ht="22.5" customHeight="1" outlineLevel="1">
      <c r="A592" s="107"/>
      <c r="B592" s="89"/>
      <c r="C592" s="124"/>
      <c r="D592" s="462" t="s">
        <v>1553</v>
      </c>
      <c r="E592" s="462"/>
      <c r="F592" s="462"/>
      <c r="G592" s="179"/>
      <c r="H592" s="5"/>
    </row>
    <row r="593" spans="1:8" s="80" customFormat="1" ht="22.5" customHeight="1" outlineLevel="1">
      <c r="A593" s="107"/>
      <c r="B593" s="89"/>
      <c r="C593" s="124"/>
      <c r="D593" s="462" t="s">
        <v>1554</v>
      </c>
      <c r="E593" s="462"/>
      <c r="F593" s="89"/>
      <c r="G593" s="179"/>
      <c r="H593" s="5"/>
    </row>
    <row r="594" spans="1:8" ht="22.5" customHeight="1">
      <c r="B594" s="124"/>
      <c r="C594" s="124"/>
      <c r="D594" s="462" t="s">
        <v>1555</v>
      </c>
      <c r="E594" s="462"/>
      <c r="F594" s="124"/>
      <c r="G594" s="179"/>
      <c r="H594" s="5"/>
    </row>
    <row r="595" spans="1:8" ht="22.5" customHeight="1">
      <c r="B595" s="124"/>
      <c r="C595" s="124"/>
      <c r="D595" s="462" t="s">
        <v>1556</v>
      </c>
      <c r="E595" s="462"/>
      <c r="F595" s="124"/>
      <c r="G595" s="179"/>
      <c r="H595" s="5"/>
    </row>
    <row r="596" spans="1:8" ht="22.5" customHeight="1">
      <c r="B596" s="124"/>
      <c r="C596" s="124"/>
      <c r="D596" s="462" t="s">
        <v>1557</v>
      </c>
      <c r="E596" s="462"/>
      <c r="F596" s="124"/>
      <c r="G596" s="179"/>
      <c r="H596" s="5"/>
    </row>
    <row r="597" spans="1:8" ht="22.5" customHeight="1">
      <c r="B597" s="124"/>
      <c r="C597" s="124"/>
      <c r="D597" s="462" t="s">
        <v>1558</v>
      </c>
      <c r="E597" s="462"/>
      <c r="F597" s="462"/>
      <c r="G597" s="179"/>
      <c r="H597" s="5"/>
    </row>
    <row r="598" spans="1:8" ht="22.5" customHeight="1">
      <c r="B598" s="124"/>
      <c r="C598" s="124"/>
      <c r="D598" s="462" t="s">
        <v>1559</v>
      </c>
      <c r="E598" s="462"/>
      <c r="F598" s="462"/>
      <c r="G598" s="179"/>
      <c r="H598" s="5"/>
    </row>
    <row r="599" spans="1:8" ht="22.5" customHeight="1">
      <c r="B599" s="124"/>
      <c r="C599" s="124"/>
      <c r="D599" s="462" t="s">
        <v>1560</v>
      </c>
      <c r="E599" s="462"/>
      <c r="F599" s="462"/>
      <c r="G599" s="179"/>
      <c r="H599" s="5"/>
    </row>
    <row r="600" spans="1:8" ht="22.5" customHeight="1">
      <c r="B600" s="124"/>
      <c r="C600" s="124"/>
      <c r="D600" s="462" t="s">
        <v>1561</v>
      </c>
      <c r="E600" s="462"/>
      <c r="F600" s="462"/>
      <c r="G600" s="179"/>
      <c r="H600" s="5"/>
    </row>
    <row r="601" spans="1:8" ht="22.5" customHeight="1">
      <c r="B601" s="124"/>
      <c r="C601" s="124"/>
      <c r="D601" s="462" t="s">
        <v>1562</v>
      </c>
      <c r="E601" s="462"/>
      <c r="F601" s="462"/>
      <c r="G601" s="179"/>
      <c r="H601" s="5"/>
    </row>
    <row r="602" spans="1:8" ht="22.5" customHeight="1">
      <c r="B602" s="124"/>
      <c r="C602" s="124"/>
      <c r="D602" s="18" t="s">
        <v>1563</v>
      </c>
      <c r="E602" s="18"/>
      <c r="F602" s="18"/>
      <c r="G602" s="179"/>
      <c r="H602" s="5"/>
    </row>
    <row r="603" spans="1:8" ht="22.5" customHeight="1">
      <c r="B603" s="124"/>
      <c r="C603" s="124"/>
      <c r="D603" s="462" t="s">
        <v>1559</v>
      </c>
      <c r="E603" s="462"/>
      <c r="F603" s="462"/>
      <c r="G603" s="179"/>
      <c r="H603" s="5"/>
    </row>
    <row r="604" spans="1:8">
      <c r="B604" s="124"/>
      <c r="C604" s="124"/>
      <c r="D604" s="462" t="s">
        <v>1564</v>
      </c>
      <c r="E604" s="462"/>
      <c r="F604" s="462"/>
      <c r="G604" s="179"/>
      <c r="H604" s="5"/>
    </row>
    <row r="605" spans="1:8">
      <c r="B605" s="124"/>
      <c r="C605" s="124"/>
      <c r="D605" s="462" t="s">
        <v>1565</v>
      </c>
      <c r="E605" s="462"/>
      <c r="F605" s="462"/>
      <c r="G605" s="179"/>
      <c r="H605" s="5"/>
    </row>
    <row r="606" spans="1:8" s="80" customFormat="1" ht="24" customHeight="1" outlineLevel="1">
      <c r="A606" s="89"/>
      <c r="B606" s="89"/>
      <c r="C606" s="124"/>
      <c r="D606" s="462" t="s">
        <v>1566</v>
      </c>
      <c r="E606" s="462"/>
      <c r="F606" s="462"/>
      <c r="G606" s="174"/>
      <c r="H606" s="373"/>
    </row>
    <row r="607" spans="1:8" s="80" customFormat="1" outlineLevel="1">
      <c r="A607" s="89"/>
      <c r="B607" s="89"/>
      <c r="C607" s="124"/>
      <c r="D607" s="462" t="s">
        <v>1567</v>
      </c>
      <c r="E607" s="462"/>
      <c r="F607" s="462"/>
      <c r="G607" s="174"/>
      <c r="H607" s="373"/>
    </row>
    <row r="608" spans="1:8" s="80" customFormat="1" outlineLevel="1">
      <c r="A608" s="89"/>
      <c r="B608" s="89"/>
      <c r="C608" s="124"/>
      <c r="D608" s="462" t="s">
        <v>1568</v>
      </c>
      <c r="E608" s="462"/>
      <c r="F608" s="462"/>
      <c r="G608" s="174"/>
      <c r="H608" s="373"/>
    </row>
    <row r="609" spans="1:8">
      <c r="B609" s="89"/>
      <c r="C609" s="124"/>
      <c r="D609" s="462" t="s">
        <v>1569</v>
      </c>
      <c r="E609" s="462"/>
      <c r="F609" s="462"/>
      <c r="G609" s="174"/>
      <c r="H609" s="373"/>
    </row>
    <row r="610" spans="1:8">
      <c r="B610" s="89"/>
      <c r="C610" s="124"/>
      <c r="D610" s="462" t="s">
        <v>1570</v>
      </c>
      <c r="E610" s="462"/>
      <c r="F610" s="462"/>
      <c r="G610" s="174"/>
      <c r="H610" s="373"/>
    </row>
    <row r="611" spans="1:8" ht="24.75" customHeight="1">
      <c r="B611" s="89"/>
      <c r="C611" s="124"/>
      <c r="D611" s="462" t="s">
        <v>1571</v>
      </c>
      <c r="E611" s="462"/>
      <c r="F611" s="462"/>
      <c r="G611" s="174"/>
      <c r="H611" s="373"/>
    </row>
    <row r="612" spans="1:8">
      <c r="B612" s="89"/>
      <c r="C612" s="124"/>
      <c r="D612" s="462" t="s">
        <v>1572</v>
      </c>
      <c r="E612" s="462"/>
      <c r="F612" s="462"/>
      <c r="G612" s="174"/>
      <c r="H612" s="373"/>
    </row>
    <row r="613" spans="1:8">
      <c r="B613" s="89"/>
      <c r="C613" s="124"/>
      <c r="D613" s="462" t="s">
        <v>1573</v>
      </c>
      <c r="E613" s="462"/>
      <c r="F613" s="462"/>
      <c r="G613" s="174"/>
      <c r="H613" s="373"/>
    </row>
    <row r="614" spans="1:8">
      <c r="B614" s="89"/>
      <c r="C614" s="124"/>
      <c r="D614" s="462" t="s">
        <v>1574</v>
      </c>
      <c r="E614" s="462"/>
      <c r="F614" s="462"/>
      <c r="G614" s="174"/>
      <c r="H614" s="373"/>
    </row>
    <row r="615" spans="1:8">
      <c r="B615" s="89"/>
      <c r="C615" s="124"/>
      <c r="D615" s="462" t="s">
        <v>1554</v>
      </c>
      <c r="E615" s="462"/>
      <c r="F615" s="462"/>
      <c r="G615" s="174"/>
      <c r="H615" s="373"/>
    </row>
    <row r="616" spans="1:8" ht="24" customHeight="1">
      <c r="B616" s="89"/>
      <c r="C616" s="124"/>
      <c r="D616" s="462" t="s">
        <v>1601</v>
      </c>
      <c r="E616" s="462"/>
      <c r="F616" s="462"/>
      <c r="G616" s="174"/>
      <c r="H616" s="373"/>
    </row>
    <row r="617" spans="1:8">
      <c r="B617" s="89"/>
      <c r="C617" s="124"/>
      <c r="D617" s="462" t="s">
        <v>1575</v>
      </c>
      <c r="E617" s="462"/>
      <c r="F617" s="462"/>
      <c r="G617" s="174"/>
      <c r="H617" s="373"/>
    </row>
    <row r="618" spans="1:8">
      <c r="B618" s="89"/>
      <c r="C618" s="124"/>
      <c r="D618" s="462" t="s">
        <v>1576</v>
      </c>
      <c r="E618" s="462"/>
      <c r="F618" s="462"/>
      <c r="G618" s="174"/>
      <c r="H618" s="373"/>
    </row>
    <row r="619" spans="1:8" ht="25.5" customHeight="1">
      <c r="B619" s="89"/>
      <c r="C619" s="124"/>
      <c r="D619" s="462" t="s">
        <v>1577</v>
      </c>
      <c r="E619" s="462"/>
      <c r="F619" s="462"/>
      <c r="G619" s="174"/>
      <c r="H619" s="373"/>
    </row>
    <row r="620" spans="1:8">
      <c r="B620" s="89"/>
      <c r="C620" s="124"/>
      <c r="D620" s="178" t="s">
        <v>1502</v>
      </c>
      <c r="E620" s="89"/>
      <c r="F620" s="89"/>
      <c r="G620" s="174"/>
      <c r="H620" s="373"/>
    </row>
    <row r="621" spans="1:8" s="80" customFormat="1" ht="22.5" customHeight="1" outlineLevel="1">
      <c r="A621" s="107"/>
      <c r="B621" s="89"/>
      <c r="C621" s="124"/>
      <c r="D621" s="18"/>
      <c r="E621" s="18"/>
      <c r="F621" s="89"/>
      <c r="G621" s="174"/>
      <c r="H621" s="373"/>
    </row>
    <row r="622" spans="1:8" s="75" customFormat="1" outlineLevel="1">
      <c r="A622" s="124"/>
      <c r="B622" s="107" t="s">
        <v>1174</v>
      </c>
      <c r="C622" s="107"/>
      <c r="D622" s="107"/>
      <c r="E622" s="494">
        <f>SUM(G625)</f>
        <v>3000000</v>
      </c>
      <c r="F622" s="494"/>
      <c r="G622" s="103" t="s">
        <v>508</v>
      </c>
      <c r="H622" s="103"/>
    </row>
    <row r="623" spans="1:8" s="107" customFormat="1" ht="22.5" customHeight="1">
      <c r="A623" s="89"/>
      <c r="B623" s="124"/>
      <c r="C623" s="124" t="s">
        <v>920</v>
      </c>
      <c r="D623" s="18" t="s">
        <v>1182</v>
      </c>
      <c r="E623" s="124"/>
      <c r="F623" s="124"/>
    </row>
    <row r="624" spans="1:8" s="107" customFormat="1" ht="22.5" customHeight="1">
      <c r="A624" s="89"/>
      <c r="B624" s="124"/>
      <c r="C624" s="124"/>
      <c r="D624" s="462" t="s">
        <v>1300</v>
      </c>
      <c r="E624" s="462"/>
      <c r="F624" s="124"/>
      <c r="G624" s="179"/>
      <c r="H624" s="5"/>
    </row>
    <row r="625" spans="1:8" s="107" customFormat="1">
      <c r="A625" s="89"/>
      <c r="B625" s="124"/>
      <c r="C625" s="124"/>
      <c r="D625" s="18" t="s">
        <v>1183</v>
      </c>
      <c r="E625" s="124"/>
      <c r="F625" s="124"/>
      <c r="G625" s="179">
        <v>3000000</v>
      </c>
      <c r="H625" s="5" t="s">
        <v>508</v>
      </c>
    </row>
    <row r="626" spans="1:8" s="107" customFormat="1">
      <c r="A626" s="89"/>
      <c r="B626" s="124"/>
      <c r="C626" s="124"/>
      <c r="D626" s="18"/>
      <c r="E626" s="124"/>
      <c r="F626" s="124"/>
      <c r="G626" s="179"/>
      <c r="H626" s="5"/>
    </row>
    <row r="627" spans="1:8" s="107" customFormat="1">
      <c r="A627" s="89"/>
      <c r="B627" s="124"/>
      <c r="C627" s="124"/>
      <c r="D627" s="18"/>
      <c r="E627" s="124"/>
      <c r="F627" s="124"/>
      <c r="G627" s="179"/>
      <c r="H627" s="5"/>
    </row>
    <row r="628" spans="1:8" s="107" customFormat="1">
      <c r="A628" s="89"/>
      <c r="B628" s="124"/>
      <c r="C628" s="124"/>
      <c r="D628" s="18"/>
      <c r="E628" s="124"/>
      <c r="F628" s="124"/>
      <c r="G628" s="179"/>
      <c r="H628" s="5"/>
    </row>
    <row r="629" spans="1:8" s="107" customFormat="1">
      <c r="A629" s="89"/>
      <c r="B629" s="124"/>
      <c r="C629" s="124"/>
      <c r="D629" s="18"/>
      <c r="E629" s="124"/>
      <c r="F629" s="124"/>
      <c r="G629" s="179"/>
      <c r="H629" s="5"/>
    </row>
    <row r="630" spans="1:8" s="107" customFormat="1">
      <c r="A630" s="89"/>
      <c r="B630" s="124"/>
      <c r="C630" s="124"/>
      <c r="D630" s="18"/>
      <c r="E630" s="124"/>
      <c r="F630" s="124"/>
      <c r="G630" s="179"/>
      <c r="H630" s="5"/>
    </row>
    <row r="631" spans="1:8" s="107" customFormat="1">
      <c r="A631" s="89"/>
      <c r="B631" s="124"/>
      <c r="C631" s="124"/>
      <c r="D631" s="18"/>
      <c r="E631" s="124"/>
      <c r="F631" s="124"/>
      <c r="G631" s="179"/>
      <c r="H631" s="5"/>
    </row>
    <row r="632" spans="1:8" s="107" customFormat="1">
      <c r="A632" s="89"/>
      <c r="B632" s="124"/>
      <c r="C632" s="124"/>
      <c r="D632" s="18"/>
      <c r="E632" s="124"/>
      <c r="F632" s="124"/>
      <c r="G632" s="179"/>
      <c r="H632" s="5"/>
    </row>
    <row r="633" spans="1:8" s="107" customFormat="1">
      <c r="A633" s="89"/>
      <c r="B633" s="124"/>
      <c r="C633" s="124"/>
      <c r="D633" s="18"/>
      <c r="E633" s="124"/>
      <c r="F633" s="124"/>
      <c r="G633" s="179"/>
      <c r="H633" s="5"/>
    </row>
    <row r="634" spans="1:8" s="107" customFormat="1">
      <c r="A634" s="89"/>
      <c r="B634" s="124"/>
      <c r="C634" s="124"/>
      <c r="D634" s="18"/>
      <c r="E634" s="124"/>
      <c r="F634" s="124"/>
      <c r="G634" s="179"/>
      <c r="H634" s="5"/>
    </row>
    <row r="635" spans="1:8" s="107" customFormat="1">
      <c r="A635" s="89"/>
      <c r="B635" s="124"/>
      <c r="C635" s="124"/>
      <c r="D635" s="18"/>
      <c r="E635" s="124"/>
      <c r="F635" s="124"/>
      <c r="G635" s="179"/>
      <c r="H635" s="5"/>
    </row>
    <row r="636" spans="1:8" s="107" customFormat="1">
      <c r="A636" s="89"/>
      <c r="B636" s="124"/>
      <c r="C636" s="124"/>
      <c r="D636" s="18"/>
      <c r="E636" s="124"/>
      <c r="F636" s="124"/>
      <c r="G636" s="179"/>
      <c r="H636" s="5"/>
    </row>
    <row r="637" spans="1:8" s="107" customFormat="1">
      <c r="A637" s="89"/>
      <c r="B637" s="124"/>
      <c r="C637" s="124"/>
      <c r="D637" s="18"/>
      <c r="E637" s="124"/>
      <c r="F637" s="124"/>
      <c r="G637" s="179"/>
      <c r="H637" s="5"/>
    </row>
    <row r="638" spans="1:8" s="107" customFormat="1">
      <c r="A638" s="89"/>
      <c r="B638" s="124"/>
      <c r="C638" s="124"/>
      <c r="D638" s="18"/>
      <c r="E638" s="124"/>
      <c r="F638" s="124"/>
      <c r="G638" s="179"/>
      <c r="H638" s="5"/>
    </row>
    <row r="639" spans="1:8" s="107" customFormat="1">
      <c r="A639" s="89"/>
      <c r="B639" s="124"/>
      <c r="C639" s="124"/>
      <c r="D639" s="18"/>
      <c r="E639" s="124"/>
      <c r="F639" s="124"/>
      <c r="G639" s="179"/>
      <c r="H639" s="5"/>
    </row>
    <row r="640" spans="1:8" s="107" customFormat="1">
      <c r="A640" s="89"/>
      <c r="B640" s="124"/>
      <c r="C640" s="124"/>
      <c r="D640" s="18"/>
      <c r="E640" s="124"/>
      <c r="F640" s="124"/>
      <c r="G640" s="179"/>
      <c r="H640" s="5"/>
    </row>
    <row r="641" spans="1:8" s="107" customFormat="1">
      <c r="A641" s="89"/>
      <c r="B641" s="124"/>
      <c r="C641" s="124"/>
      <c r="D641" s="18"/>
      <c r="E641" s="124"/>
      <c r="F641" s="124"/>
      <c r="G641" s="179"/>
      <c r="H641" s="5"/>
    </row>
    <row r="642" spans="1:8" s="107" customFormat="1">
      <c r="A642" s="89"/>
      <c r="B642" s="124"/>
      <c r="C642" s="124"/>
      <c r="D642" s="18"/>
      <c r="E642" s="124"/>
      <c r="F642" s="124"/>
      <c r="G642" s="179"/>
      <c r="H642" s="5"/>
    </row>
    <row r="643" spans="1:8" s="107" customFormat="1">
      <c r="A643" s="89"/>
      <c r="B643" s="124"/>
      <c r="C643" s="124"/>
      <c r="D643" s="18"/>
      <c r="E643" s="124"/>
      <c r="F643" s="124"/>
      <c r="G643" s="179"/>
      <c r="H643" s="5"/>
    </row>
    <row r="644" spans="1:8" s="107" customFormat="1">
      <c r="A644" s="89"/>
      <c r="B644" s="124"/>
      <c r="C644" s="124"/>
      <c r="D644" s="18"/>
      <c r="E644" s="124"/>
      <c r="F644" s="124"/>
      <c r="G644" s="179"/>
      <c r="H644" s="5"/>
    </row>
    <row r="645" spans="1:8" s="80" customFormat="1" outlineLevel="1">
      <c r="A645" s="107"/>
      <c r="B645" s="123" t="s">
        <v>828</v>
      </c>
      <c r="C645" s="107"/>
      <c r="D645" s="107"/>
      <c r="E645" s="107"/>
      <c r="F645" s="499">
        <f>SUM(E646,E659)</f>
        <v>6228300</v>
      </c>
      <c r="G645" s="499"/>
      <c r="H645" s="371" t="s">
        <v>508</v>
      </c>
    </row>
    <row r="646" spans="1:8" s="80" customFormat="1" outlineLevel="1">
      <c r="A646" s="89"/>
      <c r="B646" s="107" t="s">
        <v>899</v>
      </c>
      <c r="C646" s="107"/>
      <c r="D646" s="107"/>
      <c r="E646" s="494">
        <f>E647</f>
        <v>4991300</v>
      </c>
      <c r="F646" s="494"/>
      <c r="G646" s="103" t="s">
        <v>508</v>
      </c>
      <c r="H646" s="103"/>
    </row>
    <row r="647" spans="1:8" s="80" customFormat="1" outlineLevel="1">
      <c r="A647" s="89"/>
      <c r="B647" s="175" t="s">
        <v>1377</v>
      </c>
      <c r="C647" s="175"/>
      <c r="D647" s="175"/>
      <c r="E647" s="493">
        <f>SUM(E648,E650,E654)</f>
        <v>4991300</v>
      </c>
      <c r="F647" s="493"/>
      <c r="G647" s="370" t="s">
        <v>508</v>
      </c>
      <c r="H647" s="370"/>
    </row>
    <row r="648" spans="1:8" s="107" customFormat="1">
      <c r="A648" s="89"/>
      <c r="B648" s="175" t="s">
        <v>1378</v>
      </c>
      <c r="C648" s="175"/>
      <c r="D648" s="175"/>
      <c r="E648" s="493">
        <f>SUM(G649:G649)</f>
        <v>649500</v>
      </c>
      <c r="F648" s="493"/>
      <c r="G648" s="370" t="s">
        <v>508</v>
      </c>
      <c r="H648" s="370"/>
    </row>
    <row r="649" spans="1:8" s="111" customFormat="1" ht="22.5" customHeight="1">
      <c r="A649" s="89"/>
      <c r="B649" s="462" t="s">
        <v>1399</v>
      </c>
      <c r="C649" s="462"/>
      <c r="D649" s="462"/>
      <c r="E649" s="89"/>
      <c r="F649" s="89"/>
      <c r="G649" s="380">
        <v>649500</v>
      </c>
      <c r="H649" s="381" t="s">
        <v>508</v>
      </c>
    </row>
    <row r="650" spans="1:8" s="80" customFormat="1" outlineLevel="1">
      <c r="A650" s="89"/>
      <c r="B650" s="175" t="s">
        <v>1379</v>
      </c>
      <c r="C650" s="175"/>
      <c r="D650" s="175"/>
      <c r="E650" s="493">
        <f>SUM(G651:G653)</f>
        <v>3355200</v>
      </c>
      <c r="F650" s="493"/>
      <c r="G650" s="370" t="s">
        <v>508</v>
      </c>
      <c r="H650" s="370"/>
    </row>
    <row r="651" spans="1:8" s="80" customFormat="1" ht="24" customHeight="1" outlineLevel="1">
      <c r="A651" s="89"/>
      <c r="B651" s="462" t="s">
        <v>1396</v>
      </c>
      <c r="C651" s="462"/>
      <c r="D651" s="462"/>
      <c r="E651" s="89"/>
      <c r="F651" s="89"/>
      <c r="G651" s="380">
        <v>119200</v>
      </c>
      <c r="H651" s="381" t="s">
        <v>508</v>
      </c>
    </row>
    <row r="652" spans="1:8" s="80" customFormat="1" ht="24" customHeight="1" outlineLevel="1">
      <c r="A652" s="89"/>
      <c r="B652" s="462" t="s">
        <v>1397</v>
      </c>
      <c r="C652" s="462"/>
      <c r="D652" s="462"/>
      <c r="E652" s="89"/>
      <c r="F652" s="89"/>
      <c r="G652" s="380">
        <v>24000</v>
      </c>
      <c r="H652" s="381" t="s">
        <v>508</v>
      </c>
    </row>
    <row r="653" spans="1:8" s="111" customFormat="1" ht="22.5" customHeight="1">
      <c r="A653" s="89"/>
      <c r="B653" s="462" t="s">
        <v>1398</v>
      </c>
      <c r="C653" s="462"/>
      <c r="D653" s="462"/>
      <c r="E653" s="89"/>
      <c r="F653" s="89"/>
      <c r="G653" s="380">
        <v>3212000</v>
      </c>
      <c r="H653" s="381" t="s">
        <v>508</v>
      </c>
    </row>
    <row r="654" spans="1:8" s="80" customFormat="1" outlineLevel="1">
      <c r="A654" s="89"/>
      <c r="B654" s="175" t="s">
        <v>1380</v>
      </c>
      <c r="C654" s="175"/>
      <c r="D654" s="175"/>
      <c r="E654" s="493">
        <v>986600</v>
      </c>
      <c r="F654" s="493"/>
      <c r="G654" s="370" t="s">
        <v>508</v>
      </c>
      <c r="H654" s="370"/>
    </row>
    <row r="655" spans="1:8" s="80" customFormat="1" outlineLevel="1">
      <c r="A655" s="89"/>
      <c r="B655" s="498" t="s">
        <v>1400</v>
      </c>
      <c r="C655" s="498"/>
      <c r="D655" s="498"/>
      <c r="E655" s="169"/>
      <c r="F655" s="169"/>
      <c r="G655" s="370"/>
      <c r="H655" s="370"/>
    </row>
    <row r="656" spans="1:8" s="80" customFormat="1" outlineLevel="1">
      <c r="A656" s="89"/>
      <c r="B656" s="436" t="s">
        <v>1401</v>
      </c>
      <c r="C656" s="436"/>
      <c r="D656" s="436"/>
      <c r="E656" s="436"/>
      <c r="F656" s="89"/>
      <c r="G656" s="174"/>
      <c r="H656" s="373"/>
    </row>
    <row r="657" spans="1:8" s="80" customFormat="1" outlineLevel="1">
      <c r="A657" s="89"/>
      <c r="B657" s="436" t="s">
        <v>1402</v>
      </c>
      <c r="C657" s="436"/>
      <c r="D657" s="436"/>
      <c r="E657" s="5"/>
      <c r="F657" s="89"/>
      <c r="G657" s="174"/>
      <c r="H657" s="373"/>
    </row>
    <row r="658" spans="1:8" s="80" customFormat="1" outlineLevel="1">
      <c r="A658" s="89"/>
      <c r="B658" s="89"/>
      <c r="C658" s="124"/>
      <c r="D658" s="178"/>
      <c r="E658" s="89"/>
      <c r="F658" s="89"/>
      <c r="G658" s="174"/>
      <c r="H658" s="373"/>
    </row>
    <row r="659" spans="1:8" s="80" customFormat="1" outlineLevel="1">
      <c r="A659" s="89"/>
      <c r="B659" s="107" t="s">
        <v>901</v>
      </c>
      <c r="C659" s="107"/>
      <c r="D659" s="107"/>
      <c r="E659" s="494">
        <f>E660</f>
        <v>1237000</v>
      </c>
      <c r="F659" s="494"/>
      <c r="G659" s="103" t="s">
        <v>508</v>
      </c>
      <c r="H659" s="103"/>
    </row>
    <row r="660" spans="1:8" s="80" customFormat="1" outlineLevel="1">
      <c r="A660" s="89"/>
      <c r="B660" s="175" t="s">
        <v>1375</v>
      </c>
      <c r="C660" s="175"/>
      <c r="D660" s="175"/>
      <c r="E660" s="493">
        <f>E661</f>
        <v>1237000</v>
      </c>
      <c r="F660" s="493"/>
      <c r="G660" s="370" t="s">
        <v>508</v>
      </c>
      <c r="H660" s="370"/>
    </row>
    <row r="661" spans="1:8" s="75" customFormat="1" outlineLevel="1">
      <c r="A661" s="124"/>
      <c r="B661" s="175" t="s">
        <v>1376</v>
      </c>
      <c r="C661" s="175"/>
      <c r="D661" s="175"/>
      <c r="E661" s="493">
        <f>G664+G665+G667</f>
        <v>1237000</v>
      </c>
      <c r="F661" s="493"/>
      <c r="G661" s="370" t="s">
        <v>508</v>
      </c>
      <c r="H661" s="370"/>
    </row>
    <row r="662" spans="1:8" s="75" customFormat="1" outlineLevel="1">
      <c r="A662" s="124"/>
      <c r="B662" s="124"/>
      <c r="C662" s="124" t="s">
        <v>921</v>
      </c>
      <c r="D662" s="18" t="s">
        <v>1242</v>
      </c>
      <c r="E662" s="124"/>
      <c r="F662" s="124"/>
    </row>
    <row r="663" spans="1:8" s="75" customFormat="1" ht="22.5" customHeight="1" outlineLevel="1">
      <c r="A663" s="124"/>
      <c r="B663" s="124"/>
      <c r="C663" s="124"/>
      <c r="D663" s="18" t="s">
        <v>1299</v>
      </c>
      <c r="E663" s="124"/>
      <c r="F663" s="124"/>
    </row>
    <row r="664" spans="1:8" s="75" customFormat="1" outlineLevel="1">
      <c r="A664" s="124"/>
      <c r="B664" s="124"/>
      <c r="C664" s="124"/>
      <c r="D664" s="462" t="s">
        <v>1596</v>
      </c>
      <c r="E664" s="462"/>
      <c r="F664" s="462"/>
      <c r="G664" s="179">
        <v>1140000</v>
      </c>
      <c r="H664" s="5" t="s">
        <v>508</v>
      </c>
    </row>
    <row r="665" spans="1:8" s="75" customFormat="1" outlineLevel="1">
      <c r="A665" s="124"/>
      <c r="B665" s="124"/>
      <c r="C665" s="124" t="s">
        <v>916</v>
      </c>
      <c r="D665" s="462" t="s">
        <v>1505</v>
      </c>
      <c r="E665" s="462"/>
      <c r="F665" s="124"/>
      <c r="G665" s="179">
        <v>60000</v>
      </c>
      <c r="H665" s="5" t="s">
        <v>508</v>
      </c>
    </row>
    <row r="666" spans="1:8" ht="22.5" customHeight="1">
      <c r="B666" s="124"/>
      <c r="C666" s="124" t="s">
        <v>909</v>
      </c>
      <c r="D666" s="18" t="s">
        <v>1243</v>
      </c>
      <c r="E666" s="124"/>
      <c r="F666" s="124"/>
      <c r="G666" s="179"/>
      <c r="H666" s="5"/>
    </row>
    <row r="667" spans="1:8" ht="22.5" customHeight="1">
      <c r="B667" s="124"/>
      <c r="C667" s="124"/>
      <c r="D667" s="462" t="s">
        <v>1244</v>
      </c>
      <c r="E667" s="462"/>
      <c r="F667" s="462"/>
      <c r="G667" s="179">
        <v>37000</v>
      </c>
      <c r="H667" s="5" t="s">
        <v>508</v>
      </c>
    </row>
    <row r="668" spans="1:8" ht="22.5" customHeight="1">
      <c r="B668" s="124"/>
      <c r="C668" s="124"/>
      <c r="D668" s="18"/>
      <c r="E668" s="18"/>
      <c r="F668" s="124"/>
      <c r="G668" s="179"/>
      <c r="H668" s="5"/>
    </row>
    <row r="669" spans="1:8" ht="22.5" customHeight="1">
      <c r="B669" s="124"/>
      <c r="C669" s="124"/>
      <c r="D669" s="18"/>
      <c r="E669" s="18"/>
      <c r="F669" s="124"/>
      <c r="G669" s="179"/>
      <c r="H669" s="5"/>
    </row>
    <row r="670" spans="1:8" ht="22.5" customHeight="1">
      <c r="B670" s="124"/>
      <c r="C670" s="124"/>
      <c r="D670" s="18"/>
      <c r="E670" s="18"/>
      <c r="F670" s="124"/>
      <c r="G670" s="179"/>
      <c r="H670" s="5"/>
    </row>
    <row r="671" spans="1:8" ht="22.5" customHeight="1">
      <c r="B671" s="124"/>
      <c r="C671" s="124"/>
      <c r="D671" s="18"/>
      <c r="E671" s="18"/>
      <c r="F671" s="124"/>
      <c r="G671" s="179"/>
      <c r="H671" s="5"/>
    </row>
    <row r="672" spans="1:8" ht="22.5" customHeight="1">
      <c r="B672" s="124"/>
      <c r="C672" s="124"/>
      <c r="D672" s="18"/>
      <c r="E672" s="18"/>
      <c r="F672" s="124"/>
      <c r="G672" s="179"/>
      <c r="H672" s="5"/>
    </row>
    <row r="673" spans="1:8" ht="22.5" customHeight="1">
      <c r="B673" s="124"/>
      <c r="C673" s="124"/>
      <c r="D673" s="18"/>
      <c r="E673" s="18"/>
      <c r="F673" s="124"/>
      <c r="G673" s="179"/>
      <c r="H673" s="5"/>
    </row>
    <row r="674" spans="1:8" ht="22.5" customHeight="1">
      <c r="B674" s="124"/>
      <c r="C674" s="124"/>
      <c r="D674" s="18"/>
      <c r="E674" s="18"/>
      <c r="F674" s="124"/>
      <c r="G674" s="179"/>
      <c r="H674" s="5"/>
    </row>
    <row r="675" spans="1:8" ht="22.5" customHeight="1">
      <c r="B675" s="124"/>
      <c r="C675" s="124"/>
      <c r="D675" s="18"/>
      <c r="E675" s="18"/>
      <c r="F675" s="124"/>
      <c r="G675" s="179"/>
      <c r="H675" s="5"/>
    </row>
    <row r="676" spans="1:8" ht="22.5" customHeight="1">
      <c r="B676" s="124"/>
      <c r="C676" s="124"/>
      <c r="D676" s="18"/>
      <c r="E676" s="18"/>
      <c r="F676" s="124"/>
      <c r="G676" s="179"/>
      <c r="H676" s="5"/>
    </row>
    <row r="677" spans="1:8" ht="22.5" customHeight="1">
      <c r="B677" s="124"/>
      <c r="C677" s="124"/>
      <c r="D677" s="18"/>
      <c r="E677" s="18"/>
      <c r="F677" s="124"/>
      <c r="G677" s="179"/>
      <c r="H677" s="5"/>
    </row>
    <row r="678" spans="1:8" ht="22.5" customHeight="1">
      <c r="B678" s="124"/>
      <c r="C678" s="124"/>
      <c r="D678" s="18"/>
      <c r="E678" s="18"/>
      <c r="F678" s="124"/>
      <c r="G678" s="179"/>
      <c r="H678" s="5"/>
    </row>
    <row r="679" spans="1:8" ht="22.5" customHeight="1">
      <c r="B679" s="124"/>
      <c r="C679" s="124"/>
      <c r="D679" s="18"/>
      <c r="E679" s="18"/>
      <c r="F679" s="124"/>
      <c r="G679" s="179"/>
      <c r="H679" s="5"/>
    </row>
    <row r="680" spans="1:8" ht="22.5" customHeight="1">
      <c r="B680" s="124"/>
      <c r="C680" s="124"/>
      <c r="D680" s="18"/>
      <c r="E680" s="18"/>
      <c r="F680" s="124"/>
      <c r="G680" s="179"/>
      <c r="H680" s="5"/>
    </row>
    <row r="681" spans="1:8" ht="22.5" customHeight="1">
      <c r="B681" s="124"/>
      <c r="C681" s="124"/>
      <c r="D681" s="18"/>
      <c r="E681" s="18"/>
      <c r="F681" s="124"/>
      <c r="G681" s="179"/>
      <c r="H681" s="5"/>
    </row>
    <row r="682" spans="1:8" ht="22.5" customHeight="1">
      <c r="B682" s="124"/>
      <c r="C682" s="124"/>
      <c r="D682" s="18"/>
      <c r="E682" s="18"/>
      <c r="F682" s="124"/>
      <c r="G682" s="179"/>
      <c r="H682" s="5"/>
    </row>
    <row r="683" spans="1:8" ht="22.5" customHeight="1">
      <c r="B683" s="124"/>
      <c r="C683" s="124"/>
      <c r="D683" s="18"/>
      <c r="E683" s="18"/>
      <c r="F683" s="124"/>
      <c r="G683" s="179"/>
      <c r="H683" s="5"/>
    </row>
    <row r="684" spans="1:8" s="80" customFormat="1" outlineLevel="1">
      <c r="A684" s="107"/>
      <c r="B684" s="123" t="s">
        <v>829</v>
      </c>
      <c r="C684" s="107"/>
      <c r="D684" s="107"/>
      <c r="E684" s="107"/>
      <c r="F684" s="499">
        <f>E685</f>
        <v>1190800</v>
      </c>
      <c r="G684" s="499"/>
      <c r="H684" s="371" t="s">
        <v>508</v>
      </c>
    </row>
    <row r="685" spans="1:8" s="80" customFormat="1" outlineLevel="1">
      <c r="A685" s="89"/>
      <c r="B685" s="107" t="s">
        <v>854</v>
      </c>
      <c r="C685" s="107"/>
      <c r="D685" s="107"/>
      <c r="E685" s="494">
        <f>E686</f>
        <v>1190800</v>
      </c>
      <c r="F685" s="494"/>
      <c r="G685" s="103" t="s">
        <v>508</v>
      </c>
      <c r="H685" s="103"/>
    </row>
    <row r="686" spans="1:8" s="80" customFormat="1" outlineLevel="1">
      <c r="A686" s="89"/>
      <c r="B686" s="175" t="s">
        <v>1180</v>
      </c>
      <c r="C686" s="175"/>
      <c r="D686" s="175"/>
      <c r="E686" s="493">
        <f>SUM(E687,E689,E692)</f>
        <v>1190800</v>
      </c>
      <c r="F686" s="493"/>
      <c r="G686" s="370" t="s">
        <v>508</v>
      </c>
      <c r="H686" s="370"/>
    </row>
    <row r="687" spans="1:8" s="107" customFormat="1">
      <c r="A687" s="89"/>
      <c r="B687" s="175" t="s">
        <v>1184</v>
      </c>
      <c r="C687" s="175"/>
      <c r="D687" s="175"/>
      <c r="E687" s="493">
        <f>SUM(G688:G688)</f>
        <v>895000</v>
      </c>
      <c r="F687" s="493"/>
      <c r="G687" s="370" t="s">
        <v>508</v>
      </c>
      <c r="H687" s="370"/>
    </row>
    <row r="688" spans="1:8" s="111" customFormat="1" ht="22.5" customHeight="1">
      <c r="A688" s="89"/>
      <c r="B688" s="462" t="s">
        <v>1386</v>
      </c>
      <c r="C688" s="462"/>
      <c r="D688" s="462"/>
      <c r="E688" s="89"/>
      <c r="F688" s="89"/>
      <c r="G688" s="380">
        <v>895000</v>
      </c>
      <c r="H688" s="381" t="s">
        <v>508</v>
      </c>
    </row>
    <row r="689" spans="1:8" s="80" customFormat="1" outlineLevel="1">
      <c r="A689" s="89"/>
      <c r="B689" s="175" t="s">
        <v>1185</v>
      </c>
      <c r="C689" s="175"/>
      <c r="D689" s="175"/>
      <c r="E689" s="493">
        <f>SUM(G690:G691)</f>
        <v>88800</v>
      </c>
      <c r="F689" s="493"/>
      <c r="G689" s="370" t="s">
        <v>508</v>
      </c>
      <c r="H689" s="370"/>
    </row>
    <row r="690" spans="1:8" s="80" customFormat="1" ht="24" customHeight="1" outlineLevel="1">
      <c r="A690" s="89"/>
      <c r="B690" s="462" t="s">
        <v>1390</v>
      </c>
      <c r="C690" s="462"/>
      <c r="D690" s="462"/>
      <c r="E690" s="89"/>
      <c r="F690" s="89"/>
      <c r="G690" s="380">
        <v>36800</v>
      </c>
      <c r="H690" s="381" t="s">
        <v>508</v>
      </c>
    </row>
    <row r="691" spans="1:8" s="111" customFormat="1" ht="22.5" customHeight="1">
      <c r="A691" s="89"/>
      <c r="B691" s="462" t="s">
        <v>1392</v>
      </c>
      <c r="C691" s="462"/>
      <c r="D691" s="462"/>
      <c r="E691" s="89"/>
      <c r="F691" s="89"/>
      <c r="G691" s="380">
        <v>52000</v>
      </c>
      <c r="H691" s="381" t="s">
        <v>508</v>
      </c>
    </row>
    <row r="692" spans="1:8" s="80" customFormat="1" outlineLevel="1">
      <c r="A692" s="89"/>
      <c r="B692" s="175" t="s">
        <v>1186</v>
      </c>
      <c r="C692" s="175"/>
      <c r="D692" s="175"/>
      <c r="E692" s="493">
        <v>207000</v>
      </c>
      <c r="F692" s="493"/>
      <c r="G692" s="370" t="s">
        <v>508</v>
      </c>
      <c r="H692" s="370"/>
    </row>
    <row r="693" spans="1:8" s="80" customFormat="1" outlineLevel="1">
      <c r="A693" s="89"/>
      <c r="B693" s="498" t="s">
        <v>1448</v>
      </c>
      <c r="C693" s="498"/>
      <c r="D693" s="498"/>
      <c r="E693" s="169"/>
      <c r="F693" s="169"/>
      <c r="G693" s="370"/>
      <c r="H693" s="370"/>
    </row>
    <row r="694" spans="1:8" s="80" customFormat="1" ht="24" customHeight="1" outlineLevel="1">
      <c r="A694" s="89"/>
      <c r="B694" s="462" t="s">
        <v>1449</v>
      </c>
      <c r="C694" s="462"/>
      <c r="D694" s="462"/>
      <c r="E694" s="462"/>
      <c r="F694" s="89"/>
      <c r="G694" s="174"/>
      <c r="H694" s="373"/>
    </row>
    <row r="695" spans="1:8" s="80" customFormat="1" outlineLevel="1">
      <c r="A695" s="89"/>
      <c r="B695" s="89"/>
      <c r="C695" s="124"/>
      <c r="D695" s="178"/>
      <c r="E695" s="89"/>
      <c r="F695" s="89"/>
      <c r="G695" s="174"/>
      <c r="H695" s="373"/>
    </row>
    <row r="696" spans="1:8" s="80" customFormat="1" outlineLevel="1">
      <c r="A696" s="89"/>
      <c r="B696" s="89"/>
      <c r="C696" s="124"/>
      <c r="D696" s="178"/>
      <c r="E696" s="89"/>
      <c r="F696" s="89"/>
      <c r="G696" s="174"/>
      <c r="H696" s="373"/>
    </row>
    <row r="697" spans="1:8" s="80" customFormat="1" outlineLevel="1">
      <c r="A697" s="89"/>
      <c r="B697" s="89"/>
      <c r="C697" s="124"/>
      <c r="D697" s="178"/>
      <c r="E697" s="89"/>
      <c r="F697" s="89"/>
      <c r="G697" s="174"/>
      <c r="H697" s="373"/>
    </row>
    <row r="698" spans="1:8">
      <c r="B698" s="89"/>
      <c r="C698" s="124"/>
      <c r="D698" s="178"/>
      <c r="E698" s="89"/>
      <c r="F698" s="89"/>
      <c r="G698" s="174"/>
      <c r="H698" s="373"/>
    </row>
    <row r="699" spans="1:8">
      <c r="B699" s="89"/>
      <c r="C699" s="124"/>
      <c r="D699" s="178"/>
      <c r="E699" s="89"/>
      <c r="F699" s="89"/>
      <c r="G699" s="174"/>
      <c r="H699" s="373"/>
    </row>
    <row r="700" spans="1:8">
      <c r="B700" s="89"/>
      <c r="C700" s="124"/>
      <c r="D700" s="178"/>
      <c r="E700" s="89"/>
      <c r="F700" s="89"/>
      <c r="G700" s="174"/>
      <c r="H700" s="373"/>
    </row>
    <row r="701" spans="1:8">
      <c r="B701" s="89"/>
      <c r="C701" s="124"/>
      <c r="D701" s="178"/>
      <c r="E701" s="89"/>
      <c r="F701" s="89"/>
      <c r="G701" s="174"/>
      <c r="H701" s="373"/>
    </row>
    <row r="702" spans="1:8">
      <c r="B702" s="89"/>
      <c r="C702" s="124"/>
      <c r="D702" s="178"/>
      <c r="E702" s="89"/>
      <c r="F702" s="89"/>
      <c r="G702" s="174"/>
      <c r="H702" s="373"/>
    </row>
    <row r="703" spans="1:8">
      <c r="B703" s="89"/>
      <c r="C703" s="124"/>
      <c r="D703" s="178"/>
      <c r="E703" s="89"/>
      <c r="F703" s="89"/>
      <c r="G703" s="174"/>
      <c r="H703" s="373"/>
    </row>
    <row r="704" spans="1:8">
      <c r="B704" s="89"/>
      <c r="C704" s="124"/>
      <c r="D704" s="178"/>
      <c r="E704" s="89"/>
      <c r="F704" s="89"/>
      <c r="G704" s="174"/>
      <c r="H704" s="373"/>
    </row>
    <row r="705" spans="2:8">
      <c r="B705" s="89"/>
      <c r="C705" s="124"/>
      <c r="D705" s="178"/>
      <c r="E705" s="89"/>
      <c r="F705" s="89"/>
      <c r="G705" s="174"/>
      <c r="H705" s="373"/>
    </row>
    <row r="706" spans="2:8">
      <c r="B706" s="89"/>
      <c r="C706" s="124"/>
      <c r="D706" s="178"/>
      <c r="E706" s="89"/>
      <c r="F706" s="89"/>
      <c r="G706" s="174"/>
      <c r="H706" s="373"/>
    </row>
    <row r="707" spans="2:8">
      <c r="B707" s="89"/>
      <c r="C707" s="124"/>
      <c r="D707" s="178"/>
      <c r="E707" s="89"/>
      <c r="F707" s="89"/>
      <c r="G707" s="174"/>
      <c r="H707" s="373"/>
    </row>
    <row r="708" spans="2:8">
      <c r="B708" s="89"/>
      <c r="C708" s="124"/>
      <c r="D708" s="178"/>
      <c r="E708" s="89"/>
      <c r="F708" s="89"/>
      <c r="G708" s="174"/>
      <c r="H708" s="373"/>
    </row>
    <row r="709" spans="2:8">
      <c r="B709" s="89"/>
      <c r="C709" s="124"/>
      <c r="D709" s="178"/>
      <c r="E709" s="89"/>
      <c r="F709" s="89"/>
      <c r="G709" s="174"/>
      <c r="H709" s="373"/>
    </row>
    <row r="710" spans="2:8">
      <c r="B710" s="89"/>
      <c r="C710" s="124"/>
      <c r="D710" s="178"/>
      <c r="E710" s="89"/>
      <c r="F710" s="89"/>
      <c r="G710" s="174"/>
      <c r="H710" s="373"/>
    </row>
    <row r="711" spans="2:8">
      <c r="B711" s="89"/>
      <c r="C711" s="124"/>
      <c r="D711" s="178"/>
      <c r="E711" s="89"/>
      <c r="F711" s="89"/>
      <c r="G711" s="174"/>
      <c r="H711" s="373"/>
    </row>
    <row r="712" spans="2:8">
      <c r="B712" s="89"/>
      <c r="C712" s="124"/>
      <c r="D712" s="178"/>
      <c r="E712" s="89"/>
      <c r="F712" s="89"/>
      <c r="G712" s="174"/>
      <c r="H712" s="373"/>
    </row>
    <row r="713" spans="2:8">
      <c r="B713" s="89"/>
      <c r="C713" s="124"/>
      <c r="D713" s="178"/>
      <c r="E713" s="89"/>
      <c r="F713" s="89"/>
      <c r="G713" s="174"/>
      <c r="H713" s="373"/>
    </row>
    <row r="714" spans="2:8">
      <c r="B714" s="89"/>
      <c r="C714" s="124"/>
      <c r="D714" s="178"/>
      <c r="E714" s="89"/>
      <c r="F714" s="89"/>
      <c r="G714" s="174"/>
      <c r="H714" s="373"/>
    </row>
    <row r="715" spans="2:8">
      <c r="B715" s="89"/>
      <c r="C715" s="124"/>
      <c r="D715" s="178"/>
      <c r="E715" s="89"/>
      <c r="F715" s="89"/>
      <c r="G715" s="174"/>
      <c r="H715" s="373"/>
    </row>
    <row r="716" spans="2:8">
      <c r="B716" s="89"/>
      <c r="C716" s="124"/>
      <c r="D716" s="178"/>
      <c r="E716" s="89"/>
      <c r="F716" s="89"/>
      <c r="G716" s="174"/>
      <c r="H716" s="373"/>
    </row>
    <row r="717" spans="2:8">
      <c r="B717" s="89"/>
      <c r="C717" s="124"/>
      <c r="D717" s="178"/>
      <c r="E717" s="89"/>
      <c r="F717" s="89"/>
      <c r="G717" s="174"/>
      <c r="H717" s="373"/>
    </row>
    <row r="718" spans="2:8">
      <c r="B718" s="89"/>
      <c r="C718" s="124"/>
      <c r="D718" s="178"/>
      <c r="E718" s="89"/>
      <c r="F718" s="89"/>
      <c r="G718" s="174"/>
      <c r="H718" s="373"/>
    </row>
    <row r="719" spans="2:8">
      <c r="B719" s="89"/>
      <c r="C719" s="124"/>
      <c r="D719" s="178"/>
      <c r="E719" s="89"/>
      <c r="F719" s="89"/>
      <c r="G719" s="174"/>
      <c r="H719" s="373"/>
    </row>
    <row r="720" spans="2:8">
      <c r="B720" s="89"/>
      <c r="C720" s="124"/>
      <c r="D720" s="178"/>
      <c r="E720" s="89"/>
      <c r="F720" s="89"/>
      <c r="G720" s="174"/>
      <c r="H720" s="373"/>
    </row>
    <row r="721" spans="1:8">
      <c r="B721" s="89"/>
      <c r="C721" s="124"/>
      <c r="D721" s="178"/>
      <c r="E721" s="89"/>
      <c r="F721" s="89"/>
      <c r="G721" s="174"/>
      <c r="H721" s="373"/>
    </row>
    <row r="722" spans="1:8" s="80" customFormat="1" outlineLevel="1">
      <c r="A722" s="107"/>
      <c r="B722" s="123" t="s">
        <v>830</v>
      </c>
      <c r="C722" s="107"/>
      <c r="D722" s="107"/>
      <c r="E722" s="107"/>
      <c r="F722" s="499">
        <f>E723+E751+E741</f>
        <v>21407630</v>
      </c>
      <c r="G722" s="499"/>
      <c r="H722" s="371" t="s">
        <v>508</v>
      </c>
    </row>
    <row r="723" spans="1:8" s="80" customFormat="1" outlineLevel="1">
      <c r="A723" s="89"/>
      <c r="B723" s="107" t="s">
        <v>899</v>
      </c>
      <c r="C723" s="107"/>
      <c r="D723" s="107"/>
      <c r="E723" s="494">
        <f>E724+E736</f>
        <v>10008000</v>
      </c>
      <c r="F723" s="494"/>
      <c r="G723" s="103" t="s">
        <v>508</v>
      </c>
      <c r="H723" s="103"/>
    </row>
    <row r="724" spans="1:8" s="80" customFormat="1" outlineLevel="1">
      <c r="A724" s="89"/>
      <c r="B724" s="175" t="s">
        <v>1370</v>
      </c>
      <c r="C724" s="175"/>
      <c r="D724" s="175"/>
      <c r="E724" s="493">
        <f>SUM(E725,E729,E732)</f>
        <v>9932000</v>
      </c>
      <c r="F724" s="493"/>
      <c r="G724" s="370" t="s">
        <v>508</v>
      </c>
      <c r="H724" s="370"/>
    </row>
    <row r="725" spans="1:8" s="107" customFormat="1">
      <c r="A725" s="89"/>
      <c r="B725" s="175" t="s">
        <v>1371</v>
      </c>
      <c r="C725" s="175"/>
      <c r="D725" s="175"/>
      <c r="E725" s="493">
        <f>SUM(G726:G728)</f>
        <v>7793600</v>
      </c>
      <c r="F725" s="493"/>
      <c r="G725" s="370" t="s">
        <v>508</v>
      </c>
      <c r="H725" s="370"/>
    </row>
    <row r="726" spans="1:8" s="107" customFormat="1" ht="24" customHeight="1">
      <c r="A726" s="89"/>
      <c r="B726" s="462" t="s">
        <v>1450</v>
      </c>
      <c r="C726" s="462"/>
      <c r="D726" s="462"/>
      <c r="E726" s="89"/>
      <c r="F726" s="89"/>
      <c r="G726" s="380">
        <v>4720000</v>
      </c>
      <c r="H726" s="381" t="s">
        <v>508</v>
      </c>
    </row>
    <row r="727" spans="1:8" s="107" customFormat="1" ht="24" customHeight="1">
      <c r="A727" s="89"/>
      <c r="B727" s="462" t="s">
        <v>1451</v>
      </c>
      <c r="C727" s="462"/>
      <c r="D727" s="462"/>
      <c r="E727" s="89"/>
      <c r="F727" s="89"/>
      <c r="G727" s="380">
        <v>1201600</v>
      </c>
      <c r="H727" s="381" t="s">
        <v>508</v>
      </c>
    </row>
    <row r="728" spans="1:8" s="111" customFormat="1" ht="22.5" customHeight="1">
      <c r="A728" s="89"/>
      <c r="B728" s="462" t="s">
        <v>1452</v>
      </c>
      <c r="C728" s="462"/>
      <c r="D728" s="462"/>
      <c r="E728" s="89"/>
      <c r="F728" s="89"/>
      <c r="G728" s="380">
        <v>1872000</v>
      </c>
      <c r="H728" s="381" t="s">
        <v>508</v>
      </c>
    </row>
    <row r="729" spans="1:8" s="80" customFormat="1" outlineLevel="1">
      <c r="A729" s="89"/>
      <c r="B729" s="175" t="s">
        <v>1372</v>
      </c>
      <c r="C729" s="175"/>
      <c r="D729" s="175"/>
      <c r="E729" s="493">
        <f>SUM(G730:G731)</f>
        <v>454400</v>
      </c>
      <c r="F729" s="493"/>
      <c r="G729" s="370" t="s">
        <v>508</v>
      </c>
      <c r="H729" s="370"/>
    </row>
    <row r="730" spans="1:8" s="80" customFormat="1" outlineLevel="1">
      <c r="A730" s="89"/>
      <c r="B730" s="89"/>
      <c r="C730" s="462" t="s">
        <v>1453</v>
      </c>
      <c r="D730" s="462"/>
      <c r="E730" s="89"/>
      <c r="F730" s="89"/>
      <c r="G730" s="380">
        <v>22400</v>
      </c>
      <c r="H730" s="381" t="s">
        <v>508</v>
      </c>
    </row>
    <row r="731" spans="1:8" s="111" customFormat="1" ht="22.5" customHeight="1">
      <c r="A731" s="89"/>
      <c r="B731" s="89"/>
      <c r="C731" s="462" t="s">
        <v>1420</v>
      </c>
      <c r="D731" s="462"/>
      <c r="E731" s="89"/>
      <c r="F731" s="89"/>
      <c r="G731" s="380">
        <v>432000</v>
      </c>
      <c r="H731" s="381" t="s">
        <v>508</v>
      </c>
    </row>
    <row r="732" spans="1:8" s="80" customFormat="1" outlineLevel="1">
      <c r="A732" s="89"/>
      <c r="B732" s="175" t="s">
        <v>1373</v>
      </c>
      <c r="C732" s="175"/>
      <c r="D732" s="175"/>
      <c r="E732" s="493">
        <v>1684000</v>
      </c>
      <c r="F732" s="493"/>
      <c r="G732" s="370" t="s">
        <v>508</v>
      </c>
      <c r="H732" s="370"/>
    </row>
    <row r="733" spans="1:8" s="80" customFormat="1" outlineLevel="1">
      <c r="A733" s="89"/>
      <c r="B733" s="89"/>
      <c r="C733" s="498" t="s">
        <v>1454</v>
      </c>
      <c r="D733" s="498"/>
      <c r="E733" s="89"/>
      <c r="F733" s="89"/>
      <c r="G733" s="174"/>
      <c r="H733" s="373"/>
    </row>
    <row r="734" spans="1:8" s="80" customFormat="1" outlineLevel="1">
      <c r="A734" s="89"/>
      <c r="B734" s="89"/>
      <c r="C734" s="462" t="s">
        <v>1455</v>
      </c>
      <c r="D734" s="462"/>
      <c r="E734" s="462"/>
      <c r="F734" s="89"/>
      <c r="G734" s="174"/>
      <c r="H734" s="373"/>
    </row>
    <row r="735" spans="1:8" s="80" customFormat="1" ht="22.5" customHeight="1" outlineLevel="1">
      <c r="A735" s="89"/>
      <c r="B735" s="89"/>
      <c r="C735" s="436" t="s">
        <v>1456</v>
      </c>
      <c r="D735" s="436"/>
      <c r="E735" s="89"/>
      <c r="F735" s="89"/>
      <c r="G735" s="174"/>
      <c r="H735" s="373"/>
    </row>
    <row r="736" spans="1:8" s="80" customFormat="1" outlineLevel="1">
      <c r="A736" s="89"/>
      <c r="B736" s="175" t="s">
        <v>1374</v>
      </c>
      <c r="C736" s="175"/>
      <c r="D736" s="175"/>
      <c r="E736" s="493">
        <f>SUM(G737:G739)</f>
        <v>76000</v>
      </c>
      <c r="F736" s="493"/>
      <c r="G736" s="370" t="s">
        <v>508</v>
      </c>
      <c r="H736" s="370"/>
    </row>
    <row r="737" spans="1:8" s="80" customFormat="1" ht="24" customHeight="1" outlineLevel="1">
      <c r="A737" s="89"/>
      <c r="B737" s="462" t="s">
        <v>1457</v>
      </c>
      <c r="C737" s="462"/>
      <c r="D737" s="462"/>
      <c r="E737" s="89"/>
      <c r="F737" s="89"/>
      <c r="G737" s="380">
        <v>62000</v>
      </c>
      <c r="H737" s="381" t="s">
        <v>508</v>
      </c>
    </row>
    <row r="738" spans="1:8" s="80" customFormat="1" ht="24" customHeight="1" outlineLevel="1">
      <c r="A738" s="89"/>
      <c r="B738" s="462" t="s">
        <v>1458</v>
      </c>
      <c r="C738" s="462"/>
      <c r="D738" s="462"/>
      <c r="E738" s="89"/>
      <c r="F738" s="89"/>
      <c r="G738" s="380">
        <v>6000</v>
      </c>
      <c r="H738" s="381" t="s">
        <v>508</v>
      </c>
    </row>
    <row r="739" spans="1:8" s="80" customFormat="1" ht="24" customHeight="1" outlineLevel="1">
      <c r="A739" s="89"/>
      <c r="B739" s="462" t="s">
        <v>1459</v>
      </c>
      <c r="C739" s="462"/>
      <c r="D739" s="462"/>
      <c r="E739" s="89"/>
      <c r="F739" s="89"/>
      <c r="G739" s="380">
        <v>8000</v>
      </c>
      <c r="H739" s="381" t="s">
        <v>508</v>
      </c>
    </row>
    <row r="740" spans="1:8" s="80" customFormat="1" outlineLevel="1">
      <c r="A740" s="107"/>
      <c r="B740" s="89"/>
      <c r="C740" s="124"/>
      <c r="D740" s="178"/>
      <c r="E740" s="89"/>
      <c r="F740" s="89"/>
      <c r="G740" s="174"/>
      <c r="H740" s="373"/>
    </row>
    <row r="741" spans="1:8" s="80" customFormat="1" outlineLevel="1">
      <c r="A741" s="89"/>
      <c r="B741" s="107" t="s">
        <v>901</v>
      </c>
      <c r="C741" s="107"/>
      <c r="D741" s="107"/>
      <c r="E741" s="494">
        <f>E742</f>
        <v>84930</v>
      </c>
      <c r="F741" s="494"/>
      <c r="G741" s="103" t="s">
        <v>508</v>
      </c>
      <c r="H741" s="103"/>
    </row>
    <row r="742" spans="1:8" s="80" customFormat="1" outlineLevel="1">
      <c r="A742" s="89"/>
      <c r="B742" s="175" t="s">
        <v>1375</v>
      </c>
      <c r="C742" s="175"/>
      <c r="D742" s="175"/>
      <c r="E742" s="493">
        <f>E743</f>
        <v>84930</v>
      </c>
      <c r="F742" s="493"/>
      <c r="G742" s="370" t="s">
        <v>508</v>
      </c>
      <c r="H742" s="370"/>
    </row>
    <row r="743" spans="1:8" s="75" customFormat="1" ht="22.5" customHeight="1" outlineLevel="1">
      <c r="A743" s="124"/>
      <c r="B743" s="175" t="s">
        <v>1376</v>
      </c>
      <c r="C743" s="175"/>
      <c r="D743" s="175"/>
      <c r="E743" s="493">
        <f>G747+G749</f>
        <v>84930</v>
      </c>
      <c r="F743" s="493"/>
      <c r="G743" s="370" t="s">
        <v>508</v>
      </c>
      <c r="H743" s="370"/>
    </row>
    <row r="744" spans="1:8" s="75" customFormat="1" ht="22.5" customHeight="1" outlineLevel="1">
      <c r="A744" s="124"/>
      <c r="B744" s="124"/>
      <c r="C744" s="124" t="s">
        <v>903</v>
      </c>
      <c r="D744" s="18" t="s">
        <v>1230</v>
      </c>
      <c r="E744" s="124"/>
      <c r="F744" s="124"/>
    </row>
    <row r="745" spans="1:8" s="75" customFormat="1" outlineLevel="1">
      <c r="A745" s="124"/>
      <c r="B745" s="124"/>
      <c r="C745" s="124"/>
      <c r="D745" s="462" t="s">
        <v>1218</v>
      </c>
      <c r="E745" s="462"/>
      <c r="F745" s="124"/>
      <c r="G745" s="179"/>
      <c r="H745" s="5"/>
    </row>
    <row r="746" spans="1:8" s="75" customFormat="1" ht="22.5" customHeight="1" outlineLevel="1">
      <c r="A746" s="124"/>
      <c r="B746" s="124"/>
      <c r="C746" s="124"/>
      <c r="D746" s="462" t="s">
        <v>1219</v>
      </c>
      <c r="E746" s="462"/>
      <c r="F746" s="124"/>
      <c r="G746" s="179"/>
      <c r="H746" s="5"/>
    </row>
    <row r="747" spans="1:8" s="75" customFormat="1" outlineLevel="1">
      <c r="A747" s="124"/>
      <c r="B747" s="124"/>
      <c r="C747" s="124"/>
      <c r="D747" s="462" t="s">
        <v>1301</v>
      </c>
      <c r="E747" s="462"/>
      <c r="F747" s="124"/>
      <c r="G747" s="179">
        <v>76530</v>
      </c>
      <c r="H747" s="5" t="s">
        <v>508</v>
      </c>
    </row>
    <row r="748" spans="1:8" s="75" customFormat="1" outlineLevel="1">
      <c r="A748" s="124"/>
      <c r="B748" s="124"/>
      <c r="C748" s="124" t="s">
        <v>910</v>
      </c>
      <c r="D748" s="18" t="s">
        <v>1245</v>
      </c>
      <c r="E748" s="124"/>
      <c r="F748" s="124"/>
      <c r="G748" s="179"/>
      <c r="H748" s="5"/>
    </row>
    <row r="749" spans="1:8" s="75" customFormat="1" outlineLevel="1">
      <c r="A749" s="124"/>
      <c r="B749" s="124"/>
      <c r="D749" s="436" t="s">
        <v>1246</v>
      </c>
      <c r="E749" s="436"/>
      <c r="G749" s="179">
        <v>8400</v>
      </c>
      <c r="H749" s="5" t="s">
        <v>508</v>
      </c>
    </row>
    <row r="750" spans="1:8" s="80" customFormat="1" outlineLevel="1">
      <c r="A750" s="107"/>
      <c r="B750" s="124"/>
      <c r="C750" s="124"/>
      <c r="D750" s="18"/>
      <c r="E750" s="124"/>
      <c r="F750" s="124"/>
      <c r="G750" s="179"/>
      <c r="H750" s="5"/>
    </row>
    <row r="751" spans="1:8" s="75" customFormat="1" outlineLevel="1">
      <c r="A751" s="124"/>
      <c r="B751" s="107" t="s">
        <v>1174</v>
      </c>
      <c r="C751" s="107"/>
      <c r="D751" s="107"/>
      <c r="E751" s="495">
        <f>SUM(G753:G773)</f>
        <v>11314700</v>
      </c>
      <c r="F751" s="495"/>
      <c r="G751" s="103" t="s">
        <v>508</v>
      </c>
      <c r="H751" s="103"/>
    </row>
    <row r="752" spans="1:8" s="75" customFormat="1" outlineLevel="1">
      <c r="A752" s="124"/>
      <c r="B752" s="124"/>
      <c r="C752" s="124" t="s">
        <v>922</v>
      </c>
      <c r="D752" s="18" t="s">
        <v>1247</v>
      </c>
      <c r="E752" s="124"/>
      <c r="F752" s="124"/>
    </row>
    <row r="753" spans="1:8" s="75" customFormat="1" outlineLevel="1">
      <c r="A753" s="124"/>
      <c r="B753" s="124"/>
      <c r="C753" s="124"/>
      <c r="D753" s="462" t="s">
        <v>1248</v>
      </c>
      <c r="E753" s="462"/>
      <c r="F753" s="124"/>
      <c r="G753" s="179">
        <v>5370000</v>
      </c>
      <c r="H753" s="5" t="s">
        <v>508</v>
      </c>
    </row>
    <row r="754" spans="1:8" s="75" customFormat="1" outlineLevel="1">
      <c r="A754" s="124"/>
      <c r="B754" s="124"/>
      <c r="C754" s="124" t="s">
        <v>917</v>
      </c>
      <c r="D754" s="462" t="s">
        <v>1249</v>
      </c>
      <c r="E754" s="462"/>
      <c r="F754" s="124"/>
    </row>
    <row r="755" spans="1:8" s="75" customFormat="1" outlineLevel="1">
      <c r="A755" s="124"/>
      <c r="B755" s="124"/>
      <c r="C755" s="124"/>
      <c r="D755" s="462" t="s">
        <v>1250</v>
      </c>
      <c r="E755" s="462"/>
      <c r="F755" s="124"/>
      <c r="G755" s="179">
        <v>10000</v>
      </c>
      <c r="H755" s="5" t="s">
        <v>508</v>
      </c>
    </row>
    <row r="756" spans="1:8" s="75" customFormat="1" ht="22.5" customHeight="1" outlineLevel="1">
      <c r="A756" s="124"/>
      <c r="B756" s="124"/>
      <c r="C756" s="124" t="s">
        <v>927</v>
      </c>
      <c r="D756" s="462" t="s">
        <v>1251</v>
      </c>
      <c r="E756" s="462"/>
      <c r="F756" s="124"/>
    </row>
    <row r="757" spans="1:8" s="75" customFormat="1" ht="22.5" customHeight="1" outlineLevel="1">
      <c r="A757" s="124"/>
      <c r="B757" s="124"/>
      <c r="C757" s="124"/>
      <c r="D757" s="462" t="s">
        <v>1252</v>
      </c>
      <c r="E757" s="462"/>
      <c r="F757" s="462"/>
      <c r="G757" s="179">
        <v>514600</v>
      </c>
      <c r="H757" s="5" t="s">
        <v>508</v>
      </c>
    </row>
    <row r="758" spans="1:8" s="75" customFormat="1" ht="22.5" customHeight="1" outlineLevel="1">
      <c r="A758" s="124"/>
      <c r="B758" s="124"/>
      <c r="C758" s="124" t="s">
        <v>928</v>
      </c>
      <c r="D758" s="462" t="s">
        <v>1253</v>
      </c>
      <c r="E758" s="462"/>
      <c r="F758" s="124"/>
    </row>
    <row r="759" spans="1:8" s="75" customFormat="1" outlineLevel="1">
      <c r="A759" s="124"/>
      <c r="B759" s="124"/>
      <c r="C759" s="124"/>
      <c r="D759" s="18" t="s">
        <v>1254</v>
      </c>
      <c r="E759" s="124"/>
      <c r="F759" s="124"/>
      <c r="G759" s="179">
        <v>585200</v>
      </c>
      <c r="H759" s="5" t="s">
        <v>508</v>
      </c>
    </row>
    <row r="760" spans="1:8" s="75" customFormat="1" outlineLevel="1">
      <c r="A760" s="124"/>
      <c r="B760" s="124"/>
      <c r="C760" s="124"/>
      <c r="D760" s="18"/>
      <c r="E760" s="124"/>
      <c r="F760" s="124"/>
      <c r="G760" s="179"/>
      <c r="H760" s="5"/>
    </row>
    <row r="761" spans="1:8" s="75" customFormat="1" ht="22.5" customHeight="1" outlineLevel="1">
      <c r="A761" s="124"/>
      <c r="B761" s="124"/>
      <c r="C761" s="124" t="s">
        <v>929</v>
      </c>
      <c r="D761" s="462" t="s">
        <v>1255</v>
      </c>
      <c r="E761" s="462"/>
      <c r="F761" s="462"/>
    </row>
    <row r="762" spans="1:8" s="75" customFormat="1" outlineLevel="1">
      <c r="A762" s="124"/>
      <c r="B762" s="124"/>
      <c r="C762" s="124"/>
      <c r="D762" s="18" t="s">
        <v>1256</v>
      </c>
      <c r="E762" s="124"/>
      <c r="F762" s="124"/>
      <c r="G762" s="179">
        <v>180000</v>
      </c>
      <c r="H762" s="5" t="s">
        <v>508</v>
      </c>
    </row>
    <row r="763" spans="1:8" s="75" customFormat="1" ht="22.5" customHeight="1" outlineLevel="1">
      <c r="A763" s="124"/>
      <c r="B763" s="124"/>
      <c r="C763" s="124" t="s">
        <v>930</v>
      </c>
      <c r="D763" s="462" t="s">
        <v>1257</v>
      </c>
      <c r="E763" s="462"/>
      <c r="F763" s="462"/>
      <c r="G763" s="179">
        <v>1799700</v>
      </c>
      <c r="H763" s="5" t="s">
        <v>508</v>
      </c>
    </row>
    <row r="764" spans="1:8" s="75" customFormat="1" outlineLevel="1">
      <c r="A764" s="124"/>
      <c r="B764" s="124"/>
      <c r="C764" s="124" t="s">
        <v>931</v>
      </c>
      <c r="D764" s="18" t="s">
        <v>1258</v>
      </c>
      <c r="E764" s="124"/>
      <c r="F764" s="124"/>
      <c r="G764" s="179">
        <v>1476000</v>
      </c>
      <c r="H764" s="5" t="s">
        <v>508</v>
      </c>
    </row>
    <row r="765" spans="1:8" ht="22.5" customHeight="1">
      <c r="B765" s="124"/>
      <c r="C765" s="124" t="s">
        <v>932</v>
      </c>
      <c r="D765" s="462" t="s">
        <v>1259</v>
      </c>
      <c r="E765" s="462"/>
      <c r="F765" s="124"/>
      <c r="H765" s="77"/>
    </row>
    <row r="766" spans="1:8">
      <c r="B766" s="124"/>
      <c r="C766" s="124"/>
      <c r="D766" s="18" t="s">
        <v>1260</v>
      </c>
      <c r="E766" s="124"/>
      <c r="F766" s="124"/>
      <c r="G766" s="179">
        <v>115100</v>
      </c>
      <c r="H766" s="5" t="s">
        <v>508</v>
      </c>
    </row>
    <row r="767" spans="1:8" s="75" customFormat="1" ht="22.5" customHeight="1" outlineLevel="1">
      <c r="A767" s="124"/>
      <c r="B767" s="124"/>
      <c r="C767" s="124" t="s">
        <v>923</v>
      </c>
      <c r="D767" s="462" t="s">
        <v>1261</v>
      </c>
      <c r="E767" s="462"/>
      <c r="F767" s="462"/>
      <c r="G767" s="179">
        <v>20000</v>
      </c>
      <c r="H767" s="5" t="s">
        <v>508</v>
      </c>
    </row>
    <row r="768" spans="1:8" ht="22.5" customHeight="1">
      <c r="B768" s="124"/>
      <c r="C768" s="124" t="s">
        <v>933</v>
      </c>
      <c r="D768" s="462" t="s">
        <v>1262</v>
      </c>
      <c r="E768" s="462"/>
      <c r="F768" s="124"/>
      <c r="H768" s="77"/>
    </row>
    <row r="769" spans="1:8" ht="22.5" customHeight="1">
      <c r="B769" s="124"/>
      <c r="C769" s="124"/>
      <c r="D769" s="462" t="s">
        <v>1263</v>
      </c>
      <c r="E769" s="462"/>
      <c r="F769" s="124"/>
      <c r="G769" s="179">
        <v>77100</v>
      </c>
      <c r="H769" s="5" t="s">
        <v>508</v>
      </c>
    </row>
    <row r="770" spans="1:8" s="75" customFormat="1" outlineLevel="1">
      <c r="A770" s="124"/>
      <c r="B770" s="124"/>
      <c r="C770" s="124" t="s">
        <v>924</v>
      </c>
      <c r="D770" s="462" t="s">
        <v>1264</v>
      </c>
      <c r="E770" s="462"/>
      <c r="F770" s="124"/>
      <c r="G770" s="179">
        <v>100000</v>
      </c>
      <c r="H770" s="5" t="s">
        <v>508</v>
      </c>
    </row>
    <row r="771" spans="1:8" s="75" customFormat="1" ht="22.5" customHeight="1" outlineLevel="1">
      <c r="A771" s="124"/>
      <c r="B771" s="124"/>
      <c r="C771" s="124" t="s">
        <v>925</v>
      </c>
      <c r="D771" s="462" t="s">
        <v>1265</v>
      </c>
      <c r="E771" s="462"/>
      <c r="F771" s="124"/>
    </row>
    <row r="772" spans="1:8" s="75" customFormat="1" outlineLevel="1">
      <c r="A772" s="124"/>
      <c r="B772" s="124"/>
      <c r="C772" s="124"/>
      <c r="D772" s="462" t="s">
        <v>1266</v>
      </c>
      <c r="E772" s="462"/>
      <c r="F772" s="124"/>
      <c r="G772" s="179">
        <v>500000</v>
      </c>
      <c r="H772" s="5" t="s">
        <v>508</v>
      </c>
    </row>
    <row r="773" spans="1:8" s="75" customFormat="1" ht="22.5" customHeight="1" outlineLevel="1">
      <c r="A773" s="124"/>
      <c r="B773" s="124"/>
      <c r="C773" s="124" t="s">
        <v>926</v>
      </c>
      <c r="D773" s="462" t="s">
        <v>1267</v>
      </c>
      <c r="E773" s="462"/>
      <c r="F773" s="124"/>
      <c r="G773" s="179">
        <v>567000</v>
      </c>
      <c r="H773" s="5" t="s">
        <v>508</v>
      </c>
    </row>
    <row r="774" spans="1:8" s="75" customFormat="1" outlineLevel="1">
      <c r="A774" s="124"/>
      <c r="B774" s="124"/>
      <c r="C774" s="124"/>
      <c r="D774" s="18"/>
      <c r="E774" s="124"/>
      <c r="F774" s="124"/>
      <c r="G774" s="179"/>
      <c r="H774" s="5"/>
    </row>
    <row r="775" spans="1:8" s="75" customFormat="1" outlineLevel="1">
      <c r="A775" s="124"/>
      <c r="B775" s="480" t="s">
        <v>1215</v>
      </c>
      <c r="C775" s="480"/>
      <c r="D775" s="480"/>
      <c r="E775" s="124"/>
      <c r="F775" s="124"/>
      <c r="G775" s="179"/>
      <c r="H775" s="5"/>
    </row>
    <row r="776" spans="1:8" s="80" customFormat="1" outlineLevel="1">
      <c r="A776" s="107"/>
      <c r="B776" s="496" t="s">
        <v>1349</v>
      </c>
      <c r="C776" s="496"/>
      <c r="D776" s="496"/>
      <c r="E776" s="107"/>
      <c r="F776" s="499">
        <f>E777</f>
        <v>160000</v>
      </c>
      <c r="G776" s="499"/>
      <c r="H776" s="371" t="s">
        <v>508</v>
      </c>
    </row>
    <row r="777" spans="1:8" s="75" customFormat="1" outlineLevel="1">
      <c r="A777" s="124"/>
      <c r="B777" s="107" t="s">
        <v>857</v>
      </c>
      <c r="C777" s="107"/>
      <c r="D777" s="107"/>
      <c r="E777" s="494">
        <f>G778</f>
        <v>160000</v>
      </c>
      <c r="F777" s="494"/>
      <c r="G777" s="103" t="s">
        <v>508</v>
      </c>
      <c r="H777" s="103"/>
    </row>
    <row r="778" spans="1:8">
      <c r="B778" s="124"/>
      <c r="C778" s="124" t="s">
        <v>936</v>
      </c>
      <c r="D778" s="18" t="s">
        <v>935</v>
      </c>
      <c r="E778" s="124"/>
      <c r="F778" s="124"/>
      <c r="G778" s="179">
        <v>160000</v>
      </c>
      <c r="H778" s="5" t="s">
        <v>508</v>
      </c>
    </row>
    <row r="779" spans="1:8">
      <c r="B779" s="124"/>
      <c r="C779" s="124"/>
      <c r="D779" s="18"/>
      <c r="E779" s="124"/>
      <c r="F779" s="124"/>
      <c r="G779" s="179"/>
      <c r="H779" s="5"/>
    </row>
    <row r="780" spans="1:8" s="107" customFormat="1">
      <c r="A780" s="135"/>
      <c r="B780" s="480" t="s">
        <v>1216</v>
      </c>
      <c r="C780" s="480"/>
      <c r="D780" s="480"/>
      <c r="E780" s="77"/>
      <c r="F780" s="77"/>
      <c r="G780" s="77"/>
      <c r="H780" s="375"/>
    </row>
    <row r="781" spans="1:8" s="107" customFormat="1">
      <c r="A781" s="135"/>
      <c r="B781" s="480" t="s">
        <v>1350</v>
      </c>
      <c r="C781" s="480"/>
      <c r="D781" s="480"/>
      <c r="E781" s="480"/>
      <c r="F781" s="480"/>
      <c r="G781" s="77"/>
      <c r="H781" s="375"/>
    </row>
    <row r="782" spans="1:8" s="107" customFormat="1" ht="24" customHeight="1">
      <c r="A782" s="135"/>
      <c r="B782" s="497" t="s">
        <v>1187</v>
      </c>
      <c r="C782" s="497"/>
      <c r="D782" s="497"/>
      <c r="E782" s="386"/>
      <c r="G782" s="385"/>
    </row>
    <row r="783" spans="1:8" s="80" customFormat="1" ht="22.5" customHeight="1" outlineLevel="1">
      <c r="A783" s="107"/>
      <c r="B783" s="497" t="s">
        <v>1188</v>
      </c>
      <c r="C783" s="497"/>
      <c r="D783" s="497"/>
      <c r="E783" s="386"/>
      <c r="F783" s="141"/>
      <c r="G783" s="385">
        <f>E784</f>
        <v>250500</v>
      </c>
      <c r="H783" s="371" t="s">
        <v>508</v>
      </c>
    </row>
    <row r="784" spans="1:8" s="75" customFormat="1" outlineLevel="1">
      <c r="A784" s="124"/>
      <c r="B784" s="107" t="s">
        <v>857</v>
      </c>
      <c r="C784" s="107"/>
      <c r="D784" s="107"/>
      <c r="E784" s="494">
        <f>G786</f>
        <v>250500</v>
      </c>
      <c r="F784" s="494"/>
      <c r="G784" s="103" t="s">
        <v>508</v>
      </c>
      <c r="H784" s="103"/>
    </row>
    <row r="785" spans="1:8" s="107" customFormat="1" ht="22.5" customHeight="1">
      <c r="A785" s="135"/>
      <c r="B785" s="124"/>
      <c r="C785" s="124" t="s">
        <v>934</v>
      </c>
      <c r="D785" s="462" t="s">
        <v>1189</v>
      </c>
      <c r="E785" s="462"/>
      <c r="F785" s="124"/>
      <c r="G785" s="179"/>
      <c r="H785" s="5"/>
    </row>
    <row r="786" spans="1:8">
      <c r="D786" s="77" t="s">
        <v>1190</v>
      </c>
      <c r="G786" s="179">
        <v>250500</v>
      </c>
      <c r="H786" s="5" t="s">
        <v>508</v>
      </c>
    </row>
    <row r="787" spans="1:8">
      <c r="G787" s="179"/>
      <c r="H787" s="5"/>
    </row>
    <row r="788" spans="1:8">
      <c r="G788" s="179"/>
      <c r="H788" s="5"/>
    </row>
    <row r="789" spans="1:8">
      <c r="G789" s="179"/>
      <c r="H789" s="5"/>
    </row>
    <row r="790" spans="1:8">
      <c r="G790" s="179"/>
      <c r="H790" s="5"/>
    </row>
    <row r="791" spans="1:8">
      <c r="G791" s="179"/>
      <c r="H791" s="5"/>
    </row>
    <row r="792" spans="1:8">
      <c r="G792" s="179"/>
      <c r="H792" s="5"/>
    </row>
    <row r="793" spans="1:8">
      <c r="G793" s="179"/>
      <c r="H793" s="5"/>
    </row>
    <row r="794" spans="1:8">
      <c r="G794" s="179"/>
      <c r="H794" s="5"/>
    </row>
    <row r="795" spans="1:8">
      <c r="G795" s="179"/>
      <c r="H795" s="5"/>
    </row>
    <row r="796" spans="1:8">
      <c r="G796" s="179"/>
      <c r="H796" s="5"/>
    </row>
    <row r="797" spans="1:8">
      <c r="G797" s="179"/>
      <c r="H797" s="5"/>
    </row>
    <row r="798" spans="1:8" s="80" customFormat="1" outlineLevel="1">
      <c r="A798" s="107"/>
      <c r="B798" s="123" t="s">
        <v>831</v>
      </c>
      <c r="C798" s="107"/>
      <c r="D798" s="107"/>
      <c r="E798" s="107"/>
      <c r="F798" s="499">
        <f>SUM(E799,E811)</f>
        <v>654230</v>
      </c>
      <c r="G798" s="499"/>
      <c r="H798" s="371" t="s">
        <v>508</v>
      </c>
    </row>
    <row r="799" spans="1:8" s="80" customFormat="1" outlineLevel="1">
      <c r="A799" s="89"/>
      <c r="B799" s="107" t="s">
        <v>899</v>
      </c>
      <c r="C799" s="107"/>
      <c r="D799" s="107"/>
      <c r="E799" s="494">
        <f>E800</f>
        <v>479600</v>
      </c>
      <c r="F799" s="494"/>
      <c r="G799" s="103" t="s">
        <v>508</v>
      </c>
      <c r="H799" s="103"/>
    </row>
    <row r="800" spans="1:8" s="80" customFormat="1" outlineLevel="1">
      <c r="A800" s="89"/>
      <c r="B800" s="175" t="s">
        <v>1377</v>
      </c>
      <c r="C800" s="175"/>
      <c r="D800" s="175"/>
      <c r="E800" s="493">
        <f>SUM(E801,E803,E806)</f>
        <v>479600</v>
      </c>
      <c r="F800" s="493"/>
      <c r="G800" s="370" t="s">
        <v>508</v>
      </c>
      <c r="H800" s="370"/>
    </row>
    <row r="801" spans="1:8" s="107" customFormat="1">
      <c r="A801" s="89"/>
      <c r="B801" s="175" t="s">
        <v>1378</v>
      </c>
      <c r="C801" s="175"/>
      <c r="D801" s="175"/>
      <c r="E801" s="493">
        <f>SUM(G802:G802)</f>
        <v>11700</v>
      </c>
      <c r="F801" s="493"/>
      <c r="G801" s="370" t="s">
        <v>508</v>
      </c>
      <c r="H801" s="370"/>
    </row>
    <row r="802" spans="1:8" s="111" customFormat="1" ht="22.5" customHeight="1">
      <c r="A802" s="89"/>
      <c r="B802" s="462" t="s">
        <v>1429</v>
      </c>
      <c r="C802" s="462"/>
      <c r="D802" s="462"/>
      <c r="E802" s="89"/>
      <c r="F802" s="89"/>
      <c r="G802" s="382">
        <v>11700</v>
      </c>
      <c r="H802" s="381" t="s">
        <v>508</v>
      </c>
    </row>
    <row r="803" spans="1:8" s="80" customFormat="1" outlineLevel="1">
      <c r="A803" s="89"/>
      <c r="B803" s="175" t="s">
        <v>1379</v>
      </c>
      <c r="C803" s="175"/>
      <c r="D803" s="175"/>
      <c r="E803" s="493">
        <v>227000</v>
      </c>
      <c r="F803" s="493"/>
      <c r="G803" s="370" t="s">
        <v>508</v>
      </c>
      <c r="H803" s="370"/>
    </row>
    <row r="804" spans="1:8" s="80" customFormat="1" outlineLevel="1">
      <c r="A804" s="89"/>
      <c r="B804" s="498" t="s">
        <v>1460</v>
      </c>
      <c r="C804" s="498"/>
      <c r="D804" s="498"/>
      <c r="E804" s="89"/>
      <c r="F804" s="89"/>
      <c r="G804" s="174"/>
      <c r="H804" s="373"/>
    </row>
    <row r="805" spans="1:8" s="80" customFormat="1" ht="24" customHeight="1" outlineLevel="1">
      <c r="A805" s="89"/>
      <c r="B805" s="462" t="s">
        <v>1461</v>
      </c>
      <c r="C805" s="462"/>
      <c r="D805" s="462"/>
      <c r="E805" s="89"/>
      <c r="F805" s="89"/>
      <c r="G805" s="174"/>
      <c r="H805" s="373"/>
    </row>
    <row r="806" spans="1:8" s="80" customFormat="1" outlineLevel="1">
      <c r="A806" s="89"/>
      <c r="B806" s="175" t="s">
        <v>1380</v>
      </c>
      <c r="C806" s="175"/>
      <c r="D806" s="175"/>
      <c r="E806" s="493">
        <v>240900</v>
      </c>
      <c r="F806" s="493"/>
      <c r="G806" s="370" t="s">
        <v>508</v>
      </c>
      <c r="H806" s="370"/>
    </row>
    <row r="807" spans="1:8" s="80" customFormat="1" outlineLevel="1">
      <c r="A807" s="89"/>
      <c r="B807" s="498" t="s">
        <v>1400</v>
      </c>
      <c r="C807" s="498"/>
      <c r="D807" s="498"/>
      <c r="E807" s="169"/>
      <c r="F807" s="169"/>
      <c r="G807" s="370"/>
      <c r="H807" s="370"/>
    </row>
    <row r="808" spans="1:8" s="80" customFormat="1" ht="24" customHeight="1" outlineLevel="1">
      <c r="A808" s="89"/>
      <c r="B808" s="462" t="s">
        <v>1462</v>
      </c>
      <c r="C808" s="462"/>
      <c r="D808" s="462"/>
      <c r="E808" s="89"/>
      <c r="F808" s="89"/>
      <c r="G808" s="379"/>
      <c r="H808" s="373"/>
    </row>
    <row r="809" spans="1:8" s="80" customFormat="1" outlineLevel="1">
      <c r="A809" s="89"/>
      <c r="B809" s="436" t="s">
        <v>1463</v>
      </c>
      <c r="C809" s="436"/>
      <c r="D809" s="436"/>
      <c r="E809" s="89"/>
      <c r="F809" s="89"/>
      <c r="G809" s="379"/>
      <c r="H809" s="373"/>
    </row>
    <row r="810" spans="1:8" s="80" customFormat="1" outlineLevel="1">
      <c r="A810" s="107"/>
      <c r="B810" s="89"/>
      <c r="C810" s="124"/>
      <c r="D810" s="178"/>
      <c r="E810" s="89"/>
      <c r="F810" s="89"/>
      <c r="G810" s="379"/>
      <c r="H810" s="373"/>
    </row>
    <row r="811" spans="1:8" s="80" customFormat="1" outlineLevel="1">
      <c r="A811" s="89"/>
      <c r="B811" s="107" t="s">
        <v>901</v>
      </c>
      <c r="C811" s="107"/>
      <c r="D811" s="107"/>
      <c r="E811" s="494">
        <f>E812</f>
        <v>174630</v>
      </c>
      <c r="F811" s="494"/>
      <c r="G811" s="103" t="s">
        <v>508</v>
      </c>
      <c r="H811" s="103"/>
    </row>
    <row r="812" spans="1:8" s="80" customFormat="1" outlineLevel="1">
      <c r="A812" s="89"/>
      <c r="B812" s="175" t="s">
        <v>1375</v>
      </c>
      <c r="C812" s="175"/>
      <c r="D812" s="175"/>
      <c r="E812" s="493">
        <f>E813</f>
        <v>174630</v>
      </c>
      <c r="F812" s="493"/>
      <c r="G812" s="370" t="s">
        <v>508</v>
      </c>
      <c r="H812" s="370"/>
    </row>
    <row r="813" spans="1:8" s="75" customFormat="1" ht="22.5" customHeight="1" outlineLevel="1">
      <c r="A813" s="124"/>
      <c r="B813" s="175" t="s">
        <v>1376</v>
      </c>
      <c r="C813" s="175"/>
      <c r="D813" s="175"/>
      <c r="E813" s="493">
        <f>SUM(G817:G818)</f>
        <v>174630</v>
      </c>
      <c r="F813" s="493"/>
      <c r="G813" s="370" t="s">
        <v>508</v>
      </c>
      <c r="H813" s="370"/>
    </row>
    <row r="814" spans="1:8" s="75" customFormat="1" ht="22.5" customHeight="1" outlineLevel="1">
      <c r="A814" s="124"/>
      <c r="B814" s="175"/>
      <c r="C814" s="124" t="s">
        <v>903</v>
      </c>
      <c r="D814" s="89" t="s">
        <v>1217</v>
      </c>
      <c r="E814" s="169"/>
      <c r="F814" s="169"/>
      <c r="G814" s="370"/>
      <c r="H814" s="370"/>
    </row>
    <row r="815" spans="1:8" s="75" customFormat="1" ht="22.5" customHeight="1" outlineLevel="1">
      <c r="A815" s="124"/>
      <c r="B815" s="175"/>
      <c r="C815" s="175"/>
      <c r="D815" s="89" t="s">
        <v>1218</v>
      </c>
      <c r="E815" s="169"/>
      <c r="F815" s="169"/>
      <c r="G815" s="370"/>
      <c r="H815" s="370"/>
    </row>
    <row r="816" spans="1:8" s="75" customFormat="1" ht="22.5" customHeight="1" outlineLevel="1">
      <c r="A816" s="124"/>
      <c r="B816" s="175"/>
      <c r="C816" s="175"/>
      <c r="D816" s="498" t="s">
        <v>1219</v>
      </c>
      <c r="E816" s="498"/>
      <c r="F816" s="498"/>
      <c r="G816" s="370"/>
      <c r="H816" s="370"/>
    </row>
    <row r="817" spans="1:8" s="75" customFormat="1" ht="22.5" customHeight="1" outlineLevel="1">
      <c r="A817" s="124"/>
      <c r="B817" s="175"/>
      <c r="C817" s="175"/>
      <c r="D817" s="89" t="s">
        <v>1301</v>
      </c>
      <c r="E817" s="169"/>
      <c r="F817" s="169"/>
      <c r="G817" s="179">
        <v>76530</v>
      </c>
      <c r="H817" s="5" t="s">
        <v>508</v>
      </c>
    </row>
    <row r="818" spans="1:8" s="75" customFormat="1" ht="22.5" customHeight="1" outlineLevel="1">
      <c r="A818" s="124"/>
      <c r="B818" s="175"/>
      <c r="C818" s="124" t="s">
        <v>937</v>
      </c>
      <c r="D818" s="462" t="s">
        <v>1268</v>
      </c>
      <c r="E818" s="462"/>
      <c r="F818" s="462"/>
      <c r="G818" s="179">
        <v>98100</v>
      </c>
      <c r="H818" s="5" t="s">
        <v>508</v>
      </c>
    </row>
    <row r="819" spans="1:8" s="75" customFormat="1" outlineLevel="1">
      <c r="A819" s="124"/>
      <c r="B819" s="124"/>
      <c r="D819" s="18"/>
      <c r="E819" s="124"/>
      <c r="F819" s="124"/>
    </row>
    <row r="820" spans="1:8" s="75" customFormat="1" outlineLevel="1">
      <c r="A820" s="124"/>
      <c r="B820" s="124"/>
      <c r="E820" s="124"/>
      <c r="F820" s="124"/>
    </row>
    <row r="821" spans="1:8" s="75" customFormat="1" outlineLevel="1">
      <c r="A821" s="124"/>
      <c r="B821" s="124"/>
      <c r="C821" s="124"/>
      <c r="D821" s="18"/>
      <c r="E821" s="124"/>
      <c r="F821" s="124"/>
      <c r="G821" s="179"/>
      <c r="H821" s="5"/>
    </row>
    <row r="822" spans="1:8" s="75" customFormat="1" outlineLevel="1">
      <c r="A822" s="124"/>
      <c r="B822" s="124"/>
      <c r="C822" s="124"/>
      <c r="D822" s="18"/>
      <c r="E822" s="124"/>
      <c r="F822" s="124"/>
      <c r="G822" s="179"/>
      <c r="H822" s="5"/>
    </row>
    <row r="823" spans="1:8" s="75" customFormat="1" outlineLevel="1">
      <c r="A823" s="124"/>
      <c r="B823" s="124"/>
      <c r="C823" s="124"/>
      <c r="D823" s="18"/>
      <c r="E823" s="124"/>
      <c r="F823" s="124"/>
      <c r="G823" s="179"/>
      <c r="H823" s="5"/>
    </row>
    <row r="824" spans="1:8" s="75" customFormat="1" outlineLevel="1">
      <c r="A824" s="124"/>
      <c r="B824" s="124"/>
      <c r="C824" s="124"/>
      <c r="D824" s="18"/>
      <c r="E824" s="124"/>
      <c r="F824" s="124"/>
      <c r="G824" s="179"/>
      <c r="H824" s="5"/>
    </row>
    <row r="825" spans="1:8" s="75" customFormat="1" outlineLevel="1">
      <c r="A825" s="124"/>
      <c r="B825" s="124"/>
      <c r="C825" s="124"/>
      <c r="D825" s="18"/>
      <c r="E825" s="124"/>
      <c r="F825" s="124"/>
      <c r="G825" s="179"/>
      <c r="H825" s="5"/>
    </row>
    <row r="826" spans="1:8" s="75" customFormat="1" outlineLevel="1">
      <c r="A826" s="124"/>
      <c r="B826" s="124"/>
      <c r="C826" s="124"/>
      <c r="D826" s="18"/>
      <c r="E826" s="124"/>
      <c r="F826" s="124"/>
      <c r="G826" s="179"/>
      <c r="H826" s="5"/>
    </row>
    <row r="827" spans="1:8" s="75" customFormat="1" outlineLevel="1">
      <c r="A827" s="124"/>
      <c r="B827" s="124"/>
      <c r="C827" s="124"/>
      <c r="D827" s="18"/>
      <c r="E827" s="124"/>
      <c r="F827" s="124"/>
      <c r="G827" s="179"/>
      <c r="H827" s="5"/>
    </row>
    <row r="828" spans="1:8" s="75" customFormat="1" outlineLevel="1">
      <c r="A828" s="124"/>
      <c r="B828" s="124"/>
      <c r="C828" s="124"/>
      <c r="D828" s="18"/>
      <c r="E828" s="124"/>
      <c r="F828" s="124"/>
      <c r="G828" s="179"/>
      <c r="H828" s="5"/>
    </row>
    <row r="829" spans="1:8" s="75" customFormat="1" outlineLevel="1">
      <c r="A829" s="124"/>
      <c r="B829" s="124"/>
      <c r="C829" s="124"/>
      <c r="D829" s="18"/>
      <c r="E829" s="124"/>
      <c r="F829" s="124"/>
      <c r="G829" s="179"/>
      <c r="H829" s="5"/>
    </row>
    <row r="830" spans="1:8" s="75" customFormat="1" outlineLevel="1">
      <c r="A830" s="124"/>
      <c r="B830" s="124"/>
      <c r="C830" s="124"/>
      <c r="D830" s="18"/>
      <c r="E830" s="124"/>
      <c r="F830" s="124"/>
      <c r="G830" s="179"/>
      <c r="H830" s="5"/>
    </row>
    <row r="831" spans="1:8" s="75" customFormat="1" outlineLevel="1">
      <c r="A831" s="124"/>
      <c r="B831" s="124"/>
      <c r="C831" s="124"/>
      <c r="D831" s="18"/>
      <c r="E831" s="124"/>
      <c r="F831" s="124"/>
      <c r="G831" s="179"/>
      <c r="H831" s="5"/>
    </row>
    <row r="832" spans="1:8" s="75" customFormat="1" outlineLevel="1">
      <c r="A832" s="124"/>
      <c r="B832" s="124"/>
      <c r="C832" s="124"/>
      <c r="D832" s="18"/>
      <c r="E832" s="124"/>
      <c r="F832" s="124"/>
      <c r="G832" s="179"/>
      <c r="H832" s="5"/>
    </row>
    <row r="833" spans="1:8" s="75" customFormat="1" outlineLevel="1">
      <c r="A833" s="124"/>
      <c r="B833" s="124"/>
      <c r="C833" s="124"/>
      <c r="D833" s="18"/>
      <c r="E833" s="124"/>
      <c r="F833" s="124"/>
      <c r="G833" s="179"/>
      <c r="H833" s="5"/>
    </row>
    <row r="834" spans="1:8" s="75" customFormat="1" outlineLevel="1">
      <c r="A834" s="124"/>
      <c r="B834" s="124"/>
      <c r="C834" s="124"/>
      <c r="D834" s="18"/>
      <c r="E834" s="124"/>
      <c r="F834" s="124"/>
      <c r="G834" s="179"/>
      <c r="H834" s="5"/>
    </row>
    <row r="835" spans="1:8" s="75" customFormat="1" outlineLevel="1">
      <c r="A835" s="124"/>
      <c r="B835" s="124"/>
      <c r="C835" s="124"/>
      <c r="D835" s="18"/>
      <c r="E835" s="124"/>
      <c r="F835" s="124"/>
      <c r="G835" s="179"/>
      <c r="H835" s="5"/>
    </row>
    <row r="836" spans="1:8" s="75" customFormat="1" outlineLevel="1">
      <c r="A836" s="124"/>
      <c r="B836" s="124"/>
      <c r="C836" s="124"/>
      <c r="D836" s="18"/>
      <c r="E836" s="124"/>
      <c r="F836" s="124"/>
      <c r="G836" s="179"/>
      <c r="H836" s="5"/>
    </row>
    <row r="837" spans="1:8" s="80" customFormat="1" outlineLevel="1">
      <c r="A837" s="107"/>
      <c r="B837" s="123" t="s">
        <v>832</v>
      </c>
      <c r="C837" s="107"/>
      <c r="D837" s="107"/>
      <c r="E837" s="107"/>
      <c r="F837" s="499">
        <f>SUM(E838,E846)</f>
        <v>1040000</v>
      </c>
      <c r="G837" s="499"/>
      <c r="H837" s="371" t="s">
        <v>508</v>
      </c>
    </row>
    <row r="838" spans="1:8" s="80" customFormat="1" outlineLevel="1">
      <c r="A838" s="89"/>
      <c r="B838" s="107" t="s">
        <v>899</v>
      </c>
      <c r="C838" s="107"/>
      <c r="D838" s="107"/>
      <c r="E838" s="494">
        <f>E839</f>
        <v>874900</v>
      </c>
      <c r="F838" s="494"/>
      <c r="G838" s="103" t="s">
        <v>508</v>
      </c>
      <c r="H838" s="103"/>
    </row>
    <row r="839" spans="1:8" s="80" customFormat="1" outlineLevel="1">
      <c r="A839" s="89"/>
      <c r="B839" s="175" t="s">
        <v>1377</v>
      </c>
      <c r="C839" s="175"/>
      <c r="D839" s="175"/>
      <c r="E839" s="493">
        <f>SUM(E840,E843)</f>
        <v>874900</v>
      </c>
      <c r="F839" s="493"/>
      <c r="G839" s="370" t="s">
        <v>508</v>
      </c>
      <c r="H839" s="370"/>
    </row>
    <row r="840" spans="1:8" s="107" customFormat="1">
      <c r="A840" s="89"/>
      <c r="B840" s="175" t="s">
        <v>1383</v>
      </c>
      <c r="C840" s="175"/>
      <c r="D840" s="175"/>
      <c r="E840" s="493">
        <f>SUM(G841:G842)</f>
        <v>835300</v>
      </c>
      <c r="F840" s="493"/>
      <c r="G840" s="370" t="s">
        <v>508</v>
      </c>
      <c r="H840" s="370"/>
    </row>
    <row r="841" spans="1:8" s="107" customFormat="1" ht="24" customHeight="1">
      <c r="A841" s="89"/>
      <c r="B841" s="462" t="s">
        <v>1464</v>
      </c>
      <c r="C841" s="462"/>
      <c r="D841" s="462"/>
      <c r="E841" s="89"/>
      <c r="F841" s="89"/>
      <c r="G841" s="380">
        <v>14500</v>
      </c>
      <c r="H841" s="381" t="s">
        <v>508</v>
      </c>
    </row>
    <row r="842" spans="1:8" s="107" customFormat="1" ht="24" customHeight="1">
      <c r="A842" s="89"/>
      <c r="B842" s="462" t="s">
        <v>1465</v>
      </c>
      <c r="C842" s="462"/>
      <c r="D842" s="462"/>
      <c r="E842" s="89"/>
      <c r="F842" s="89"/>
      <c r="G842" s="380">
        <v>820800</v>
      </c>
      <c r="H842" s="381" t="s">
        <v>508</v>
      </c>
    </row>
    <row r="843" spans="1:8" s="107" customFormat="1">
      <c r="A843" s="89"/>
      <c r="B843" s="175" t="s">
        <v>1384</v>
      </c>
      <c r="C843" s="175"/>
      <c r="D843" s="175"/>
      <c r="E843" s="493">
        <f>SUM(G844:G844)</f>
        <v>39600</v>
      </c>
      <c r="F843" s="493"/>
      <c r="G843" s="370" t="s">
        <v>508</v>
      </c>
      <c r="H843" s="370"/>
    </row>
    <row r="844" spans="1:8" ht="24" customHeight="1">
      <c r="B844" s="462" t="s">
        <v>1466</v>
      </c>
      <c r="C844" s="462"/>
      <c r="D844" s="462"/>
      <c r="E844" s="89"/>
      <c r="F844" s="89"/>
      <c r="G844" s="380">
        <v>39600</v>
      </c>
      <c r="H844" s="381" t="s">
        <v>508</v>
      </c>
    </row>
    <row r="845" spans="1:8" s="80" customFormat="1" outlineLevel="1">
      <c r="A845" s="107"/>
      <c r="B845" s="77"/>
      <c r="C845" s="77"/>
      <c r="D845" s="77"/>
      <c r="E845" s="77"/>
      <c r="F845" s="77"/>
      <c r="G845" s="77"/>
      <c r="H845" s="375"/>
    </row>
    <row r="846" spans="1:8" s="75" customFormat="1" outlineLevel="1">
      <c r="A846" s="124"/>
      <c r="B846" s="107" t="s">
        <v>1191</v>
      </c>
      <c r="C846" s="107"/>
      <c r="D846" s="107"/>
      <c r="E846" s="494">
        <f>G848</f>
        <v>165100</v>
      </c>
      <c r="F846" s="494"/>
      <c r="G846" s="103" t="s">
        <v>508</v>
      </c>
      <c r="H846" s="103"/>
    </row>
    <row r="847" spans="1:8" s="75" customFormat="1" ht="22.5" customHeight="1" outlineLevel="1">
      <c r="A847" s="124"/>
      <c r="B847" s="124"/>
      <c r="C847" s="124" t="s">
        <v>917</v>
      </c>
      <c r="D847" s="462" t="s">
        <v>1192</v>
      </c>
      <c r="E847" s="462"/>
      <c r="F847" s="124"/>
    </row>
    <row r="848" spans="1:8" s="75" customFormat="1" outlineLevel="1">
      <c r="A848" s="124"/>
      <c r="B848" s="124"/>
      <c r="C848" s="124"/>
      <c r="D848" s="18" t="s">
        <v>1193</v>
      </c>
      <c r="E848" s="124"/>
      <c r="F848" s="124"/>
      <c r="G848" s="179">
        <v>165100</v>
      </c>
      <c r="H848" s="5" t="s">
        <v>508</v>
      </c>
    </row>
    <row r="849" spans="1:8" s="75" customFormat="1" outlineLevel="1">
      <c r="A849" s="124"/>
      <c r="B849" s="124"/>
      <c r="C849" s="124"/>
      <c r="D849" s="18"/>
      <c r="E849" s="124"/>
      <c r="F849" s="124"/>
      <c r="G849" s="179"/>
      <c r="H849" s="5"/>
    </row>
    <row r="850" spans="1:8" s="107" customFormat="1">
      <c r="A850" s="135"/>
      <c r="B850" s="480" t="s">
        <v>1215</v>
      </c>
      <c r="C850" s="480"/>
      <c r="D850" s="480"/>
      <c r="E850" s="124"/>
      <c r="F850" s="124"/>
      <c r="G850" s="179"/>
      <c r="H850" s="5"/>
    </row>
    <row r="851" spans="1:8" s="80" customFormat="1" outlineLevel="1">
      <c r="A851" s="107"/>
      <c r="B851" s="496" t="s">
        <v>1194</v>
      </c>
      <c r="C851" s="496"/>
      <c r="D851" s="496"/>
      <c r="E851" s="107"/>
      <c r="F851" s="499">
        <f>E852</f>
        <v>80900</v>
      </c>
      <c r="G851" s="499"/>
      <c r="H851" s="371" t="s">
        <v>508</v>
      </c>
    </row>
    <row r="852" spans="1:8" s="75" customFormat="1" outlineLevel="1">
      <c r="A852" s="124"/>
      <c r="B852" s="107" t="s">
        <v>857</v>
      </c>
      <c r="C852" s="107"/>
      <c r="D852" s="107"/>
      <c r="E852" s="494">
        <f>G853</f>
        <v>80900</v>
      </c>
      <c r="F852" s="494"/>
      <c r="G852" s="103" t="s">
        <v>508</v>
      </c>
      <c r="H852" s="103"/>
    </row>
    <row r="853" spans="1:8" s="75" customFormat="1" outlineLevel="1">
      <c r="A853" s="124"/>
      <c r="B853" s="124"/>
      <c r="C853" s="124" t="s">
        <v>908</v>
      </c>
      <c r="D853" s="18" t="s">
        <v>938</v>
      </c>
      <c r="E853" s="124"/>
      <c r="F853" s="124"/>
      <c r="G853" s="179">
        <v>80900</v>
      </c>
      <c r="H853" s="5" t="s">
        <v>508</v>
      </c>
    </row>
    <row r="854" spans="1:8" s="75" customFormat="1" outlineLevel="1">
      <c r="A854" s="124"/>
      <c r="B854" s="124"/>
      <c r="C854" s="124"/>
      <c r="D854" s="18"/>
      <c r="E854" s="124"/>
      <c r="F854" s="124"/>
      <c r="G854" s="179"/>
      <c r="H854" s="5"/>
    </row>
    <row r="855" spans="1:8" s="75" customFormat="1" outlineLevel="1">
      <c r="A855" s="124"/>
      <c r="B855" s="124"/>
      <c r="C855" s="124"/>
      <c r="D855" s="18"/>
      <c r="E855" s="124"/>
      <c r="F855" s="124"/>
      <c r="G855" s="179"/>
      <c r="H855" s="5"/>
    </row>
    <row r="856" spans="1:8" s="75" customFormat="1" outlineLevel="1">
      <c r="A856" s="124"/>
      <c r="B856" s="124"/>
      <c r="C856" s="124"/>
      <c r="D856" s="18"/>
      <c r="E856" s="124"/>
      <c r="F856" s="124"/>
      <c r="G856" s="179"/>
      <c r="H856" s="5"/>
    </row>
    <row r="857" spans="1:8" s="75" customFormat="1" outlineLevel="1">
      <c r="A857" s="124"/>
      <c r="B857" s="124"/>
      <c r="C857" s="124"/>
      <c r="D857" s="18"/>
      <c r="E857" s="124"/>
      <c r="F857" s="124"/>
      <c r="G857" s="179"/>
      <c r="H857" s="5"/>
    </row>
    <row r="858" spans="1:8" s="75" customFormat="1" outlineLevel="1">
      <c r="A858" s="124"/>
      <c r="B858" s="124"/>
      <c r="C858" s="124"/>
      <c r="D858" s="18"/>
      <c r="E858" s="124"/>
      <c r="F858" s="124"/>
      <c r="G858" s="179"/>
      <c r="H858" s="5"/>
    </row>
    <row r="859" spans="1:8" s="75" customFormat="1" outlineLevel="1">
      <c r="A859" s="124"/>
      <c r="B859" s="124"/>
      <c r="C859" s="124"/>
      <c r="D859" s="18"/>
      <c r="E859" s="124"/>
      <c r="F859" s="124"/>
      <c r="G859" s="179"/>
      <c r="H859" s="5"/>
    </row>
    <row r="860" spans="1:8" s="75" customFormat="1" outlineLevel="1">
      <c r="A860" s="124"/>
      <c r="B860" s="124"/>
      <c r="C860" s="124"/>
      <c r="D860" s="18"/>
      <c r="E860" s="124"/>
      <c r="F860" s="124"/>
      <c r="G860" s="179"/>
      <c r="H860" s="5"/>
    </row>
    <row r="861" spans="1:8" s="75" customFormat="1" outlineLevel="1">
      <c r="A861" s="124"/>
      <c r="B861" s="124"/>
      <c r="C861" s="124"/>
      <c r="D861" s="18"/>
      <c r="E861" s="124"/>
      <c r="F861" s="124"/>
      <c r="G861" s="179"/>
      <c r="H861" s="5"/>
    </row>
    <row r="862" spans="1:8" s="75" customFormat="1" outlineLevel="1">
      <c r="A862" s="124"/>
      <c r="B862" s="124"/>
      <c r="C862" s="124"/>
      <c r="D862" s="18"/>
      <c r="E862" s="124"/>
      <c r="F862" s="124"/>
      <c r="G862" s="179"/>
      <c r="H862" s="5"/>
    </row>
    <row r="863" spans="1:8" s="75" customFormat="1" outlineLevel="1">
      <c r="A863" s="124"/>
      <c r="B863" s="124"/>
      <c r="C863" s="124"/>
      <c r="D863" s="18"/>
      <c r="E863" s="124"/>
      <c r="F863" s="124"/>
      <c r="G863" s="179"/>
      <c r="H863" s="5"/>
    </row>
    <row r="864" spans="1:8" s="75" customFormat="1" outlineLevel="1">
      <c r="A864" s="124"/>
      <c r="B864" s="124"/>
      <c r="C864" s="124"/>
      <c r="D864" s="18"/>
      <c r="E864" s="124"/>
      <c r="F864" s="124"/>
      <c r="G864" s="179"/>
      <c r="H864" s="5"/>
    </row>
    <row r="865" spans="1:8" s="75" customFormat="1" outlineLevel="1">
      <c r="A865" s="124"/>
      <c r="B865" s="124"/>
      <c r="C865" s="124"/>
      <c r="D865" s="18"/>
      <c r="E865" s="124"/>
      <c r="F865" s="124"/>
      <c r="G865" s="179"/>
      <c r="H865" s="5"/>
    </row>
    <row r="866" spans="1:8" s="75" customFormat="1" outlineLevel="1">
      <c r="A866" s="124"/>
      <c r="B866" s="124"/>
      <c r="C866" s="124"/>
      <c r="D866" s="18"/>
      <c r="E866" s="124"/>
      <c r="F866" s="124"/>
      <c r="G866" s="179"/>
      <c r="H866" s="5"/>
    </row>
    <row r="867" spans="1:8" s="75" customFormat="1" outlineLevel="1">
      <c r="A867" s="124"/>
      <c r="B867" s="124"/>
      <c r="C867" s="124"/>
      <c r="D867" s="18"/>
      <c r="E867" s="124"/>
      <c r="F867" s="124"/>
      <c r="G867" s="179"/>
      <c r="H867" s="5"/>
    </row>
    <row r="868" spans="1:8" s="75" customFormat="1" outlineLevel="1">
      <c r="A868" s="124"/>
      <c r="B868" s="124"/>
      <c r="C868" s="124"/>
      <c r="D868" s="18"/>
      <c r="E868" s="124"/>
      <c r="F868" s="124"/>
      <c r="G868" s="179"/>
      <c r="H868" s="5"/>
    </row>
    <row r="869" spans="1:8" s="75" customFormat="1" outlineLevel="1">
      <c r="A869" s="124"/>
      <c r="B869" s="124"/>
      <c r="C869" s="124"/>
      <c r="D869" s="18"/>
      <c r="E869" s="124"/>
      <c r="F869" s="124"/>
      <c r="G869" s="179"/>
      <c r="H869" s="5"/>
    </row>
    <row r="870" spans="1:8" s="75" customFormat="1" outlineLevel="1">
      <c r="A870" s="124"/>
      <c r="B870" s="124"/>
      <c r="C870" s="124"/>
      <c r="D870" s="18"/>
      <c r="E870" s="124"/>
      <c r="F870" s="124"/>
      <c r="G870" s="179"/>
      <c r="H870" s="5"/>
    </row>
    <row r="871" spans="1:8" s="75" customFormat="1" outlineLevel="1">
      <c r="A871" s="124"/>
      <c r="B871" s="124"/>
      <c r="C871" s="124"/>
      <c r="D871" s="18"/>
      <c r="E871" s="124"/>
      <c r="F871" s="124"/>
      <c r="G871" s="179"/>
      <c r="H871" s="5"/>
    </row>
    <row r="872" spans="1:8" s="75" customFormat="1" outlineLevel="1">
      <c r="A872" s="124"/>
      <c r="B872" s="124"/>
      <c r="C872" s="124"/>
      <c r="D872" s="18"/>
      <c r="E872" s="124"/>
      <c r="F872" s="124"/>
      <c r="G872" s="179"/>
      <c r="H872" s="5"/>
    </row>
    <row r="873" spans="1:8" s="80" customFormat="1" outlineLevel="1">
      <c r="A873" s="107"/>
      <c r="B873" s="123" t="s">
        <v>833</v>
      </c>
      <c r="C873" s="107"/>
      <c r="D873" s="107"/>
      <c r="E873" s="107"/>
      <c r="F873" s="499">
        <f>E874</f>
        <v>256100</v>
      </c>
      <c r="G873" s="499"/>
      <c r="H873" s="371" t="s">
        <v>508</v>
      </c>
    </row>
    <row r="874" spans="1:8" s="75" customFormat="1" outlineLevel="1">
      <c r="A874" s="124"/>
      <c r="B874" s="107" t="s">
        <v>857</v>
      </c>
      <c r="C874" s="107"/>
      <c r="D874" s="107"/>
      <c r="E874" s="494">
        <f>G877</f>
        <v>256100</v>
      </c>
      <c r="F874" s="494"/>
      <c r="G874" s="103" t="s">
        <v>508</v>
      </c>
      <c r="H874" s="103"/>
    </row>
    <row r="875" spans="1:8" ht="25.5" customHeight="1">
      <c r="B875" s="124"/>
      <c r="C875" s="124" t="s">
        <v>928</v>
      </c>
      <c r="D875" s="462" t="s">
        <v>1195</v>
      </c>
      <c r="E875" s="462"/>
      <c r="F875" s="124"/>
      <c r="H875" s="77"/>
    </row>
    <row r="876" spans="1:8" ht="25.5" customHeight="1">
      <c r="B876" s="124"/>
      <c r="C876" s="124"/>
      <c r="D876" s="18" t="s">
        <v>1196</v>
      </c>
      <c r="E876" s="124"/>
      <c r="F876" s="124"/>
      <c r="G876" s="179"/>
      <c r="H876" s="5"/>
    </row>
    <row r="877" spans="1:8" ht="25.5" customHeight="1">
      <c r="B877" s="124"/>
      <c r="C877" s="124"/>
      <c r="D877" s="18" t="s">
        <v>1197</v>
      </c>
      <c r="E877" s="124"/>
      <c r="F877" s="124"/>
      <c r="G877" s="179">
        <v>256100</v>
      </c>
      <c r="H877" s="5" t="s">
        <v>508</v>
      </c>
    </row>
    <row r="878" spans="1:8" ht="25.5" customHeight="1">
      <c r="B878" s="124"/>
      <c r="C878" s="124"/>
      <c r="D878" s="18"/>
      <c r="E878" s="124"/>
      <c r="F878" s="124"/>
      <c r="G878" s="179"/>
      <c r="H878" s="5"/>
    </row>
    <row r="879" spans="1:8" s="107" customFormat="1">
      <c r="A879" s="135"/>
      <c r="B879" s="480" t="s">
        <v>1215</v>
      </c>
      <c r="C879" s="480"/>
      <c r="D879" s="480"/>
      <c r="E879" s="77"/>
      <c r="F879" s="77"/>
      <c r="G879" s="77"/>
      <c r="H879" s="375"/>
    </row>
    <row r="880" spans="1:8" s="80" customFormat="1" outlineLevel="1">
      <c r="A880" s="107"/>
      <c r="B880" s="123" t="s">
        <v>1198</v>
      </c>
      <c r="C880" s="107"/>
      <c r="D880" s="107"/>
      <c r="E880" s="107"/>
      <c r="F880" s="499">
        <f>E881</f>
        <v>100000</v>
      </c>
      <c r="G880" s="499"/>
      <c r="H880" s="371" t="s">
        <v>508</v>
      </c>
    </row>
    <row r="881" spans="1:8" s="75" customFormat="1" outlineLevel="1">
      <c r="A881" s="124"/>
      <c r="B881" s="107" t="s">
        <v>857</v>
      </c>
      <c r="C881" s="107"/>
      <c r="D881" s="107"/>
      <c r="E881" s="494">
        <f>SUM(G882:G909)</f>
        <v>100000</v>
      </c>
      <c r="F881" s="494"/>
      <c r="G881" s="103" t="s">
        <v>508</v>
      </c>
      <c r="H881" s="103"/>
    </row>
    <row r="882" spans="1:8">
      <c r="B882" s="124"/>
      <c r="C882" s="124" t="s">
        <v>927</v>
      </c>
      <c r="D882" s="18" t="s">
        <v>834</v>
      </c>
      <c r="E882" s="124"/>
      <c r="F882" s="124"/>
      <c r="G882" s="179">
        <v>100000</v>
      </c>
      <c r="H882" s="5" t="s">
        <v>508</v>
      </c>
    </row>
    <row r="883" spans="1:8">
      <c r="B883" s="124"/>
      <c r="C883" s="124"/>
      <c r="D883" s="18"/>
      <c r="E883" s="124"/>
      <c r="F883" s="124"/>
      <c r="G883" s="179"/>
      <c r="H883" s="5"/>
    </row>
    <row r="884" spans="1:8">
      <c r="B884" s="124"/>
      <c r="C884" s="124"/>
      <c r="D884" s="18"/>
      <c r="E884" s="124"/>
      <c r="F884" s="124"/>
      <c r="G884" s="179"/>
      <c r="H884" s="5"/>
    </row>
    <row r="885" spans="1:8">
      <c r="B885" s="124"/>
      <c r="C885" s="124"/>
      <c r="D885" s="18"/>
      <c r="E885" s="124"/>
      <c r="F885" s="124"/>
      <c r="G885" s="179"/>
      <c r="H885" s="5"/>
    </row>
    <row r="886" spans="1:8">
      <c r="B886" s="124"/>
      <c r="C886" s="124"/>
      <c r="D886" s="18"/>
      <c r="E886" s="124"/>
      <c r="F886" s="124"/>
      <c r="G886" s="179"/>
      <c r="H886" s="5"/>
    </row>
    <row r="887" spans="1:8">
      <c r="B887" s="124"/>
      <c r="C887" s="124"/>
      <c r="D887" s="18"/>
      <c r="E887" s="124"/>
      <c r="F887" s="124"/>
      <c r="G887" s="179"/>
      <c r="H887" s="5"/>
    </row>
    <row r="888" spans="1:8">
      <c r="B888" s="124"/>
      <c r="C888" s="124"/>
      <c r="D888" s="18"/>
      <c r="E888" s="124"/>
      <c r="F888" s="124"/>
      <c r="G888" s="179"/>
      <c r="H888" s="5"/>
    </row>
    <row r="889" spans="1:8">
      <c r="B889" s="124"/>
      <c r="C889" s="124"/>
      <c r="D889" s="18"/>
      <c r="E889" s="124"/>
      <c r="F889" s="124"/>
      <c r="G889" s="179"/>
      <c r="H889" s="5"/>
    </row>
    <row r="890" spans="1:8">
      <c r="B890" s="124"/>
      <c r="C890" s="124"/>
      <c r="D890" s="18"/>
      <c r="E890" s="124"/>
      <c r="F890" s="124"/>
      <c r="G890" s="179"/>
      <c r="H890" s="5"/>
    </row>
    <row r="891" spans="1:8">
      <c r="B891" s="124"/>
      <c r="C891" s="124"/>
      <c r="D891" s="18"/>
      <c r="E891" s="124"/>
      <c r="F891" s="124"/>
      <c r="G891" s="179"/>
      <c r="H891" s="5"/>
    </row>
    <row r="892" spans="1:8">
      <c r="B892" s="124"/>
      <c r="C892" s="124"/>
      <c r="D892" s="18"/>
      <c r="E892" s="124"/>
      <c r="F892" s="124"/>
      <c r="G892" s="179"/>
      <c r="H892" s="5"/>
    </row>
    <row r="893" spans="1:8">
      <c r="B893" s="124"/>
      <c r="C893" s="124"/>
      <c r="D893" s="18"/>
      <c r="E893" s="124"/>
      <c r="F893" s="124"/>
      <c r="G893" s="179"/>
      <c r="H893" s="5"/>
    </row>
    <row r="894" spans="1:8">
      <c r="B894" s="124"/>
      <c r="C894" s="124"/>
      <c r="D894" s="18"/>
      <c r="E894" s="124"/>
      <c r="F894" s="124"/>
      <c r="G894" s="179"/>
      <c r="H894" s="5"/>
    </row>
    <row r="895" spans="1:8">
      <c r="B895" s="124"/>
      <c r="C895" s="124"/>
      <c r="D895" s="18"/>
      <c r="E895" s="124"/>
      <c r="F895" s="124"/>
      <c r="G895" s="179"/>
      <c r="H895" s="5"/>
    </row>
    <row r="896" spans="1:8">
      <c r="B896" s="124"/>
      <c r="C896" s="124"/>
      <c r="D896" s="18"/>
      <c r="E896" s="124"/>
      <c r="F896" s="124"/>
      <c r="G896" s="179"/>
      <c r="H896" s="5"/>
    </row>
    <row r="897" spans="1:8">
      <c r="B897" s="124"/>
      <c r="C897" s="124"/>
      <c r="D897" s="18"/>
      <c r="E897" s="124"/>
      <c r="F897" s="124"/>
      <c r="G897" s="179"/>
      <c r="H897" s="5"/>
    </row>
    <row r="898" spans="1:8">
      <c r="B898" s="124"/>
      <c r="C898" s="124"/>
      <c r="D898" s="18"/>
      <c r="E898" s="124"/>
      <c r="F898" s="124"/>
      <c r="G898" s="179"/>
      <c r="H898" s="5"/>
    </row>
    <row r="899" spans="1:8">
      <c r="B899" s="124"/>
      <c r="C899" s="124"/>
      <c r="D899" s="18"/>
      <c r="E899" s="124"/>
      <c r="F899" s="124"/>
      <c r="G899" s="179"/>
      <c r="H899" s="5"/>
    </row>
    <row r="900" spans="1:8">
      <c r="B900" s="124"/>
      <c r="C900" s="124"/>
      <c r="D900" s="18"/>
      <c r="E900" s="124"/>
      <c r="F900" s="124"/>
      <c r="G900" s="179"/>
      <c r="H900" s="5"/>
    </row>
    <row r="901" spans="1:8">
      <c r="B901" s="124"/>
      <c r="C901" s="124"/>
      <c r="D901" s="18"/>
      <c r="E901" s="124"/>
      <c r="F901" s="124"/>
      <c r="G901" s="179"/>
      <c r="H901" s="5"/>
    </row>
    <row r="902" spans="1:8">
      <c r="B902" s="124"/>
      <c r="C902" s="124"/>
      <c r="D902" s="18"/>
      <c r="E902" s="124"/>
      <c r="F902" s="124"/>
      <c r="G902" s="179"/>
      <c r="H902" s="5"/>
    </row>
    <row r="903" spans="1:8">
      <c r="B903" s="124"/>
      <c r="C903" s="124"/>
      <c r="D903" s="18"/>
      <c r="E903" s="124"/>
      <c r="F903" s="124"/>
      <c r="G903" s="179"/>
      <c r="H903" s="5"/>
    </row>
    <row r="904" spans="1:8">
      <c r="B904" s="124"/>
      <c r="C904" s="124"/>
      <c r="D904" s="18"/>
      <c r="E904" s="124"/>
      <c r="F904" s="124"/>
      <c r="G904" s="179"/>
      <c r="H904" s="5"/>
    </row>
    <row r="905" spans="1:8">
      <c r="B905" s="124"/>
      <c r="C905" s="124"/>
      <c r="D905" s="18"/>
      <c r="E905" s="124"/>
      <c r="F905" s="124"/>
      <c r="G905" s="179"/>
      <c r="H905" s="5"/>
    </row>
    <row r="906" spans="1:8">
      <c r="B906" s="124"/>
      <c r="C906" s="124"/>
      <c r="D906" s="18"/>
      <c r="E906" s="124"/>
      <c r="F906" s="124"/>
      <c r="G906" s="179"/>
      <c r="H906" s="5"/>
    </row>
    <row r="907" spans="1:8">
      <c r="B907" s="124"/>
      <c r="C907" s="124"/>
      <c r="D907" s="18"/>
      <c r="E907" s="124"/>
      <c r="F907" s="124"/>
      <c r="G907" s="179"/>
      <c r="H907" s="5"/>
    </row>
    <row r="908" spans="1:8">
      <c r="B908" s="124"/>
      <c r="C908" s="124"/>
      <c r="D908" s="18"/>
      <c r="E908" s="124"/>
      <c r="F908" s="124"/>
      <c r="G908" s="179"/>
      <c r="H908" s="5"/>
    </row>
    <row r="909" spans="1:8">
      <c r="B909" s="124"/>
      <c r="C909" s="124"/>
      <c r="D909" s="18"/>
      <c r="E909" s="124"/>
      <c r="F909" s="124"/>
      <c r="G909" s="179"/>
      <c r="H909" s="5"/>
    </row>
    <row r="910" spans="1:8" s="80" customFormat="1" outlineLevel="1">
      <c r="A910" s="107"/>
      <c r="B910" s="123" t="s">
        <v>835</v>
      </c>
      <c r="C910" s="107"/>
      <c r="D910" s="107"/>
      <c r="E910" s="107"/>
      <c r="F910" s="499">
        <f>SUM(E911,E923)</f>
        <v>562620</v>
      </c>
      <c r="G910" s="499"/>
      <c r="H910" s="371" t="s">
        <v>508</v>
      </c>
    </row>
    <row r="911" spans="1:8" s="80" customFormat="1" outlineLevel="1">
      <c r="A911" s="89"/>
      <c r="B911" s="107" t="s">
        <v>899</v>
      </c>
      <c r="C911" s="107"/>
      <c r="D911" s="107"/>
      <c r="E911" s="494">
        <f>E912</f>
        <v>511600</v>
      </c>
      <c r="F911" s="494"/>
      <c r="G911" s="103" t="s">
        <v>508</v>
      </c>
      <c r="H911" s="103"/>
    </row>
    <row r="912" spans="1:8" s="80" customFormat="1" outlineLevel="1">
      <c r="A912" s="89"/>
      <c r="B912" s="175" t="s">
        <v>1377</v>
      </c>
      <c r="C912" s="175"/>
      <c r="D912" s="175"/>
      <c r="E912" s="493">
        <f>SUM(E913,E915,E918)</f>
        <v>511600</v>
      </c>
      <c r="F912" s="493"/>
      <c r="G912" s="370" t="s">
        <v>508</v>
      </c>
      <c r="H912" s="370"/>
    </row>
    <row r="913" spans="1:8" s="107" customFormat="1">
      <c r="A913" s="89"/>
      <c r="B913" s="175" t="s">
        <v>1378</v>
      </c>
      <c r="C913" s="175"/>
      <c r="D913" s="175"/>
      <c r="E913" s="493">
        <f>SUM(G914:G914)</f>
        <v>256000</v>
      </c>
      <c r="F913" s="493"/>
      <c r="G913" s="370" t="s">
        <v>508</v>
      </c>
      <c r="H913" s="370"/>
    </row>
    <row r="914" spans="1:8" s="111" customFormat="1" ht="22.5" customHeight="1">
      <c r="A914" s="89"/>
      <c r="B914" s="462" t="s">
        <v>1429</v>
      </c>
      <c r="C914" s="462"/>
      <c r="D914" s="462"/>
      <c r="E914" s="89"/>
      <c r="F914" s="89"/>
      <c r="G914" s="380">
        <v>256000</v>
      </c>
      <c r="H914" s="381" t="s">
        <v>508</v>
      </c>
    </row>
    <row r="915" spans="1:8" s="80" customFormat="1" outlineLevel="1">
      <c r="A915" s="89"/>
      <c r="B915" s="175" t="s">
        <v>1379</v>
      </c>
      <c r="C915" s="175"/>
      <c r="D915" s="175"/>
      <c r="E915" s="493">
        <f>SUM(G916:G917)</f>
        <v>61000</v>
      </c>
      <c r="F915" s="493"/>
      <c r="G915" s="370" t="s">
        <v>508</v>
      </c>
      <c r="H915" s="370"/>
    </row>
    <row r="916" spans="1:8" s="80" customFormat="1" ht="24" customHeight="1" outlineLevel="1">
      <c r="A916" s="89"/>
      <c r="B916" s="462" t="s">
        <v>1430</v>
      </c>
      <c r="C916" s="462"/>
      <c r="D916" s="462"/>
      <c r="E916" s="89"/>
      <c r="F916" s="89"/>
      <c r="G916" s="380">
        <v>36200</v>
      </c>
      <c r="H916" s="381" t="s">
        <v>508</v>
      </c>
    </row>
    <row r="917" spans="1:8" s="80" customFormat="1" ht="24" customHeight="1" outlineLevel="1">
      <c r="A917" s="89"/>
      <c r="B917" s="462" t="s">
        <v>1432</v>
      </c>
      <c r="C917" s="462"/>
      <c r="D917" s="462"/>
      <c r="E917" s="89"/>
      <c r="F917" s="89"/>
      <c r="G917" s="380">
        <v>24800</v>
      </c>
      <c r="H917" s="381" t="s">
        <v>508</v>
      </c>
    </row>
    <row r="918" spans="1:8" s="80" customFormat="1" outlineLevel="1">
      <c r="A918" s="89"/>
      <c r="B918" s="175" t="s">
        <v>1380</v>
      </c>
      <c r="C918" s="175"/>
      <c r="D918" s="175"/>
      <c r="E918" s="493">
        <v>194600</v>
      </c>
      <c r="F918" s="493"/>
      <c r="G918" s="370" t="s">
        <v>508</v>
      </c>
      <c r="H918" s="370"/>
    </row>
    <row r="919" spans="1:8" s="80" customFormat="1" outlineLevel="1">
      <c r="A919" s="89"/>
      <c r="B919" s="498" t="s">
        <v>1400</v>
      </c>
      <c r="C919" s="498"/>
      <c r="D919" s="498"/>
      <c r="E919" s="498"/>
      <c r="F919" s="169"/>
      <c r="G919" s="370"/>
      <c r="H919" s="370"/>
    </row>
    <row r="920" spans="1:8" s="80" customFormat="1" outlineLevel="1">
      <c r="A920" s="89" t="s">
        <v>1151</v>
      </c>
      <c r="B920" s="498" t="s">
        <v>1467</v>
      </c>
      <c r="C920" s="498"/>
      <c r="D920" s="498"/>
      <c r="E920" s="498"/>
      <c r="F920" s="169"/>
      <c r="G920" s="370"/>
      <c r="H920" s="370"/>
    </row>
    <row r="921" spans="1:8" s="80" customFormat="1" outlineLevel="1">
      <c r="A921" s="89"/>
      <c r="B921" s="498" t="s">
        <v>1442</v>
      </c>
      <c r="C921" s="498"/>
      <c r="D921" s="498"/>
      <c r="E921" s="373"/>
      <c r="F921" s="169"/>
      <c r="G921" s="370"/>
      <c r="H921" s="370"/>
    </row>
    <row r="922" spans="1:8" s="80" customFormat="1" outlineLevel="1">
      <c r="A922" s="107"/>
      <c r="B922" s="77"/>
      <c r="C922" s="77"/>
      <c r="D922" s="77"/>
      <c r="E922" s="77"/>
      <c r="F922" s="77"/>
      <c r="G922" s="77"/>
      <c r="H922" s="375"/>
    </row>
    <row r="923" spans="1:8" s="80" customFormat="1" outlineLevel="1">
      <c r="A923" s="89"/>
      <c r="B923" s="107" t="s">
        <v>901</v>
      </c>
      <c r="C923" s="107"/>
      <c r="D923" s="107"/>
      <c r="E923" s="494">
        <f>E924</f>
        <v>51020</v>
      </c>
      <c r="F923" s="494"/>
      <c r="G923" s="103" t="s">
        <v>508</v>
      </c>
      <c r="H923" s="103"/>
    </row>
    <row r="924" spans="1:8" s="80" customFormat="1" outlineLevel="1">
      <c r="A924" s="89"/>
      <c r="B924" s="175" t="s">
        <v>1375</v>
      </c>
      <c r="C924" s="175"/>
      <c r="D924" s="175"/>
      <c r="E924" s="493">
        <f>E925</f>
        <v>51020</v>
      </c>
      <c r="F924" s="493"/>
      <c r="G924" s="370" t="s">
        <v>508</v>
      </c>
      <c r="H924" s="370"/>
    </row>
    <row r="925" spans="1:8" s="75" customFormat="1" ht="22.5" customHeight="1" outlineLevel="1">
      <c r="A925" s="124"/>
      <c r="B925" s="175" t="s">
        <v>1376</v>
      </c>
      <c r="C925" s="175"/>
      <c r="D925" s="175"/>
      <c r="E925" s="493">
        <f>SUM(G929:G929)</f>
        <v>51020</v>
      </c>
      <c r="F925" s="493"/>
      <c r="G925" s="370" t="s">
        <v>508</v>
      </c>
      <c r="H925" s="370"/>
    </row>
    <row r="926" spans="1:8" s="75" customFormat="1" outlineLevel="1">
      <c r="A926" s="124"/>
      <c r="B926" s="124"/>
      <c r="C926" s="124" t="s">
        <v>902</v>
      </c>
      <c r="D926" s="18" t="s">
        <v>1170</v>
      </c>
      <c r="E926" s="124"/>
      <c r="F926" s="124"/>
      <c r="G926" s="179"/>
      <c r="H926" s="5"/>
    </row>
    <row r="927" spans="1:8" s="75" customFormat="1" outlineLevel="1">
      <c r="A927" s="124"/>
      <c r="B927" s="124"/>
      <c r="C927" s="124"/>
      <c r="D927" s="18" t="s">
        <v>1173</v>
      </c>
      <c r="E927" s="124"/>
      <c r="F927" s="124"/>
      <c r="G927" s="179"/>
      <c r="H927" s="5"/>
    </row>
    <row r="928" spans="1:8" s="75" customFormat="1" outlineLevel="1">
      <c r="A928" s="124"/>
      <c r="B928" s="124"/>
      <c r="C928" s="124"/>
      <c r="D928" s="18" t="s">
        <v>1172</v>
      </c>
      <c r="E928" s="124"/>
      <c r="F928" s="124"/>
      <c r="G928" s="179"/>
      <c r="H928" s="5"/>
    </row>
    <row r="929" spans="1:8" s="75" customFormat="1" outlineLevel="1">
      <c r="A929" s="124"/>
      <c r="B929" s="124"/>
      <c r="C929" s="124"/>
      <c r="D929" s="18" t="s">
        <v>1302</v>
      </c>
      <c r="E929" s="124"/>
      <c r="F929" s="124"/>
      <c r="G929" s="179">
        <v>51020</v>
      </c>
      <c r="H929" s="5" t="s">
        <v>508</v>
      </c>
    </row>
    <row r="930" spans="1:8" s="75" customFormat="1" outlineLevel="1">
      <c r="A930" s="124"/>
      <c r="B930" s="124"/>
      <c r="C930" s="124"/>
      <c r="D930" s="18"/>
      <c r="E930" s="124"/>
      <c r="F930" s="124"/>
      <c r="G930" s="179"/>
      <c r="H930" s="5"/>
    </row>
    <row r="931" spans="1:8" s="75" customFormat="1" outlineLevel="1">
      <c r="A931" s="124"/>
      <c r="B931" s="124"/>
      <c r="C931" s="124"/>
      <c r="D931" s="18"/>
      <c r="E931" s="124"/>
      <c r="F931" s="124"/>
      <c r="G931" s="179"/>
      <c r="H931" s="5"/>
    </row>
    <row r="932" spans="1:8" s="75" customFormat="1" outlineLevel="1">
      <c r="A932" s="124"/>
      <c r="B932" s="124"/>
      <c r="C932" s="124"/>
      <c r="D932" s="18"/>
      <c r="E932" s="124"/>
      <c r="F932" s="124"/>
      <c r="G932" s="179"/>
      <c r="H932" s="5"/>
    </row>
    <row r="933" spans="1:8" s="75" customFormat="1" outlineLevel="1">
      <c r="A933" s="124"/>
      <c r="B933" s="124"/>
      <c r="C933" s="124"/>
      <c r="D933" s="18"/>
      <c r="E933" s="124"/>
      <c r="F933" s="124"/>
      <c r="G933" s="179"/>
      <c r="H933" s="5"/>
    </row>
    <row r="934" spans="1:8" s="75" customFormat="1" outlineLevel="1">
      <c r="A934" s="124"/>
      <c r="B934" s="124"/>
      <c r="C934" s="124"/>
      <c r="D934" s="18"/>
      <c r="E934" s="124"/>
      <c r="F934" s="124"/>
      <c r="G934" s="179"/>
      <c r="H934" s="5"/>
    </row>
    <row r="935" spans="1:8" s="75" customFormat="1" outlineLevel="1">
      <c r="A935" s="124"/>
      <c r="B935" s="124"/>
      <c r="C935" s="124"/>
      <c r="D935" s="18"/>
      <c r="E935" s="124"/>
      <c r="F935" s="124"/>
      <c r="G935" s="179"/>
      <c r="H935" s="5"/>
    </row>
    <row r="936" spans="1:8" s="75" customFormat="1" outlineLevel="1">
      <c r="A936" s="124"/>
      <c r="B936" s="124"/>
      <c r="C936" s="124"/>
      <c r="D936" s="18"/>
      <c r="E936" s="124"/>
      <c r="F936" s="124"/>
      <c r="G936" s="179"/>
      <c r="H936" s="5"/>
    </row>
    <row r="937" spans="1:8" s="75" customFormat="1" outlineLevel="1">
      <c r="A937" s="124"/>
      <c r="B937" s="124"/>
      <c r="C937" s="124"/>
      <c r="D937" s="18"/>
      <c r="E937" s="124"/>
      <c r="F937" s="124"/>
      <c r="G937" s="179"/>
      <c r="H937" s="5"/>
    </row>
    <row r="938" spans="1:8" s="75" customFormat="1" outlineLevel="1">
      <c r="A938" s="124"/>
      <c r="B938" s="124"/>
      <c r="C938" s="124"/>
      <c r="D938" s="18"/>
      <c r="E938" s="124"/>
      <c r="F938" s="124"/>
      <c r="G938" s="179"/>
      <c r="H938" s="5"/>
    </row>
    <row r="939" spans="1:8" s="75" customFormat="1" outlineLevel="1">
      <c r="A939" s="124"/>
      <c r="B939" s="124"/>
      <c r="C939" s="124"/>
      <c r="D939" s="18"/>
      <c r="E939" s="124"/>
      <c r="F939" s="124"/>
      <c r="G939" s="179"/>
      <c r="H939" s="5"/>
    </row>
    <row r="940" spans="1:8" s="75" customFormat="1" outlineLevel="1">
      <c r="A940" s="124"/>
      <c r="B940" s="124"/>
      <c r="C940" s="124"/>
      <c r="D940" s="18"/>
      <c r="E940" s="124"/>
      <c r="F940" s="124"/>
      <c r="G940" s="179"/>
      <c r="H940" s="5"/>
    </row>
    <row r="941" spans="1:8" s="75" customFormat="1" outlineLevel="1">
      <c r="A941" s="124"/>
      <c r="B941" s="124"/>
      <c r="C941" s="124"/>
      <c r="D941" s="18"/>
      <c r="E941" s="124"/>
      <c r="F941" s="124"/>
      <c r="G941" s="179"/>
      <c r="H941" s="5"/>
    </row>
    <row r="942" spans="1:8" s="75" customFormat="1" outlineLevel="1">
      <c r="A942" s="124"/>
      <c r="B942" s="124"/>
      <c r="C942" s="124"/>
      <c r="D942" s="18"/>
      <c r="E942" s="124"/>
      <c r="F942" s="124"/>
      <c r="G942" s="179"/>
      <c r="H942" s="5"/>
    </row>
    <row r="943" spans="1:8" s="75" customFormat="1" outlineLevel="1">
      <c r="A943" s="124"/>
      <c r="B943" s="124"/>
      <c r="C943" s="124"/>
      <c r="D943" s="18"/>
      <c r="E943" s="124"/>
      <c r="F943" s="124"/>
      <c r="G943" s="179"/>
      <c r="H943" s="5"/>
    </row>
    <row r="944" spans="1:8" s="75" customFormat="1" outlineLevel="1">
      <c r="A944" s="124"/>
      <c r="B944" s="124"/>
      <c r="C944" s="124"/>
      <c r="D944" s="18"/>
      <c r="E944" s="124"/>
      <c r="F944" s="124"/>
      <c r="G944" s="179"/>
      <c r="H944" s="5"/>
    </row>
    <row r="945" spans="1:8" s="75" customFormat="1" outlineLevel="1">
      <c r="A945" s="124"/>
      <c r="B945" s="124"/>
      <c r="C945" s="124"/>
      <c r="D945" s="18"/>
      <c r="E945" s="124"/>
      <c r="F945" s="124"/>
      <c r="G945" s="179"/>
      <c r="H945" s="5"/>
    </row>
    <row r="946" spans="1:8" s="75" customFormat="1" outlineLevel="1">
      <c r="A946" s="124"/>
      <c r="B946" s="124"/>
      <c r="C946" s="124"/>
      <c r="D946" s="18"/>
      <c r="E946" s="124"/>
      <c r="F946" s="124"/>
      <c r="G946" s="179"/>
      <c r="H946" s="5"/>
    </row>
    <row r="947" spans="1:8" s="75" customFormat="1" outlineLevel="1">
      <c r="A947" s="124"/>
      <c r="B947" s="124"/>
      <c r="C947" s="124"/>
      <c r="D947" s="18"/>
      <c r="E947" s="124"/>
      <c r="F947" s="124"/>
      <c r="G947" s="179"/>
      <c r="H947" s="5"/>
    </row>
    <row r="948" spans="1:8" s="80" customFormat="1" outlineLevel="1">
      <c r="A948" s="107"/>
      <c r="B948" s="123" t="s">
        <v>836</v>
      </c>
      <c r="C948" s="107"/>
      <c r="D948" s="107"/>
      <c r="E948" s="107"/>
      <c r="F948" s="499">
        <f>SUM(E949,E969,E986,E990)</f>
        <v>47381360</v>
      </c>
      <c r="G948" s="499"/>
      <c r="H948" s="371" t="s">
        <v>508</v>
      </c>
    </row>
    <row r="949" spans="1:8" s="80" customFormat="1" outlineLevel="1">
      <c r="A949" s="89"/>
      <c r="B949" s="107" t="s">
        <v>899</v>
      </c>
      <c r="C949" s="107"/>
      <c r="D949" s="107"/>
      <c r="E949" s="494">
        <f>SUM(E950,E963)</f>
        <v>16740100</v>
      </c>
      <c r="F949" s="494"/>
      <c r="G949" s="103" t="s">
        <v>508</v>
      </c>
      <c r="H949" s="103"/>
    </row>
    <row r="950" spans="1:8" s="80" customFormat="1" outlineLevel="1">
      <c r="A950" s="89"/>
      <c r="B950" s="175" t="s">
        <v>1370</v>
      </c>
      <c r="C950" s="175"/>
      <c r="D950" s="175"/>
      <c r="E950" s="493">
        <f>SUM(E951,E953,E958)</f>
        <v>13190300</v>
      </c>
      <c r="F950" s="493"/>
      <c r="G950" s="370" t="s">
        <v>508</v>
      </c>
      <c r="H950" s="370"/>
    </row>
    <row r="951" spans="1:8" s="107" customFormat="1">
      <c r="A951" s="89"/>
      <c r="B951" s="175" t="s">
        <v>1371</v>
      </c>
      <c r="C951" s="175"/>
      <c r="D951" s="175"/>
      <c r="E951" s="493">
        <f>SUM(G952:G952)</f>
        <v>2000000</v>
      </c>
      <c r="F951" s="493"/>
      <c r="G951" s="370" t="s">
        <v>508</v>
      </c>
      <c r="H951" s="370"/>
    </row>
    <row r="952" spans="1:8" s="111" customFormat="1" ht="22.5" customHeight="1">
      <c r="A952" s="89"/>
      <c r="B952" s="89"/>
      <c r="C952" s="462" t="s">
        <v>1468</v>
      </c>
      <c r="D952" s="462"/>
      <c r="E952" s="89"/>
      <c r="F952" s="89"/>
      <c r="G952" s="380">
        <v>2000000</v>
      </c>
      <c r="H952" s="381" t="s">
        <v>508</v>
      </c>
    </row>
    <row r="953" spans="1:8" s="80" customFormat="1" outlineLevel="1">
      <c r="A953" s="89"/>
      <c r="B953" s="175" t="s">
        <v>1372</v>
      </c>
      <c r="C953" s="175"/>
      <c r="D953" s="175"/>
      <c r="E953" s="493">
        <v>10787200</v>
      </c>
      <c r="F953" s="493"/>
      <c r="G953" s="370" t="s">
        <v>508</v>
      </c>
      <c r="H953" s="370"/>
    </row>
    <row r="954" spans="1:8" s="80" customFormat="1" outlineLevel="1">
      <c r="A954" s="89"/>
      <c r="B954" s="89"/>
      <c r="C954" s="436" t="s">
        <v>1469</v>
      </c>
      <c r="D954" s="436"/>
      <c r="E954" s="436"/>
      <c r="F954" s="89"/>
      <c r="G954" s="179"/>
      <c r="H954" s="5"/>
    </row>
    <row r="955" spans="1:8" s="80" customFormat="1" outlineLevel="1">
      <c r="A955" s="89"/>
      <c r="B955" s="89"/>
      <c r="C955" s="436" t="s">
        <v>1470</v>
      </c>
      <c r="D955" s="436"/>
      <c r="E955" s="436"/>
      <c r="F955" s="436"/>
      <c r="G955" s="179"/>
      <c r="H955" s="5"/>
    </row>
    <row r="956" spans="1:8" s="80" customFormat="1" outlineLevel="1">
      <c r="A956" s="89"/>
      <c r="B956" s="89"/>
      <c r="C956" s="436" t="s">
        <v>1471</v>
      </c>
      <c r="D956" s="436"/>
      <c r="E956" s="436"/>
      <c r="F956" s="89"/>
      <c r="G956" s="179"/>
      <c r="H956" s="5"/>
    </row>
    <row r="957" spans="1:8" s="80" customFormat="1" outlineLevel="1">
      <c r="A957" s="89"/>
      <c r="B957" s="89"/>
      <c r="C957" s="436" t="s">
        <v>1472</v>
      </c>
      <c r="D957" s="436"/>
      <c r="E957" s="5"/>
      <c r="F957" s="89"/>
      <c r="G957" s="179"/>
      <c r="H957" s="5"/>
    </row>
    <row r="958" spans="1:8" s="80" customFormat="1" outlineLevel="1">
      <c r="A958" s="89"/>
      <c r="B958" s="175" t="s">
        <v>1373</v>
      </c>
      <c r="C958" s="175"/>
      <c r="D958" s="175"/>
      <c r="E958" s="493">
        <v>403100</v>
      </c>
      <c r="F958" s="493"/>
      <c r="G958" s="370" t="s">
        <v>508</v>
      </c>
      <c r="H958" s="370"/>
    </row>
    <row r="959" spans="1:8" s="80" customFormat="1" outlineLevel="1">
      <c r="A959" s="89"/>
      <c r="B959" s="89"/>
      <c r="C959" s="436" t="s">
        <v>1473</v>
      </c>
      <c r="D959" s="436"/>
      <c r="E959" s="436"/>
      <c r="F959" s="89"/>
      <c r="G959" s="174"/>
      <c r="H959" s="373"/>
    </row>
    <row r="960" spans="1:8" s="80" customFormat="1" outlineLevel="1">
      <c r="A960" s="89"/>
      <c r="B960" s="89"/>
      <c r="C960" s="436" t="s">
        <v>1474</v>
      </c>
      <c r="D960" s="436"/>
      <c r="E960" s="436"/>
      <c r="F960" s="89"/>
      <c r="G960" s="174"/>
      <c r="H960" s="373"/>
    </row>
    <row r="961" spans="1:8" s="80" customFormat="1" outlineLevel="1">
      <c r="A961" s="89"/>
      <c r="B961" s="89"/>
      <c r="C961" s="436" t="s">
        <v>1475</v>
      </c>
      <c r="D961" s="436"/>
      <c r="E961" s="436"/>
      <c r="F961" s="89"/>
      <c r="G961" s="174"/>
      <c r="H961" s="373"/>
    </row>
    <row r="962" spans="1:8" s="80" customFormat="1" outlineLevel="1">
      <c r="A962" s="89"/>
      <c r="B962" s="89"/>
      <c r="C962" s="436" t="s">
        <v>1476</v>
      </c>
      <c r="D962" s="436"/>
      <c r="E962" s="5"/>
      <c r="F962" s="89"/>
      <c r="G962" s="174"/>
      <c r="H962" s="373"/>
    </row>
    <row r="963" spans="1:8" s="80" customFormat="1" outlineLevel="1">
      <c r="A963" s="89"/>
      <c r="B963" s="175" t="s">
        <v>1374</v>
      </c>
      <c r="C963" s="175"/>
      <c r="D963" s="175"/>
      <c r="E963" s="493">
        <f>SUM(G964:G967)</f>
        <v>3549800</v>
      </c>
      <c r="F963" s="493"/>
      <c r="G963" s="370" t="s">
        <v>508</v>
      </c>
      <c r="H963" s="370"/>
    </row>
    <row r="964" spans="1:8" s="80" customFormat="1" ht="24" customHeight="1" outlineLevel="1">
      <c r="A964" s="89"/>
      <c r="B964" s="462" t="s">
        <v>1477</v>
      </c>
      <c r="C964" s="462"/>
      <c r="D964" s="462"/>
      <c r="E964" s="89"/>
      <c r="F964" s="89"/>
      <c r="G964" s="380">
        <v>2601300</v>
      </c>
      <c r="H964" s="381" t="s">
        <v>508</v>
      </c>
    </row>
    <row r="965" spans="1:8" s="80" customFormat="1" ht="24" customHeight="1" outlineLevel="1">
      <c r="A965" s="89"/>
      <c r="B965" s="462" t="s">
        <v>1478</v>
      </c>
      <c r="C965" s="462"/>
      <c r="D965" s="462"/>
      <c r="E965" s="89"/>
      <c r="F965" s="89"/>
      <c r="G965" s="380">
        <v>904700</v>
      </c>
      <c r="H965" s="381" t="s">
        <v>508</v>
      </c>
    </row>
    <row r="966" spans="1:8" s="80" customFormat="1" ht="24" customHeight="1" outlineLevel="1">
      <c r="A966" s="89"/>
      <c r="B966" s="462" t="s">
        <v>1479</v>
      </c>
      <c r="C966" s="462"/>
      <c r="D966" s="462"/>
      <c r="E966" s="89"/>
      <c r="F966" s="89"/>
      <c r="G966" s="380">
        <v>36000</v>
      </c>
      <c r="H966" s="381" t="s">
        <v>508</v>
      </c>
    </row>
    <row r="967" spans="1:8" s="80" customFormat="1" ht="24" customHeight="1" outlineLevel="1">
      <c r="A967" s="89"/>
      <c r="B967" s="462" t="s">
        <v>1480</v>
      </c>
      <c r="C967" s="462"/>
      <c r="D967" s="462"/>
      <c r="E967" s="89"/>
      <c r="F967" s="89"/>
      <c r="G967" s="380">
        <v>7800</v>
      </c>
      <c r="H967" s="381" t="s">
        <v>508</v>
      </c>
    </row>
    <row r="968" spans="1:8" s="80" customFormat="1" outlineLevel="1">
      <c r="A968" s="107"/>
      <c r="B968" s="89"/>
      <c r="C968" s="124"/>
      <c r="D968" s="178"/>
      <c r="E968" s="89"/>
      <c r="F968" s="89"/>
      <c r="G968" s="174"/>
      <c r="H968" s="373"/>
    </row>
    <row r="969" spans="1:8" s="80" customFormat="1" outlineLevel="1">
      <c r="A969" s="89"/>
      <c r="B969" s="107" t="s">
        <v>901</v>
      </c>
      <c r="C969" s="107"/>
      <c r="D969" s="107"/>
      <c r="E969" s="494">
        <f>SUM(E971)</f>
        <v>3474960</v>
      </c>
      <c r="F969" s="494"/>
      <c r="G969" s="103" t="s">
        <v>508</v>
      </c>
      <c r="H969" s="103"/>
    </row>
    <row r="970" spans="1:8" s="80" customFormat="1" outlineLevel="1">
      <c r="A970" s="89"/>
      <c r="B970" s="175" t="s">
        <v>1375</v>
      </c>
      <c r="C970" s="175"/>
      <c r="D970" s="175"/>
      <c r="E970" s="493">
        <f>E971</f>
        <v>3474960</v>
      </c>
      <c r="F970" s="493"/>
      <c r="G970" s="370" t="s">
        <v>508</v>
      </c>
      <c r="H970" s="370"/>
    </row>
    <row r="971" spans="1:8" s="75" customFormat="1" outlineLevel="1">
      <c r="A971" s="124"/>
      <c r="B971" s="175" t="s">
        <v>1376</v>
      </c>
      <c r="C971" s="175"/>
      <c r="D971" s="175"/>
      <c r="E971" s="493">
        <f>SUM(G973:G984)</f>
        <v>3474960</v>
      </c>
      <c r="F971" s="493"/>
      <c r="G971" s="370" t="s">
        <v>508</v>
      </c>
      <c r="H971" s="370"/>
    </row>
    <row r="972" spans="1:8" s="75" customFormat="1" outlineLevel="1">
      <c r="A972" s="124"/>
      <c r="B972" s="124"/>
      <c r="C972" s="480" t="s">
        <v>1200</v>
      </c>
      <c r="D972" s="480"/>
      <c r="E972" s="124"/>
      <c r="F972" s="124"/>
    </row>
    <row r="973" spans="1:8" s="75" customFormat="1" ht="22.5" customHeight="1" outlineLevel="1">
      <c r="A973" s="124"/>
      <c r="B973" s="124"/>
      <c r="C973" s="124" t="s">
        <v>911</v>
      </c>
      <c r="D973" s="18" t="s">
        <v>1178</v>
      </c>
      <c r="E973" s="124"/>
      <c r="F973" s="124"/>
      <c r="G973" s="179"/>
      <c r="H973" s="5"/>
    </row>
    <row r="974" spans="1:8" s="75" customFormat="1" ht="22.5" customHeight="1" outlineLevel="1">
      <c r="A974" s="124"/>
      <c r="B974" s="124"/>
      <c r="C974" s="124"/>
      <c r="D974" s="462" t="s">
        <v>1199</v>
      </c>
      <c r="E974" s="462"/>
      <c r="F974" s="124"/>
      <c r="G974" s="179">
        <v>99000</v>
      </c>
      <c r="H974" s="5" t="s">
        <v>508</v>
      </c>
    </row>
    <row r="975" spans="1:8" s="75" customFormat="1" outlineLevel="1">
      <c r="A975" s="124"/>
      <c r="B975" s="124"/>
      <c r="C975" s="480" t="s">
        <v>1201</v>
      </c>
      <c r="D975" s="480"/>
      <c r="E975" s="124"/>
      <c r="F975" s="124"/>
      <c r="G975" s="179"/>
      <c r="H975" s="5"/>
    </row>
    <row r="976" spans="1:8" s="75" customFormat="1" ht="22.5" customHeight="1" outlineLevel="1">
      <c r="A976" s="124"/>
      <c r="B976" s="124"/>
      <c r="C976" s="124" t="s">
        <v>939</v>
      </c>
      <c r="D976" s="18" t="s">
        <v>1202</v>
      </c>
      <c r="E976" s="124"/>
      <c r="F976" s="124"/>
    </row>
    <row r="977" spans="1:8" s="75" customFormat="1" outlineLevel="1">
      <c r="A977" s="124"/>
      <c r="B977" s="124"/>
      <c r="C977" s="387"/>
      <c r="D977" s="5" t="s">
        <v>1597</v>
      </c>
      <c r="E977" s="124"/>
      <c r="F977" s="124"/>
      <c r="G977" s="179"/>
      <c r="H977" s="5"/>
    </row>
    <row r="978" spans="1:8" s="75" customFormat="1" outlineLevel="1">
      <c r="A978" s="124"/>
      <c r="B978" s="124"/>
      <c r="C978" s="387"/>
      <c r="D978" s="5" t="s">
        <v>1203</v>
      </c>
      <c r="E978" s="124"/>
      <c r="F978" s="124"/>
      <c r="G978" s="179">
        <v>19000</v>
      </c>
      <c r="H978" s="5" t="s">
        <v>508</v>
      </c>
    </row>
    <row r="979" spans="1:8" s="75" customFormat="1" outlineLevel="1">
      <c r="A979" s="124"/>
      <c r="B979" s="124"/>
      <c r="C979" s="124" t="s">
        <v>940</v>
      </c>
      <c r="D979" s="18" t="s">
        <v>1204</v>
      </c>
      <c r="E979" s="124"/>
      <c r="F979" s="124"/>
      <c r="G979" s="179">
        <v>85000</v>
      </c>
      <c r="H979" s="5" t="s">
        <v>508</v>
      </c>
    </row>
    <row r="980" spans="1:8" s="75" customFormat="1" outlineLevel="1">
      <c r="A980" s="124"/>
      <c r="B980" s="124"/>
      <c r="C980" s="124" t="s">
        <v>944</v>
      </c>
      <c r="D980" s="18" t="s">
        <v>1205</v>
      </c>
      <c r="E980" s="124"/>
      <c r="F980" s="124"/>
      <c r="G980" s="179">
        <v>13000</v>
      </c>
      <c r="H980" s="5" t="s">
        <v>508</v>
      </c>
    </row>
    <row r="981" spans="1:8" s="75" customFormat="1" outlineLevel="1">
      <c r="A981" s="124"/>
      <c r="B981" s="124"/>
      <c r="C981" s="231" t="s">
        <v>1206</v>
      </c>
      <c r="D981" s="18"/>
      <c r="E981" s="124"/>
      <c r="F981" s="124"/>
      <c r="G981" s="179"/>
      <c r="H981" s="5"/>
    </row>
    <row r="982" spans="1:8" s="75" customFormat="1" ht="22.5" customHeight="1" outlineLevel="1">
      <c r="A982" s="124"/>
      <c r="B982" s="124"/>
      <c r="C982" s="124" t="s">
        <v>941</v>
      </c>
      <c r="D982" s="18" t="s">
        <v>1207</v>
      </c>
      <c r="E982" s="124"/>
      <c r="F982" s="124"/>
      <c r="G982" s="179">
        <v>474000</v>
      </c>
      <c r="H982" s="5" t="s">
        <v>508</v>
      </c>
    </row>
    <row r="983" spans="1:8" s="75" customFormat="1" ht="22.5" customHeight="1" outlineLevel="1">
      <c r="A983" s="124"/>
      <c r="B983" s="124"/>
      <c r="C983" s="124" t="s">
        <v>942</v>
      </c>
      <c r="D983" s="18" t="s">
        <v>1208</v>
      </c>
      <c r="E983" s="124"/>
      <c r="F983" s="124"/>
      <c r="G983" s="179">
        <v>624960</v>
      </c>
      <c r="H983" s="5" t="s">
        <v>508</v>
      </c>
    </row>
    <row r="984" spans="1:8" s="75" customFormat="1" outlineLevel="1">
      <c r="A984" s="124"/>
      <c r="B984" s="124"/>
      <c r="C984" s="124" t="s">
        <v>943</v>
      </c>
      <c r="D984" s="18" t="s">
        <v>1209</v>
      </c>
      <c r="E984" s="124"/>
      <c r="F984" s="124"/>
      <c r="G984" s="179">
        <v>2160000</v>
      </c>
      <c r="H984" s="5" t="s">
        <v>508</v>
      </c>
    </row>
    <row r="985" spans="1:8" s="75" customFormat="1" outlineLevel="1">
      <c r="A985" s="124"/>
      <c r="B985" s="124"/>
      <c r="C985" s="124"/>
      <c r="D985" s="18"/>
      <c r="E985" s="124"/>
      <c r="F985" s="124"/>
      <c r="G985" s="179"/>
      <c r="H985" s="5"/>
    </row>
    <row r="986" spans="1:8" s="75" customFormat="1" outlineLevel="1">
      <c r="A986" s="124"/>
      <c r="B986" s="107" t="s">
        <v>945</v>
      </c>
      <c r="C986" s="107"/>
      <c r="D986" s="107"/>
      <c r="E986" s="494">
        <f>SUM(G987:G988)</f>
        <v>17828000</v>
      </c>
      <c r="F986" s="494"/>
      <c r="G986" s="103" t="s">
        <v>508</v>
      </c>
      <c r="H986" s="103"/>
    </row>
    <row r="987" spans="1:8" s="75" customFormat="1" outlineLevel="1">
      <c r="A987" s="124"/>
      <c r="B987" s="124"/>
      <c r="C987" s="124" t="s">
        <v>946</v>
      </c>
      <c r="D987" s="18" t="s">
        <v>1210</v>
      </c>
      <c r="E987" s="124"/>
      <c r="F987" s="124"/>
      <c r="G987" s="179">
        <v>6260000</v>
      </c>
      <c r="H987" s="5" t="s">
        <v>508</v>
      </c>
    </row>
    <row r="988" spans="1:8" ht="22.5" customHeight="1">
      <c r="B988" s="124"/>
      <c r="C988" s="124" t="s">
        <v>947</v>
      </c>
      <c r="D988" s="462" t="s">
        <v>1211</v>
      </c>
      <c r="E988" s="462"/>
      <c r="F988" s="462"/>
      <c r="G988" s="179">
        <v>11568000</v>
      </c>
      <c r="H988" s="5" t="s">
        <v>508</v>
      </c>
    </row>
    <row r="989" spans="1:8" ht="15.75" customHeight="1">
      <c r="B989" s="124"/>
      <c r="C989" s="124"/>
      <c r="D989" s="18"/>
      <c r="E989" s="18"/>
      <c r="F989" s="18"/>
      <c r="G989" s="179"/>
      <c r="H989" s="5"/>
    </row>
    <row r="990" spans="1:8" s="75" customFormat="1" outlineLevel="1">
      <c r="A990" s="124"/>
      <c r="B990" s="107" t="s">
        <v>904</v>
      </c>
      <c r="C990" s="107"/>
      <c r="D990" s="107"/>
      <c r="E990" s="494">
        <f>SUM(G991:G1019)</f>
        <v>9338300</v>
      </c>
      <c r="F990" s="494"/>
      <c r="G990" s="103" t="s">
        <v>508</v>
      </c>
      <c r="H990" s="103"/>
    </row>
    <row r="991" spans="1:8" s="75" customFormat="1" outlineLevel="1">
      <c r="A991" s="124"/>
      <c r="B991" s="124"/>
      <c r="C991" s="124" t="s">
        <v>905</v>
      </c>
      <c r="D991" s="18" t="s">
        <v>1269</v>
      </c>
      <c r="E991" s="124"/>
      <c r="F991" s="124"/>
      <c r="G991" s="179">
        <v>6600</v>
      </c>
      <c r="H991" s="5" t="s">
        <v>508</v>
      </c>
    </row>
    <row r="992" spans="1:8" s="75" customFormat="1" ht="22.5" customHeight="1" outlineLevel="1">
      <c r="A992" s="124"/>
      <c r="B992" s="124"/>
      <c r="C992" s="124" t="s">
        <v>906</v>
      </c>
      <c r="D992" s="462" t="s">
        <v>1270</v>
      </c>
      <c r="E992" s="462"/>
      <c r="F992" s="462"/>
    </row>
    <row r="993" spans="1:8" s="75" customFormat="1" outlineLevel="1">
      <c r="A993" s="124"/>
      <c r="B993" s="124"/>
      <c r="C993" s="124"/>
      <c r="D993" s="18" t="s">
        <v>1271</v>
      </c>
      <c r="E993" s="124"/>
      <c r="F993" s="124"/>
      <c r="G993" s="179">
        <v>113000</v>
      </c>
      <c r="H993" s="5" t="s">
        <v>508</v>
      </c>
    </row>
    <row r="994" spans="1:8" s="75" customFormat="1" ht="22.5" customHeight="1" outlineLevel="1">
      <c r="A994" s="124"/>
      <c r="B994" s="124"/>
      <c r="C994" s="124" t="s">
        <v>948</v>
      </c>
      <c r="D994" s="462" t="s">
        <v>1272</v>
      </c>
      <c r="E994" s="462"/>
      <c r="F994" s="462"/>
    </row>
    <row r="995" spans="1:8" s="75" customFormat="1" ht="22.5" customHeight="1" outlineLevel="1">
      <c r="A995" s="124"/>
      <c r="B995" s="124"/>
      <c r="C995" s="124"/>
      <c r="D995" s="18" t="s">
        <v>1273</v>
      </c>
      <c r="E995" s="18"/>
      <c r="F995" s="18"/>
      <c r="G995" s="179">
        <v>61500</v>
      </c>
      <c r="H995" s="5" t="s">
        <v>508</v>
      </c>
    </row>
    <row r="996" spans="1:8" s="75" customFormat="1" ht="22.5" customHeight="1" outlineLevel="1">
      <c r="A996" s="124"/>
      <c r="B996" s="124"/>
      <c r="C996" s="124" t="s">
        <v>949</v>
      </c>
      <c r="D996" s="462" t="s">
        <v>1274</v>
      </c>
      <c r="E996" s="462"/>
      <c r="F996" s="462"/>
    </row>
    <row r="997" spans="1:8" s="75" customFormat="1" outlineLevel="1">
      <c r="A997" s="124"/>
      <c r="B997" s="124"/>
      <c r="C997" s="124"/>
      <c r="D997" s="18" t="s">
        <v>1275</v>
      </c>
      <c r="E997" s="124"/>
      <c r="F997" s="124"/>
      <c r="G997" s="179">
        <v>14700</v>
      </c>
      <c r="H997" s="5" t="s">
        <v>508</v>
      </c>
    </row>
    <row r="998" spans="1:8" s="75" customFormat="1" ht="22.5" customHeight="1" outlineLevel="1">
      <c r="A998" s="124"/>
      <c r="B998" s="124"/>
      <c r="C998" s="124" t="s">
        <v>950</v>
      </c>
      <c r="D998" s="462" t="s">
        <v>1276</v>
      </c>
      <c r="E998" s="462"/>
      <c r="F998" s="462"/>
    </row>
    <row r="999" spans="1:8" s="75" customFormat="1" outlineLevel="1">
      <c r="A999" s="124"/>
      <c r="B999" s="124"/>
      <c r="C999" s="124"/>
      <c r="D999" s="18" t="s">
        <v>1277</v>
      </c>
      <c r="E999" s="124"/>
      <c r="F999" s="124"/>
      <c r="G999" s="179">
        <v>82600</v>
      </c>
      <c r="H999" s="5" t="s">
        <v>508</v>
      </c>
    </row>
    <row r="1000" spans="1:8" s="75" customFormat="1" outlineLevel="1">
      <c r="A1000" s="124"/>
      <c r="B1000" s="124"/>
      <c r="C1000" s="124" t="s">
        <v>908</v>
      </c>
      <c r="D1000" s="18" t="s">
        <v>1278</v>
      </c>
      <c r="E1000" s="124"/>
      <c r="F1000" s="124"/>
      <c r="G1000" s="179">
        <v>5000</v>
      </c>
      <c r="H1000" s="5" t="s">
        <v>508</v>
      </c>
    </row>
    <row r="1001" spans="1:8" s="75" customFormat="1" ht="22.5" customHeight="1" outlineLevel="1">
      <c r="A1001" s="124"/>
      <c r="B1001" s="124"/>
      <c r="C1001" s="124" t="s">
        <v>917</v>
      </c>
      <c r="D1001" s="462" t="s">
        <v>1279</v>
      </c>
      <c r="E1001" s="462"/>
      <c r="F1001" s="462"/>
      <c r="G1001" s="179">
        <v>26200</v>
      </c>
      <c r="H1001" s="5" t="s">
        <v>508</v>
      </c>
    </row>
    <row r="1002" spans="1:8" s="75" customFormat="1" ht="22.5" customHeight="1" outlineLevel="1">
      <c r="A1002" s="124"/>
      <c r="B1002" s="124"/>
      <c r="C1002" s="124" t="s">
        <v>927</v>
      </c>
      <c r="D1002" s="462" t="s">
        <v>1303</v>
      </c>
      <c r="E1002" s="462"/>
      <c r="F1002" s="462"/>
    </row>
    <row r="1003" spans="1:8" s="75" customFormat="1" ht="22.5" customHeight="1" outlineLevel="1">
      <c r="A1003" s="124"/>
      <c r="B1003" s="124"/>
      <c r="C1003" s="124"/>
      <c r="D1003" s="18" t="s">
        <v>1280</v>
      </c>
      <c r="E1003" s="18"/>
      <c r="F1003" s="18"/>
      <c r="G1003" s="179">
        <v>2313600</v>
      </c>
      <c r="H1003" s="5" t="s">
        <v>508</v>
      </c>
    </row>
    <row r="1004" spans="1:8" s="75" customFormat="1" outlineLevel="1">
      <c r="A1004" s="124"/>
      <c r="B1004" s="124"/>
      <c r="C1004" s="124" t="s">
        <v>928</v>
      </c>
      <c r="D1004" s="18" t="s">
        <v>1281</v>
      </c>
      <c r="E1004" s="124"/>
      <c r="F1004" s="124"/>
      <c r="G1004" s="179">
        <v>1692000</v>
      </c>
      <c r="H1004" s="5" t="s">
        <v>508</v>
      </c>
    </row>
    <row r="1005" spans="1:8" s="75" customFormat="1" outlineLevel="1">
      <c r="A1005" s="124"/>
      <c r="B1005" s="124"/>
      <c r="C1005" s="124" t="s">
        <v>929</v>
      </c>
      <c r="D1005" s="18" t="s">
        <v>1282</v>
      </c>
      <c r="E1005" s="124"/>
      <c r="F1005" s="124"/>
      <c r="G1005" s="179">
        <v>3504000</v>
      </c>
      <c r="H1005" s="5" t="s">
        <v>508</v>
      </c>
    </row>
    <row r="1006" spans="1:8" s="75" customFormat="1" ht="22.5" customHeight="1" outlineLevel="1">
      <c r="A1006" s="124"/>
      <c r="B1006" s="124"/>
      <c r="C1006" s="124" t="s">
        <v>930</v>
      </c>
      <c r="D1006" s="462" t="s">
        <v>1283</v>
      </c>
      <c r="E1006" s="462"/>
      <c r="F1006" s="462"/>
      <c r="G1006" s="179">
        <v>578400</v>
      </c>
      <c r="H1006" s="5" t="s">
        <v>508</v>
      </c>
    </row>
    <row r="1007" spans="1:8" s="75" customFormat="1" ht="22.5" customHeight="1" outlineLevel="1">
      <c r="A1007" s="124"/>
      <c r="B1007" s="124"/>
      <c r="C1007" s="124" t="s">
        <v>936</v>
      </c>
      <c r="D1007" s="462" t="s">
        <v>1284</v>
      </c>
      <c r="E1007" s="462"/>
      <c r="F1007" s="462"/>
    </row>
    <row r="1008" spans="1:8" s="75" customFormat="1" ht="22.5" customHeight="1" outlineLevel="1">
      <c r="A1008" s="124"/>
      <c r="B1008" s="124"/>
      <c r="C1008" s="124"/>
      <c r="D1008" s="462" t="s">
        <v>1598</v>
      </c>
      <c r="E1008" s="462"/>
      <c r="F1008" s="462"/>
      <c r="G1008" s="179"/>
      <c r="H1008" s="5"/>
    </row>
    <row r="1009" spans="1:8" s="75" customFormat="1" ht="22.5" customHeight="1" outlineLevel="1">
      <c r="A1009" s="124"/>
      <c r="B1009" s="124"/>
      <c r="C1009" s="124"/>
      <c r="D1009" s="462" t="s">
        <v>1600</v>
      </c>
      <c r="E1009" s="462"/>
      <c r="F1009" s="462"/>
      <c r="G1009" s="179"/>
      <c r="H1009" s="5"/>
    </row>
    <row r="1010" spans="1:8" s="75" customFormat="1" outlineLevel="1">
      <c r="A1010" s="124"/>
      <c r="B1010" s="124"/>
      <c r="C1010" s="124"/>
      <c r="D1010" s="18" t="s">
        <v>1285</v>
      </c>
      <c r="E1010" s="124"/>
      <c r="F1010" s="124"/>
      <c r="G1010" s="179">
        <v>50000</v>
      </c>
      <c r="H1010" s="5" t="s">
        <v>508</v>
      </c>
    </row>
    <row r="1011" spans="1:8" s="75" customFormat="1" ht="22.5" customHeight="1" outlineLevel="1">
      <c r="A1011" s="124"/>
      <c r="B1011" s="124"/>
      <c r="C1011" s="124" t="s">
        <v>931</v>
      </c>
      <c r="D1011" s="462" t="s">
        <v>1286</v>
      </c>
      <c r="E1011" s="462"/>
      <c r="F1011" s="462"/>
    </row>
    <row r="1012" spans="1:8" s="75" customFormat="1" ht="22.5" customHeight="1" outlineLevel="1">
      <c r="A1012" s="124"/>
      <c r="B1012" s="124"/>
      <c r="C1012" s="124"/>
      <c r="D1012" s="462" t="s">
        <v>1304</v>
      </c>
      <c r="E1012" s="462"/>
      <c r="F1012" s="462"/>
      <c r="G1012" s="179"/>
      <c r="H1012" s="5"/>
    </row>
    <row r="1013" spans="1:8" s="75" customFormat="1" outlineLevel="1">
      <c r="A1013" s="124"/>
      <c r="B1013" s="124"/>
      <c r="C1013" s="124"/>
      <c r="D1013" s="18" t="s">
        <v>1287</v>
      </c>
      <c r="E1013" s="124"/>
      <c r="F1013" s="124"/>
      <c r="G1013" s="179">
        <v>14000</v>
      </c>
      <c r="H1013" s="5" t="s">
        <v>508</v>
      </c>
    </row>
    <row r="1014" spans="1:8" ht="22.5" customHeight="1">
      <c r="B1014" s="124"/>
      <c r="C1014" s="124" t="s">
        <v>932</v>
      </c>
      <c r="D1014" s="462" t="s">
        <v>1288</v>
      </c>
      <c r="E1014" s="462"/>
      <c r="F1014" s="462"/>
      <c r="G1014" s="179">
        <v>90000</v>
      </c>
      <c r="H1014" s="5" t="s">
        <v>508</v>
      </c>
    </row>
    <row r="1015" spans="1:8" s="75" customFormat="1" ht="22.5" customHeight="1" outlineLevel="1">
      <c r="A1015" s="124"/>
      <c r="B1015" s="124"/>
      <c r="C1015" s="124" t="s">
        <v>923</v>
      </c>
      <c r="D1015" s="462" t="s">
        <v>1289</v>
      </c>
      <c r="E1015" s="462"/>
      <c r="F1015" s="462"/>
      <c r="G1015" s="179">
        <v>56200</v>
      </c>
      <c r="H1015" s="5" t="s">
        <v>508</v>
      </c>
    </row>
    <row r="1016" spans="1:8" s="75" customFormat="1" ht="22.5" customHeight="1" outlineLevel="1">
      <c r="A1016" s="124"/>
      <c r="B1016" s="124"/>
      <c r="C1016" s="124" t="s">
        <v>933</v>
      </c>
      <c r="D1016" s="462" t="s">
        <v>1290</v>
      </c>
      <c r="E1016" s="462"/>
      <c r="F1016" s="462"/>
      <c r="G1016" s="179">
        <v>51600</v>
      </c>
      <c r="H1016" s="5" t="s">
        <v>508</v>
      </c>
    </row>
    <row r="1017" spans="1:8" s="75" customFormat="1" ht="22.5" customHeight="1" outlineLevel="1">
      <c r="A1017" s="124"/>
      <c r="B1017" s="124"/>
      <c r="C1017" s="124" t="s">
        <v>934</v>
      </c>
      <c r="D1017" s="462" t="s">
        <v>1291</v>
      </c>
      <c r="E1017" s="462"/>
      <c r="F1017" s="462"/>
      <c r="G1017" s="179">
        <v>357200</v>
      </c>
      <c r="H1017" s="5" t="s">
        <v>508</v>
      </c>
    </row>
    <row r="1018" spans="1:8" s="75" customFormat="1" ht="22.5" customHeight="1" outlineLevel="1">
      <c r="A1018" s="124"/>
      <c r="B1018" s="124"/>
      <c r="C1018" s="124" t="s">
        <v>924</v>
      </c>
      <c r="D1018" s="462" t="s">
        <v>1292</v>
      </c>
      <c r="E1018" s="462"/>
      <c r="F1018" s="462"/>
      <c r="G1018" s="179">
        <v>271700</v>
      </c>
      <c r="H1018" s="5" t="s">
        <v>508</v>
      </c>
    </row>
    <row r="1019" spans="1:8" s="75" customFormat="1" ht="22.5" customHeight="1" outlineLevel="1">
      <c r="A1019" s="124"/>
      <c r="B1019" s="124"/>
      <c r="C1019" s="124" t="s">
        <v>925</v>
      </c>
      <c r="D1019" s="462" t="s">
        <v>1293</v>
      </c>
      <c r="E1019" s="462"/>
      <c r="F1019" s="462"/>
      <c r="G1019" s="179">
        <v>50000</v>
      </c>
      <c r="H1019" s="5" t="s">
        <v>508</v>
      </c>
    </row>
    <row r="1020" spans="1:8" ht="10.5" customHeight="1"/>
    <row r="1021" spans="1:8" s="75" customFormat="1" outlineLevel="1">
      <c r="A1021" s="124"/>
      <c r="B1021" s="123" t="s">
        <v>805</v>
      </c>
      <c r="C1021" s="107"/>
      <c r="D1021" s="107"/>
      <c r="E1021" s="107"/>
      <c r="F1021" s="499">
        <f>SUM(G1025:G1025)</f>
        <v>25303900</v>
      </c>
      <c r="G1021" s="499"/>
      <c r="H1021" s="371" t="s">
        <v>508</v>
      </c>
    </row>
    <row r="1022" spans="1:8" s="75" customFormat="1" outlineLevel="1">
      <c r="A1022" s="124"/>
      <c r="B1022" s="496" t="s">
        <v>857</v>
      </c>
      <c r="C1022" s="496"/>
      <c r="D1022" s="496"/>
      <c r="E1022" s="494">
        <f>SUM(G1024:G1041)</f>
        <v>25303900</v>
      </c>
      <c r="F1022" s="494"/>
      <c r="G1022" s="103" t="s">
        <v>508</v>
      </c>
      <c r="H1022" s="371"/>
    </row>
    <row r="1023" spans="1:8" ht="22.5" customHeight="1">
      <c r="B1023" s="124"/>
      <c r="C1023" s="124" t="s">
        <v>951</v>
      </c>
      <c r="D1023" s="462" t="s">
        <v>1212</v>
      </c>
      <c r="E1023" s="462"/>
      <c r="F1023" s="462"/>
      <c r="H1023" s="77"/>
    </row>
    <row r="1024" spans="1:8">
      <c r="D1024" s="440" t="s">
        <v>1213</v>
      </c>
      <c r="E1024" s="440"/>
      <c r="F1024" s="440"/>
      <c r="G1024" s="179"/>
      <c r="H1024" s="5"/>
    </row>
    <row r="1025" spans="4:8">
      <c r="D1025" s="440" t="s">
        <v>1214</v>
      </c>
      <c r="E1025" s="440"/>
      <c r="F1025" s="440"/>
      <c r="G1025" s="179">
        <v>25303900</v>
      </c>
      <c r="H1025" s="5" t="s">
        <v>508</v>
      </c>
    </row>
  </sheetData>
  <mergeCells count="466">
    <mergeCell ref="D612:F612"/>
    <mergeCell ref="D613:F613"/>
    <mergeCell ref="D593:E593"/>
    <mergeCell ref="D594:E594"/>
    <mergeCell ref="D595:E595"/>
    <mergeCell ref="D596:E596"/>
    <mergeCell ref="D597:F597"/>
    <mergeCell ref="D598:F598"/>
    <mergeCell ref="D585:F585"/>
    <mergeCell ref="D586:F586"/>
    <mergeCell ref="D587:F587"/>
    <mergeCell ref="D589:E589"/>
    <mergeCell ref="D592:F592"/>
    <mergeCell ref="D603:F603"/>
    <mergeCell ref="D604:F604"/>
    <mergeCell ref="D605:F605"/>
    <mergeCell ref="D606:F606"/>
    <mergeCell ref="D607:F607"/>
    <mergeCell ref="D608:F608"/>
    <mergeCell ref="D609:F609"/>
    <mergeCell ref="D610:F610"/>
    <mergeCell ref="D611:F611"/>
    <mergeCell ref="D614:F614"/>
    <mergeCell ref="E692:F692"/>
    <mergeCell ref="D624:E624"/>
    <mergeCell ref="B688:D688"/>
    <mergeCell ref="B690:D690"/>
    <mergeCell ref="B691:D691"/>
    <mergeCell ref="B651:D651"/>
    <mergeCell ref="B652:D652"/>
    <mergeCell ref="B653:D653"/>
    <mergeCell ref="B655:D655"/>
    <mergeCell ref="B656:E656"/>
    <mergeCell ref="B657:D657"/>
    <mergeCell ref="E685:F685"/>
    <mergeCell ref="E686:F686"/>
    <mergeCell ref="E687:F687"/>
    <mergeCell ref="E689:F689"/>
    <mergeCell ref="D615:F615"/>
    <mergeCell ref="D616:F616"/>
    <mergeCell ref="D617:F617"/>
    <mergeCell ref="D618:F618"/>
    <mergeCell ref="D619:F619"/>
    <mergeCell ref="B538:D538"/>
    <mergeCell ref="E648:F648"/>
    <mergeCell ref="E650:F650"/>
    <mergeCell ref="E654:F654"/>
    <mergeCell ref="E659:F659"/>
    <mergeCell ref="E660:F660"/>
    <mergeCell ref="E661:F661"/>
    <mergeCell ref="D667:F667"/>
    <mergeCell ref="D665:E665"/>
    <mergeCell ref="D664:F664"/>
    <mergeCell ref="B649:D649"/>
    <mergeCell ref="D544:E544"/>
    <mergeCell ref="F645:G645"/>
    <mergeCell ref="E622:F622"/>
    <mergeCell ref="D545:E545"/>
    <mergeCell ref="D563:F563"/>
    <mergeCell ref="D570:E570"/>
    <mergeCell ref="D571:E571"/>
    <mergeCell ref="D572:F572"/>
    <mergeCell ref="B541:D541"/>
    <mergeCell ref="D551:E551"/>
    <mergeCell ref="D552:E552"/>
    <mergeCell ref="D555:E555"/>
    <mergeCell ref="D588:F588"/>
    <mergeCell ref="E535:F535"/>
    <mergeCell ref="E540:F540"/>
    <mergeCell ref="B534:D534"/>
    <mergeCell ref="B536:F536"/>
    <mergeCell ref="E646:F646"/>
    <mergeCell ref="E647:F647"/>
    <mergeCell ref="F684:G684"/>
    <mergeCell ref="D573:F573"/>
    <mergeCell ref="D574:F574"/>
    <mergeCell ref="D575:F575"/>
    <mergeCell ref="D576:F576"/>
    <mergeCell ref="D577:F577"/>
    <mergeCell ref="D578:F578"/>
    <mergeCell ref="D579:F579"/>
    <mergeCell ref="D580:F580"/>
    <mergeCell ref="D581:E581"/>
    <mergeCell ref="D599:F599"/>
    <mergeCell ref="D600:F600"/>
    <mergeCell ref="D601:F601"/>
    <mergeCell ref="D582:F582"/>
    <mergeCell ref="D583:E583"/>
    <mergeCell ref="D584:F584"/>
    <mergeCell ref="D546:E546"/>
    <mergeCell ref="B537:E537"/>
    <mergeCell ref="E532:F532"/>
    <mergeCell ref="C496:D496"/>
    <mergeCell ref="E493:F493"/>
    <mergeCell ref="E494:F494"/>
    <mergeCell ref="E495:F495"/>
    <mergeCell ref="E498:F498"/>
    <mergeCell ref="E499:F499"/>
    <mergeCell ref="E500:F500"/>
    <mergeCell ref="E533:F533"/>
    <mergeCell ref="C44:D44"/>
    <mergeCell ref="C45:D45"/>
    <mergeCell ref="C46:D46"/>
    <mergeCell ref="C48:D48"/>
    <mergeCell ref="C49:D49"/>
    <mergeCell ref="C50:D50"/>
    <mergeCell ref="C156:D156"/>
    <mergeCell ref="C158:D158"/>
    <mergeCell ref="B118:D118"/>
    <mergeCell ref="B120:D120"/>
    <mergeCell ref="B121:D121"/>
    <mergeCell ref="B122:D122"/>
    <mergeCell ref="B124:D124"/>
    <mergeCell ref="B125:D125"/>
    <mergeCell ref="B126:D126"/>
    <mergeCell ref="D67:F67"/>
    <mergeCell ref="D68:E68"/>
    <mergeCell ref="F76:G76"/>
    <mergeCell ref="E77:F77"/>
    <mergeCell ref="F114:G114"/>
    <mergeCell ref="E47:F47"/>
    <mergeCell ref="E51:F51"/>
    <mergeCell ref="E56:F56"/>
    <mergeCell ref="E57:F57"/>
    <mergeCell ref="B1:H1"/>
    <mergeCell ref="E24:F24"/>
    <mergeCell ref="F38:G38"/>
    <mergeCell ref="E39:F39"/>
    <mergeCell ref="E40:F40"/>
    <mergeCell ref="E41:F41"/>
    <mergeCell ref="E43:F43"/>
    <mergeCell ref="B4:H4"/>
    <mergeCell ref="F6:G6"/>
    <mergeCell ref="E7:F7"/>
    <mergeCell ref="E8:F8"/>
    <mergeCell ref="E15:F15"/>
    <mergeCell ref="E20:F20"/>
    <mergeCell ref="B3:D3"/>
    <mergeCell ref="F3:G3"/>
    <mergeCell ref="C42:D42"/>
    <mergeCell ref="E58:F58"/>
    <mergeCell ref="E70:F70"/>
    <mergeCell ref="B85:C85"/>
    <mergeCell ref="D61:E61"/>
    <mergeCell ref="D63:E63"/>
    <mergeCell ref="D65:E65"/>
    <mergeCell ref="D80:E80"/>
    <mergeCell ref="D78:E78"/>
    <mergeCell ref="B52:D52"/>
    <mergeCell ref="B53:D53"/>
    <mergeCell ref="B54:D54"/>
    <mergeCell ref="B84:F84"/>
    <mergeCell ref="E129:F129"/>
    <mergeCell ref="E130:F130"/>
    <mergeCell ref="F152:G152"/>
    <mergeCell ref="E153:F153"/>
    <mergeCell ref="E154:F154"/>
    <mergeCell ref="E155:F155"/>
    <mergeCell ref="E115:F115"/>
    <mergeCell ref="E116:F116"/>
    <mergeCell ref="E117:F117"/>
    <mergeCell ref="E119:F119"/>
    <mergeCell ref="E123:F123"/>
    <mergeCell ref="E128:F128"/>
    <mergeCell ref="F190:G190"/>
    <mergeCell ref="E191:F191"/>
    <mergeCell ref="E192:F192"/>
    <mergeCell ref="E193:F193"/>
    <mergeCell ref="E195:F195"/>
    <mergeCell ref="E199:F199"/>
    <mergeCell ref="E157:F157"/>
    <mergeCell ref="E161:F161"/>
    <mergeCell ref="E165:F165"/>
    <mergeCell ref="E169:F169"/>
    <mergeCell ref="E170:F170"/>
    <mergeCell ref="E171:F171"/>
    <mergeCell ref="D176:E176"/>
    <mergeCell ref="D174:E174"/>
    <mergeCell ref="C159:D159"/>
    <mergeCell ref="C160:D160"/>
    <mergeCell ref="C162:D162"/>
    <mergeCell ref="C163:D163"/>
    <mergeCell ref="C164:D164"/>
    <mergeCell ref="C194:D194"/>
    <mergeCell ref="C196:D196"/>
    <mergeCell ref="C197:D197"/>
    <mergeCell ref="C198:D198"/>
    <mergeCell ref="B170:D170"/>
    <mergeCell ref="E230:F230"/>
    <mergeCell ref="E231:F231"/>
    <mergeCell ref="E233:F233"/>
    <mergeCell ref="E237:F237"/>
    <mergeCell ref="E241:F241"/>
    <mergeCell ref="E242:F242"/>
    <mergeCell ref="E203:F203"/>
    <mergeCell ref="E206:F206"/>
    <mergeCell ref="E207:F207"/>
    <mergeCell ref="E208:F208"/>
    <mergeCell ref="F228:G228"/>
    <mergeCell ref="E229:F229"/>
    <mergeCell ref="D210:E210"/>
    <mergeCell ref="D213:E213"/>
    <mergeCell ref="E304:F304"/>
    <mergeCell ref="E305:F305"/>
    <mergeCell ref="E306:F306"/>
    <mergeCell ref="E310:F310"/>
    <mergeCell ref="E313:F313"/>
    <mergeCell ref="E316:F316"/>
    <mergeCell ref="E243:F243"/>
    <mergeCell ref="F266:G266"/>
    <mergeCell ref="E267:F267"/>
    <mergeCell ref="E268:F268"/>
    <mergeCell ref="E269:F269"/>
    <mergeCell ref="F303:G303"/>
    <mergeCell ref="C312:E312"/>
    <mergeCell ref="C309:D309"/>
    <mergeCell ref="C311:D311"/>
    <mergeCell ref="C270:D270"/>
    <mergeCell ref="C271:D271"/>
    <mergeCell ref="C272:D272"/>
    <mergeCell ref="C273:D273"/>
    <mergeCell ref="C307:D307"/>
    <mergeCell ref="C308:D308"/>
    <mergeCell ref="B314:D314"/>
    <mergeCell ref="E344:F344"/>
    <mergeCell ref="E346:F346"/>
    <mergeCell ref="E350:F350"/>
    <mergeCell ref="E354:F354"/>
    <mergeCell ref="F379:G379"/>
    <mergeCell ref="E380:F380"/>
    <mergeCell ref="E317:F317"/>
    <mergeCell ref="E318:F318"/>
    <mergeCell ref="E324:F324"/>
    <mergeCell ref="F341:G341"/>
    <mergeCell ref="E342:F342"/>
    <mergeCell ref="E343:F343"/>
    <mergeCell ref="D325:E325"/>
    <mergeCell ref="D327:E327"/>
    <mergeCell ref="B345:D345"/>
    <mergeCell ref="B347:D347"/>
    <mergeCell ref="B348:D348"/>
    <mergeCell ref="B349:D349"/>
    <mergeCell ref="B351:E351"/>
    <mergeCell ref="B352:D352"/>
    <mergeCell ref="B353:D353"/>
    <mergeCell ref="B355:D355"/>
    <mergeCell ref="B356:D356"/>
    <mergeCell ref="D322:E322"/>
    <mergeCell ref="B738:D738"/>
    <mergeCell ref="B739:D739"/>
    <mergeCell ref="D753:E753"/>
    <mergeCell ref="E381:F381"/>
    <mergeCell ref="E382:F382"/>
    <mergeCell ref="E385:F385"/>
    <mergeCell ref="E388:F388"/>
    <mergeCell ref="E393:F393"/>
    <mergeCell ref="E394:F394"/>
    <mergeCell ref="E455:F455"/>
    <mergeCell ref="E456:F456"/>
    <mergeCell ref="E457:F457"/>
    <mergeCell ref="B383:D383"/>
    <mergeCell ref="B384:D384"/>
    <mergeCell ref="B386:D386"/>
    <mergeCell ref="B387:D387"/>
    <mergeCell ref="C539:D539"/>
    <mergeCell ref="D564:F564"/>
    <mergeCell ref="C421:D421"/>
    <mergeCell ref="C422:D422"/>
    <mergeCell ref="E395:F395"/>
    <mergeCell ref="F417:G417"/>
    <mergeCell ref="E418:F418"/>
    <mergeCell ref="E419:F419"/>
    <mergeCell ref="D749:E749"/>
    <mergeCell ref="D747:E747"/>
    <mergeCell ref="D745:E745"/>
    <mergeCell ref="D761:F761"/>
    <mergeCell ref="D763:F763"/>
    <mergeCell ref="D767:F767"/>
    <mergeCell ref="D769:E769"/>
    <mergeCell ref="D770:E770"/>
    <mergeCell ref="D771:E771"/>
    <mergeCell ref="D765:E765"/>
    <mergeCell ref="D768:E768"/>
    <mergeCell ref="D758:E758"/>
    <mergeCell ref="B964:D964"/>
    <mergeCell ref="B965:D965"/>
    <mergeCell ref="B966:D966"/>
    <mergeCell ref="B967:D967"/>
    <mergeCell ref="E806:F806"/>
    <mergeCell ref="E784:F784"/>
    <mergeCell ref="E801:F801"/>
    <mergeCell ref="E803:F803"/>
    <mergeCell ref="D847:E847"/>
    <mergeCell ref="B850:D850"/>
    <mergeCell ref="B842:D842"/>
    <mergeCell ref="B851:D851"/>
    <mergeCell ref="F851:G851"/>
    <mergeCell ref="E852:F852"/>
    <mergeCell ref="F873:G873"/>
    <mergeCell ref="E874:F874"/>
    <mergeCell ref="F880:G880"/>
    <mergeCell ref="E881:F881"/>
    <mergeCell ref="F910:G910"/>
    <mergeCell ref="E911:F911"/>
    <mergeCell ref="E912:F912"/>
    <mergeCell ref="E840:F840"/>
    <mergeCell ref="D816:F816"/>
    <mergeCell ref="D818:F818"/>
    <mergeCell ref="F1021:G1021"/>
    <mergeCell ref="E963:F963"/>
    <mergeCell ref="E969:F969"/>
    <mergeCell ref="E970:F970"/>
    <mergeCell ref="E971:F971"/>
    <mergeCell ref="E986:F986"/>
    <mergeCell ref="E990:F990"/>
    <mergeCell ref="F948:G948"/>
    <mergeCell ref="E949:F949"/>
    <mergeCell ref="E950:F950"/>
    <mergeCell ref="E951:F951"/>
    <mergeCell ref="E953:F953"/>
    <mergeCell ref="E958:F958"/>
    <mergeCell ref="D1014:F1014"/>
    <mergeCell ref="C952:D952"/>
    <mergeCell ref="C954:E954"/>
    <mergeCell ref="D1018:F1018"/>
    <mergeCell ref="D1019:F1019"/>
    <mergeCell ref="C957:D957"/>
    <mergeCell ref="C962:D962"/>
    <mergeCell ref="C956:E956"/>
    <mergeCell ref="C959:E959"/>
    <mergeCell ref="C960:E960"/>
    <mergeCell ref="C961:E961"/>
    <mergeCell ref="D1023:F1023"/>
    <mergeCell ref="D1024:F1024"/>
    <mergeCell ref="D1025:F1025"/>
    <mergeCell ref="B1022:D1022"/>
    <mergeCell ref="D974:E974"/>
    <mergeCell ref="C972:D972"/>
    <mergeCell ref="C975:D975"/>
    <mergeCell ref="D988:F988"/>
    <mergeCell ref="E1022:F1022"/>
    <mergeCell ref="D992:F992"/>
    <mergeCell ref="D994:F994"/>
    <mergeCell ref="D996:F996"/>
    <mergeCell ref="D998:F998"/>
    <mergeCell ref="D1015:F1015"/>
    <mergeCell ref="D1016:F1016"/>
    <mergeCell ref="D1017:F1017"/>
    <mergeCell ref="D1001:F1001"/>
    <mergeCell ref="D1002:F1002"/>
    <mergeCell ref="D1006:F1006"/>
    <mergeCell ref="D1007:F1007"/>
    <mergeCell ref="D1008:F1008"/>
    <mergeCell ref="D1009:F1009"/>
    <mergeCell ref="D1011:F1011"/>
    <mergeCell ref="D1012:F1012"/>
    <mergeCell ref="B166:D166"/>
    <mergeCell ref="B167:D167"/>
    <mergeCell ref="B204:D204"/>
    <mergeCell ref="B232:D232"/>
    <mergeCell ref="B234:D234"/>
    <mergeCell ref="B235:D235"/>
    <mergeCell ref="B236:D236"/>
    <mergeCell ref="B238:D238"/>
    <mergeCell ref="B239:D239"/>
    <mergeCell ref="C200:D200"/>
    <mergeCell ref="C201:D201"/>
    <mergeCell ref="C202:D202"/>
    <mergeCell ref="D547:F547"/>
    <mergeCell ref="D557:F557"/>
    <mergeCell ref="D559:F559"/>
    <mergeCell ref="D561:F561"/>
    <mergeCell ref="B389:D389"/>
    <mergeCell ref="B390:D390"/>
    <mergeCell ref="B391:D391"/>
    <mergeCell ref="B458:D458"/>
    <mergeCell ref="B460:D460"/>
    <mergeCell ref="B461:D461"/>
    <mergeCell ref="B462:D462"/>
    <mergeCell ref="B464:D464"/>
    <mergeCell ref="B465:D465"/>
    <mergeCell ref="E420:F420"/>
    <mergeCell ref="F454:G454"/>
    <mergeCell ref="E459:F459"/>
    <mergeCell ref="E463:F463"/>
    <mergeCell ref="F492:G492"/>
    <mergeCell ref="E541:F541"/>
    <mergeCell ref="E542:F542"/>
    <mergeCell ref="D502:F502"/>
    <mergeCell ref="B466:D466"/>
    <mergeCell ref="F530:G530"/>
    <mergeCell ref="E531:F531"/>
    <mergeCell ref="B693:D693"/>
    <mergeCell ref="B694:E694"/>
    <mergeCell ref="B726:D726"/>
    <mergeCell ref="B727:D727"/>
    <mergeCell ref="B728:D728"/>
    <mergeCell ref="B737:D737"/>
    <mergeCell ref="E723:F723"/>
    <mergeCell ref="E724:F724"/>
    <mergeCell ref="E725:F725"/>
    <mergeCell ref="E729:F729"/>
    <mergeCell ref="E732:F732"/>
    <mergeCell ref="C733:D733"/>
    <mergeCell ref="E736:F736"/>
    <mergeCell ref="F722:G722"/>
    <mergeCell ref="C734:E734"/>
    <mergeCell ref="C735:D735"/>
    <mergeCell ref="C730:D730"/>
    <mergeCell ref="C731:D731"/>
    <mergeCell ref="D772:E772"/>
    <mergeCell ref="D773:E773"/>
    <mergeCell ref="B775:D775"/>
    <mergeCell ref="F798:G798"/>
    <mergeCell ref="E799:F799"/>
    <mergeCell ref="E800:F800"/>
    <mergeCell ref="F776:G776"/>
    <mergeCell ref="E777:F777"/>
    <mergeCell ref="B781:F781"/>
    <mergeCell ref="E925:F925"/>
    <mergeCell ref="C955:F955"/>
    <mergeCell ref="B914:D914"/>
    <mergeCell ref="B916:D916"/>
    <mergeCell ref="B917:D917"/>
    <mergeCell ref="B919:E919"/>
    <mergeCell ref="B920:E920"/>
    <mergeCell ref="B921:D921"/>
    <mergeCell ref="B804:D804"/>
    <mergeCell ref="B805:D805"/>
    <mergeCell ref="B807:D807"/>
    <mergeCell ref="B808:D808"/>
    <mergeCell ref="B809:D809"/>
    <mergeCell ref="E843:F843"/>
    <mergeCell ref="E846:F846"/>
    <mergeCell ref="E811:F811"/>
    <mergeCell ref="E812:F812"/>
    <mergeCell ref="E813:F813"/>
    <mergeCell ref="F837:G837"/>
    <mergeCell ref="E838:F838"/>
    <mergeCell ref="E839:F839"/>
    <mergeCell ref="B841:D841"/>
    <mergeCell ref="B844:D844"/>
    <mergeCell ref="D321:F321"/>
    <mergeCell ref="D553:F553"/>
    <mergeCell ref="D875:E875"/>
    <mergeCell ref="B879:D879"/>
    <mergeCell ref="E913:F913"/>
    <mergeCell ref="E915:F915"/>
    <mergeCell ref="E918:F918"/>
    <mergeCell ref="E923:F923"/>
    <mergeCell ref="E924:F924"/>
    <mergeCell ref="E741:F741"/>
    <mergeCell ref="E742:F742"/>
    <mergeCell ref="E743:F743"/>
    <mergeCell ref="E751:F751"/>
    <mergeCell ref="D746:E746"/>
    <mergeCell ref="D756:E756"/>
    <mergeCell ref="B802:D802"/>
    <mergeCell ref="D754:E754"/>
    <mergeCell ref="D755:E755"/>
    <mergeCell ref="B776:D776"/>
    <mergeCell ref="B782:D782"/>
    <mergeCell ref="B783:D783"/>
    <mergeCell ref="B780:D780"/>
    <mergeCell ref="D785:E785"/>
    <mergeCell ref="D757:F757"/>
  </mergeCells>
  <pageMargins left="0.78703703703703709" right="0.59055118110236227" top="0.98425196850393704" bottom="0.59055118110236227" header="0.31496062992125984" footer="0.31496062992125984"/>
  <pageSetup paperSize="9" scale="80" firstPageNumber="288" orientation="portrait" useFirstPageNumber="1" horizontalDpi="4294967295" verticalDpi="4294967295" r:id="rId1"/>
  <headerFooter>
    <oddHeader>&amp;C&amp;"TH SarabunPSK,ธรรมดา"&amp;16
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188"/>
  <sheetViews>
    <sheetView tabSelected="1" workbookViewId="0">
      <selection activeCell="E23" sqref="E23"/>
    </sheetView>
  </sheetViews>
  <sheetFormatPr defaultRowHeight="13.8"/>
  <cols>
    <col min="1" max="1" width="11.19921875" customWidth="1"/>
    <col min="2" max="2" width="21" customWidth="1"/>
    <col min="3" max="3" width="46" customWidth="1"/>
    <col min="4" max="4" width="20" customWidth="1"/>
    <col min="5" max="5" width="23.59765625" style="142" bestFit="1" customWidth="1"/>
  </cols>
  <sheetData>
    <row r="1" spans="1:5">
      <c r="A1" s="143" t="s">
        <v>952</v>
      </c>
      <c r="B1" s="143" t="s">
        <v>953</v>
      </c>
      <c r="C1" s="143" t="s">
        <v>95</v>
      </c>
      <c r="D1" s="144" t="s">
        <v>954</v>
      </c>
      <c r="E1"/>
    </row>
    <row r="2" spans="1:5">
      <c r="A2" s="145" t="s">
        <v>813</v>
      </c>
      <c r="B2" s="146"/>
      <c r="C2" s="146"/>
      <c r="D2" s="147">
        <v>179182500</v>
      </c>
      <c r="E2"/>
    </row>
    <row r="3" spans="1:5">
      <c r="A3" s="148" t="s">
        <v>91</v>
      </c>
      <c r="B3" s="149" t="s">
        <v>815</v>
      </c>
      <c r="C3" s="150"/>
      <c r="D3" s="151">
        <v>10252200</v>
      </c>
      <c r="E3"/>
    </row>
    <row r="4" spans="1:5">
      <c r="A4" s="152"/>
      <c r="B4" s="153" t="s">
        <v>861</v>
      </c>
      <c r="C4" s="154"/>
      <c r="D4" s="155">
        <v>10252200</v>
      </c>
      <c r="E4"/>
    </row>
    <row r="5" spans="1:5">
      <c r="A5" s="152"/>
      <c r="B5" s="156" t="s">
        <v>862</v>
      </c>
      <c r="C5" s="152"/>
      <c r="D5" s="157">
        <v>8516600</v>
      </c>
      <c r="E5"/>
    </row>
    <row r="6" spans="1:5">
      <c r="A6" s="152"/>
      <c r="B6" s="158" t="s">
        <v>863</v>
      </c>
      <c r="C6" s="159" t="s">
        <v>955</v>
      </c>
      <c r="D6" s="160">
        <v>7504200</v>
      </c>
      <c r="E6"/>
    </row>
    <row r="7" spans="1:5">
      <c r="A7" s="152"/>
      <c r="B7" s="158" t="s">
        <v>865</v>
      </c>
      <c r="C7" s="159" t="s">
        <v>866</v>
      </c>
      <c r="D7" s="160">
        <v>450300</v>
      </c>
      <c r="E7"/>
    </row>
    <row r="8" spans="1:5">
      <c r="A8" s="152"/>
      <c r="B8" s="158" t="s">
        <v>867</v>
      </c>
      <c r="C8" s="159" t="s">
        <v>868</v>
      </c>
      <c r="D8" s="160">
        <v>254400</v>
      </c>
      <c r="E8"/>
    </row>
    <row r="9" spans="1:5">
      <c r="A9" s="152"/>
      <c r="B9" s="158" t="s">
        <v>869</v>
      </c>
      <c r="C9" s="159" t="s">
        <v>870</v>
      </c>
      <c r="D9" s="160">
        <v>296400</v>
      </c>
      <c r="E9"/>
    </row>
    <row r="10" spans="1:5">
      <c r="A10" s="152"/>
      <c r="B10" s="158" t="s">
        <v>871</v>
      </c>
      <c r="C10" s="159" t="s">
        <v>872</v>
      </c>
      <c r="D10" s="160">
        <v>8700</v>
      </c>
      <c r="E10"/>
    </row>
    <row r="11" spans="1:5">
      <c r="A11" s="152"/>
      <c r="B11" s="158" t="s">
        <v>873</v>
      </c>
      <c r="C11" s="159" t="s">
        <v>874</v>
      </c>
      <c r="D11" s="160">
        <v>2600</v>
      </c>
      <c r="E11"/>
    </row>
    <row r="12" spans="1:5">
      <c r="A12" s="152"/>
      <c r="B12" s="156" t="s">
        <v>875</v>
      </c>
      <c r="C12" s="152"/>
      <c r="D12" s="157">
        <v>1574300</v>
      </c>
      <c r="E12"/>
    </row>
    <row r="13" spans="1:5">
      <c r="A13" s="152"/>
      <c r="B13" s="158" t="s">
        <v>876</v>
      </c>
      <c r="C13" s="159" t="s">
        <v>956</v>
      </c>
      <c r="D13" s="160">
        <v>1411900</v>
      </c>
      <c r="E13"/>
    </row>
    <row r="14" spans="1:5">
      <c r="A14" s="152"/>
      <c r="B14" s="158" t="s">
        <v>878</v>
      </c>
      <c r="C14" s="159" t="s">
        <v>879</v>
      </c>
      <c r="D14" s="160">
        <v>69500</v>
      </c>
      <c r="E14"/>
    </row>
    <row r="15" spans="1:5">
      <c r="A15" s="152"/>
      <c r="B15" s="158" t="s">
        <v>880</v>
      </c>
      <c r="C15" s="159" t="s">
        <v>881</v>
      </c>
      <c r="D15" s="160">
        <v>65400</v>
      </c>
      <c r="E15"/>
    </row>
    <row r="16" spans="1:5">
      <c r="A16" s="152"/>
      <c r="B16" s="158" t="s">
        <v>882</v>
      </c>
      <c r="C16" s="159" t="s">
        <v>883</v>
      </c>
      <c r="D16" s="160">
        <v>27500</v>
      </c>
      <c r="E16"/>
    </row>
    <row r="17" spans="1:5">
      <c r="A17" s="152"/>
      <c r="B17" s="156" t="s">
        <v>884</v>
      </c>
      <c r="C17" s="152"/>
      <c r="D17" s="157">
        <v>144000</v>
      </c>
      <c r="E17"/>
    </row>
    <row r="18" spans="1:5">
      <c r="A18" s="152"/>
      <c r="B18" s="158" t="s">
        <v>885</v>
      </c>
      <c r="C18" s="159" t="s">
        <v>957</v>
      </c>
      <c r="D18" s="160">
        <v>112800</v>
      </c>
      <c r="E18"/>
    </row>
    <row r="19" spans="1:5">
      <c r="A19" s="152"/>
      <c r="B19" s="158" t="s">
        <v>886</v>
      </c>
      <c r="C19" s="159" t="s">
        <v>887</v>
      </c>
      <c r="D19" s="160">
        <v>7200</v>
      </c>
      <c r="E19"/>
    </row>
    <row r="20" spans="1:5">
      <c r="A20" s="152"/>
      <c r="B20" s="158" t="s">
        <v>888</v>
      </c>
      <c r="C20" s="159" t="s">
        <v>889</v>
      </c>
      <c r="D20" s="160">
        <v>24000</v>
      </c>
      <c r="E20"/>
    </row>
    <row r="21" spans="1:5">
      <c r="A21" s="152"/>
      <c r="B21" s="156" t="s">
        <v>890</v>
      </c>
      <c r="C21" s="152"/>
      <c r="D21" s="157">
        <v>17300</v>
      </c>
      <c r="E21"/>
    </row>
    <row r="22" spans="1:5">
      <c r="A22" s="152"/>
      <c r="B22" s="158" t="s">
        <v>893</v>
      </c>
      <c r="C22" s="159" t="s">
        <v>894</v>
      </c>
      <c r="D22" s="160">
        <v>10100</v>
      </c>
      <c r="E22"/>
    </row>
    <row r="23" spans="1:5">
      <c r="A23" s="152"/>
      <c r="B23" s="158" t="s">
        <v>895</v>
      </c>
      <c r="C23" s="159" t="s">
        <v>896</v>
      </c>
      <c r="D23" s="160">
        <v>7200</v>
      </c>
      <c r="E23"/>
    </row>
    <row r="24" spans="1:5">
      <c r="A24" s="148" t="s">
        <v>92</v>
      </c>
      <c r="B24" s="149" t="s">
        <v>958</v>
      </c>
      <c r="C24" s="150"/>
      <c r="D24" s="151">
        <v>7010200</v>
      </c>
      <c r="E24"/>
    </row>
    <row r="25" spans="1:5">
      <c r="A25" s="152"/>
      <c r="B25" s="153" t="s">
        <v>861</v>
      </c>
      <c r="C25" s="154"/>
      <c r="D25" s="155">
        <v>7010200</v>
      </c>
      <c r="E25"/>
    </row>
    <row r="26" spans="1:5">
      <c r="A26" s="152"/>
      <c r="B26" s="156" t="s">
        <v>862</v>
      </c>
      <c r="C26" s="152"/>
      <c r="D26" s="157">
        <v>6775900</v>
      </c>
      <c r="E26"/>
    </row>
    <row r="27" spans="1:5">
      <c r="A27" s="152"/>
      <c r="B27" s="158" t="s">
        <v>863</v>
      </c>
      <c r="C27" s="159" t="s">
        <v>959</v>
      </c>
      <c r="D27" s="160">
        <v>6352700</v>
      </c>
      <c r="E27"/>
    </row>
    <row r="28" spans="1:5">
      <c r="A28" s="152"/>
      <c r="B28" s="158" t="s">
        <v>865</v>
      </c>
      <c r="C28" s="159" t="s">
        <v>866</v>
      </c>
      <c r="D28" s="160">
        <v>381200</v>
      </c>
      <c r="E28"/>
    </row>
    <row r="29" spans="1:5">
      <c r="A29" s="152"/>
      <c r="B29" s="158" t="s">
        <v>869</v>
      </c>
      <c r="C29" s="159" t="s">
        <v>870</v>
      </c>
      <c r="D29" s="160">
        <v>42000</v>
      </c>
      <c r="E29"/>
    </row>
    <row r="30" spans="1:5">
      <c r="A30" s="152"/>
      <c r="B30" s="156" t="s">
        <v>875</v>
      </c>
      <c r="C30" s="152"/>
      <c r="D30" s="157">
        <v>234300</v>
      </c>
      <c r="E30"/>
    </row>
    <row r="31" spans="1:5">
      <c r="A31" s="152"/>
      <c r="B31" s="158" t="s">
        <v>876</v>
      </c>
      <c r="C31" s="159" t="s">
        <v>960</v>
      </c>
      <c r="D31" s="160">
        <v>221000</v>
      </c>
      <c r="E31"/>
    </row>
    <row r="32" spans="1:5">
      <c r="A32" s="152"/>
      <c r="B32" s="158" t="s">
        <v>878</v>
      </c>
      <c r="C32" s="159" t="s">
        <v>879</v>
      </c>
      <c r="D32" s="160">
        <v>13300</v>
      </c>
      <c r="E32"/>
    </row>
    <row r="33" spans="1:5">
      <c r="A33" s="148" t="s">
        <v>93</v>
      </c>
      <c r="B33" s="149" t="s">
        <v>961</v>
      </c>
      <c r="C33" s="150"/>
      <c r="D33" s="151">
        <v>5349000</v>
      </c>
      <c r="E33"/>
    </row>
    <row r="34" spans="1:5">
      <c r="A34" s="152"/>
      <c r="B34" s="153" t="s">
        <v>861</v>
      </c>
      <c r="C34" s="154"/>
      <c r="D34" s="155">
        <v>5349000</v>
      </c>
      <c r="E34"/>
    </row>
    <row r="35" spans="1:5">
      <c r="A35" s="152"/>
      <c r="B35" s="156" t="s">
        <v>862</v>
      </c>
      <c r="C35" s="152"/>
      <c r="D35" s="157">
        <v>4995500</v>
      </c>
      <c r="E35"/>
    </row>
    <row r="36" spans="1:5">
      <c r="A36" s="152"/>
      <c r="B36" s="158" t="s">
        <v>863</v>
      </c>
      <c r="C36" s="159" t="s">
        <v>962</v>
      </c>
      <c r="D36" s="160">
        <v>4673100</v>
      </c>
      <c r="E36"/>
    </row>
    <row r="37" spans="1:5">
      <c r="A37" s="152"/>
      <c r="B37" s="158" t="s">
        <v>865</v>
      </c>
      <c r="C37" s="159" t="s">
        <v>866</v>
      </c>
      <c r="D37" s="160">
        <v>280400</v>
      </c>
      <c r="E37"/>
    </row>
    <row r="38" spans="1:5">
      <c r="A38" s="152"/>
      <c r="B38" s="158" t="s">
        <v>869</v>
      </c>
      <c r="C38" s="159" t="s">
        <v>870</v>
      </c>
      <c r="D38" s="160">
        <v>42000</v>
      </c>
      <c r="E38"/>
    </row>
    <row r="39" spans="1:5">
      <c r="A39" s="152"/>
      <c r="B39" s="156" t="s">
        <v>875</v>
      </c>
      <c r="C39" s="152"/>
      <c r="D39" s="157">
        <v>275300</v>
      </c>
      <c r="E39"/>
    </row>
    <row r="40" spans="1:5">
      <c r="A40" s="152"/>
      <c r="B40" s="158" t="s">
        <v>876</v>
      </c>
      <c r="C40" s="159" t="s">
        <v>960</v>
      </c>
      <c r="D40" s="160">
        <v>259700</v>
      </c>
      <c r="E40"/>
    </row>
    <row r="41" spans="1:5">
      <c r="A41" s="152"/>
      <c r="B41" s="158" t="s">
        <v>878</v>
      </c>
      <c r="C41" s="159" t="s">
        <v>879</v>
      </c>
      <c r="D41" s="160">
        <v>15600</v>
      </c>
      <c r="E41"/>
    </row>
    <row r="42" spans="1:5">
      <c r="A42" s="152"/>
      <c r="B42" s="156" t="s">
        <v>890</v>
      </c>
      <c r="C42" s="152"/>
      <c r="D42" s="157">
        <v>78200</v>
      </c>
      <c r="E42"/>
    </row>
    <row r="43" spans="1:5">
      <c r="A43" s="152"/>
      <c r="B43" s="158" t="s">
        <v>897</v>
      </c>
      <c r="C43" s="159" t="s">
        <v>898</v>
      </c>
      <c r="D43" s="160">
        <v>78200</v>
      </c>
      <c r="E43"/>
    </row>
    <row r="44" spans="1:5">
      <c r="A44" s="148" t="s">
        <v>94</v>
      </c>
      <c r="B44" s="149" t="s">
        <v>963</v>
      </c>
      <c r="C44" s="150"/>
      <c r="D44" s="151">
        <v>4437500</v>
      </c>
      <c r="E44"/>
    </row>
    <row r="45" spans="1:5">
      <c r="A45" s="152"/>
      <c r="B45" s="153" t="s">
        <v>861</v>
      </c>
      <c r="C45" s="154"/>
      <c r="D45" s="155">
        <v>4437500</v>
      </c>
      <c r="E45"/>
    </row>
    <row r="46" spans="1:5">
      <c r="A46" s="152"/>
      <c r="B46" s="156" t="s">
        <v>862</v>
      </c>
      <c r="C46" s="152"/>
      <c r="D46" s="157">
        <v>4047900</v>
      </c>
      <c r="E46"/>
    </row>
    <row r="47" spans="1:5">
      <c r="A47" s="152"/>
      <c r="B47" s="158" t="s">
        <v>863</v>
      </c>
      <c r="C47" s="159" t="s">
        <v>964</v>
      </c>
      <c r="D47" s="160">
        <v>3779100</v>
      </c>
      <c r="E47"/>
    </row>
    <row r="48" spans="1:5">
      <c r="A48" s="152"/>
      <c r="B48" s="158" t="s">
        <v>865</v>
      </c>
      <c r="C48" s="159" t="s">
        <v>866</v>
      </c>
      <c r="D48" s="160">
        <v>226800</v>
      </c>
      <c r="E48"/>
    </row>
    <row r="49" spans="1:5">
      <c r="A49" s="152"/>
      <c r="B49" s="158" t="s">
        <v>869</v>
      </c>
      <c r="C49" s="159" t="s">
        <v>870</v>
      </c>
      <c r="D49" s="160">
        <v>42000</v>
      </c>
      <c r="E49"/>
    </row>
    <row r="50" spans="1:5">
      <c r="A50" s="152"/>
      <c r="B50" s="156" t="s">
        <v>875</v>
      </c>
      <c r="C50" s="152"/>
      <c r="D50" s="157">
        <v>238400</v>
      </c>
      <c r="E50"/>
    </row>
    <row r="51" spans="1:5">
      <c r="A51" s="152"/>
      <c r="B51" s="158" t="s">
        <v>876</v>
      </c>
      <c r="C51" s="159" t="s">
        <v>960</v>
      </c>
      <c r="D51" s="160">
        <v>224900</v>
      </c>
      <c r="E51"/>
    </row>
    <row r="52" spans="1:5">
      <c r="A52" s="152"/>
      <c r="B52" s="158" t="s">
        <v>878</v>
      </c>
      <c r="C52" s="159" t="s">
        <v>879</v>
      </c>
      <c r="D52" s="160">
        <v>13500</v>
      </c>
      <c r="E52"/>
    </row>
    <row r="53" spans="1:5">
      <c r="A53" s="152"/>
      <c r="B53" s="156" t="s">
        <v>884</v>
      </c>
      <c r="C53" s="152"/>
      <c r="D53" s="157">
        <v>144000</v>
      </c>
      <c r="E53"/>
    </row>
    <row r="54" spans="1:5">
      <c r="A54" s="152"/>
      <c r="B54" s="158" t="s">
        <v>885</v>
      </c>
      <c r="C54" s="159" t="s">
        <v>957</v>
      </c>
      <c r="D54" s="160">
        <v>112800</v>
      </c>
      <c r="E54"/>
    </row>
    <row r="55" spans="1:5">
      <c r="A55" s="152"/>
      <c r="B55" s="158" t="s">
        <v>886</v>
      </c>
      <c r="C55" s="159" t="s">
        <v>887</v>
      </c>
      <c r="D55" s="160">
        <v>7200</v>
      </c>
      <c r="E55"/>
    </row>
    <row r="56" spans="1:5">
      <c r="A56" s="152"/>
      <c r="B56" s="158" t="s">
        <v>888</v>
      </c>
      <c r="C56" s="159" t="s">
        <v>889</v>
      </c>
      <c r="D56" s="160">
        <v>24000</v>
      </c>
      <c r="E56"/>
    </row>
    <row r="57" spans="1:5">
      <c r="A57" s="152"/>
      <c r="B57" s="156" t="s">
        <v>890</v>
      </c>
      <c r="C57" s="152"/>
      <c r="D57" s="157">
        <v>7200</v>
      </c>
      <c r="E57"/>
    </row>
    <row r="58" spans="1:5">
      <c r="A58" s="152"/>
      <c r="B58" s="158" t="s">
        <v>895</v>
      </c>
      <c r="C58" s="159" t="s">
        <v>896</v>
      </c>
      <c r="D58" s="160">
        <v>7200</v>
      </c>
      <c r="E58"/>
    </row>
    <row r="59" spans="1:5">
      <c r="A59" s="148" t="s">
        <v>965</v>
      </c>
      <c r="B59" s="161" t="s">
        <v>966</v>
      </c>
      <c r="C59" s="162"/>
      <c r="D59" s="163">
        <v>83430800</v>
      </c>
      <c r="E59"/>
    </row>
    <row r="60" spans="1:5">
      <c r="A60" s="152"/>
      <c r="B60" s="153" t="s">
        <v>861</v>
      </c>
      <c r="C60" s="154"/>
      <c r="D60" s="155">
        <v>83430800</v>
      </c>
      <c r="E60"/>
    </row>
    <row r="61" spans="1:5">
      <c r="A61" s="152"/>
      <c r="B61" s="156" t="s">
        <v>862</v>
      </c>
      <c r="C61" s="152"/>
      <c r="D61" s="157">
        <v>3774800</v>
      </c>
      <c r="E61"/>
    </row>
    <row r="62" spans="1:5">
      <c r="A62" s="152"/>
      <c r="B62" s="158" t="s">
        <v>863</v>
      </c>
      <c r="C62" s="159" t="s">
        <v>967</v>
      </c>
      <c r="D62" s="160">
        <v>3521500</v>
      </c>
      <c r="E62"/>
    </row>
    <row r="63" spans="1:5">
      <c r="A63" s="152"/>
      <c r="B63" s="158" t="s">
        <v>865</v>
      </c>
      <c r="C63" s="159" t="s">
        <v>866</v>
      </c>
      <c r="D63" s="160">
        <v>211300</v>
      </c>
      <c r="E63"/>
    </row>
    <row r="64" spans="1:5">
      <c r="A64" s="152"/>
      <c r="B64" s="158" t="s">
        <v>869</v>
      </c>
      <c r="C64" s="159" t="s">
        <v>870</v>
      </c>
      <c r="D64" s="160">
        <v>42000</v>
      </c>
      <c r="E64"/>
    </row>
    <row r="65" spans="1:5">
      <c r="A65" s="152"/>
      <c r="B65" s="156" t="s">
        <v>875</v>
      </c>
      <c r="C65" s="152"/>
      <c r="D65" s="157">
        <v>56505700</v>
      </c>
      <c r="E65"/>
    </row>
    <row r="66" spans="1:5">
      <c r="A66" s="152"/>
      <c r="B66" s="158" t="s">
        <v>876</v>
      </c>
      <c r="C66" s="159" t="s">
        <v>968</v>
      </c>
      <c r="D66" s="160">
        <v>52210500</v>
      </c>
      <c r="E66"/>
    </row>
    <row r="67" spans="1:5">
      <c r="A67" s="152"/>
      <c r="B67" s="158" t="s">
        <v>878</v>
      </c>
      <c r="C67" s="159" t="s">
        <v>879</v>
      </c>
      <c r="D67" s="160">
        <v>2013800</v>
      </c>
      <c r="E67"/>
    </row>
    <row r="68" spans="1:5">
      <c r="A68" s="152"/>
      <c r="B68" s="158" t="s">
        <v>880</v>
      </c>
      <c r="C68" s="159" t="s">
        <v>881</v>
      </c>
      <c r="D68" s="160">
        <v>1332100</v>
      </c>
      <c r="E68"/>
    </row>
    <row r="69" spans="1:5">
      <c r="A69" s="152"/>
      <c r="B69" s="158" t="s">
        <v>882</v>
      </c>
      <c r="C69" s="159" t="s">
        <v>883</v>
      </c>
      <c r="D69" s="160">
        <v>949300</v>
      </c>
      <c r="E69"/>
    </row>
    <row r="70" spans="1:5">
      <c r="A70" s="152"/>
      <c r="B70" s="156" t="s">
        <v>884</v>
      </c>
      <c r="C70" s="152"/>
      <c r="D70" s="157">
        <v>21240000</v>
      </c>
      <c r="E70"/>
    </row>
    <row r="71" spans="1:5">
      <c r="A71" s="152"/>
      <c r="B71" s="158" t="s">
        <v>885</v>
      </c>
      <c r="C71" s="159" t="s">
        <v>969</v>
      </c>
      <c r="D71" s="160">
        <v>15543200</v>
      </c>
      <c r="E71"/>
    </row>
    <row r="72" spans="1:5">
      <c r="A72" s="152"/>
      <c r="B72" s="158" t="s">
        <v>886</v>
      </c>
      <c r="C72" s="159" t="s">
        <v>887</v>
      </c>
      <c r="D72" s="160">
        <v>2156800</v>
      </c>
      <c r="E72"/>
    </row>
    <row r="73" spans="1:5">
      <c r="A73" s="152"/>
      <c r="B73" s="158" t="s">
        <v>888</v>
      </c>
      <c r="C73" s="159" t="s">
        <v>889</v>
      </c>
      <c r="D73" s="160">
        <v>3540000</v>
      </c>
      <c r="E73"/>
    </row>
    <row r="74" spans="1:5">
      <c r="A74" s="152"/>
      <c r="B74" s="156" t="s">
        <v>890</v>
      </c>
      <c r="C74" s="152"/>
      <c r="D74" s="157">
        <v>1910300</v>
      </c>
      <c r="E74"/>
    </row>
    <row r="75" spans="1:5">
      <c r="A75" s="152"/>
      <c r="B75" s="158" t="s">
        <v>893</v>
      </c>
      <c r="C75" s="159" t="s">
        <v>970</v>
      </c>
      <c r="D75" s="160">
        <v>848300</v>
      </c>
      <c r="E75"/>
    </row>
    <row r="76" spans="1:5">
      <c r="A76" s="152"/>
      <c r="B76" s="158" t="s">
        <v>895</v>
      </c>
      <c r="C76" s="159" t="s">
        <v>896</v>
      </c>
      <c r="D76" s="160">
        <v>1062000</v>
      </c>
      <c r="E76"/>
    </row>
    <row r="77" spans="1:5">
      <c r="A77" s="148" t="s">
        <v>971</v>
      </c>
      <c r="B77" s="149" t="s">
        <v>972</v>
      </c>
      <c r="C77" s="150"/>
      <c r="D77" s="151">
        <v>11559000</v>
      </c>
      <c r="E77"/>
    </row>
    <row r="78" spans="1:5">
      <c r="A78" s="152"/>
      <c r="B78" s="153" t="s">
        <v>861</v>
      </c>
      <c r="C78" s="154"/>
      <c r="D78" s="155">
        <v>11559000</v>
      </c>
      <c r="E78"/>
    </row>
    <row r="79" spans="1:5">
      <c r="A79" s="152"/>
      <c r="B79" s="156" t="s">
        <v>862</v>
      </c>
      <c r="C79" s="152"/>
      <c r="D79" s="157">
        <v>4761400</v>
      </c>
      <c r="E79"/>
    </row>
    <row r="80" spans="1:5">
      <c r="A80" s="152"/>
      <c r="B80" s="158" t="s">
        <v>863</v>
      </c>
      <c r="C80" s="159" t="s">
        <v>964</v>
      </c>
      <c r="D80" s="160">
        <v>4441600</v>
      </c>
      <c r="E80"/>
    </row>
    <row r="81" spans="1:5">
      <c r="A81" s="152"/>
      <c r="B81" s="158" t="s">
        <v>865</v>
      </c>
      <c r="C81" s="159" t="s">
        <v>866</v>
      </c>
      <c r="D81" s="160">
        <v>266500</v>
      </c>
      <c r="E81"/>
    </row>
    <row r="82" spans="1:5">
      <c r="A82" s="152"/>
      <c r="B82" s="158" t="s">
        <v>869</v>
      </c>
      <c r="C82" s="159" t="s">
        <v>870</v>
      </c>
      <c r="D82" s="160">
        <v>42000</v>
      </c>
      <c r="E82"/>
    </row>
    <row r="83" spans="1:5">
      <c r="A83" s="152"/>
      <c r="B83" s="158" t="s">
        <v>871</v>
      </c>
      <c r="C83" s="159" t="s">
        <v>872</v>
      </c>
      <c r="D83" s="160">
        <v>8700</v>
      </c>
      <c r="E83"/>
    </row>
    <row r="84" spans="1:5">
      <c r="A84" s="152"/>
      <c r="B84" s="158" t="s">
        <v>873</v>
      </c>
      <c r="C84" s="159" t="s">
        <v>874</v>
      </c>
      <c r="D84" s="160">
        <v>2600</v>
      </c>
      <c r="E84"/>
    </row>
    <row r="85" spans="1:5">
      <c r="A85" s="152"/>
      <c r="B85" s="156" t="s">
        <v>875</v>
      </c>
      <c r="C85" s="152"/>
      <c r="D85" s="157">
        <v>6772900</v>
      </c>
      <c r="E85"/>
    </row>
    <row r="86" spans="1:5">
      <c r="A86" s="152"/>
      <c r="B86" s="158" t="s">
        <v>876</v>
      </c>
      <c r="C86" s="159" t="s">
        <v>973</v>
      </c>
      <c r="D86" s="160">
        <v>6403500</v>
      </c>
      <c r="E86"/>
    </row>
    <row r="87" spans="1:5">
      <c r="A87" s="152"/>
      <c r="B87" s="158" t="s">
        <v>878</v>
      </c>
      <c r="C87" s="159" t="s">
        <v>879</v>
      </c>
      <c r="D87" s="160">
        <v>369400</v>
      </c>
      <c r="E87"/>
    </row>
    <row r="88" spans="1:5">
      <c r="A88" s="152"/>
      <c r="B88" s="156" t="s">
        <v>890</v>
      </c>
      <c r="C88" s="152"/>
      <c r="D88" s="157">
        <v>24700</v>
      </c>
      <c r="E88"/>
    </row>
    <row r="89" spans="1:5">
      <c r="A89" s="152"/>
      <c r="B89" s="158" t="s">
        <v>893</v>
      </c>
      <c r="C89" s="159" t="s">
        <v>970</v>
      </c>
      <c r="D89" s="160">
        <v>24700</v>
      </c>
      <c r="E89"/>
    </row>
    <row r="90" spans="1:5">
      <c r="A90" s="148" t="s">
        <v>974</v>
      </c>
      <c r="B90" s="161" t="s">
        <v>975</v>
      </c>
      <c r="C90" s="162"/>
      <c r="D90" s="163">
        <v>7456100</v>
      </c>
      <c r="E90"/>
    </row>
    <row r="91" spans="1:5">
      <c r="A91" s="152"/>
      <c r="B91" s="153" t="s">
        <v>861</v>
      </c>
      <c r="C91" s="154"/>
      <c r="D91" s="155">
        <v>7456100</v>
      </c>
      <c r="E91"/>
    </row>
    <row r="92" spans="1:5">
      <c r="A92" s="152"/>
      <c r="B92" s="156" t="s">
        <v>862</v>
      </c>
      <c r="C92" s="152"/>
      <c r="D92" s="157">
        <v>5369000</v>
      </c>
      <c r="E92"/>
    </row>
    <row r="93" spans="1:5">
      <c r="A93" s="152"/>
      <c r="B93" s="158" t="s">
        <v>863</v>
      </c>
      <c r="C93" s="159" t="s">
        <v>976</v>
      </c>
      <c r="D93" s="160">
        <v>4916900</v>
      </c>
      <c r="E93"/>
    </row>
    <row r="94" spans="1:5">
      <c r="A94" s="152"/>
      <c r="B94" s="158" t="s">
        <v>865</v>
      </c>
      <c r="C94" s="159" t="s">
        <v>866</v>
      </c>
      <c r="D94" s="160">
        <v>295000</v>
      </c>
      <c r="E94"/>
    </row>
    <row r="95" spans="1:5">
      <c r="A95" s="152"/>
      <c r="B95" s="158" t="s">
        <v>867</v>
      </c>
      <c r="C95" s="159" t="s">
        <v>868</v>
      </c>
      <c r="D95" s="160">
        <v>67200</v>
      </c>
      <c r="E95"/>
    </row>
    <row r="96" spans="1:5">
      <c r="A96" s="152"/>
      <c r="B96" s="158" t="s">
        <v>869</v>
      </c>
      <c r="C96" s="159" t="s">
        <v>870</v>
      </c>
      <c r="D96" s="160">
        <v>67200</v>
      </c>
      <c r="E96"/>
    </row>
    <row r="97" spans="1:5">
      <c r="A97" s="152"/>
      <c r="B97" s="158" t="s">
        <v>871</v>
      </c>
      <c r="C97" s="159" t="s">
        <v>872</v>
      </c>
      <c r="D97" s="160">
        <v>17500</v>
      </c>
      <c r="E97"/>
    </row>
    <row r="98" spans="1:5">
      <c r="A98" s="152"/>
      <c r="B98" s="158" t="s">
        <v>873</v>
      </c>
      <c r="C98" s="159" t="s">
        <v>874</v>
      </c>
      <c r="D98" s="160">
        <v>5200</v>
      </c>
      <c r="E98"/>
    </row>
    <row r="99" spans="1:5">
      <c r="A99" s="152"/>
      <c r="B99" s="156" t="s">
        <v>875</v>
      </c>
      <c r="C99" s="152"/>
      <c r="D99" s="157">
        <v>2077000</v>
      </c>
      <c r="E99"/>
    </row>
    <row r="100" spans="1:5">
      <c r="A100" s="152"/>
      <c r="B100" s="158" t="s">
        <v>876</v>
      </c>
      <c r="C100" s="159" t="s">
        <v>967</v>
      </c>
      <c r="D100" s="160">
        <v>1773200</v>
      </c>
      <c r="E100"/>
    </row>
    <row r="101" spans="1:5">
      <c r="A101" s="152"/>
      <c r="B101" s="158" t="s">
        <v>878</v>
      </c>
      <c r="C101" s="159" t="s">
        <v>879</v>
      </c>
      <c r="D101" s="160">
        <v>91300</v>
      </c>
      <c r="E101"/>
    </row>
    <row r="102" spans="1:5">
      <c r="A102" s="152"/>
      <c r="B102" s="158" t="s">
        <v>880</v>
      </c>
      <c r="C102" s="159" t="s">
        <v>881</v>
      </c>
      <c r="D102" s="160">
        <v>120000</v>
      </c>
      <c r="E102"/>
    </row>
    <row r="103" spans="1:5">
      <c r="A103" s="152"/>
      <c r="B103" s="158" t="s">
        <v>882</v>
      </c>
      <c r="C103" s="159" t="s">
        <v>883</v>
      </c>
      <c r="D103" s="160">
        <v>92500</v>
      </c>
      <c r="E103"/>
    </row>
    <row r="104" spans="1:5">
      <c r="A104" s="152"/>
      <c r="B104" s="156" t="s">
        <v>890</v>
      </c>
      <c r="C104" s="152"/>
      <c r="D104" s="157">
        <v>10100</v>
      </c>
      <c r="E104"/>
    </row>
    <row r="105" spans="1:5">
      <c r="A105" s="152"/>
      <c r="B105" s="158" t="s">
        <v>893</v>
      </c>
      <c r="C105" s="159" t="s">
        <v>970</v>
      </c>
      <c r="D105" s="160">
        <v>10100</v>
      </c>
      <c r="E105"/>
    </row>
    <row r="106" spans="1:5">
      <c r="A106" s="148" t="s">
        <v>977</v>
      </c>
      <c r="B106" s="161" t="s">
        <v>978</v>
      </c>
      <c r="C106" s="162"/>
      <c r="D106" s="163">
        <v>9088000</v>
      </c>
      <c r="E106"/>
    </row>
    <row r="107" spans="1:5">
      <c r="A107" s="152"/>
      <c r="B107" s="153" t="s">
        <v>861</v>
      </c>
      <c r="C107" s="154"/>
      <c r="D107" s="155">
        <v>9088000</v>
      </c>
      <c r="E107"/>
    </row>
    <row r="108" spans="1:5">
      <c r="A108" s="152"/>
      <c r="B108" s="156" t="s">
        <v>862</v>
      </c>
      <c r="C108" s="152"/>
      <c r="D108" s="157">
        <v>815500</v>
      </c>
      <c r="E108"/>
    </row>
    <row r="109" spans="1:5">
      <c r="A109" s="152"/>
      <c r="B109" s="158" t="s">
        <v>863</v>
      </c>
      <c r="C109" s="159" t="s">
        <v>979</v>
      </c>
      <c r="D109" s="160">
        <v>769300</v>
      </c>
      <c r="E109"/>
    </row>
    <row r="110" spans="1:5">
      <c r="A110" s="152"/>
      <c r="B110" s="158" t="s">
        <v>865</v>
      </c>
      <c r="C110" s="159" t="s">
        <v>866</v>
      </c>
      <c r="D110" s="160">
        <v>46200</v>
      </c>
      <c r="E110"/>
    </row>
    <row r="111" spans="1:5">
      <c r="A111" s="152"/>
      <c r="B111" s="156" t="s">
        <v>875</v>
      </c>
      <c r="C111" s="152"/>
      <c r="D111" s="157">
        <v>6493800</v>
      </c>
      <c r="E111"/>
    </row>
    <row r="112" spans="1:5">
      <c r="A112" s="152"/>
      <c r="B112" s="158" t="s">
        <v>876</v>
      </c>
      <c r="C112" s="159" t="s">
        <v>980</v>
      </c>
      <c r="D112" s="160">
        <v>6027700</v>
      </c>
    </row>
    <row r="113" spans="1:4">
      <c r="A113" s="152"/>
      <c r="B113" s="158" t="s">
        <v>878</v>
      </c>
      <c r="C113" s="159" t="s">
        <v>879</v>
      </c>
      <c r="D113" s="160">
        <v>206800</v>
      </c>
    </row>
    <row r="114" spans="1:4">
      <c r="A114" s="152"/>
      <c r="B114" s="158" t="s">
        <v>880</v>
      </c>
      <c r="C114" s="159" t="s">
        <v>881</v>
      </c>
      <c r="D114" s="160">
        <v>140000</v>
      </c>
    </row>
    <row r="115" spans="1:4">
      <c r="A115" s="152"/>
      <c r="B115" s="158" t="s">
        <v>882</v>
      </c>
      <c r="C115" s="159" t="s">
        <v>883</v>
      </c>
      <c r="D115" s="160">
        <v>119300</v>
      </c>
    </row>
    <row r="116" spans="1:4">
      <c r="A116" s="152"/>
      <c r="B116" s="156" t="s">
        <v>884</v>
      </c>
      <c r="C116" s="152"/>
      <c r="D116" s="157">
        <v>1584000</v>
      </c>
    </row>
    <row r="117" spans="1:4">
      <c r="A117" s="152"/>
      <c r="B117" s="158" t="s">
        <v>885</v>
      </c>
      <c r="C117" s="159" t="s">
        <v>981</v>
      </c>
      <c r="D117" s="160">
        <v>1164100</v>
      </c>
    </row>
    <row r="118" spans="1:4">
      <c r="A118" s="152"/>
      <c r="B118" s="158" t="s">
        <v>886</v>
      </c>
      <c r="C118" s="159" t="s">
        <v>887</v>
      </c>
      <c r="D118" s="160">
        <v>155900</v>
      </c>
    </row>
    <row r="119" spans="1:4">
      <c r="A119" s="152"/>
      <c r="B119" s="158" t="s">
        <v>888</v>
      </c>
      <c r="C119" s="159" t="s">
        <v>889</v>
      </c>
      <c r="D119" s="160">
        <v>264000</v>
      </c>
    </row>
    <row r="120" spans="1:4">
      <c r="A120" s="152"/>
      <c r="B120" s="156" t="s">
        <v>890</v>
      </c>
      <c r="C120" s="152"/>
      <c r="D120" s="157">
        <v>194700</v>
      </c>
    </row>
    <row r="121" spans="1:4">
      <c r="A121" s="152"/>
      <c r="B121" s="158" t="s">
        <v>893</v>
      </c>
      <c r="C121" s="159" t="s">
        <v>970</v>
      </c>
      <c r="D121" s="160">
        <v>115500</v>
      </c>
    </row>
    <row r="122" spans="1:4">
      <c r="A122" s="152"/>
      <c r="B122" s="158" t="s">
        <v>895</v>
      </c>
      <c r="C122" s="159" t="s">
        <v>896</v>
      </c>
      <c r="D122" s="160">
        <v>79200</v>
      </c>
    </row>
    <row r="123" spans="1:4">
      <c r="A123" s="148" t="s">
        <v>982</v>
      </c>
      <c r="B123" s="161" t="s">
        <v>983</v>
      </c>
      <c r="C123" s="162"/>
      <c r="D123" s="163">
        <v>16388800</v>
      </c>
    </row>
    <row r="124" spans="1:4">
      <c r="A124" s="152"/>
      <c r="B124" s="153" t="s">
        <v>861</v>
      </c>
      <c r="C124" s="154"/>
      <c r="D124" s="155">
        <v>16388800</v>
      </c>
    </row>
    <row r="125" spans="1:4">
      <c r="A125" s="152"/>
      <c r="B125" s="156" t="s">
        <v>862</v>
      </c>
      <c r="C125" s="152"/>
      <c r="D125" s="157">
        <v>874700</v>
      </c>
    </row>
    <row r="126" spans="1:4">
      <c r="A126" s="152"/>
      <c r="B126" s="158" t="s">
        <v>863</v>
      </c>
      <c r="C126" s="159" t="s">
        <v>979</v>
      </c>
      <c r="D126" s="160">
        <v>825200</v>
      </c>
    </row>
    <row r="127" spans="1:4">
      <c r="A127" s="152"/>
      <c r="B127" s="158" t="s">
        <v>865</v>
      </c>
      <c r="C127" s="159" t="s">
        <v>866</v>
      </c>
      <c r="D127" s="160">
        <v>49500</v>
      </c>
    </row>
    <row r="128" spans="1:4">
      <c r="A128" s="152"/>
      <c r="B128" s="156" t="s">
        <v>875</v>
      </c>
      <c r="C128" s="152"/>
      <c r="D128" s="157">
        <v>11417000</v>
      </c>
    </row>
    <row r="129" spans="1:4">
      <c r="A129" s="152"/>
      <c r="B129" s="158" t="s">
        <v>876</v>
      </c>
      <c r="C129" s="159" t="s">
        <v>984</v>
      </c>
      <c r="D129" s="160">
        <v>10688300</v>
      </c>
    </row>
    <row r="130" spans="1:4">
      <c r="A130" s="152"/>
      <c r="B130" s="158" t="s">
        <v>878</v>
      </c>
      <c r="C130" s="159" t="s">
        <v>879</v>
      </c>
      <c r="D130" s="160">
        <v>429000</v>
      </c>
    </row>
    <row r="131" spans="1:4">
      <c r="A131" s="152"/>
      <c r="B131" s="158" t="s">
        <v>880</v>
      </c>
      <c r="C131" s="159" t="s">
        <v>881</v>
      </c>
      <c r="D131" s="160">
        <v>182900</v>
      </c>
    </row>
    <row r="132" spans="1:4">
      <c r="A132" s="152"/>
      <c r="B132" s="158" t="s">
        <v>882</v>
      </c>
      <c r="C132" s="159" t="s">
        <v>883</v>
      </c>
      <c r="D132" s="160">
        <v>116800</v>
      </c>
    </row>
    <row r="133" spans="1:4">
      <c r="A133" s="152"/>
      <c r="B133" s="156" t="s">
        <v>884</v>
      </c>
      <c r="C133" s="152"/>
      <c r="D133" s="157">
        <v>3744000</v>
      </c>
    </row>
    <row r="134" spans="1:4">
      <c r="A134" s="152"/>
      <c r="B134" s="158" t="s">
        <v>885</v>
      </c>
      <c r="C134" s="159" t="s">
        <v>985</v>
      </c>
      <c r="D134" s="160">
        <v>2762400</v>
      </c>
    </row>
    <row r="135" spans="1:4">
      <c r="A135" s="152"/>
      <c r="B135" s="158" t="s">
        <v>886</v>
      </c>
      <c r="C135" s="159" t="s">
        <v>887</v>
      </c>
      <c r="D135" s="160">
        <v>357600</v>
      </c>
    </row>
    <row r="136" spans="1:4">
      <c r="A136" s="152"/>
      <c r="B136" s="158" t="s">
        <v>888</v>
      </c>
      <c r="C136" s="159" t="s">
        <v>889</v>
      </c>
      <c r="D136" s="160">
        <v>624000</v>
      </c>
    </row>
    <row r="137" spans="1:4">
      <c r="A137" s="152"/>
      <c r="B137" s="156" t="s">
        <v>890</v>
      </c>
      <c r="C137" s="152"/>
      <c r="D137" s="157">
        <v>353100</v>
      </c>
    </row>
    <row r="138" spans="1:4">
      <c r="A138" s="152"/>
      <c r="B138" s="158" t="s">
        <v>893</v>
      </c>
      <c r="C138" s="159" t="s">
        <v>970</v>
      </c>
      <c r="D138" s="160">
        <v>165900</v>
      </c>
    </row>
    <row r="139" spans="1:4">
      <c r="A139" s="152"/>
      <c r="B139" s="158" t="s">
        <v>895</v>
      </c>
      <c r="C139" s="159" t="s">
        <v>896</v>
      </c>
      <c r="D139" s="160">
        <v>187200</v>
      </c>
    </row>
    <row r="140" spans="1:4">
      <c r="A140" s="148" t="s">
        <v>986</v>
      </c>
      <c r="B140" s="161" t="s">
        <v>987</v>
      </c>
      <c r="C140" s="162"/>
      <c r="D140" s="163">
        <v>7393700</v>
      </c>
    </row>
    <row r="141" spans="1:4">
      <c r="A141" s="152"/>
      <c r="B141" s="153" t="s">
        <v>861</v>
      </c>
      <c r="C141" s="154"/>
      <c r="D141" s="155">
        <v>7393700</v>
      </c>
    </row>
    <row r="142" spans="1:4">
      <c r="A142" s="152"/>
      <c r="B142" s="156" t="s">
        <v>862</v>
      </c>
      <c r="C142" s="152"/>
      <c r="D142" s="157">
        <v>6738800</v>
      </c>
    </row>
    <row r="143" spans="1:4">
      <c r="A143" s="152"/>
      <c r="B143" s="158" t="s">
        <v>863</v>
      </c>
      <c r="C143" s="159" t="s">
        <v>988</v>
      </c>
      <c r="D143" s="160">
        <v>6332600</v>
      </c>
    </row>
    <row r="144" spans="1:4">
      <c r="A144" s="152"/>
      <c r="B144" s="158" t="s">
        <v>865</v>
      </c>
      <c r="C144" s="159" t="s">
        <v>866</v>
      </c>
      <c r="D144" s="160">
        <v>364200</v>
      </c>
    </row>
    <row r="145" spans="1:4">
      <c r="A145" s="152"/>
      <c r="B145" s="158" t="s">
        <v>869</v>
      </c>
      <c r="C145" s="159" t="s">
        <v>870</v>
      </c>
      <c r="D145" s="160">
        <v>42000</v>
      </c>
    </row>
    <row r="146" spans="1:4">
      <c r="A146" s="152"/>
      <c r="B146" s="156" t="s">
        <v>875</v>
      </c>
      <c r="C146" s="152"/>
      <c r="D146" s="157">
        <v>626800</v>
      </c>
    </row>
    <row r="147" spans="1:4">
      <c r="A147" s="152"/>
      <c r="B147" s="158" t="s">
        <v>876</v>
      </c>
      <c r="C147" s="159" t="s">
        <v>979</v>
      </c>
      <c r="D147" s="160">
        <v>591300</v>
      </c>
    </row>
    <row r="148" spans="1:4">
      <c r="A148" s="152"/>
      <c r="B148" s="158" t="s">
        <v>878</v>
      </c>
      <c r="C148" s="159" t="s">
        <v>879</v>
      </c>
      <c r="D148" s="160">
        <v>35500</v>
      </c>
    </row>
    <row r="149" spans="1:4">
      <c r="A149" s="152"/>
      <c r="B149" s="156" t="s">
        <v>890</v>
      </c>
      <c r="C149" s="152"/>
      <c r="D149" s="157">
        <v>28100</v>
      </c>
    </row>
    <row r="150" spans="1:4">
      <c r="A150" s="152"/>
      <c r="B150" s="158" t="s">
        <v>891</v>
      </c>
      <c r="C150" s="159" t="s">
        <v>989</v>
      </c>
      <c r="D150" s="160">
        <v>28100</v>
      </c>
    </row>
    <row r="151" spans="1:4">
      <c r="A151" s="148" t="s">
        <v>990</v>
      </c>
      <c r="B151" s="161" t="s">
        <v>991</v>
      </c>
      <c r="C151" s="162"/>
      <c r="D151" s="163">
        <v>4587900</v>
      </c>
    </row>
    <row r="152" spans="1:4">
      <c r="A152" s="152"/>
      <c r="B152" s="153" t="s">
        <v>861</v>
      </c>
      <c r="C152" s="154"/>
      <c r="D152" s="155">
        <v>4587900</v>
      </c>
    </row>
    <row r="153" spans="1:4">
      <c r="A153" s="152"/>
      <c r="B153" s="156" t="s">
        <v>862</v>
      </c>
      <c r="C153" s="152"/>
      <c r="D153" s="157">
        <v>3861200</v>
      </c>
    </row>
    <row r="154" spans="1:4">
      <c r="A154" s="152"/>
      <c r="B154" s="158" t="s">
        <v>863</v>
      </c>
      <c r="C154" s="159" t="s">
        <v>964</v>
      </c>
      <c r="D154" s="160">
        <v>3603000</v>
      </c>
    </row>
    <row r="155" spans="1:4">
      <c r="A155" s="152"/>
      <c r="B155" s="158" t="s">
        <v>865</v>
      </c>
      <c r="C155" s="159" t="s">
        <v>866</v>
      </c>
      <c r="D155" s="160">
        <v>216200</v>
      </c>
    </row>
    <row r="156" spans="1:4">
      <c r="A156" s="152"/>
      <c r="B156" s="158" t="s">
        <v>869</v>
      </c>
      <c r="C156" s="159" t="s">
        <v>870</v>
      </c>
      <c r="D156" s="160">
        <v>42000</v>
      </c>
    </row>
    <row r="157" spans="1:4">
      <c r="A157" s="152"/>
      <c r="B157" s="156" t="s">
        <v>875</v>
      </c>
      <c r="C157" s="152"/>
      <c r="D157" s="157">
        <v>414200</v>
      </c>
    </row>
    <row r="158" spans="1:4">
      <c r="A158" s="152"/>
      <c r="B158" s="158" t="s">
        <v>876</v>
      </c>
      <c r="C158" s="159" t="s">
        <v>979</v>
      </c>
      <c r="D158" s="160">
        <v>390300</v>
      </c>
    </row>
    <row r="159" spans="1:4">
      <c r="A159" s="152"/>
      <c r="B159" s="158" t="s">
        <v>878</v>
      </c>
      <c r="C159" s="159" t="s">
        <v>879</v>
      </c>
      <c r="D159" s="160">
        <v>8300</v>
      </c>
    </row>
    <row r="160" spans="1:4">
      <c r="A160" s="152"/>
      <c r="B160" s="158" t="s">
        <v>880</v>
      </c>
      <c r="C160" s="159" t="s">
        <v>881</v>
      </c>
      <c r="D160" s="160">
        <v>13000</v>
      </c>
    </row>
    <row r="161" spans="1:4">
      <c r="A161" s="152"/>
      <c r="B161" s="158" t="s">
        <v>882</v>
      </c>
      <c r="C161" s="159" t="s">
        <v>883</v>
      </c>
      <c r="D161" s="160">
        <v>2600</v>
      </c>
    </row>
    <row r="162" spans="1:4">
      <c r="A162" s="152"/>
      <c r="B162" s="156" t="s">
        <v>884</v>
      </c>
      <c r="C162" s="152"/>
      <c r="D162" s="157">
        <v>288000</v>
      </c>
    </row>
    <row r="163" spans="1:4">
      <c r="A163" s="152"/>
      <c r="B163" s="158" t="s">
        <v>885</v>
      </c>
      <c r="C163" s="159" t="s">
        <v>992</v>
      </c>
      <c r="D163" s="160">
        <v>217100</v>
      </c>
    </row>
    <row r="164" spans="1:4">
      <c r="A164" s="152"/>
      <c r="B164" s="158" t="s">
        <v>886</v>
      </c>
      <c r="C164" s="159" t="s">
        <v>887</v>
      </c>
      <c r="D164" s="160">
        <v>22900</v>
      </c>
    </row>
    <row r="165" spans="1:4">
      <c r="A165" s="152"/>
      <c r="B165" s="158" t="s">
        <v>888</v>
      </c>
      <c r="C165" s="159" t="s">
        <v>889</v>
      </c>
      <c r="D165" s="160">
        <v>48000</v>
      </c>
    </row>
    <row r="166" spans="1:4">
      <c r="A166" s="152"/>
      <c r="B166" s="156" t="s">
        <v>890</v>
      </c>
      <c r="C166" s="152"/>
      <c r="D166" s="157">
        <v>24500</v>
      </c>
    </row>
    <row r="167" spans="1:4">
      <c r="A167" s="152"/>
      <c r="B167" s="158" t="s">
        <v>893</v>
      </c>
      <c r="C167" s="159" t="s">
        <v>970</v>
      </c>
      <c r="D167" s="160">
        <v>10100</v>
      </c>
    </row>
    <row r="168" spans="1:4">
      <c r="A168" s="152"/>
      <c r="B168" s="158" t="s">
        <v>895</v>
      </c>
      <c r="C168" s="159" t="s">
        <v>896</v>
      </c>
      <c r="D168" s="160">
        <v>14400</v>
      </c>
    </row>
    <row r="169" spans="1:4">
      <c r="A169" s="148" t="s">
        <v>993</v>
      </c>
      <c r="B169" s="149" t="s">
        <v>994</v>
      </c>
      <c r="C169" s="150"/>
      <c r="D169" s="151">
        <v>12229300</v>
      </c>
    </row>
    <row r="170" spans="1:4">
      <c r="A170" s="152"/>
      <c r="B170" s="153" t="s">
        <v>861</v>
      </c>
      <c r="C170" s="154"/>
      <c r="D170" s="155">
        <v>12229300</v>
      </c>
    </row>
    <row r="171" spans="1:4">
      <c r="A171" s="152"/>
      <c r="B171" s="156" t="s">
        <v>862</v>
      </c>
      <c r="C171" s="152"/>
      <c r="D171" s="157">
        <v>4681600</v>
      </c>
    </row>
    <row r="172" spans="1:4">
      <c r="A172" s="152"/>
      <c r="B172" s="158" t="s">
        <v>863</v>
      </c>
      <c r="C172" s="159" t="s">
        <v>976</v>
      </c>
      <c r="D172" s="160">
        <v>4314300</v>
      </c>
    </row>
    <row r="173" spans="1:4">
      <c r="A173" s="152"/>
      <c r="B173" s="158" t="s">
        <v>865</v>
      </c>
      <c r="C173" s="159" t="s">
        <v>866</v>
      </c>
      <c r="D173" s="160">
        <v>258900</v>
      </c>
    </row>
    <row r="174" spans="1:4">
      <c r="A174" s="152"/>
      <c r="B174" s="158" t="s">
        <v>869</v>
      </c>
      <c r="C174" s="159" t="s">
        <v>870</v>
      </c>
      <c r="D174" s="160">
        <v>42000</v>
      </c>
    </row>
    <row r="175" spans="1:4">
      <c r="A175" s="152"/>
      <c r="B175" s="158" t="s">
        <v>871</v>
      </c>
      <c r="C175" s="159" t="s">
        <v>872</v>
      </c>
      <c r="D175" s="160">
        <v>48600</v>
      </c>
    </row>
    <row r="176" spans="1:4">
      <c r="A176" s="152"/>
      <c r="B176" s="158" t="s">
        <v>873</v>
      </c>
      <c r="C176" s="159" t="s">
        <v>874</v>
      </c>
      <c r="D176" s="160">
        <v>17800</v>
      </c>
    </row>
    <row r="177" spans="1:4">
      <c r="A177" s="152"/>
      <c r="B177" s="156" t="s">
        <v>875</v>
      </c>
      <c r="C177" s="152"/>
      <c r="D177" s="157">
        <v>4372500</v>
      </c>
    </row>
    <row r="178" spans="1:4">
      <c r="A178" s="152"/>
      <c r="B178" s="158" t="s">
        <v>876</v>
      </c>
      <c r="C178" s="159" t="s">
        <v>995</v>
      </c>
      <c r="D178" s="160">
        <v>3792100</v>
      </c>
    </row>
    <row r="179" spans="1:4">
      <c r="A179" s="152"/>
      <c r="B179" s="158" t="s">
        <v>878</v>
      </c>
      <c r="C179" s="159" t="s">
        <v>879</v>
      </c>
      <c r="D179" s="160">
        <v>227500</v>
      </c>
    </row>
    <row r="180" spans="1:4">
      <c r="A180" s="152"/>
      <c r="B180" s="158" t="s">
        <v>880</v>
      </c>
      <c r="C180" s="159" t="s">
        <v>881</v>
      </c>
      <c r="D180" s="160">
        <v>217000</v>
      </c>
    </row>
    <row r="181" spans="1:4">
      <c r="A181" s="152"/>
      <c r="B181" s="158" t="s">
        <v>882</v>
      </c>
      <c r="C181" s="159" t="s">
        <v>883</v>
      </c>
      <c r="D181" s="160">
        <v>135900</v>
      </c>
    </row>
    <row r="182" spans="1:4">
      <c r="A182" s="152"/>
      <c r="B182" s="156" t="s">
        <v>884</v>
      </c>
      <c r="C182" s="152"/>
      <c r="D182" s="157">
        <v>3024000</v>
      </c>
    </row>
    <row r="183" spans="1:4">
      <c r="A183" s="152"/>
      <c r="B183" s="158" t="s">
        <v>885</v>
      </c>
      <c r="C183" s="159" t="s">
        <v>996</v>
      </c>
      <c r="D183" s="160">
        <v>2189900</v>
      </c>
    </row>
    <row r="184" spans="1:4">
      <c r="A184" s="152"/>
      <c r="B184" s="158" t="s">
        <v>886</v>
      </c>
      <c r="C184" s="159" t="s">
        <v>887</v>
      </c>
      <c r="D184" s="160">
        <v>330100</v>
      </c>
    </row>
    <row r="185" spans="1:4">
      <c r="A185" s="152"/>
      <c r="B185" s="158" t="s">
        <v>888</v>
      </c>
      <c r="C185" s="159" t="s">
        <v>889</v>
      </c>
      <c r="D185" s="160">
        <v>504000</v>
      </c>
    </row>
    <row r="186" spans="1:4">
      <c r="A186" s="152"/>
      <c r="B186" s="156" t="s">
        <v>890</v>
      </c>
      <c r="C186" s="152"/>
      <c r="D186" s="157">
        <v>151200</v>
      </c>
    </row>
    <row r="187" spans="1:4">
      <c r="A187" s="152"/>
      <c r="B187" s="158" t="s">
        <v>895</v>
      </c>
      <c r="C187" s="159" t="s">
        <v>896</v>
      </c>
      <c r="D187" s="160">
        <v>151200</v>
      </c>
    </row>
    <row r="188" spans="1:4">
      <c r="A188" s="164" t="s">
        <v>997</v>
      </c>
      <c r="B188" s="165"/>
      <c r="C188" s="166"/>
      <c r="D188" s="167">
        <v>179182500</v>
      </c>
    </row>
  </sheetData>
  <pageMargins left="0.11811023622047245" right="0" top="0.74803149606299213" bottom="0.74803149606299213" header="0.31496062992125984" footer="0.31496062992125984"/>
  <pageSetup paperSize="9" scale="9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>
      <selection activeCell="A2" sqref="A2:A5"/>
    </sheetView>
  </sheetViews>
  <sheetFormatPr defaultRowHeight="13.8"/>
  <cols>
    <col min="1" max="1" width="68.09765625" customWidth="1"/>
  </cols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222"/>
  <sheetViews>
    <sheetView view="pageLayout" zoomScale="80" zoomScaleNormal="100" zoomScalePageLayoutView="80" workbookViewId="0">
      <selection activeCell="G30" sqref="G30:G43"/>
    </sheetView>
  </sheetViews>
  <sheetFormatPr defaultColWidth="9.09765625" defaultRowHeight="21"/>
  <cols>
    <col min="1" max="1" width="4" style="16" customWidth="1"/>
    <col min="2" max="2" width="10.59765625" style="31" bestFit="1" customWidth="1"/>
    <col min="3" max="3" width="42.09765625" style="18" customWidth="1"/>
    <col min="4" max="4" width="9" style="17" customWidth="1"/>
    <col min="5" max="5" width="25.19921875" style="18" customWidth="1"/>
    <col min="6" max="6" width="11.3984375" style="17" customWidth="1"/>
    <col min="7" max="7" width="31.3984375" style="18" customWidth="1"/>
    <col min="8" max="16384" width="9.09765625" style="5"/>
  </cols>
  <sheetData>
    <row r="1" spans="1:7" s="3" customFormat="1">
      <c r="A1" s="70" t="s">
        <v>112</v>
      </c>
      <c r="B1" s="71"/>
      <c r="C1" s="72"/>
      <c r="D1" s="1" t="s">
        <v>100</v>
      </c>
      <c r="E1" s="2" t="s">
        <v>101</v>
      </c>
      <c r="F1" s="1" t="s">
        <v>102</v>
      </c>
      <c r="G1" s="2" t="s">
        <v>113</v>
      </c>
    </row>
    <row r="2" spans="1:7">
      <c r="A2" s="45">
        <v>1</v>
      </c>
      <c r="B2" s="67" t="s">
        <v>0</v>
      </c>
      <c r="C2" s="68" t="s">
        <v>114</v>
      </c>
      <c r="D2" s="69"/>
      <c r="E2" s="68"/>
      <c r="F2" s="69"/>
      <c r="G2" s="68"/>
    </row>
    <row r="3" spans="1:7" ht="24" customHeight="1">
      <c r="A3" s="45">
        <v>1</v>
      </c>
      <c r="B3" s="46" t="s">
        <v>0</v>
      </c>
      <c r="C3" s="47" t="s">
        <v>115</v>
      </c>
      <c r="D3" s="48" t="s">
        <v>1</v>
      </c>
      <c r="E3" s="47" t="s">
        <v>2</v>
      </c>
      <c r="F3" s="49" t="s">
        <v>116</v>
      </c>
      <c r="G3" s="50" t="s">
        <v>117</v>
      </c>
    </row>
    <row r="4" spans="1:7" ht="24" customHeight="1">
      <c r="A4" s="45">
        <v>1</v>
      </c>
      <c r="B4" s="46" t="s">
        <v>0</v>
      </c>
      <c r="C4" s="47" t="s">
        <v>118</v>
      </c>
      <c r="D4" s="48" t="s">
        <v>1</v>
      </c>
      <c r="E4" s="47" t="s">
        <v>2</v>
      </c>
      <c r="F4" s="49" t="s">
        <v>116</v>
      </c>
      <c r="G4" s="50" t="s">
        <v>117</v>
      </c>
    </row>
    <row r="5" spans="1:7" ht="24" customHeight="1">
      <c r="A5" s="45">
        <v>1</v>
      </c>
      <c r="B5" s="46" t="s">
        <v>0</v>
      </c>
      <c r="C5" s="47" t="s">
        <v>119</v>
      </c>
      <c r="D5" s="48" t="s">
        <v>1</v>
      </c>
      <c r="E5" s="47" t="s">
        <v>2</v>
      </c>
      <c r="F5" s="49" t="s">
        <v>116</v>
      </c>
      <c r="G5" s="50" t="s">
        <v>117</v>
      </c>
    </row>
    <row r="6" spans="1:7" ht="24" customHeight="1">
      <c r="A6" s="45">
        <v>1</v>
      </c>
      <c r="B6" s="46" t="s">
        <v>0</v>
      </c>
      <c r="C6" s="47" t="s">
        <v>120</v>
      </c>
      <c r="D6" s="48" t="s">
        <v>1</v>
      </c>
      <c r="E6" s="47" t="s">
        <v>2</v>
      </c>
      <c r="F6" s="49" t="s">
        <v>116</v>
      </c>
      <c r="G6" s="50" t="s">
        <v>117</v>
      </c>
    </row>
    <row r="7" spans="1:7" ht="24" customHeight="1">
      <c r="A7" s="45">
        <v>1</v>
      </c>
      <c r="B7" s="46" t="s">
        <v>0</v>
      </c>
      <c r="C7" s="47" t="s">
        <v>121</v>
      </c>
      <c r="D7" s="48" t="s">
        <v>1</v>
      </c>
      <c r="E7" s="47" t="s">
        <v>2</v>
      </c>
      <c r="F7" s="49" t="s">
        <v>116</v>
      </c>
      <c r="G7" s="50" t="s">
        <v>117</v>
      </c>
    </row>
    <row r="8" spans="1:7">
      <c r="A8" s="51">
        <v>2</v>
      </c>
      <c r="B8" s="67" t="s">
        <v>3</v>
      </c>
      <c r="C8" s="68" t="s">
        <v>122</v>
      </c>
      <c r="D8" s="69"/>
      <c r="E8" s="68"/>
      <c r="F8" s="69"/>
      <c r="G8" s="68"/>
    </row>
    <row r="9" spans="1:7">
      <c r="A9" s="51">
        <v>2</v>
      </c>
      <c r="B9" s="52" t="s">
        <v>3</v>
      </c>
      <c r="C9" s="53" t="s">
        <v>118</v>
      </c>
      <c r="D9" s="54" t="s">
        <v>1</v>
      </c>
      <c r="E9" s="53" t="s">
        <v>2</v>
      </c>
      <c r="F9" s="49" t="s">
        <v>123</v>
      </c>
      <c r="G9" s="55" t="s">
        <v>124</v>
      </c>
    </row>
    <row r="10" spans="1:7">
      <c r="A10" s="51">
        <v>2</v>
      </c>
      <c r="B10" s="52" t="s">
        <v>3</v>
      </c>
      <c r="C10" s="53" t="s">
        <v>125</v>
      </c>
      <c r="D10" s="54" t="s">
        <v>1</v>
      </c>
      <c r="E10" s="53" t="s">
        <v>2</v>
      </c>
      <c r="F10" s="49" t="s">
        <v>123</v>
      </c>
      <c r="G10" s="55" t="s">
        <v>124</v>
      </c>
    </row>
    <row r="11" spans="1:7">
      <c r="A11" s="51">
        <v>2</v>
      </c>
      <c r="B11" s="52" t="s">
        <v>3</v>
      </c>
      <c r="C11" s="53" t="s">
        <v>126</v>
      </c>
      <c r="D11" s="54" t="s">
        <v>1</v>
      </c>
      <c r="E11" s="53" t="s">
        <v>2</v>
      </c>
      <c r="F11" s="49" t="s">
        <v>123</v>
      </c>
      <c r="G11" s="55" t="s">
        <v>124</v>
      </c>
    </row>
    <row r="12" spans="1:7" ht="24" customHeight="1">
      <c r="A12" s="51">
        <v>2</v>
      </c>
      <c r="B12" s="52" t="s">
        <v>3</v>
      </c>
      <c r="C12" s="56" t="s">
        <v>127</v>
      </c>
      <c r="D12" s="57" t="s">
        <v>1</v>
      </c>
      <c r="E12" s="56" t="s">
        <v>2</v>
      </c>
      <c r="F12" s="58" t="s">
        <v>123</v>
      </c>
      <c r="G12" s="59" t="s">
        <v>124</v>
      </c>
    </row>
    <row r="13" spans="1:7" ht="42">
      <c r="A13" s="51">
        <v>2</v>
      </c>
      <c r="B13" s="52" t="s">
        <v>3</v>
      </c>
      <c r="C13" s="53" t="s">
        <v>128</v>
      </c>
      <c r="D13" s="54" t="s">
        <v>1</v>
      </c>
      <c r="E13" s="53" t="s">
        <v>2</v>
      </c>
      <c r="F13" s="49" t="s">
        <v>123</v>
      </c>
      <c r="G13" s="55" t="s">
        <v>124</v>
      </c>
    </row>
    <row r="14" spans="1:7" ht="24" customHeight="1">
      <c r="A14" s="4">
        <v>3</v>
      </c>
      <c r="B14" s="67" t="s">
        <v>4</v>
      </c>
      <c r="C14" s="68" t="s">
        <v>129</v>
      </c>
      <c r="D14" s="69"/>
      <c r="E14" s="68"/>
      <c r="F14" s="69" t="s">
        <v>401</v>
      </c>
      <c r="G14" s="68" t="s">
        <v>402</v>
      </c>
    </row>
    <row r="15" spans="1:7" ht="24" customHeight="1">
      <c r="A15" s="4">
        <v>3</v>
      </c>
      <c r="B15" s="23" t="s">
        <v>4</v>
      </c>
      <c r="C15" s="24" t="s">
        <v>130</v>
      </c>
      <c r="D15" s="25" t="s">
        <v>5</v>
      </c>
      <c r="E15" s="24" t="s">
        <v>6</v>
      </c>
      <c r="F15" s="60" t="s">
        <v>81</v>
      </c>
      <c r="G15" s="61" t="s">
        <v>131</v>
      </c>
    </row>
    <row r="16" spans="1:7">
      <c r="A16" s="4">
        <v>3</v>
      </c>
      <c r="B16" s="23" t="s">
        <v>4</v>
      </c>
      <c r="C16" s="26"/>
      <c r="D16" s="27"/>
      <c r="E16" s="26"/>
      <c r="F16" s="60" t="s">
        <v>132</v>
      </c>
      <c r="G16" s="62" t="s">
        <v>133</v>
      </c>
    </row>
    <row r="17" spans="1:7">
      <c r="A17" s="4">
        <v>4</v>
      </c>
      <c r="B17" s="67" t="s">
        <v>7</v>
      </c>
      <c r="C17" s="68" t="s">
        <v>134</v>
      </c>
      <c r="D17" s="69"/>
      <c r="E17" s="68"/>
      <c r="F17" s="69" t="s">
        <v>403</v>
      </c>
      <c r="G17" s="68" t="s">
        <v>404</v>
      </c>
    </row>
    <row r="18" spans="1:7">
      <c r="A18" s="4">
        <v>4</v>
      </c>
      <c r="B18" s="23" t="s">
        <v>7</v>
      </c>
      <c r="C18" s="11" t="s">
        <v>135</v>
      </c>
      <c r="D18" s="10" t="s">
        <v>14</v>
      </c>
      <c r="E18" s="11" t="s">
        <v>15</v>
      </c>
      <c r="F18" s="63" t="s">
        <v>91</v>
      </c>
      <c r="G18" s="64" t="s">
        <v>136</v>
      </c>
    </row>
    <row r="19" spans="1:7">
      <c r="A19" s="4">
        <v>4</v>
      </c>
      <c r="B19" s="23" t="s">
        <v>7</v>
      </c>
      <c r="C19" s="11" t="s">
        <v>137</v>
      </c>
      <c r="D19" s="10" t="s">
        <v>1</v>
      </c>
      <c r="E19" s="11" t="s">
        <v>2</v>
      </c>
      <c r="F19" s="63" t="s">
        <v>138</v>
      </c>
      <c r="G19" s="61" t="s">
        <v>139</v>
      </c>
    </row>
    <row r="20" spans="1:7">
      <c r="A20" s="4">
        <v>4</v>
      </c>
      <c r="B20" s="23" t="s">
        <v>7</v>
      </c>
      <c r="C20" s="24" t="s">
        <v>140</v>
      </c>
      <c r="D20" s="25" t="s">
        <v>12</v>
      </c>
      <c r="E20" s="24" t="s">
        <v>13</v>
      </c>
      <c r="F20" s="60" t="s">
        <v>132</v>
      </c>
      <c r="G20" s="61" t="s">
        <v>133</v>
      </c>
    </row>
    <row r="21" spans="1:7">
      <c r="A21" s="4">
        <v>4</v>
      </c>
      <c r="B21" s="23" t="s">
        <v>7</v>
      </c>
      <c r="C21" s="26"/>
      <c r="D21" s="27"/>
      <c r="E21" s="26"/>
      <c r="F21" s="60" t="s">
        <v>8</v>
      </c>
      <c r="G21" s="61" t="s">
        <v>141</v>
      </c>
    </row>
    <row r="22" spans="1:7">
      <c r="A22" s="4">
        <v>4</v>
      </c>
      <c r="B22" s="23" t="s">
        <v>7</v>
      </c>
      <c r="C22" s="11" t="s">
        <v>142</v>
      </c>
      <c r="D22" s="10" t="s">
        <v>16</v>
      </c>
      <c r="E22" s="11" t="s">
        <v>17</v>
      </c>
      <c r="F22" s="60" t="s">
        <v>143</v>
      </c>
      <c r="G22" s="61" t="s">
        <v>144</v>
      </c>
    </row>
    <row r="23" spans="1:7">
      <c r="A23" s="4">
        <v>4</v>
      </c>
      <c r="B23" s="23" t="s">
        <v>7</v>
      </c>
      <c r="C23" s="24" t="s">
        <v>145</v>
      </c>
      <c r="D23" s="25" t="s">
        <v>8</v>
      </c>
      <c r="E23" s="24" t="s">
        <v>9</v>
      </c>
      <c r="F23" s="65" t="s">
        <v>146</v>
      </c>
      <c r="G23" s="62" t="s">
        <v>147</v>
      </c>
    </row>
    <row r="24" spans="1:7" ht="24" customHeight="1">
      <c r="A24" s="4">
        <v>4</v>
      </c>
      <c r="B24" s="23" t="s">
        <v>7</v>
      </c>
      <c r="C24" s="26"/>
      <c r="D24" s="27"/>
      <c r="E24" s="26"/>
      <c r="F24" s="60" t="s">
        <v>148</v>
      </c>
      <c r="G24" s="61" t="s">
        <v>149</v>
      </c>
    </row>
    <row r="25" spans="1:7">
      <c r="A25" s="4">
        <v>4</v>
      </c>
      <c r="B25" s="23" t="s">
        <v>7</v>
      </c>
      <c r="C25" s="11" t="s">
        <v>150</v>
      </c>
      <c r="D25" s="10" t="s">
        <v>10</v>
      </c>
      <c r="E25" s="11" t="s">
        <v>11</v>
      </c>
      <c r="F25" s="60" t="s">
        <v>93</v>
      </c>
      <c r="G25" s="61" t="s">
        <v>151</v>
      </c>
    </row>
    <row r="26" spans="1:7">
      <c r="A26" s="4">
        <v>4</v>
      </c>
      <c r="B26" s="23" t="s">
        <v>7</v>
      </c>
      <c r="C26" s="11" t="s">
        <v>152</v>
      </c>
      <c r="D26" s="10" t="s">
        <v>18</v>
      </c>
      <c r="E26" s="11" t="s">
        <v>19</v>
      </c>
      <c r="F26" s="60" t="s">
        <v>88</v>
      </c>
      <c r="G26" s="66" t="s">
        <v>153</v>
      </c>
    </row>
    <row r="27" spans="1:7" ht="24" customHeight="1">
      <c r="A27" s="4">
        <v>4</v>
      </c>
      <c r="B27" s="23" t="s">
        <v>7</v>
      </c>
      <c r="C27" s="11" t="s">
        <v>154</v>
      </c>
      <c r="D27" s="10" t="s">
        <v>20</v>
      </c>
      <c r="E27" s="11" t="s">
        <v>21</v>
      </c>
      <c r="F27" s="60" t="s">
        <v>94</v>
      </c>
      <c r="G27" s="66" t="s">
        <v>155</v>
      </c>
    </row>
    <row r="28" spans="1:7">
      <c r="A28" s="4">
        <v>4</v>
      </c>
      <c r="B28" s="23" t="s">
        <v>7</v>
      </c>
      <c r="C28" s="11" t="s">
        <v>156</v>
      </c>
      <c r="D28" s="10" t="s">
        <v>22</v>
      </c>
      <c r="E28" s="11" t="s">
        <v>23</v>
      </c>
      <c r="F28" s="60" t="s">
        <v>157</v>
      </c>
      <c r="G28" s="61" t="s">
        <v>158</v>
      </c>
    </row>
    <row r="29" spans="1:7">
      <c r="A29" s="4">
        <v>5</v>
      </c>
      <c r="B29" s="67" t="s">
        <v>24</v>
      </c>
      <c r="C29" s="68" t="s">
        <v>159</v>
      </c>
      <c r="D29" s="69"/>
      <c r="E29" s="68"/>
      <c r="F29" s="69" t="s">
        <v>459</v>
      </c>
      <c r="G29" s="68" t="s">
        <v>460</v>
      </c>
    </row>
    <row r="30" spans="1:7" ht="42">
      <c r="A30" s="4">
        <v>5</v>
      </c>
      <c r="B30" s="23" t="s">
        <v>24</v>
      </c>
      <c r="C30" s="11" t="s">
        <v>160</v>
      </c>
      <c r="D30" s="10" t="s">
        <v>25</v>
      </c>
      <c r="E30" s="11" t="s">
        <v>26</v>
      </c>
      <c r="F30" s="9" t="s">
        <v>81</v>
      </c>
      <c r="G30" s="21" t="s">
        <v>131</v>
      </c>
    </row>
    <row r="31" spans="1:7">
      <c r="A31" s="4">
        <v>5</v>
      </c>
      <c r="B31" s="23" t="s">
        <v>24</v>
      </c>
      <c r="C31" s="26"/>
      <c r="D31" s="27"/>
      <c r="E31" s="8"/>
      <c r="F31" s="9" t="s">
        <v>91</v>
      </c>
      <c r="G31" s="20" t="s">
        <v>136</v>
      </c>
    </row>
    <row r="32" spans="1:7" ht="42">
      <c r="A32" s="4">
        <v>5</v>
      </c>
      <c r="B32" s="23" t="s">
        <v>24</v>
      </c>
      <c r="C32" s="11" t="s">
        <v>161</v>
      </c>
      <c r="D32" s="10" t="s">
        <v>27</v>
      </c>
      <c r="E32" s="11" t="s">
        <v>28</v>
      </c>
      <c r="F32" s="9" t="s">
        <v>162</v>
      </c>
      <c r="G32" s="20" t="s">
        <v>161</v>
      </c>
    </row>
    <row r="33" spans="1:7" ht="42">
      <c r="A33" s="4">
        <v>5</v>
      </c>
      <c r="B33" s="23" t="s">
        <v>24</v>
      </c>
      <c r="C33" s="11" t="s">
        <v>163</v>
      </c>
      <c r="D33" s="10" t="s">
        <v>29</v>
      </c>
      <c r="E33" s="11" t="s">
        <v>30</v>
      </c>
      <c r="F33" s="9" t="s">
        <v>164</v>
      </c>
      <c r="G33" s="20" t="s">
        <v>163</v>
      </c>
    </row>
    <row r="34" spans="1:7" ht="42">
      <c r="A34" s="4">
        <v>5</v>
      </c>
      <c r="B34" s="23" t="s">
        <v>24</v>
      </c>
      <c r="C34" s="11" t="s">
        <v>165</v>
      </c>
      <c r="D34" s="10" t="s">
        <v>31</v>
      </c>
      <c r="E34" s="11" t="s">
        <v>32</v>
      </c>
      <c r="F34" s="9" t="s">
        <v>166</v>
      </c>
      <c r="G34" s="20" t="s">
        <v>165</v>
      </c>
    </row>
    <row r="35" spans="1:7" ht="42">
      <c r="A35" s="4">
        <v>5</v>
      </c>
      <c r="B35" s="23" t="s">
        <v>24</v>
      </c>
      <c r="C35" s="11" t="s">
        <v>167</v>
      </c>
      <c r="D35" s="10" t="s">
        <v>33</v>
      </c>
      <c r="E35" s="11" t="s">
        <v>168</v>
      </c>
      <c r="F35" s="9" t="s">
        <v>169</v>
      </c>
      <c r="G35" s="20" t="s">
        <v>167</v>
      </c>
    </row>
    <row r="36" spans="1:7" ht="42">
      <c r="A36" s="4">
        <v>5</v>
      </c>
      <c r="B36" s="23" t="s">
        <v>24</v>
      </c>
      <c r="C36" s="8" t="s">
        <v>170</v>
      </c>
      <c r="D36" s="7" t="s">
        <v>34</v>
      </c>
      <c r="E36" s="8" t="s">
        <v>35</v>
      </c>
      <c r="F36" s="14" t="s">
        <v>171</v>
      </c>
      <c r="G36" s="28" t="s">
        <v>170</v>
      </c>
    </row>
    <row r="37" spans="1:7" ht="42">
      <c r="A37" s="4">
        <v>5</v>
      </c>
      <c r="B37" s="23" t="s">
        <v>24</v>
      </c>
      <c r="C37" s="11" t="s">
        <v>172</v>
      </c>
      <c r="D37" s="10" t="s">
        <v>36</v>
      </c>
      <c r="E37" s="11" t="s">
        <v>37</v>
      </c>
      <c r="F37" s="9" t="s">
        <v>173</v>
      </c>
      <c r="G37" s="20" t="s">
        <v>172</v>
      </c>
    </row>
    <row r="38" spans="1:7" ht="42">
      <c r="A38" s="4">
        <v>5</v>
      </c>
      <c r="B38" s="23" t="s">
        <v>24</v>
      </c>
      <c r="C38" s="8" t="s">
        <v>174</v>
      </c>
      <c r="D38" s="7" t="s">
        <v>38</v>
      </c>
      <c r="E38" s="8" t="s">
        <v>39</v>
      </c>
      <c r="F38" s="12" t="s">
        <v>175</v>
      </c>
      <c r="G38" s="13" t="s">
        <v>174</v>
      </c>
    </row>
    <row r="39" spans="1:7" ht="42">
      <c r="A39" s="4">
        <v>5</v>
      </c>
      <c r="B39" s="23" t="s">
        <v>24</v>
      </c>
      <c r="C39" s="11" t="s">
        <v>176</v>
      </c>
      <c r="D39" s="10" t="s">
        <v>40</v>
      </c>
      <c r="E39" s="11" t="s">
        <v>41</v>
      </c>
      <c r="F39" s="9" t="s">
        <v>177</v>
      </c>
      <c r="G39" s="20" t="s">
        <v>178</v>
      </c>
    </row>
    <row r="40" spans="1:7" ht="24" customHeight="1">
      <c r="A40" s="4">
        <v>5</v>
      </c>
      <c r="B40" s="23" t="s">
        <v>24</v>
      </c>
      <c r="C40" s="11" t="s">
        <v>179</v>
      </c>
      <c r="D40" s="10" t="s">
        <v>42</v>
      </c>
      <c r="E40" s="11" t="s">
        <v>180</v>
      </c>
      <c r="F40" s="9" t="s">
        <v>181</v>
      </c>
      <c r="G40" s="20" t="s">
        <v>182</v>
      </c>
    </row>
    <row r="41" spans="1:7" ht="42">
      <c r="A41" s="4">
        <v>5</v>
      </c>
      <c r="B41" s="23" t="s">
        <v>24</v>
      </c>
      <c r="C41" s="11" t="s">
        <v>183</v>
      </c>
      <c r="D41" s="10" t="s">
        <v>43</v>
      </c>
      <c r="E41" s="11" t="s">
        <v>44</v>
      </c>
      <c r="F41" s="9" t="s">
        <v>184</v>
      </c>
      <c r="G41" s="20" t="s">
        <v>183</v>
      </c>
    </row>
    <row r="42" spans="1:7" ht="42">
      <c r="A42" s="4">
        <v>5</v>
      </c>
      <c r="B42" s="23" t="s">
        <v>24</v>
      </c>
      <c r="C42" s="11" t="s">
        <v>185</v>
      </c>
      <c r="D42" s="10" t="s">
        <v>45</v>
      </c>
      <c r="E42" s="11" t="s">
        <v>46</v>
      </c>
      <c r="F42" s="9" t="s">
        <v>186</v>
      </c>
      <c r="G42" s="20" t="s">
        <v>185</v>
      </c>
    </row>
    <row r="43" spans="1:7" ht="24" customHeight="1">
      <c r="A43" s="4">
        <v>5</v>
      </c>
      <c r="B43" s="23" t="s">
        <v>24</v>
      </c>
      <c r="C43" s="11" t="s">
        <v>187</v>
      </c>
      <c r="D43" s="10" t="s">
        <v>47</v>
      </c>
      <c r="E43" s="11" t="s">
        <v>188</v>
      </c>
      <c r="F43" s="9" t="s">
        <v>189</v>
      </c>
      <c r="G43" s="20" t="s">
        <v>187</v>
      </c>
    </row>
    <row r="44" spans="1:7">
      <c r="A44" s="6">
        <v>6</v>
      </c>
      <c r="B44" s="67" t="s">
        <v>48</v>
      </c>
      <c r="C44" s="68" t="s">
        <v>190</v>
      </c>
      <c r="D44" s="69"/>
      <c r="E44" s="68"/>
      <c r="F44" s="69" t="s">
        <v>405</v>
      </c>
      <c r="G44" s="68" t="s">
        <v>406</v>
      </c>
    </row>
    <row r="45" spans="1:7" ht="24" customHeight="1">
      <c r="A45" s="6">
        <v>6</v>
      </c>
      <c r="B45" s="19" t="s">
        <v>48</v>
      </c>
      <c r="C45" s="24" t="s">
        <v>160</v>
      </c>
      <c r="D45" s="25" t="s">
        <v>25</v>
      </c>
      <c r="E45" s="504" t="s">
        <v>26</v>
      </c>
      <c r="F45" s="9" t="s">
        <v>81</v>
      </c>
      <c r="G45" s="21" t="s">
        <v>131</v>
      </c>
    </row>
    <row r="46" spans="1:7">
      <c r="A46" s="6">
        <v>6</v>
      </c>
      <c r="B46" s="19" t="s">
        <v>48</v>
      </c>
      <c r="C46" s="26"/>
      <c r="D46" s="27"/>
      <c r="E46" s="505"/>
      <c r="F46" s="9" t="s">
        <v>191</v>
      </c>
      <c r="G46" s="20" t="s">
        <v>192</v>
      </c>
    </row>
    <row r="47" spans="1:7" ht="24" customHeight="1">
      <c r="A47" s="6">
        <v>6</v>
      </c>
      <c r="B47" s="19" t="s">
        <v>48</v>
      </c>
      <c r="C47" s="26"/>
      <c r="D47" s="27"/>
      <c r="E47" s="8"/>
      <c r="F47" s="14" t="s">
        <v>193</v>
      </c>
      <c r="G47" s="28" t="s">
        <v>194</v>
      </c>
    </row>
    <row r="48" spans="1:7" ht="24" customHeight="1">
      <c r="A48" s="6"/>
      <c r="B48" s="19"/>
      <c r="C48" s="26"/>
      <c r="D48" s="27"/>
      <c r="E48" s="8"/>
      <c r="F48" s="73" t="s">
        <v>407</v>
      </c>
      <c r="G48" s="74" t="s">
        <v>408</v>
      </c>
    </row>
    <row r="49" spans="1:7" ht="24" customHeight="1">
      <c r="A49" s="6">
        <v>6</v>
      </c>
      <c r="B49" s="19" t="s">
        <v>48</v>
      </c>
      <c r="C49" s="24" t="s">
        <v>195</v>
      </c>
      <c r="D49" s="25" t="s">
        <v>63</v>
      </c>
      <c r="E49" s="24" t="s">
        <v>64</v>
      </c>
      <c r="F49" s="9" t="s">
        <v>81</v>
      </c>
      <c r="G49" s="21" t="s">
        <v>131</v>
      </c>
    </row>
    <row r="50" spans="1:7" ht="24" customHeight="1">
      <c r="A50" s="6">
        <v>6</v>
      </c>
      <c r="B50" s="19" t="s">
        <v>48</v>
      </c>
      <c r="C50" s="26"/>
      <c r="D50" s="27"/>
      <c r="E50" s="26"/>
      <c r="F50" s="9" t="s">
        <v>196</v>
      </c>
      <c r="G50" s="20" t="s">
        <v>197</v>
      </c>
    </row>
    <row r="51" spans="1:7">
      <c r="A51" s="6">
        <v>6</v>
      </c>
      <c r="B51" s="19" t="s">
        <v>48</v>
      </c>
      <c r="C51" s="26"/>
      <c r="D51" s="27"/>
      <c r="E51" s="8"/>
      <c r="F51" s="14" t="s">
        <v>198</v>
      </c>
      <c r="G51" s="28" t="s">
        <v>199</v>
      </c>
    </row>
    <row r="52" spans="1:7">
      <c r="A52" s="6"/>
      <c r="B52" s="19"/>
      <c r="C52" s="26"/>
      <c r="D52" s="27"/>
      <c r="E52" s="8"/>
      <c r="F52" s="73" t="s">
        <v>409</v>
      </c>
      <c r="G52" s="74" t="s">
        <v>410</v>
      </c>
    </row>
    <row r="53" spans="1:7">
      <c r="A53" s="6">
        <v>6</v>
      </c>
      <c r="B53" s="19" t="s">
        <v>48</v>
      </c>
      <c r="C53" s="26" t="s">
        <v>200</v>
      </c>
      <c r="D53" s="27" t="s">
        <v>65</v>
      </c>
      <c r="E53" s="26" t="s">
        <v>66</v>
      </c>
      <c r="F53" s="14" t="s">
        <v>8</v>
      </c>
      <c r="G53" s="28" t="s">
        <v>141</v>
      </c>
    </row>
    <row r="54" spans="1:7">
      <c r="A54" s="6">
        <v>6</v>
      </c>
      <c r="B54" s="19" t="s">
        <v>48</v>
      </c>
      <c r="C54" s="26"/>
      <c r="D54" s="27"/>
      <c r="E54" s="26"/>
      <c r="F54" s="9" t="s">
        <v>81</v>
      </c>
      <c r="G54" s="21" t="s">
        <v>131</v>
      </c>
    </row>
    <row r="55" spans="1:7">
      <c r="A55" s="6">
        <v>6</v>
      </c>
      <c r="B55" s="19" t="s">
        <v>48</v>
      </c>
      <c r="C55" s="26"/>
      <c r="D55" s="27"/>
      <c r="E55" s="26"/>
      <c r="F55" s="9" t="s">
        <v>25</v>
      </c>
      <c r="G55" s="20" t="s">
        <v>201</v>
      </c>
    </row>
    <row r="56" spans="1:7" ht="42">
      <c r="A56" s="6">
        <v>6</v>
      </c>
      <c r="B56" s="19" t="s">
        <v>48</v>
      </c>
      <c r="C56" s="26"/>
      <c r="D56" s="27"/>
      <c r="E56" s="26"/>
      <c r="F56" s="9" t="s">
        <v>202</v>
      </c>
      <c r="G56" s="20" t="s">
        <v>203</v>
      </c>
    </row>
    <row r="57" spans="1:7">
      <c r="A57" s="6">
        <v>6</v>
      </c>
      <c r="B57" s="19" t="s">
        <v>48</v>
      </c>
      <c r="C57" s="26"/>
      <c r="D57" s="27"/>
      <c r="E57" s="26"/>
      <c r="F57" s="9" t="s">
        <v>204</v>
      </c>
      <c r="G57" s="20" t="s">
        <v>205</v>
      </c>
    </row>
    <row r="58" spans="1:7">
      <c r="A58" s="6">
        <v>6</v>
      </c>
      <c r="B58" s="19" t="s">
        <v>48</v>
      </c>
      <c r="C58" s="26"/>
      <c r="D58" s="27"/>
      <c r="E58" s="26"/>
      <c r="F58" s="9" t="s">
        <v>206</v>
      </c>
      <c r="G58" s="21" t="s">
        <v>207</v>
      </c>
    </row>
    <row r="59" spans="1:7">
      <c r="A59" s="6">
        <v>6</v>
      </c>
      <c r="B59" s="19" t="s">
        <v>48</v>
      </c>
      <c r="C59" s="26"/>
      <c r="D59" s="27"/>
      <c r="E59" s="26"/>
      <c r="F59" s="9" t="s">
        <v>198</v>
      </c>
      <c r="G59" s="20" t="s">
        <v>199</v>
      </c>
    </row>
    <row r="60" spans="1:7" ht="24" customHeight="1">
      <c r="A60" s="6">
        <v>6</v>
      </c>
      <c r="B60" s="19" t="s">
        <v>48</v>
      </c>
      <c r="C60" s="26"/>
      <c r="D60" s="27"/>
      <c r="E60" s="26"/>
      <c r="F60" s="14" t="s">
        <v>193</v>
      </c>
      <c r="G60" s="28" t="s">
        <v>194</v>
      </c>
    </row>
    <row r="61" spans="1:7" ht="24" customHeight="1">
      <c r="A61" s="6"/>
      <c r="B61" s="19"/>
      <c r="C61" s="26"/>
      <c r="D61" s="27"/>
      <c r="E61" s="26"/>
      <c r="F61" s="73" t="s">
        <v>411</v>
      </c>
      <c r="G61" s="74" t="s">
        <v>412</v>
      </c>
    </row>
    <row r="62" spans="1:7">
      <c r="A62" s="6">
        <v>6</v>
      </c>
      <c r="B62" s="19" t="s">
        <v>48</v>
      </c>
      <c r="C62" s="8" t="s">
        <v>208</v>
      </c>
      <c r="D62" s="7" t="s">
        <v>67</v>
      </c>
      <c r="E62" s="8" t="s">
        <v>68</v>
      </c>
      <c r="F62" s="14" t="s">
        <v>81</v>
      </c>
      <c r="G62" s="22" t="s">
        <v>131</v>
      </c>
    </row>
    <row r="63" spans="1:7">
      <c r="A63" s="6">
        <v>6</v>
      </c>
      <c r="B63" s="19" t="s">
        <v>48</v>
      </c>
      <c r="C63" s="8"/>
      <c r="D63" s="7"/>
      <c r="E63" s="8"/>
      <c r="F63" s="9" t="s">
        <v>209</v>
      </c>
      <c r="G63" s="20" t="s">
        <v>210</v>
      </c>
    </row>
    <row r="64" spans="1:7" ht="42">
      <c r="A64" s="6">
        <v>6</v>
      </c>
      <c r="B64" s="19" t="s">
        <v>48</v>
      </c>
      <c r="C64" s="8"/>
      <c r="D64" s="7"/>
      <c r="E64" s="8"/>
      <c r="F64" s="14" t="s">
        <v>211</v>
      </c>
      <c r="G64" s="28" t="s">
        <v>212</v>
      </c>
    </row>
    <row r="65" spans="1:7">
      <c r="A65" s="6">
        <v>6</v>
      </c>
      <c r="B65" s="19" t="s">
        <v>48</v>
      </c>
      <c r="C65" s="8"/>
      <c r="D65" s="7"/>
      <c r="E65" s="8"/>
      <c r="F65" s="9" t="s">
        <v>213</v>
      </c>
      <c r="G65" s="21" t="s">
        <v>214</v>
      </c>
    </row>
    <row r="66" spans="1:7">
      <c r="A66" s="6">
        <v>6</v>
      </c>
      <c r="B66" s="19" t="s">
        <v>48</v>
      </c>
      <c r="C66" s="8"/>
      <c r="D66" s="7"/>
      <c r="E66" s="8"/>
      <c r="F66" s="14" t="s">
        <v>215</v>
      </c>
      <c r="G66" s="28" t="s">
        <v>216</v>
      </c>
    </row>
    <row r="67" spans="1:7">
      <c r="A67" s="6"/>
      <c r="B67" s="19"/>
      <c r="C67" s="8"/>
      <c r="D67" s="7"/>
      <c r="E67" s="8"/>
      <c r="F67" s="73" t="s">
        <v>413</v>
      </c>
      <c r="G67" s="74" t="s">
        <v>414</v>
      </c>
    </row>
    <row r="68" spans="1:7">
      <c r="A68" s="6">
        <v>6</v>
      </c>
      <c r="B68" s="19" t="s">
        <v>48</v>
      </c>
      <c r="C68" s="505" t="s">
        <v>217</v>
      </c>
      <c r="D68" s="27" t="s">
        <v>71</v>
      </c>
      <c r="E68" s="505" t="s">
        <v>218</v>
      </c>
      <c r="F68" s="14" t="s">
        <v>81</v>
      </c>
      <c r="G68" s="22" t="s">
        <v>131</v>
      </c>
    </row>
    <row r="69" spans="1:7">
      <c r="A69" s="6">
        <v>6</v>
      </c>
      <c r="B69" s="19" t="s">
        <v>48</v>
      </c>
      <c r="C69" s="505"/>
      <c r="D69" s="27"/>
      <c r="E69" s="505"/>
      <c r="F69" s="15" t="s">
        <v>8</v>
      </c>
      <c r="G69" s="20" t="s">
        <v>141</v>
      </c>
    </row>
    <row r="70" spans="1:7" ht="48" customHeight="1">
      <c r="A70" s="6">
        <v>6</v>
      </c>
      <c r="B70" s="19" t="s">
        <v>48</v>
      </c>
      <c r="C70" s="8"/>
      <c r="D70" s="27"/>
      <c r="E70" s="8"/>
      <c r="F70" s="14" t="s">
        <v>219</v>
      </c>
      <c r="G70" s="20" t="s">
        <v>220</v>
      </c>
    </row>
    <row r="71" spans="1:7">
      <c r="A71" s="6">
        <v>6</v>
      </c>
      <c r="B71" s="19" t="s">
        <v>48</v>
      </c>
      <c r="C71" s="8"/>
      <c r="D71" s="27"/>
      <c r="E71" s="8"/>
      <c r="F71" s="9" t="s">
        <v>221</v>
      </c>
      <c r="G71" s="20" t="s">
        <v>222</v>
      </c>
    </row>
    <row r="72" spans="1:7">
      <c r="A72" s="6"/>
      <c r="B72" s="19"/>
      <c r="C72" s="8"/>
      <c r="D72" s="27"/>
      <c r="E72" s="8"/>
      <c r="F72" s="73" t="s">
        <v>415</v>
      </c>
      <c r="G72" s="74" t="s">
        <v>416</v>
      </c>
    </row>
    <row r="73" spans="1:7" ht="24" customHeight="1">
      <c r="A73" s="6">
        <v>6</v>
      </c>
      <c r="B73" s="19" t="s">
        <v>48</v>
      </c>
      <c r="C73" s="11" t="s">
        <v>223</v>
      </c>
      <c r="D73" s="25" t="s">
        <v>58</v>
      </c>
      <c r="E73" s="504" t="s">
        <v>224</v>
      </c>
      <c r="F73" s="9" t="s">
        <v>81</v>
      </c>
      <c r="G73" s="21" t="s">
        <v>131</v>
      </c>
    </row>
    <row r="74" spans="1:7" ht="24" customHeight="1">
      <c r="A74" s="6">
        <v>6</v>
      </c>
      <c r="B74" s="19" t="s">
        <v>48</v>
      </c>
      <c r="C74" s="8"/>
      <c r="D74" s="27"/>
      <c r="E74" s="505"/>
      <c r="F74" s="9" t="s">
        <v>225</v>
      </c>
      <c r="G74" s="20" t="s">
        <v>226</v>
      </c>
    </row>
    <row r="75" spans="1:7" ht="24" customHeight="1">
      <c r="A75" s="6">
        <v>6</v>
      </c>
      <c r="B75" s="19" t="s">
        <v>48</v>
      </c>
      <c r="C75" s="8"/>
      <c r="D75" s="27"/>
      <c r="E75" s="8"/>
      <c r="F75" s="14" t="s">
        <v>227</v>
      </c>
      <c r="G75" s="28" t="s">
        <v>228</v>
      </c>
    </row>
    <row r="76" spans="1:7" ht="24" customHeight="1">
      <c r="A76" s="6">
        <v>6</v>
      </c>
      <c r="B76" s="19" t="s">
        <v>48</v>
      </c>
      <c r="C76" s="8"/>
      <c r="D76" s="27"/>
      <c r="E76" s="8"/>
      <c r="F76" s="14" t="s">
        <v>229</v>
      </c>
      <c r="G76" s="28" t="s">
        <v>230</v>
      </c>
    </row>
    <row r="77" spans="1:7" ht="24" customHeight="1">
      <c r="A77" s="6"/>
      <c r="B77" s="19"/>
      <c r="C77" s="8"/>
      <c r="D77" s="27"/>
      <c r="E77" s="8"/>
      <c r="F77" s="73" t="s">
        <v>417</v>
      </c>
      <c r="G77" s="74" t="s">
        <v>418</v>
      </c>
    </row>
    <row r="78" spans="1:7">
      <c r="A78" s="6">
        <v>6</v>
      </c>
      <c r="B78" s="19" t="s">
        <v>48</v>
      </c>
      <c r="C78" s="26" t="s">
        <v>231</v>
      </c>
      <c r="D78" s="27" t="s">
        <v>52</v>
      </c>
      <c r="E78" s="26" t="s">
        <v>53</v>
      </c>
      <c r="F78" s="14" t="s">
        <v>81</v>
      </c>
      <c r="G78" s="22" t="s">
        <v>131</v>
      </c>
    </row>
    <row r="79" spans="1:7">
      <c r="A79" s="6">
        <v>6</v>
      </c>
      <c r="B79" s="19" t="s">
        <v>48</v>
      </c>
      <c r="C79" s="26"/>
      <c r="D79" s="27"/>
      <c r="E79" s="26"/>
      <c r="F79" s="9" t="s">
        <v>232</v>
      </c>
      <c r="G79" s="20" t="s">
        <v>233</v>
      </c>
    </row>
    <row r="80" spans="1:7">
      <c r="A80" s="6"/>
      <c r="B80" s="19"/>
      <c r="C80" s="26"/>
      <c r="D80" s="27"/>
      <c r="E80" s="26"/>
      <c r="F80" s="73" t="s">
        <v>419</v>
      </c>
      <c r="G80" s="74" t="s">
        <v>420</v>
      </c>
    </row>
    <row r="81" spans="1:7">
      <c r="A81" s="6">
        <v>6</v>
      </c>
      <c r="B81" s="19" t="s">
        <v>48</v>
      </c>
      <c r="C81" s="8" t="s">
        <v>234</v>
      </c>
      <c r="D81" s="7" t="s">
        <v>50</v>
      </c>
      <c r="E81" s="8" t="s">
        <v>51</v>
      </c>
      <c r="F81" s="14" t="s">
        <v>81</v>
      </c>
      <c r="G81" s="22" t="s">
        <v>131</v>
      </c>
    </row>
    <row r="82" spans="1:7">
      <c r="A82" s="6">
        <v>6</v>
      </c>
      <c r="B82" s="19" t="s">
        <v>48</v>
      </c>
      <c r="C82" s="8"/>
      <c r="D82" s="7"/>
      <c r="E82" s="8"/>
      <c r="F82" s="9" t="s">
        <v>232</v>
      </c>
      <c r="G82" s="20" t="s">
        <v>233</v>
      </c>
    </row>
    <row r="83" spans="1:7">
      <c r="A83" s="6">
        <v>6</v>
      </c>
      <c r="B83" s="19" t="s">
        <v>48</v>
      </c>
      <c r="C83" s="8"/>
      <c r="D83" s="7"/>
      <c r="E83" s="8"/>
      <c r="F83" s="9" t="s">
        <v>235</v>
      </c>
      <c r="G83" s="20" t="s">
        <v>236</v>
      </c>
    </row>
    <row r="84" spans="1:7" ht="24" customHeight="1">
      <c r="A84" s="6">
        <v>6</v>
      </c>
      <c r="B84" s="19" t="s">
        <v>48</v>
      </c>
      <c r="C84" s="8"/>
      <c r="D84" s="7"/>
      <c r="E84" s="8"/>
      <c r="F84" s="14" t="s">
        <v>237</v>
      </c>
      <c r="G84" s="28" t="s">
        <v>238</v>
      </c>
    </row>
    <row r="85" spans="1:7">
      <c r="A85" s="6">
        <v>6</v>
      </c>
      <c r="B85" s="19" t="s">
        <v>48</v>
      </c>
      <c r="C85" s="8"/>
      <c r="D85" s="7"/>
      <c r="E85" s="8"/>
      <c r="F85" s="14" t="s">
        <v>215</v>
      </c>
      <c r="G85" s="28" t="s">
        <v>216</v>
      </c>
    </row>
    <row r="86" spans="1:7">
      <c r="A86" s="6">
        <v>6</v>
      </c>
      <c r="B86" s="19" t="s">
        <v>48</v>
      </c>
      <c r="F86" s="73" t="s">
        <v>421</v>
      </c>
      <c r="G86" s="74" t="s">
        <v>422</v>
      </c>
    </row>
    <row r="87" spans="1:7">
      <c r="A87" s="6">
        <v>6</v>
      </c>
      <c r="B87" s="19" t="s">
        <v>48</v>
      </c>
      <c r="C87" s="26" t="s">
        <v>239</v>
      </c>
      <c r="D87" s="27" t="s">
        <v>56</v>
      </c>
      <c r="E87" s="26" t="s">
        <v>57</v>
      </c>
      <c r="F87" s="14" t="s">
        <v>81</v>
      </c>
      <c r="G87" s="22" t="s">
        <v>131</v>
      </c>
    </row>
    <row r="88" spans="1:7">
      <c r="A88" s="6">
        <v>6</v>
      </c>
      <c r="B88" s="19" t="s">
        <v>48</v>
      </c>
      <c r="C88" s="26"/>
      <c r="D88" s="27"/>
      <c r="E88" s="26"/>
      <c r="F88" s="9" t="s">
        <v>8</v>
      </c>
      <c r="G88" s="20" t="s">
        <v>141</v>
      </c>
    </row>
    <row r="89" spans="1:7" ht="42">
      <c r="A89" s="6">
        <v>6</v>
      </c>
      <c r="B89" s="19" t="s">
        <v>48</v>
      </c>
      <c r="C89" s="26"/>
      <c r="D89" s="27"/>
      <c r="E89" s="26"/>
      <c r="F89" s="9" t="s">
        <v>240</v>
      </c>
      <c r="G89" s="20" t="s">
        <v>241</v>
      </c>
    </row>
    <row r="90" spans="1:7" ht="24" customHeight="1">
      <c r="A90" s="6">
        <v>6</v>
      </c>
      <c r="B90" s="19" t="s">
        <v>48</v>
      </c>
      <c r="C90" s="26"/>
      <c r="D90" s="27"/>
      <c r="E90" s="26"/>
      <c r="F90" s="9" t="s">
        <v>242</v>
      </c>
      <c r="G90" s="20" t="s">
        <v>243</v>
      </c>
    </row>
    <row r="91" spans="1:7" ht="24" customHeight="1">
      <c r="A91" s="6"/>
      <c r="B91" s="19"/>
      <c r="C91" s="26"/>
      <c r="D91" s="27"/>
      <c r="E91" s="26"/>
      <c r="F91" s="73" t="s">
        <v>423</v>
      </c>
      <c r="G91" s="74" t="s">
        <v>424</v>
      </c>
    </row>
    <row r="92" spans="1:7" ht="24" customHeight="1">
      <c r="A92" s="6">
        <v>6</v>
      </c>
      <c r="B92" s="19" t="s">
        <v>48</v>
      </c>
      <c r="C92" s="24" t="s">
        <v>244</v>
      </c>
      <c r="D92" s="25" t="s">
        <v>69</v>
      </c>
      <c r="E92" s="24" t="s">
        <v>70</v>
      </c>
      <c r="F92" s="9" t="s">
        <v>81</v>
      </c>
      <c r="G92" s="21" t="s">
        <v>131</v>
      </c>
    </row>
    <row r="93" spans="1:7" ht="24" customHeight="1">
      <c r="A93" s="6">
        <v>6</v>
      </c>
      <c r="B93" s="19" t="s">
        <v>48</v>
      </c>
      <c r="C93" s="26"/>
      <c r="D93" s="27"/>
      <c r="E93" s="26"/>
      <c r="F93" s="9" t="s">
        <v>245</v>
      </c>
      <c r="G93" s="20" t="s">
        <v>246</v>
      </c>
    </row>
    <row r="94" spans="1:7">
      <c r="A94" s="6">
        <v>6</v>
      </c>
      <c r="B94" s="19" t="s">
        <v>48</v>
      </c>
      <c r="C94" s="26"/>
      <c r="D94" s="27"/>
      <c r="E94" s="8"/>
      <c r="F94" s="9" t="s">
        <v>215</v>
      </c>
      <c r="G94" s="20" t="s">
        <v>216</v>
      </c>
    </row>
    <row r="95" spans="1:7">
      <c r="A95" s="6">
        <v>6</v>
      </c>
      <c r="B95" s="19" t="s">
        <v>48</v>
      </c>
      <c r="C95" s="26"/>
      <c r="D95" s="27"/>
      <c r="E95" s="8"/>
      <c r="F95" s="14" t="s">
        <v>247</v>
      </c>
      <c r="G95" s="28" t="s">
        <v>248</v>
      </c>
    </row>
    <row r="96" spans="1:7">
      <c r="A96" s="6">
        <v>6</v>
      </c>
      <c r="B96" s="19" t="s">
        <v>48</v>
      </c>
      <c r="C96" s="26"/>
      <c r="D96" s="27"/>
      <c r="E96" s="8"/>
      <c r="F96" s="14" t="s">
        <v>249</v>
      </c>
      <c r="G96" s="22" t="s">
        <v>250</v>
      </c>
    </row>
    <row r="97" spans="1:7">
      <c r="A97" s="6"/>
      <c r="B97" s="19"/>
      <c r="C97" s="26"/>
      <c r="D97" s="27"/>
      <c r="E97" s="8"/>
      <c r="F97" s="73" t="s">
        <v>425</v>
      </c>
      <c r="G97" s="74" t="s">
        <v>426</v>
      </c>
    </row>
    <row r="98" spans="1:7">
      <c r="A98" s="6">
        <v>6</v>
      </c>
      <c r="B98" s="19" t="s">
        <v>48</v>
      </c>
      <c r="C98" s="26" t="s">
        <v>251</v>
      </c>
      <c r="D98" s="27" t="s">
        <v>49</v>
      </c>
      <c r="E98" s="26" t="s">
        <v>252</v>
      </c>
      <c r="F98" s="14" t="s">
        <v>81</v>
      </c>
      <c r="G98" s="22" t="s">
        <v>131</v>
      </c>
    </row>
    <row r="99" spans="1:7">
      <c r="A99" s="6">
        <v>6</v>
      </c>
      <c r="B99" s="19" t="s">
        <v>48</v>
      </c>
      <c r="C99" s="26"/>
      <c r="D99" s="27"/>
      <c r="E99" s="26"/>
      <c r="F99" s="32" t="s">
        <v>253</v>
      </c>
      <c r="G99" s="28" t="s">
        <v>254</v>
      </c>
    </row>
    <row r="100" spans="1:7">
      <c r="A100" s="6">
        <v>6</v>
      </c>
      <c r="B100" s="19" t="s">
        <v>48</v>
      </c>
      <c r="C100" s="26"/>
      <c r="D100" s="27"/>
      <c r="E100" s="26"/>
      <c r="F100" s="33" t="s">
        <v>191</v>
      </c>
      <c r="G100" s="20" t="s">
        <v>192</v>
      </c>
    </row>
    <row r="101" spans="1:7" ht="42">
      <c r="A101" s="6">
        <v>6</v>
      </c>
      <c r="B101" s="19" t="s">
        <v>48</v>
      </c>
      <c r="C101" s="26"/>
      <c r="D101" s="27"/>
      <c r="E101" s="26"/>
      <c r="F101" s="32" t="s">
        <v>255</v>
      </c>
      <c r="G101" s="28" t="s">
        <v>256</v>
      </c>
    </row>
    <row r="102" spans="1:7">
      <c r="A102" s="6"/>
      <c r="B102" s="19"/>
      <c r="C102" s="26"/>
      <c r="D102" s="27"/>
      <c r="E102" s="26"/>
      <c r="F102" s="73" t="s">
        <v>427</v>
      </c>
      <c r="G102" s="74" t="s">
        <v>428</v>
      </c>
    </row>
    <row r="103" spans="1:7">
      <c r="A103" s="6">
        <v>6</v>
      </c>
      <c r="B103" s="19" t="s">
        <v>48</v>
      </c>
      <c r="C103" s="8" t="s">
        <v>257</v>
      </c>
      <c r="D103" s="7" t="s">
        <v>54</v>
      </c>
      <c r="E103" s="8" t="s">
        <v>55</v>
      </c>
      <c r="F103" s="32" t="s">
        <v>8</v>
      </c>
      <c r="G103" s="28" t="s">
        <v>141</v>
      </c>
    </row>
    <row r="104" spans="1:7">
      <c r="A104" s="6">
        <v>6</v>
      </c>
      <c r="B104" s="19" t="s">
        <v>48</v>
      </c>
      <c r="C104" s="8"/>
      <c r="D104" s="7"/>
      <c r="E104" s="8"/>
      <c r="F104" s="14" t="s">
        <v>81</v>
      </c>
      <c r="G104" s="22" t="s">
        <v>131</v>
      </c>
    </row>
    <row r="105" spans="1:7">
      <c r="A105" s="6">
        <v>6</v>
      </c>
      <c r="B105" s="19" t="s">
        <v>48</v>
      </c>
      <c r="C105" s="8"/>
      <c r="D105" s="7"/>
      <c r="E105" s="8"/>
      <c r="F105" s="33" t="s">
        <v>258</v>
      </c>
      <c r="G105" s="20" t="s">
        <v>259</v>
      </c>
    </row>
    <row r="106" spans="1:7">
      <c r="A106" s="6"/>
      <c r="B106" s="19"/>
      <c r="C106" s="8"/>
      <c r="D106" s="7"/>
      <c r="E106" s="8"/>
      <c r="F106" s="73" t="s">
        <v>429</v>
      </c>
      <c r="G106" s="74" t="s">
        <v>430</v>
      </c>
    </row>
    <row r="107" spans="1:7">
      <c r="A107" s="6">
        <v>6</v>
      </c>
      <c r="B107" s="19" t="s">
        <v>48</v>
      </c>
      <c r="C107" s="24" t="s">
        <v>260</v>
      </c>
      <c r="D107" s="25" t="s">
        <v>61</v>
      </c>
      <c r="E107" s="24" t="s">
        <v>62</v>
      </c>
      <c r="F107" s="9" t="s">
        <v>81</v>
      </c>
      <c r="G107" s="21" t="s">
        <v>131</v>
      </c>
    </row>
    <row r="108" spans="1:7" ht="24" customHeight="1">
      <c r="A108" s="6">
        <v>6</v>
      </c>
      <c r="B108" s="19" t="s">
        <v>48</v>
      </c>
      <c r="C108" s="26"/>
      <c r="D108" s="27"/>
      <c r="E108" s="26"/>
      <c r="F108" s="9" t="s">
        <v>261</v>
      </c>
      <c r="G108" s="20" t="s">
        <v>262</v>
      </c>
    </row>
    <row r="109" spans="1:7" ht="24" customHeight="1">
      <c r="A109" s="6"/>
      <c r="B109" s="19"/>
      <c r="C109" s="26"/>
      <c r="D109" s="27"/>
      <c r="E109" s="26"/>
      <c r="F109" s="73" t="s">
        <v>431</v>
      </c>
      <c r="G109" s="74" t="s">
        <v>432</v>
      </c>
    </row>
    <row r="110" spans="1:7">
      <c r="A110" s="6">
        <v>6</v>
      </c>
      <c r="B110" s="19" t="s">
        <v>48</v>
      </c>
      <c r="C110" s="11" t="s">
        <v>263</v>
      </c>
      <c r="D110" s="10" t="s">
        <v>59</v>
      </c>
      <c r="E110" s="11" t="s">
        <v>60</v>
      </c>
      <c r="F110" s="9" t="s">
        <v>81</v>
      </c>
      <c r="G110" s="21" t="s">
        <v>131</v>
      </c>
    </row>
    <row r="111" spans="1:7" ht="24" customHeight="1">
      <c r="A111" s="6">
        <v>6</v>
      </c>
      <c r="B111" s="19" t="s">
        <v>48</v>
      </c>
      <c r="C111" s="8"/>
      <c r="D111" s="7"/>
      <c r="E111" s="8"/>
      <c r="F111" s="9" t="s">
        <v>25</v>
      </c>
      <c r="G111" s="20" t="s">
        <v>201</v>
      </c>
    </row>
    <row r="112" spans="1:7" ht="42">
      <c r="A112" s="6">
        <v>6</v>
      </c>
      <c r="B112" s="19" t="s">
        <v>48</v>
      </c>
      <c r="C112" s="8"/>
      <c r="D112" s="7"/>
      <c r="E112" s="8"/>
      <c r="F112" s="9" t="s">
        <v>202</v>
      </c>
      <c r="G112" s="20" t="s">
        <v>203</v>
      </c>
    </row>
    <row r="113" spans="1:7">
      <c r="A113" s="6">
        <v>6</v>
      </c>
      <c r="B113" s="19" t="s">
        <v>48</v>
      </c>
      <c r="C113" s="8"/>
      <c r="D113" s="7"/>
      <c r="E113" s="8"/>
      <c r="F113" s="14" t="s">
        <v>204</v>
      </c>
      <c r="G113" s="28" t="s">
        <v>205</v>
      </c>
    </row>
    <row r="114" spans="1:7">
      <c r="A114" s="6">
        <v>6</v>
      </c>
      <c r="B114" s="19" t="s">
        <v>48</v>
      </c>
      <c r="C114" s="8"/>
      <c r="D114" s="7"/>
      <c r="E114" s="8"/>
      <c r="F114" s="9" t="s">
        <v>209</v>
      </c>
      <c r="G114" s="20" t="s">
        <v>210</v>
      </c>
    </row>
    <row r="115" spans="1:7">
      <c r="A115" s="6">
        <v>6</v>
      </c>
      <c r="B115" s="19" t="s">
        <v>48</v>
      </c>
      <c r="C115" s="8"/>
      <c r="D115" s="7"/>
      <c r="E115" s="8"/>
      <c r="F115" s="9" t="s">
        <v>213</v>
      </c>
      <c r="G115" s="21" t="s">
        <v>214</v>
      </c>
    </row>
    <row r="116" spans="1:7" ht="48" customHeight="1">
      <c r="A116" s="6">
        <v>6</v>
      </c>
      <c r="B116" s="19" t="s">
        <v>48</v>
      </c>
      <c r="C116" s="8"/>
      <c r="D116" s="7"/>
      <c r="E116" s="8"/>
      <c r="F116" s="14" t="s">
        <v>219</v>
      </c>
      <c r="G116" s="28" t="s">
        <v>220</v>
      </c>
    </row>
    <row r="117" spans="1:7" ht="24" customHeight="1">
      <c r="A117" s="6">
        <v>6</v>
      </c>
      <c r="B117" s="19" t="s">
        <v>48</v>
      </c>
      <c r="C117" s="8"/>
      <c r="D117" s="7"/>
      <c r="E117" s="8"/>
      <c r="F117" s="14" t="s">
        <v>196</v>
      </c>
      <c r="G117" s="28" t="s">
        <v>197</v>
      </c>
    </row>
    <row r="118" spans="1:7">
      <c r="A118" s="6">
        <v>6</v>
      </c>
      <c r="B118" s="19" t="s">
        <v>48</v>
      </c>
      <c r="C118" s="8"/>
      <c r="D118" s="7"/>
      <c r="E118" s="8"/>
      <c r="F118" s="9" t="s">
        <v>253</v>
      </c>
      <c r="G118" s="20" t="s">
        <v>254</v>
      </c>
    </row>
    <row r="119" spans="1:7" ht="24" customHeight="1">
      <c r="A119" s="6">
        <v>6</v>
      </c>
      <c r="B119" s="19" t="s">
        <v>48</v>
      </c>
      <c r="C119" s="8"/>
      <c r="D119" s="7"/>
      <c r="E119" s="8"/>
      <c r="F119" s="9" t="s">
        <v>227</v>
      </c>
      <c r="G119" s="20" t="s">
        <v>228</v>
      </c>
    </row>
    <row r="120" spans="1:7">
      <c r="A120" s="6">
        <v>6</v>
      </c>
      <c r="B120" s="19" t="s">
        <v>48</v>
      </c>
      <c r="C120" s="8"/>
      <c r="D120" s="7"/>
      <c r="E120" s="8"/>
      <c r="F120" s="9" t="s">
        <v>191</v>
      </c>
      <c r="G120" s="20" t="s">
        <v>192</v>
      </c>
    </row>
    <row r="121" spans="1:7">
      <c r="A121" s="6">
        <v>6</v>
      </c>
      <c r="B121" s="19" t="s">
        <v>48</v>
      </c>
      <c r="C121" s="8"/>
      <c r="D121" s="7"/>
      <c r="E121" s="8"/>
      <c r="F121" s="14" t="s">
        <v>206</v>
      </c>
      <c r="G121" s="22" t="s">
        <v>207</v>
      </c>
    </row>
    <row r="122" spans="1:7" ht="42">
      <c r="A122" s="6">
        <v>6</v>
      </c>
      <c r="B122" s="19" t="s">
        <v>48</v>
      </c>
      <c r="C122" s="8"/>
      <c r="D122" s="7"/>
      <c r="E122" s="8"/>
      <c r="F122" s="14" t="s">
        <v>255</v>
      </c>
      <c r="G122" s="28" t="s">
        <v>256</v>
      </c>
    </row>
    <row r="123" spans="1:7">
      <c r="A123" s="6">
        <v>6</v>
      </c>
      <c r="B123" s="19" t="s">
        <v>48</v>
      </c>
      <c r="C123" s="8"/>
      <c r="D123" s="7"/>
      <c r="E123" s="8"/>
      <c r="F123" s="9" t="s">
        <v>198</v>
      </c>
      <c r="G123" s="20" t="s">
        <v>199</v>
      </c>
    </row>
    <row r="124" spans="1:7" ht="24" customHeight="1">
      <c r="A124" s="6">
        <v>6</v>
      </c>
      <c r="B124" s="19" t="s">
        <v>48</v>
      </c>
      <c r="C124" s="8"/>
      <c r="D124" s="7"/>
      <c r="E124" s="8"/>
      <c r="F124" s="9" t="s">
        <v>193</v>
      </c>
      <c r="G124" s="20" t="s">
        <v>194</v>
      </c>
    </row>
    <row r="125" spans="1:7">
      <c r="A125" s="6">
        <v>7</v>
      </c>
      <c r="B125" s="67" t="s">
        <v>72</v>
      </c>
      <c r="C125" s="68" t="s">
        <v>264</v>
      </c>
      <c r="D125" s="69"/>
      <c r="E125" s="68"/>
      <c r="F125" s="69" t="s">
        <v>433</v>
      </c>
      <c r="G125" s="68" t="s">
        <v>434</v>
      </c>
    </row>
    <row r="126" spans="1:7">
      <c r="A126" s="6">
        <v>7</v>
      </c>
      <c r="B126" s="19" t="s">
        <v>72</v>
      </c>
      <c r="C126" s="11" t="s">
        <v>160</v>
      </c>
      <c r="D126" s="10" t="s">
        <v>73</v>
      </c>
      <c r="E126" s="24" t="s">
        <v>74</v>
      </c>
      <c r="F126" s="9" t="s">
        <v>81</v>
      </c>
      <c r="G126" s="21" t="s">
        <v>131</v>
      </c>
    </row>
    <row r="127" spans="1:7" ht="42">
      <c r="A127" s="6">
        <v>7</v>
      </c>
      <c r="B127" s="19" t="s">
        <v>72</v>
      </c>
      <c r="C127" s="8"/>
      <c r="D127" s="7"/>
      <c r="E127" s="26"/>
      <c r="F127" s="9" t="s">
        <v>265</v>
      </c>
      <c r="G127" s="20" t="s">
        <v>266</v>
      </c>
    </row>
    <row r="128" spans="1:7" ht="24" customHeight="1">
      <c r="A128" s="6">
        <v>7</v>
      </c>
      <c r="B128" s="19" t="s">
        <v>72</v>
      </c>
      <c r="C128" s="26"/>
      <c r="D128" s="7"/>
      <c r="E128" s="26"/>
      <c r="F128" s="9" t="s">
        <v>267</v>
      </c>
      <c r="G128" s="21" t="s">
        <v>268</v>
      </c>
    </row>
    <row r="129" spans="1:7">
      <c r="A129" s="6">
        <v>7</v>
      </c>
      <c r="B129" s="19" t="s">
        <v>72</v>
      </c>
      <c r="C129" s="8"/>
      <c r="D129" s="7"/>
      <c r="E129" s="8"/>
      <c r="F129" s="9" t="s">
        <v>269</v>
      </c>
      <c r="G129" s="20" t="s">
        <v>270</v>
      </c>
    </row>
    <row r="130" spans="1:7">
      <c r="A130" s="6">
        <v>7</v>
      </c>
      <c r="B130" s="19" t="s">
        <v>72</v>
      </c>
      <c r="C130" s="8"/>
      <c r="D130" s="7"/>
      <c r="E130" s="8"/>
      <c r="F130" s="9" t="s">
        <v>271</v>
      </c>
      <c r="G130" s="21" t="s">
        <v>272</v>
      </c>
    </row>
    <row r="131" spans="1:7">
      <c r="A131" s="4">
        <v>8</v>
      </c>
      <c r="B131" s="67">
        <v>10000000</v>
      </c>
      <c r="C131" s="68" t="s">
        <v>273</v>
      </c>
      <c r="D131" s="69"/>
      <c r="E131" s="68"/>
      <c r="F131" s="69" t="s">
        <v>435</v>
      </c>
      <c r="G131" s="68" t="s">
        <v>436</v>
      </c>
    </row>
    <row r="132" spans="1:7" ht="42">
      <c r="A132" s="4">
        <v>8</v>
      </c>
      <c r="B132" s="4">
        <v>10000000</v>
      </c>
      <c r="C132" s="11" t="s">
        <v>160</v>
      </c>
      <c r="D132" s="10" t="s">
        <v>77</v>
      </c>
      <c r="E132" s="11" t="s">
        <v>78</v>
      </c>
      <c r="F132" s="9" t="s">
        <v>81</v>
      </c>
      <c r="G132" s="21" t="s">
        <v>131</v>
      </c>
    </row>
    <row r="133" spans="1:7">
      <c r="A133" s="4">
        <v>8</v>
      </c>
      <c r="B133" s="4">
        <v>10000000</v>
      </c>
      <c r="C133" s="8"/>
      <c r="D133" s="7"/>
      <c r="E133" s="8"/>
      <c r="F133" s="9" t="s">
        <v>274</v>
      </c>
      <c r="G133" s="21" t="s">
        <v>275</v>
      </c>
    </row>
    <row r="134" spans="1:7">
      <c r="A134" s="4">
        <v>8</v>
      </c>
      <c r="B134" s="4">
        <v>10000000</v>
      </c>
      <c r="C134" s="8"/>
      <c r="D134" s="7"/>
      <c r="E134" s="8"/>
      <c r="F134" s="14" t="s">
        <v>276</v>
      </c>
      <c r="G134" s="28" t="s">
        <v>277</v>
      </c>
    </row>
    <row r="135" spans="1:7">
      <c r="A135" s="4">
        <v>8</v>
      </c>
      <c r="B135" s="4">
        <v>10000000</v>
      </c>
      <c r="C135" s="26"/>
      <c r="D135" s="27"/>
      <c r="E135" s="26"/>
      <c r="F135" s="9" t="s">
        <v>278</v>
      </c>
      <c r="G135" s="20" t="s">
        <v>279</v>
      </c>
    </row>
    <row r="136" spans="1:7" ht="24" customHeight="1">
      <c r="A136" s="4">
        <v>8</v>
      </c>
      <c r="B136" s="4">
        <v>10000000</v>
      </c>
      <c r="C136" s="26"/>
      <c r="D136" s="27"/>
      <c r="E136" s="26"/>
      <c r="F136" s="9" t="s">
        <v>280</v>
      </c>
      <c r="G136" s="20" t="s">
        <v>281</v>
      </c>
    </row>
    <row r="137" spans="1:7">
      <c r="A137" s="4">
        <v>8</v>
      </c>
      <c r="B137" s="4">
        <v>10000000</v>
      </c>
      <c r="C137" s="26"/>
      <c r="D137" s="27"/>
      <c r="E137" s="26"/>
      <c r="F137" s="9" t="s">
        <v>282</v>
      </c>
      <c r="G137" s="20" t="s">
        <v>283</v>
      </c>
    </row>
    <row r="138" spans="1:7">
      <c r="A138" s="4">
        <v>9</v>
      </c>
      <c r="B138" s="67">
        <v>11000000</v>
      </c>
      <c r="C138" s="68" t="s">
        <v>284</v>
      </c>
      <c r="D138" s="69"/>
      <c r="E138" s="68"/>
      <c r="F138" s="69" t="s">
        <v>437</v>
      </c>
      <c r="G138" s="68" t="s">
        <v>438</v>
      </c>
    </row>
    <row r="139" spans="1:7" ht="42">
      <c r="A139" s="4">
        <v>9</v>
      </c>
      <c r="B139" s="4">
        <v>11000000</v>
      </c>
      <c r="C139" s="11" t="s">
        <v>160</v>
      </c>
      <c r="D139" s="10" t="s">
        <v>79</v>
      </c>
      <c r="E139" s="11" t="s">
        <v>80</v>
      </c>
      <c r="F139" s="9" t="s">
        <v>81</v>
      </c>
      <c r="G139" s="21" t="s">
        <v>131</v>
      </c>
    </row>
    <row r="140" spans="1:7" ht="24" customHeight="1">
      <c r="A140" s="4">
        <v>9</v>
      </c>
      <c r="B140" s="4">
        <v>11000000</v>
      </c>
      <c r="C140" s="8"/>
      <c r="D140" s="7"/>
      <c r="E140" s="26"/>
      <c r="F140" s="9" t="s">
        <v>285</v>
      </c>
      <c r="G140" s="20" t="s">
        <v>286</v>
      </c>
    </row>
    <row r="141" spans="1:7">
      <c r="A141" s="4">
        <v>9</v>
      </c>
      <c r="B141" s="4">
        <v>11000000</v>
      </c>
      <c r="C141" s="8"/>
      <c r="D141" s="7"/>
      <c r="E141" s="8"/>
      <c r="F141" s="14" t="s">
        <v>287</v>
      </c>
      <c r="G141" s="28" t="s">
        <v>288</v>
      </c>
    </row>
    <row r="142" spans="1:7" ht="24" customHeight="1">
      <c r="A142" s="4">
        <v>9</v>
      </c>
      <c r="B142" s="4">
        <v>11000000</v>
      </c>
      <c r="C142" s="8"/>
      <c r="D142" s="7"/>
      <c r="E142" s="8"/>
      <c r="F142" s="14" t="s">
        <v>289</v>
      </c>
      <c r="G142" s="22" t="s">
        <v>290</v>
      </c>
    </row>
    <row r="143" spans="1:7">
      <c r="A143" s="4">
        <v>9</v>
      </c>
      <c r="B143" s="4">
        <v>11000000</v>
      </c>
      <c r="C143" s="35"/>
      <c r="D143" s="27"/>
      <c r="E143" s="26"/>
      <c r="F143" s="9" t="s">
        <v>291</v>
      </c>
      <c r="G143" s="36" t="s">
        <v>292</v>
      </c>
    </row>
    <row r="144" spans="1:7">
      <c r="A144" s="4">
        <v>9</v>
      </c>
      <c r="B144" s="4">
        <v>11000000</v>
      </c>
      <c r="C144" s="35"/>
      <c r="D144" s="27"/>
      <c r="E144" s="26"/>
      <c r="F144" s="9" t="s">
        <v>293</v>
      </c>
      <c r="G144" s="37" t="s">
        <v>294</v>
      </c>
    </row>
    <row r="145" spans="1:7">
      <c r="A145" s="4">
        <v>9</v>
      </c>
      <c r="B145" s="4">
        <v>11000000</v>
      </c>
      <c r="C145" s="35"/>
      <c r="D145" s="27"/>
      <c r="E145" s="26"/>
      <c r="F145" s="38" t="s">
        <v>295</v>
      </c>
      <c r="G145" s="39" t="s">
        <v>296</v>
      </c>
    </row>
    <row r="146" spans="1:7">
      <c r="A146" s="4">
        <v>9</v>
      </c>
      <c r="B146" s="4">
        <v>11000000</v>
      </c>
      <c r="C146" s="26"/>
      <c r="D146" s="27"/>
      <c r="E146" s="26"/>
      <c r="F146" s="14" t="s">
        <v>297</v>
      </c>
      <c r="G146" s="28" t="s">
        <v>298</v>
      </c>
    </row>
    <row r="147" spans="1:7">
      <c r="A147" s="4">
        <v>9</v>
      </c>
      <c r="B147" s="4">
        <v>11000000</v>
      </c>
      <c r="C147" s="26"/>
      <c r="D147" s="27"/>
      <c r="E147" s="26"/>
      <c r="F147" s="14" t="s">
        <v>299</v>
      </c>
      <c r="G147" s="28" t="s">
        <v>300</v>
      </c>
    </row>
    <row r="148" spans="1:7" ht="24" customHeight="1">
      <c r="A148" s="4">
        <v>9</v>
      </c>
      <c r="B148" s="4">
        <v>11000000</v>
      </c>
      <c r="C148" s="8"/>
      <c r="D148" s="7"/>
      <c r="E148" s="8"/>
      <c r="F148" s="14" t="s">
        <v>301</v>
      </c>
      <c r="G148" s="28" t="s">
        <v>302</v>
      </c>
    </row>
    <row r="149" spans="1:7">
      <c r="A149" s="6">
        <v>10</v>
      </c>
      <c r="B149" s="67">
        <v>14000000</v>
      </c>
      <c r="C149" s="68" t="s">
        <v>303</v>
      </c>
      <c r="D149" s="69"/>
      <c r="E149" s="68"/>
      <c r="F149" s="69" t="s">
        <v>439</v>
      </c>
      <c r="G149" s="68" t="s">
        <v>440</v>
      </c>
    </row>
    <row r="150" spans="1:7">
      <c r="A150" s="6">
        <v>10</v>
      </c>
      <c r="B150" s="6">
        <v>14000000</v>
      </c>
      <c r="C150" s="11" t="s">
        <v>160</v>
      </c>
      <c r="D150" s="10" t="s">
        <v>1</v>
      </c>
      <c r="E150" s="11" t="s">
        <v>2</v>
      </c>
      <c r="F150" s="9" t="s">
        <v>81</v>
      </c>
      <c r="G150" s="21" t="s">
        <v>131</v>
      </c>
    </row>
    <row r="151" spans="1:7">
      <c r="A151" s="6">
        <v>10</v>
      </c>
      <c r="B151" s="6">
        <v>14000000</v>
      </c>
      <c r="C151" s="26"/>
      <c r="D151" s="27"/>
      <c r="E151" s="26"/>
      <c r="F151" s="29" t="s">
        <v>89</v>
      </c>
      <c r="G151" s="30" t="s">
        <v>304</v>
      </c>
    </row>
    <row r="152" spans="1:7" ht="72.150000000000006" customHeight="1">
      <c r="A152" s="6">
        <v>10</v>
      </c>
      <c r="B152" s="6">
        <v>14000000</v>
      </c>
      <c r="C152" s="26"/>
      <c r="D152" s="27"/>
      <c r="E152" s="26"/>
      <c r="F152" s="9" t="s">
        <v>305</v>
      </c>
      <c r="G152" s="20" t="s">
        <v>306</v>
      </c>
    </row>
    <row r="153" spans="1:7">
      <c r="A153" s="6">
        <v>10</v>
      </c>
      <c r="B153" s="6">
        <v>14000000</v>
      </c>
      <c r="C153" s="26"/>
      <c r="D153" s="27"/>
      <c r="E153" s="26"/>
      <c r="F153" s="9" t="s">
        <v>307</v>
      </c>
      <c r="G153" s="20" t="s">
        <v>308</v>
      </c>
    </row>
    <row r="154" spans="1:7">
      <c r="A154" s="6">
        <v>10</v>
      </c>
      <c r="B154" s="6">
        <v>14000000</v>
      </c>
      <c r="C154" s="26"/>
      <c r="D154" s="27"/>
      <c r="E154" s="26"/>
      <c r="F154" s="14" t="s">
        <v>309</v>
      </c>
      <c r="G154" s="28" t="s">
        <v>310</v>
      </c>
    </row>
    <row r="155" spans="1:7">
      <c r="A155" s="6">
        <v>10</v>
      </c>
      <c r="B155" s="6">
        <v>14000000</v>
      </c>
      <c r="C155" s="26"/>
      <c r="D155" s="27"/>
      <c r="E155" s="26"/>
      <c r="F155" s="9" t="s">
        <v>1</v>
      </c>
      <c r="G155" s="20" t="s">
        <v>311</v>
      </c>
    </row>
    <row r="156" spans="1:7" ht="24" customHeight="1">
      <c r="A156" s="6">
        <v>10</v>
      </c>
      <c r="B156" s="6">
        <v>14000000</v>
      </c>
      <c r="C156" s="26"/>
      <c r="D156" s="27"/>
      <c r="E156" s="26"/>
      <c r="F156" s="14" t="s">
        <v>312</v>
      </c>
      <c r="G156" s="28" t="s">
        <v>313</v>
      </c>
    </row>
    <row r="157" spans="1:7" ht="24" customHeight="1">
      <c r="A157" s="6">
        <v>10</v>
      </c>
      <c r="B157" s="6">
        <v>14000000</v>
      </c>
      <c r="C157" s="8"/>
      <c r="D157" s="7"/>
      <c r="E157" s="8"/>
      <c r="F157" s="14" t="s">
        <v>10</v>
      </c>
      <c r="G157" s="28" t="s">
        <v>314</v>
      </c>
    </row>
    <row r="158" spans="1:7">
      <c r="A158" s="6">
        <v>10</v>
      </c>
      <c r="B158" s="6">
        <v>14000000</v>
      </c>
      <c r="C158" s="26"/>
      <c r="D158" s="27"/>
      <c r="E158" s="26"/>
      <c r="F158" s="9" t="s">
        <v>315</v>
      </c>
      <c r="G158" s="20" t="s">
        <v>316</v>
      </c>
    </row>
    <row r="159" spans="1:7">
      <c r="A159" s="6">
        <v>10</v>
      </c>
      <c r="B159" s="6">
        <v>14000000</v>
      </c>
      <c r="C159" s="26"/>
      <c r="D159" s="27"/>
      <c r="E159" s="26"/>
      <c r="F159" s="9" t="s">
        <v>92</v>
      </c>
      <c r="G159" s="20" t="s">
        <v>317</v>
      </c>
    </row>
    <row r="160" spans="1:7">
      <c r="A160" s="4">
        <v>11</v>
      </c>
      <c r="B160" s="67">
        <v>15000000</v>
      </c>
      <c r="C160" s="68" t="s">
        <v>318</v>
      </c>
      <c r="D160" s="69"/>
      <c r="E160" s="68"/>
      <c r="F160" s="69" t="s">
        <v>441</v>
      </c>
      <c r="G160" s="68" t="s">
        <v>442</v>
      </c>
    </row>
    <row r="161" spans="1:7" ht="24" customHeight="1">
      <c r="A161" s="4">
        <v>11</v>
      </c>
      <c r="B161" s="4">
        <v>15000000</v>
      </c>
      <c r="C161" s="24" t="s">
        <v>160</v>
      </c>
      <c r="D161" s="25" t="s">
        <v>82</v>
      </c>
      <c r="E161" s="504" t="s">
        <v>83</v>
      </c>
      <c r="F161" s="9" t="s">
        <v>81</v>
      </c>
      <c r="G161" s="21" t="s">
        <v>131</v>
      </c>
    </row>
    <row r="162" spans="1:7">
      <c r="A162" s="4">
        <v>11</v>
      </c>
      <c r="B162" s="4">
        <v>15000000</v>
      </c>
      <c r="C162" s="26"/>
      <c r="D162" s="27"/>
      <c r="E162" s="505"/>
      <c r="F162" s="14" t="s">
        <v>319</v>
      </c>
      <c r="G162" s="28" t="s">
        <v>320</v>
      </c>
    </row>
    <row r="163" spans="1:7">
      <c r="A163" s="4">
        <v>11</v>
      </c>
      <c r="B163" s="4">
        <v>15000000</v>
      </c>
      <c r="C163" s="26"/>
      <c r="D163" s="27"/>
      <c r="E163" s="26"/>
      <c r="F163" s="9" t="s">
        <v>321</v>
      </c>
      <c r="G163" s="20" t="s">
        <v>107</v>
      </c>
    </row>
    <row r="164" spans="1:7">
      <c r="A164" s="4">
        <v>11</v>
      </c>
      <c r="B164" s="4">
        <v>15000000</v>
      </c>
      <c r="C164" s="26"/>
      <c r="D164" s="27"/>
      <c r="E164" s="26"/>
      <c r="F164" s="9" t="s">
        <v>322</v>
      </c>
      <c r="G164" s="20" t="s">
        <v>323</v>
      </c>
    </row>
    <row r="165" spans="1:7">
      <c r="A165" s="4">
        <v>11</v>
      </c>
      <c r="B165" s="4">
        <v>15000000</v>
      </c>
      <c r="C165" s="8"/>
      <c r="D165" s="7"/>
      <c r="E165" s="8"/>
      <c r="F165" s="9" t="s">
        <v>324</v>
      </c>
      <c r="G165" s="20" t="s">
        <v>325</v>
      </c>
    </row>
    <row r="166" spans="1:7">
      <c r="A166" s="4">
        <v>12</v>
      </c>
      <c r="B166" s="67">
        <v>17000000</v>
      </c>
      <c r="C166" s="68" t="s">
        <v>326</v>
      </c>
      <c r="D166" s="69"/>
      <c r="E166" s="68"/>
      <c r="F166" s="69" t="s">
        <v>443</v>
      </c>
      <c r="G166" s="68" t="s">
        <v>444</v>
      </c>
    </row>
    <row r="167" spans="1:7" ht="42">
      <c r="A167" s="4">
        <v>12</v>
      </c>
      <c r="B167" s="4">
        <v>17000000</v>
      </c>
      <c r="C167" s="11" t="s">
        <v>160</v>
      </c>
      <c r="D167" s="10" t="s">
        <v>77</v>
      </c>
      <c r="E167" s="30" t="s">
        <v>327</v>
      </c>
      <c r="F167" s="9" t="s">
        <v>81</v>
      </c>
      <c r="G167" s="21" t="s">
        <v>131</v>
      </c>
    </row>
    <row r="168" spans="1:7" ht="24" customHeight="1">
      <c r="A168" s="4">
        <v>12</v>
      </c>
      <c r="B168" s="4">
        <v>17000000</v>
      </c>
      <c r="C168" s="13"/>
      <c r="D168" s="40" t="s">
        <v>84</v>
      </c>
      <c r="E168" s="41" t="s">
        <v>85</v>
      </c>
      <c r="F168" s="34" t="s">
        <v>328</v>
      </c>
      <c r="G168" s="42" t="s">
        <v>329</v>
      </c>
    </row>
    <row r="169" spans="1:7" ht="72.150000000000006" customHeight="1">
      <c r="A169" s="4">
        <v>12</v>
      </c>
      <c r="B169" s="4">
        <v>17000000</v>
      </c>
      <c r="C169" s="26"/>
      <c r="D169" s="27"/>
      <c r="E169" s="26"/>
      <c r="F169" s="9" t="s">
        <v>305</v>
      </c>
      <c r="G169" s="20" t="s">
        <v>306</v>
      </c>
    </row>
    <row r="170" spans="1:7">
      <c r="A170" s="4">
        <v>12</v>
      </c>
      <c r="B170" s="4">
        <v>17000000</v>
      </c>
      <c r="C170" s="26"/>
      <c r="D170" s="27"/>
      <c r="E170" s="26"/>
      <c r="F170" s="9" t="s">
        <v>330</v>
      </c>
      <c r="G170" s="20" t="s">
        <v>331</v>
      </c>
    </row>
    <row r="171" spans="1:7">
      <c r="A171" s="4">
        <v>13</v>
      </c>
      <c r="B171" s="67">
        <v>19000000</v>
      </c>
      <c r="C171" s="68" t="s">
        <v>332</v>
      </c>
      <c r="D171" s="69"/>
      <c r="E171" s="68"/>
      <c r="F171" s="69" t="s">
        <v>445</v>
      </c>
      <c r="G171" s="68" t="s">
        <v>446</v>
      </c>
    </row>
    <row r="172" spans="1:7" ht="42">
      <c r="A172" s="4">
        <v>13</v>
      </c>
      <c r="B172" s="4">
        <v>19000000</v>
      </c>
      <c r="C172" s="11" t="s">
        <v>160</v>
      </c>
      <c r="D172" s="10" t="s">
        <v>86</v>
      </c>
      <c r="E172" s="11" t="s">
        <v>87</v>
      </c>
      <c r="F172" s="9" t="s">
        <v>81</v>
      </c>
      <c r="G172" s="21" t="s">
        <v>131</v>
      </c>
    </row>
    <row r="173" spans="1:7">
      <c r="A173" s="4">
        <v>13</v>
      </c>
      <c r="B173" s="4">
        <v>19000000</v>
      </c>
      <c r="C173" s="26"/>
      <c r="D173" s="27"/>
      <c r="E173" s="8"/>
      <c r="F173" s="9" t="s">
        <v>82</v>
      </c>
      <c r="G173" s="20" t="s">
        <v>333</v>
      </c>
    </row>
    <row r="174" spans="1:7">
      <c r="A174" s="4">
        <v>13</v>
      </c>
      <c r="B174" s="4">
        <v>19000000</v>
      </c>
      <c r="C174" s="26"/>
      <c r="D174" s="27"/>
      <c r="E174" s="26"/>
      <c r="F174" s="9" t="s">
        <v>334</v>
      </c>
      <c r="G174" s="20" t="s">
        <v>335</v>
      </c>
    </row>
    <row r="175" spans="1:7">
      <c r="A175" s="4">
        <v>13</v>
      </c>
      <c r="B175" s="4">
        <v>19000000</v>
      </c>
      <c r="C175" s="26"/>
      <c r="D175" s="27"/>
      <c r="E175" s="26"/>
      <c r="F175" s="9" t="s">
        <v>336</v>
      </c>
      <c r="G175" s="20" t="s">
        <v>337</v>
      </c>
    </row>
    <row r="176" spans="1:7">
      <c r="A176" s="4">
        <v>14</v>
      </c>
      <c r="B176" s="67">
        <v>20000000</v>
      </c>
      <c r="C176" s="68" t="s">
        <v>338</v>
      </c>
      <c r="D176" s="69"/>
      <c r="E176" s="68"/>
      <c r="F176" s="69" t="s">
        <v>447</v>
      </c>
      <c r="G176" s="68" t="s">
        <v>448</v>
      </c>
    </row>
    <row r="177" spans="1:7">
      <c r="A177" s="4">
        <v>14</v>
      </c>
      <c r="B177" s="4">
        <v>20000000</v>
      </c>
      <c r="C177" s="11" t="s">
        <v>160</v>
      </c>
      <c r="D177" s="10" t="s">
        <v>1</v>
      </c>
      <c r="E177" s="11" t="s">
        <v>2</v>
      </c>
      <c r="F177" s="9" t="s">
        <v>81</v>
      </c>
      <c r="G177" s="21" t="s">
        <v>131</v>
      </c>
    </row>
    <row r="178" spans="1:7">
      <c r="A178" s="4">
        <v>14</v>
      </c>
      <c r="B178" s="4">
        <v>20000000</v>
      </c>
      <c r="C178" s="26"/>
      <c r="D178" s="27"/>
      <c r="E178" s="26"/>
      <c r="F178" s="9" t="s">
        <v>339</v>
      </c>
      <c r="G178" s="20" t="s">
        <v>340</v>
      </c>
    </row>
    <row r="179" spans="1:7">
      <c r="A179" s="6">
        <v>15</v>
      </c>
      <c r="B179" s="67">
        <v>21000000</v>
      </c>
      <c r="C179" s="68" t="s">
        <v>341</v>
      </c>
      <c r="D179" s="69"/>
      <c r="E179" s="68"/>
      <c r="F179" s="69" t="s">
        <v>449</v>
      </c>
      <c r="G179" s="68" t="s">
        <v>450</v>
      </c>
    </row>
    <row r="180" spans="1:7">
      <c r="A180" s="6">
        <v>15</v>
      </c>
      <c r="B180" s="6">
        <v>21000000</v>
      </c>
      <c r="C180" s="11" t="s">
        <v>160</v>
      </c>
      <c r="D180" s="10" t="s">
        <v>1</v>
      </c>
      <c r="E180" s="11" t="s">
        <v>2</v>
      </c>
      <c r="F180" s="9" t="s">
        <v>81</v>
      </c>
      <c r="G180" s="21" t="s">
        <v>131</v>
      </c>
    </row>
    <row r="181" spans="1:7">
      <c r="A181" s="6">
        <v>15</v>
      </c>
      <c r="B181" s="6">
        <v>21000000</v>
      </c>
      <c r="C181" s="26"/>
      <c r="D181" s="27"/>
      <c r="E181" s="26"/>
      <c r="F181" s="9" t="s">
        <v>342</v>
      </c>
      <c r="G181" s="21" t="s">
        <v>343</v>
      </c>
    </row>
    <row r="182" spans="1:7">
      <c r="A182" s="6">
        <v>15</v>
      </c>
      <c r="B182" s="6">
        <v>21000000</v>
      </c>
      <c r="C182" s="26"/>
      <c r="D182" s="27"/>
      <c r="E182" s="26"/>
      <c r="F182" s="9" t="s">
        <v>319</v>
      </c>
      <c r="G182" s="20" t="s">
        <v>320</v>
      </c>
    </row>
    <row r="183" spans="1:7">
      <c r="A183" s="4">
        <v>16</v>
      </c>
      <c r="B183" s="67">
        <v>22000000</v>
      </c>
      <c r="C183" s="68" t="s">
        <v>344</v>
      </c>
      <c r="D183" s="69"/>
      <c r="E183" s="68"/>
      <c r="F183" s="69" t="s">
        <v>451</v>
      </c>
      <c r="G183" s="68" t="s">
        <v>452</v>
      </c>
    </row>
    <row r="184" spans="1:7" ht="42">
      <c r="A184" s="4">
        <v>16</v>
      </c>
      <c r="B184" s="4">
        <v>22000000</v>
      </c>
      <c r="C184" s="11" t="s">
        <v>160</v>
      </c>
      <c r="D184" s="10" t="s">
        <v>82</v>
      </c>
      <c r="E184" s="11" t="s">
        <v>83</v>
      </c>
      <c r="F184" s="9" t="s">
        <v>81</v>
      </c>
      <c r="G184" s="21" t="s">
        <v>131</v>
      </c>
    </row>
    <row r="185" spans="1:7">
      <c r="A185" s="4">
        <v>16</v>
      </c>
      <c r="B185" s="4">
        <v>22000000</v>
      </c>
      <c r="C185" s="26"/>
      <c r="D185" s="27"/>
      <c r="E185" s="26"/>
      <c r="F185" s="9" t="s">
        <v>345</v>
      </c>
      <c r="G185" s="20" t="s">
        <v>346</v>
      </c>
    </row>
    <row r="186" spans="1:7">
      <c r="A186" s="4">
        <v>16</v>
      </c>
      <c r="B186" s="4">
        <v>22000000</v>
      </c>
      <c r="C186" s="26"/>
      <c r="D186" s="27"/>
      <c r="E186" s="8"/>
      <c r="F186" s="9" t="s">
        <v>86</v>
      </c>
      <c r="G186" s="20" t="s">
        <v>347</v>
      </c>
    </row>
    <row r="187" spans="1:7">
      <c r="A187" s="4">
        <v>16</v>
      </c>
      <c r="B187" s="4">
        <v>22000000</v>
      </c>
      <c r="C187" s="26"/>
      <c r="D187" s="27"/>
      <c r="E187" s="8"/>
      <c r="F187" s="9" t="s">
        <v>348</v>
      </c>
      <c r="G187" s="20" t="s">
        <v>349</v>
      </c>
    </row>
    <row r="188" spans="1:7" ht="48.15" customHeight="1">
      <c r="A188" s="4">
        <v>16</v>
      </c>
      <c r="B188" s="4">
        <v>22000000</v>
      </c>
      <c r="C188" s="26"/>
      <c r="D188" s="27"/>
      <c r="E188" s="8"/>
      <c r="F188" s="9" t="s">
        <v>350</v>
      </c>
      <c r="G188" s="20" t="s">
        <v>351</v>
      </c>
    </row>
    <row r="189" spans="1:7" ht="42">
      <c r="A189" s="4">
        <v>16</v>
      </c>
      <c r="B189" s="4">
        <v>22000000</v>
      </c>
      <c r="C189" s="26"/>
      <c r="D189" s="27"/>
      <c r="E189" s="26"/>
      <c r="F189" s="9" t="s">
        <v>352</v>
      </c>
      <c r="G189" s="43" t="s">
        <v>353</v>
      </c>
    </row>
    <row r="190" spans="1:7">
      <c r="A190" s="4">
        <v>16</v>
      </c>
      <c r="B190" s="4">
        <v>22000000</v>
      </c>
      <c r="C190" s="26"/>
      <c r="D190" s="27"/>
      <c r="E190" s="26"/>
      <c r="F190" s="9" t="s">
        <v>354</v>
      </c>
      <c r="G190" s="20" t="s">
        <v>355</v>
      </c>
    </row>
    <row r="191" spans="1:7">
      <c r="A191" s="4">
        <v>16</v>
      </c>
      <c r="B191" s="4">
        <v>22000000</v>
      </c>
      <c r="C191" s="26"/>
      <c r="D191" s="27"/>
      <c r="E191" s="8"/>
      <c r="F191" s="9" t="s">
        <v>356</v>
      </c>
      <c r="G191" s="20" t="s">
        <v>357</v>
      </c>
    </row>
    <row r="192" spans="1:7">
      <c r="A192" s="4">
        <v>16</v>
      </c>
      <c r="B192" s="4">
        <v>22000000</v>
      </c>
      <c r="C192" s="26"/>
      <c r="D192" s="27"/>
      <c r="E192" s="8"/>
      <c r="F192" s="14" t="s">
        <v>358</v>
      </c>
      <c r="G192" s="28" t="s">
        <v>359</v>
      </c>
    </row>
    <row r="193" spans="1:7" ht="42">
      <c r="A193" s="4">
        <v>16</v>
      </c>
      <c r="B193" s="4">
        <v>22000000</v>
      </c>
      <c r="C193" s="26"/>
      <c r="D193" s="27"/>
      <c r="E193" s="26"/>
      <c r="F193" s="9" t="s">
        <v>360</v>
      </c>
      <c r="G193" s="20" t="s">
        <v>361</v>
      </c>
    </row>
    <row r="194" spans="1:7">
      <c r="A194" s="4">
        <v>16</v>
      </c>
      <c r="B194" s="4">
        <v>22000000</v>
      </c>
      <c r="C194" s="26"/>
      <c r="D194" s="27"/>
      <c r="E194" s="26"/>
      <c r="F194" s="9" t="s">
        <v>289</v>
      </c>
      <c r="G194" s="21" t="s">
        <v>290</v>
      </c>
    </row>
    <row r="195" spans="1:7">
      <c r="A195" s="4">
        <v>17</v>
      </c>
      <c r="B195" s="67">
        <v>23000000</v>
      </c>
      <c r="C195" s="68" t="s">
        <v>362</v>
      </c>
      <c r="D195" s="69"/>
      <c r="E195" s="68"/>
      <c r="F195" s="69" t="s">
        <v>453</v>
      </c>
      <c r="G195" s="68" t="s">
        <v>454</v>
      </c>
    </row>
    <row r="196" spans="1:7" ht="42">
      <c r="A196" s="4">
        <v>17</v>
      </c>
      <c r="B196" s="4">
        <v>23000000</v>
      </c>
      <c r="C196" s="11" t="s">
        <v>160</v>
      </c>
      <c r="D196" s="10" t="s">
        <v>86</v>
      </c>
      <c r="E196" s="11" t="s">
        <v>87</v>
      </c>
      <c r="F196" s="9" t="s">
        <v>81</v>
      </c>
      <c r="G196" s="21" t="s">
        <v>131</v>
      </c>
    </row>
    <row r="197" spans="1:7" ht="24" customHeight="1">
      <c r="A197" s="4">
        <v>17</v>
      </c>
      <c r="B197" s="4">
        <v>23000000</v>
      </c>
      <c r="C197" s="26"/>
      <c r="D197" s="27"/>
      <c r="E197" s="8"/>
      <c r="F197" s="9" t="s">
        <v>363</v>
      </c>
      <c r="G197" s="20" t="s">
        <v>364</v>
      </c>
    </row>
    <row r="198" spans="1:7" ht="24" customHeight="1">
      <c r="A198" s="4">
        <v>17</v>
      </c>
      <c r="B198" s="4">
        <v>23000000</v>
      </c>
      <c r="C198" s="26"/>
      <c r="D198" s="27"/>
      <c r="E198" s="8"/>
      <c r="F198" s="9" t="s">
        <v>365</v>
      </c>
      <c r="G198" s="20" t="s">
        <v>366</v>
      </c>
    </row>
    <row r="199" spans="1:7" ht="42">
      <c r="A199" s="4">
        <v>17</v>
      </c>
      <c r="B199" s="4">
        <v>23000000</v>
      </c>
      <c r="C199" s="26"/>
      <c r="D199" s="27"/>
      <c r="E199" s="8"/>
      <c r="F199" s="14" t="s">
        <v>367</v>
      </c>
      <c r="G199" s="28" t="s">
        <v>368</v>
      </c>
    </row>
    <row r="200" spans="1:7">
      <c r="A200" s="4">
        <v>17</v>
      </c>
      <c r="B200" s="4">
        <v>23000000</v>
      </c>
      <c r="C200" s="26"/>
      <c r="D200" s="27"/>
      <c r="E200" s="26"/>
      <c r="F200" s="9" t="s">
        <v>369</v>
      </c>
      <c r="G200" s="20" t="s">
        <v>370</v>
      </c>
    </row>
    <row r="201" spans="1:7">
      <c r="A201" s="4">
        <v>17</v>
      </c>
      <c r="B201" s="4">
        <v>23000000</v>
      </c>
      <c r="C201" s="26"/>
      <c r="D201" s="27"/>
      <c r="E201" s="26"/>
      <c r="F201" s="14" t="s">
        <v>371</v>
      </c>
      <c r="G201" s="22" t="s">
        <v>372</v>
      </c>
    </row>
    <row r="202" spans="1:7">
      <c r="A202" s="4">
        <v>17</v>
      </c>
      <c r="B202" s="4">
        <v>23000000</v>
      </c>
      <c r="C202" s="26"/>
      <c r="D202" s="27"/>
      <c r="E202" s="26"/>
      <c r="F202" s="9" t="s">
        <v>373</v>
      </c>
      <c r="G202" s="20" t="s">
        <v>374</v>
      </c>
    </row>
    <row r="203" spans="1:7">
      <c r="A203" s="4">
        <v>17</v>
      </c>
      <c r="B203" s="4">
        <v>23000000</v>
      </c>
      <c r="C203" s="26"/>
      <c r="D203" s="27"/>
      <c r="E203" s="26"/>
      <c r="F203" s="9" t="s">
        <v>76</v>
      </c>
      <c r="G203" s="20" t="s">
        <v>375</v>
      </c>
    </row>
    <row r="204" spans="1:7">
      <c r="A204" s="4">
        <v>17</v>
      </c>
      <c r="B204" s="4">
        <v>23000000</v>
      </c>
      <c r="C204" s="8"/>
      <c r="D204" s="7"/>
      <c r="E204" s="8"/>
      <c r="F204" s="9" t="s">
        <v>77</v>
      </c>
      <c r="G204" s="20" t="s">
        <v>376</v>
      </c>
    </row>
    <row r="205" spans="1:7">
      <c r="A205" s="4">
        <v>17</v>
      </c>
      <c r="B205" s="4">
        <v>23000000</v>
      </c>
      <c r="C205" s="8"/>
      <c r="D205" s="7"/>
      <c r="E205" s="8"/>
      <c r="F205" s="14" t="s">
        <v>377</v>
      </c>
      <c r="G205" s="28" t="s">
        <v>378</v>
      </c>
    </row>
    <row r="206" spans="1:7" ht="24" customHeight="1">
      <c r="A206" s="4">
        <v>17</v>
      </c>
      <c r="B206" s="4">
        <v>23000000</v>
      </c>
      <c r="C206" s="8"/>
      <c r="D206" s="7"/>
      <c r="E206" s="8"/>
      <c r="F206" s="14" t="s">
        <v>73</v>
      </c>
      <c r="G206" s="28" t="s">
        <v>379</v>
      </c>
    </row>
    <row r="207" spans="1:7">
      <c r="A207" s="4">
        <v>17</v>
      </c>
      <c r="B207" s="4">
        <v>23000000</v>
      </c>
      <c r="C207" s="8"/>
      <c r="D207" s="7"/>
      <c r="E207" s="8"/>
      <c r="F207" s="9" t="s">
        <v>75</v>
      </c>
      <c r="G207" s="20" t="s">
        <v>380</v>
      </c>
    </row>
    <row r="208" spans="1:7">
      <c r="A208" s="6">
        <v>18</v>
      </c>
      <c r="B208" s="67">
        <v>24000000</v>
      </c>
      <c r="C208" s="68" t="s">
        <v>381</v>
      </c>
      <c r="D208" s="69"/>
      <c r="E208" s="68"/>
      <c r="F208" s="69" t="s">
        <v>455</v>
      </c>
      <c r="G208" s="68" t="s">
        <v>456</v>
      </c>
    </row>
    <row r="209" spans="1:7" ht="42">
      <c r="A209" s="6">
        <v>18</v>
      </c>
      <c r="B209" s="6">
        <v>24000000</v>
      </c>
      <c r="C209" s="11" t="s">
        <v>160</v>
      </c>
      <c r="D209" s="10" t="s">
        <v>86</v>
      </c>
      <c r="E209" s="11" t="s">
        <v>87</v>
      </c>
      <c r="F209" s="9" t="s">
        <v>81</v>
      </c>
      <c r="G209" s="20" t="s">
        <v>131</v>
      </c>
    </row>
    <row r="210" spans="1:7">
      <c r="A210" s="6">
        <v>18</v>
      </c>
      <c r="B210" s="6">
        <v>24000000</v>
      </c>
      <c r="C210" s="26"/>
      <c r="D210" s="27"/>
      <c r="E210" s="26"/>
      <c r="F210" s="9" t="s">
        <v>382</v>
      </c>
      <c r="G210" s="20" t="s">
        <v>383</v>
      </c>
    </row>
    <row r="211" spans="1:7">
      <c r="A211" s="6">
        <v>18</v>
      </c>
      <c r="B211" s="6">
        <v>24000000</v>
      </c>
      <c r="C211" s="26"/>
      <c r="D211" s="27"/>
      <c r="E211" s="26"/>
      <c r="F211" s="9" t="s">
        <v>384</v>
      </c>
      <c r="G211" s="20" t="s">
        <v>385</v>
      </c>
    </row>
    <row r="212" spans="1:7">
      <c r="A212" s="6">
        <v>18</v>
      </c>
      <c r="B212" s="6">
        <v>24000000</v>
      </c>
      <c r="C212" s="26"/>
      <c r="D212" s="27"/>
      <c r="E212" s="26"/>
      <c r="F212" s="9" t="s">
        <v>386</v>
      </c>
      <c r="G212" s="20" t="s">
        <v>387</v>
      </c>
    </row>
    <row r="213" spans="1:7">
      <c r="A213" s="6">
        <v>18</v>
      </c>
      <c r="B213" s="6">
        <v>24000000</v>
      </c>
      <c r="C213" s="26"/>
      <c r="D213" s="27"/>
      <c r="E213" s="26"/>
      <c r="F213" s="14" t="s">
        <v>388</v>
      </c>
      <c r="G213" s="22" t="s">
        <v>389</v>
      </c>
    </row>
    <row r="214" spans="1:7">
      <c r="A214" s="6">
        <v>18</v>
      </c>
      <c r="B214" s="6">
        <v>24000000</v>
      </c>
      <c r="C214" s="26"/>
      <c r="D214" s="27"/>
      <c r="E214" s="26"/>
      <c r="F214" s="9" t="s">
        <v>390</v>
      </c>
      <c r="G214" s="21" t="s">
        <v>391</v>
      </c>
    </row>
    <row r="215" spans="1:7">
      <c r="A215" s="6">
        <v>18</v>
      </c>
      <c r="B215" s="6">
        <v>24000000</v>
      </c>
      <c r="C215" s="26"/>
      <c r="D215" s="27"/>
      <c r="E215" s="26"/>
      <c r="F215" s="9" t="s">
        <v>392</v>
      </c>
      <c r="G215" s="20" t="s">
        <v>393</v>
      </c>
    </row>
    <row r="216" spans="1:7">
      <c r="A216" s="6">
        <v>19</v>
      </c>
      <c r="B216" s="67">
        <v>25000000</v>
      </c>
      <c r="C216" s="68" t="s">
        <v>394</v>
      </c>
      <c r="D216" s="69"/>
      <c r="E216" s="68"/>
      <c r="F216" s="69" t="s">
        <v>457</v>
      </c>
      <c r="G216" s="68" t="s">
        <v>458</v>
      </c>
    </row>
    <row r="217" spans="1:7" ht="42">
      <c r="A217" s="6">
        <v>19</v>
      </c>
      <c r="B217" s="6">
        <v>25000000</v>
      </c>
      <c r="C217" s="11" t="s">
        <v>160</v>
      </c>
      <c r="D217" s="10" t="s">
        <v>77</v>
      </c>
      <c r="E217" s="11" t="s">
        <v>78</v>
      </c>
      <c r="F217" s="9" t="s">
        <v>81</v>
      </c>
      <c r="G217" s="20" t="s">
        <v>131</v>
      </c>
    </row>
    <row r="218" spans="1:7">
      <c r="A218" s="6">
        <v>19</v>
      </c>
      <c r="B218" s="6">
        <v>25000000</v>
      </c>
      <c r="C218" s="26"/>
      <c r="D218" s="27"/>
      <c r="E218" s="26"/>
      <c r="F218" s="9" t="s">
        <v>79</v>
      </c>
      <c r="G218" s="20" t="s">
        <v>395</v>
      </c>
    </row>
    <row r="219" spans="1:7">
      <c r="A219" s="6">
        <v>19</v>
      </c>
      <c r="B219" s="6">
        <v>25000000</v>
      </c>
      <c r="C219" s="8"/>
      <c r="D219" s="7"/>
      <c r="E219" s="8"/>
      <c r="F219" s="9" t="s">
        <v>396</v>
      </c>
      <c r="G219" s="20" t="s">
        <v>397</v>
      </c>
    </row>
    <row r="220" spans="1:7">
      <c r="A220" s="6">
        <v>19</v>
      </c>
      <c r="B220" s="6">
        <v>25000000</v>
      </c>
      <c r="C220" s="8"/>
      <c r="D220" s="7"/>
      <c r="E220" s="8"/>
      <c r="F220" s="9" t="s">
        <v>398</v>
      </c>
      <c r="G220" s="20" t="s">
        <v>399</v>
      </c>
    </row>
    <row r="221" spans="1:7">
      <c r="A221" s="6">
        <v>19</v>
      </c>
      <c r="B221" s="6">
        <v>25000000</v>
      </c>
      <c r="C221" s="8"/>
      <c r="D221" s="7"/>
      <c r="E221" s="8"/>
      <c r="F221" s="14" t="s">
        <v>282</v>
      </c>
      <c r="G221" s="28" t="s">
        <v>283</v>
      </c>
    </row>
    <row r="222" spans="1:7">
      <c r="A222" s="44"/>
      <c r="B222" s="67">
        <v>81000000</v>
      </c>
      <c r="C222" s="68" t="s">
        <v>400</v>
      </c>
      <c r="D222" s="69">
        <v>101002</v>
      </c>
      <c r="E222" s="68" t="s">
        <v>90</v>
      </c>
      <c r="F222" s="69"/>
      <c r="G222" s="68"/>
    </row>
  </sheetData>
  <autoFilter ref="A1:G222" xr:uid="{00000000-0009-0000-0000-000008000000}"/>
  <mergeCells count="5">
    <mergeCell ref="E45:E46"/>
    <mergeCell ref="C68:C69"/>
    <mergeCell ref="E68:E69"/>
    <mergeCell ref="E73:E74"/>
    <mergeCell ref="E161:E162"/>
  </mergeCells>
  <pageMargins left="0.28740157500000002" right="9.0551180999999994E-2" top="0.39370078740157499" bottom="0.39370078740157499" header="0" footer="0"/>
  <pageSetup paperSize="9" scale="65" orientation="portrait" r:id="rId1"/>
  <headerFooter>
    <oddHeader>&amp;Rหน้าที่ &amp;P /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61</vt:i4>
      </vt:variant>
    </vt:vector>
  </HeadingPairs>
  <TitlesOfParts>
    <vt:vector size="70" baseType="lpstr">
      <vt:lpstr>คำนำ</vt:lpstr>
      <vt:lpstr>โครงสร้าง</vt:lpstr>
      <vt:lpstr>สังเขป</vt:lpstr>
      <vt:lpstr>งบประมาณรายจ่ายประจำปี</vt:lpstr>
      <vt:lpstr>ตัวชี้วัด</vt:lpstr>
      <vt:lpstr>รายละเอียดตามงบรายจ่าย</vt:lpstr>
      <vt:lpstr>รายจ่ายบุคลากร</vt:lpstr>
      <vt:lpstr>แผนบูรณาการ</vt:lpstr>
      <vt:lpstr>สำนัก</vt:lpstr>
      <vt:lpstr>code03</vt:lpstr>
      <vt:lpstr>code04</vt:lpstr>
      <vt:lpstr>code07</vt:lpstr>
      <vt:lpstr>code081</vt:lpstr>
      <vt:lpstr>code0810</vt:lpstr>
      <vt:lpstr>code0811</vt:lpstr>
      <vt:lpstr>code0812</vt:lpstr>
      <vt:lpstr>code0813</vt:lpstr>
      <vt:lpstr>code0814</vt:lpstr>
      <vt:lpstr>code082</vt:lpstr>
      <vt:lpstr>code083</vt:lpstr>
      <vt:lpstr>code084</vt:lpstr>
      <vt:lpstr>code085</vt:lpstr>
      <vt:lpstr>code086</vt:lpstr>
      <vt:lpstr>code087</vt:lpstr>
      <vt:lpstr>code088</vt:lpstr>
      <vt:lpstr>code089</vt:lpstr>
      <vt:lpstr>code09</vt:lpstr>
      <vt:lpstr>code10</vt:lpstr>
      <vt:lpstr>code14</vt:lpstr>
      <vt:lpstr>code15</vt:lpstr>
      <vt:lpstr>code17</vt:lpstr>
      <vt:lpstr>code19</vt:lpstr>
      <vt:lpstr>code20</vt:lpstr>
      <vt:lpstr>code21</vt:lpstr>
      <vt:lpstr>code22</vt:lpstr>
      <vt:lpstr>code23</vt:lpstr>
      <vt:lpstr>code24</vt:lpstr>
      <vt:lpstr>code25</vt:lpstr>
      <vt:lpstr>desc03</vt:lpstr>
      <vt:lpstr>desc04</vt:lpstr>
      <vt:lpstr>desc07</vt:lpstr>
      <vt:lpstr>desc081</vt:lpstr>
      <vt:lpstr>desc0810</vt:lpstr>
      <vt:lpstr>desc0811</vt:lpstr>
      <vt:lpstr>desc0812</vt:lpstr>
      <vt:lpstr>desc0813</vt:lpstr>
      <vt:lpstr>desc0814</vt:lpstr>
      <vt:lpstr>desc082</vt:lpstr>
      <vt:lpstr>desc083</vt:lpstr>
      <vt:lpstr>desc084</vt:lpstr>
      <vt:lpstr>desc085</vt:lpstr>
      <vt:lpstr>desc086</vt:lpstr>
      <vt:lpstr>desc087</vt:lpstr>
      <vt:lpstr>desc088</vt:lpstr>
      <vt:lpstr>desc089</vt:lpstr>
      <vt:lpstr>desc09</vt:lpstr>
      <vt:lpstr>desc10</vt:lpstr>
      <vt:lpstr>desc14</vt:lpstr>
      <vt:lpstr>desc15</vt:lpstr>
      <vt:lpstr>desc17</vt:lpstr>
      <vt:lpstr>desc19</vt:lpstr>
      <vt:lpstr>desc20</vt:lpstr>
      <vt:lpstr>desc21</vt:lpstr>
      <vt:lpstr>desc22</vt:lpstr>
      <vt:lpstr>desc23</vt:lpstr>
      <vt:lpstr>desc24</vt:lpstr>
      <vt:lpstr>desc25</vt:lpstr>
      <vt:lpstr>โครงสร้าง!Print_Area</vt:lpstr>
      <vt:lpstr>สำนัก!Print_Titles</vt:lpstr>
      <vt:lpstr>proj01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Kob</dc:creator>
  <cp:lastModifiedBy>Admin</cp:lastModifiedBy>
  <cp:lastPrinted>2023-05-28T08:38:40Z</cp:lastPrinted>
  <dcterms:created xsi:type="dcterms:W3CDTF">2022-03-06T17:48:55Z</dcterms:created>
  <dcterms:modified xsi:type="dcterms:W3CDTF">2023-05-28T08:40:12Z</dcterms:modified>
</cp:coreProperties>
</file>