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งบประมาณ\ปีงบประมาณ 2566\5 รายงานที่ต้องส่งประจำ 66\3 รายงานท่านจักก ทุกวันที่ 1-2566\"/>
    </mc:Choice>
  </mc:AlternateContent>
  <xr:revisionPtr revIDLastSave="0" documentId="13_ncr:1_{A04510C0-8BD9-46F1-97A0-128E55A14C93}" xr6:coauthVersionLast="47" xr6:coauthVersionMax="47" xr10:uidLastSave="{00000000-0000-0000-0000-000000000000}"/>
  <bookViews>
    <workbookView xWindow="-120" yWindow="-120" windowWidth="29040" windowHeight="15720" tabRatio="822" activeTab="3" xr2:uid="{00000000-000D-0000-FFFF-FFFF00000000}"/>
  </bookViews>
  <sheets>
    <sheet name="กันเหลื่อม " sheetId="9" r:id="rId1"/>
    <sheet name="งบลงทุนยังไม่ก่อหนี้" sheetId="3" r:id="rId2"/>
    <sheet name="งบลงทุนก่อหนี้แล้ว" sheetId="10" r:id="rId3"/>
    <sheet name="งบดำเนินงาน+งบรายจ่ายอื่น" sheetId="8" r:id="rId4"/>
    <sheet name="สรุป 66" sheetId="11" r:id="rId5"/>
    <sheet name="สรุป 65 (เพิ่มเติม)" sheetId="12" r:id="rId6"/>
  </sheets>
  <definedNames>
    <definedName name="_xlnm.Print_Area" localSheetId="0">'กันเหลื่อม '!$A$1:$O$80</definedName>
    <definedName name="_xlnm.Print_Area" localSheetId="3">'งบดำเนินงาน+งบรายจ่ายอื่น'!$A$1:$N$378</definedName>
    <definedName name="_xlnm.Print_Area" localSheetId="2">งบลงทุนก่อหนี้แล้ว!$A$1:$P$176</definedName>
    <definedName name="_xlnm.Print_Area" localSheetId="1">งบลงทุนยังไม่ก่อหนี้!$A$1:$M$16</definedName>
    <definedName name="_xlnm.Print_Area" localSheetId="5">'สรุป 65 (เพิ่มเติม)'!$A$1:$J$10</definedName>
    <definedName name="_xlnm.Print_Area" localSheetId="4">'สรุป 66'!$A$1:$J$28</definedName>
    <definedName name="_xlnm.Print_Titles" localSheetId="0">'กันเหลื่อม '!$6:$9</definedName>
    <definedName name="_xlnm.Print_Titles" localSheetId="3">'งบดำเนินงาน+งบรายจ่ายอื่น'!$6:$9</definedName>
    <definedName name="_xlnm.Print_Titles" localSheetId="2">งบลงทุนก่อหนี้แล้ว!$6:$9</definedName>
    <definedName name="_xlnm.Print_Titles" localSheetId="1">งบลงทุนยังไม่ก่อหนี้!$6:$9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6" i="10" l="1"/>
  <c r="L166" i="10" s="1"/>
  <c r="M166" i="10" s="1"/>
  <c r="F166" i="10"/>
  <c r="K156" i="10"/>
  <c r="L156" i="10" s="1"/>
  <c r="M156" i="10" s="1"/>
  <c r="F156" i="10"/>
  <c r="E96" i="8"/>
  <c r="I106" i="8"/>
  <c r="K106" i="8" s="1"/>
  <c r="J105" i="8"/>
  <c r="I105" i="8"/>
  <c r="K105" i="8" s="1"/>
  <c r="I54" i="8"/>
  <c r="J54" i="8" s="1"/>
  <c r="G77" i="9"/>
  <c r="F72" i="9"/>
  <c r="D176" i="10"/>
  <c r="K133" i="10"/>
  <c r="L133" i="10" s="1"/>
  <c r="M133" i="10" s="1"/>
  <c r="F133" i="10"/>
  <c r="K124" i="10"/>
  <c r="L124" i="10" s="1"/>
  <c r="M124" i="10" s="1"/>
  <c r="F124" i="10"/>
  <c r="K123" i="10"/>
  <c r="L123" i="10" s="1"/>
  <c r="M123" i="10" s="1"/>
  <c r="F123" i="10"/>
  <c r="K95" i="10"/>
  <c r="L95" i="10" s="1"/>
  <c r="M95" i="10" s="1"/>
  <c r="F95" i="10"/>
  <c r="F19" i="10"/>
  <c r="J106" i="8" l="1"/>
  <c r="K31" i="10"/>
  <c r="L31" i="10" s="1"/>
  <c r="M31" i="10" s="1"/>
  <c r="F31" i="10"/>
  <c r="I104" i="8" l="1"/>
  <c r="J104" i="8" s="1"/>
  <c r="H353" i="8"/>
  <c r="G353" i="8"/>
  <c r="E375" i="8"/>
  <c r="E380" i="8" s="1"/>
  <c r="K114" i="10"/>
  <c r="L114" i="10" s="1"/>
  <c r="M114" i="10" s="1"/>
  <c r="F114" i="10"/>
  <c r="K105" i="10"/>
  <c r="L105" i="10" s="1"/>
  <c r="M105" i="10" s="1"/>
  <c r="F105" i="10"/>
  <c r="K104" i="8" l="1"/>
  <c r="C22" i="11"/>
  <c r="K77" i="10"/>
  <c r="L77" i="10" s="1"/>
  <c r="M77" i="10" s="1"/>
  <c r="F77" i="10"/>
  <c r="K59" i="10"/>
  <c r="L59" i="10" s="1"/>
  <c r="M59" i="10" s="1"/>
  <c r="K58" i="10"/>
  <c r="L58" i="10" s="1"/>
  <c r="M58" i="10" s="1"/>
  <c r="F59" i="10"/>
  <c r="F58" i="10"/>
  <c r="K56" i="10"/>
  <c r="L56" i="10" s="1"/>
  <c r="M56" i="10" s="1"/>
  <c r="F56" i="10"/>
  <c r="K41" i="10"/>
  <c r="L41" i="10" s="1"/>
  <c r="M41" i="10" s="1"/>
  <c r="F41" i="10"/>
  <c r="I18" i="8"/>
  <c r="K88" i="10"/>
  <c r="L88" i="10" s="1"/>
  <c r="M88" i="10" s="1"/>
  <c r="F88" i="10"/>
  <c r="K64" i="10"/>
  <c r="L64" i="10" s="1"/>
  <c r="M64" i="10" s="1"/>
  <c r="F64" i="10"/>
  <c r="K61" i="10"/>
  <c r="L61" i="10" s="1"/>
  <c r="M61" i="10" s="1"/>
  <c r="F61" i="10"/>
  <c r="K28" i="10"/>
  <c r="L28" i="10" s="1"/>
  <c r="M28" i="10" s="1"/>
  <c r="F28" i="10"/>
  <c r="K26" i="10"/>
  <c r="L26" i="10" s="1"/>
  <c r="M26" i="10" s="1"/>
  <c r="K25" i="10"/>
  <c r="L25" i="10" s="1"/>
  <c r="M25" i="10" s="1"/>
  <c r="F26" i="10"/>
  <c r="F25" i="10"/>
  <c r="K23" i="10"/>
  <c r="L23" i="10" s="1"/>
  <c r="M23" i="10" s="1"/>
  <c r="K22" i="10"/>
  <c r="L22" i="10" s="1"/>
  <c r="M22" i="10" s="1"/>
  <c r="F23" i="10"/>
  <c r="F22" i="10"/>
  <c r="K19" i="10"/>
  <c r="L19" i="10" s="1"/>
  <c r="M19" i="10" s="1"/>
  <c r="K18" i="10"/>
  <c r="L18" i="10" s="1"/>
  <c r="M18" i="10" s="1"/>
  <c r="F18" i="10"/>
  <c r="K16" i="10"/>
  <c r="L16" i="10" s="1"/>
  <c r="M16" i="10" s="1"/>
  <c r="K15" i="10"/>
  <c r="L15" i="10" s="1"/>
  <c r="M15" i="10" s="1"/>
  <c r="K14" i="10"/>
  <c r="F16" i="10"/>
  <c r="F15" i="10"/>
  <c r="F14" i="10"/>
  <c r="L14" i="10" l="1"/>
  <c r="M14" i="10" s="1"/>
  <c r="J18" i="8"/>
  <c r="K18" i="8" s="1"/>
  <c r="K92" i="10"/>
  <c r="L92" i="10" s="1"/>
  <c r="F92" i="10"/>
  <c r="I176" i="10"/>
  <c r="J176" i="10"/>
  <c r="G176" i="10"/>
  <c r="H176" i="10"/>
  <c r="C176" i="10"/>
  <c r="C28" i="11" l="1"/>
  <c r="G179" i="10"/>
  <c r="M92" i="10"/>
  <c r="I103" i="8"/>
  <c r="C100" i="8"/>
  <c r="K103" i="8" l="1"/>
  <c r="J103" i="8"/>
  <c r="C51" i="8"/>
  <c r="F51" i="8"/>
  <c r="G51" i="8"/>
  <c r="H51" i="8"/>
  <c r="E51" i="8"/>
  <c r="F375" i="8"/>
  <c r="K21" i="10" l="1"/>
  <c r="F21" i="10"/>
  <c r="L21" i="10" l="1"/>
  <c r="I62" i="8"/>
  <c r="J62" i="8" s="1"/>
  <c r="K62" i="8" l="1"/>
  <c r="M21" i="10"/>
  <c r="I12" i="8"/>
  <c r="J12" i="8" s="1"/>
  <c r="I16" i="11" l="1"/>
  <c r="H16" i="11"/>
  <c r="K12" i="8" l="1"/>
  <c r="G9" i="12" l="1"/>
  <c r="J9" i="12" s="1"/>
  <c r="E9" i="12"/>
  <c r="A3" i="12"/>
  <c r="I28" i="11"/>
  <c r="H28" i="11"/>
  <c r="D28" i="11"/>
  <c r="I22" i="11"/>
  <c r="J22" i="11" s="1"/>
  <c r="H22" i="11"/>
  <c r="D22" i="11"/>
  <c r="J28" i="11" l="1"/>
  <c r="J16" i="11"/>
  <c r="D16" i="11"/>
  <c r="G31" i="11"/>
  <c r="K76" i="9" l="1"/>
  <c r="L76" i="9" s="1"/>
  <c r="M76" i="9" s="1"/>
  <c r="I353" i="8" l="1"/>
  <c r="I343" i="8"/>
  <c r="J343" i="8" s="1"/>
  <c r="I342" i="8"/>
  <c r="I331" i="8"/>
  <c r="I330" i="8"/>
  <c r="I321" i="8"/>
  <c r="J321" i="8" s="1"/>
  <c r="I312" i="8"/>
  <c r="J312" i="8" s="1"/>
  <c r="I303" i="8"/>
  <c r="I297" i="8"/>
  <c r="I292" i="8"/>
  <c r="J292" i="8" s="1"/>
  <c r="I287" i="8"/>
  <c r="I267" i="8"/>
  <c r="I266" i="8"/>
  <c r="I260" i="8"/>
  <c r="J260" i="8" s="1"/>
  <c r="I252" i="8"/>
  <c r="I207" i="8"/>
  <c r="I158" i="8"/>
  <c r="I157" i="8"/>
  <c r="J157" i="8" s="1"/>
  <c r="I156" i="8"/>
  <c r="I148" i="8"/>
  <c r="I139" i="8"/>
  <c r="I126" i="8"/>
  <c r="J126" i="8" s="1"/>
  <c r="I108" i="8"/>
  <c r="J108" i="8" s="1"/>
  <c r="I102" i="8"/>
  <c r="I101" i="8"/>
  <c r="J101" i="8" s="1"/>
  <c r="I100" i="8"/>
  <c r="J100" i="8" s="1"/>
  <c r="I99" i="8"/>
  <c r="I98" i="8"/>
  <c r="I97" i="8"/>
  <c r="J97" i="8" s="1"/>
  <c r="I96" i="8"/>
  <c r="I95" i="8"/>
  <c r="I94" i="8"/>
  <c r="J94" i="8" s="1"/>
  <c r="I93" i="8"/>
  <c r="I92" i="8"/>
  <c r="I91" i="8"/>
  <c r="I90" i="8"/>
  <c r="J90" i="8" s="1"/>
  <c r="I89" i="8"/>
  <c r="J89" i="8" s="1"/>
  <c r="I88" i="8"/>
  <c r="I86" i="8"/>
  <c r="J86" i="8" s="1"/>
  <c r="I72" i="8"/>
  <c r="J72" i="8" s="1"/>
  <c r="I64" i="8"/>
  <c r="J64" i="8" s="1"/>
  <c r="I60" i="8"/>
  <c r="I58" i="8"/>
  <c r="J58" i="8" s="1"/>
  <c r="I57" i="8"/>
  <c r="J57" i="8" s="1"/>
  <c r="I56" i="8"/>
  <c r="C375" i="8"/>
  <c r="I20" i="8"/>
  <c r="I16" i="8"/>
  <c r="J16" i="8" s="1"/>
  <c r="I14" i="3"/>
  <c r="J14" i="3" s="1"/>
  <c r="C16" i="3"/>
  <c r="K102" i="8" l="1"/>
  <c r="J102" i="8"/>
  <c r="K88" i="8"/>
  <c r="J88" i="8"/>
  <c r="K96" i="8"/>
  <c r="J96" i="8"/>
  <c r="K126" i="8"/>
  <c r="K303" i="8"/>
  <c r="J303" i="8"/>
  <c r="K95" i="8"/>
  <c r="J95" i="8"/>
  <c r="K56" i="8"/>
  <c r="J56" i="8"/>
  <c r="K139" i="8"/>
  <c r="J139" i="8"/>
  <c r="K266" i="8"/>
  <c r="J266" i="8"/>
  <c r="K330" i="8"/>
  <c r="J330" i="8"/>
  <c r="K98" i="8"/>
  <c r="J98" i="8"/>
  <c r="K148" i="8"/>
  <c r="J148" i="8"/>
  <c r="K267" i="8"/>
  <c r="J267" i="8"/>
  <c r="K331" i="8"/>
  <c r="J331" i="8"/>
  <c r="J20" i="8"/>
  <c r="K20" i="8" s="1"/>
  <c r="K252" i="8"/>
  <c r="J252" i="8"/>
  <c r="K91" i="8"/>
  <c r="J91" i="8"/>
  <c r="K99" i="8"/>
  <c r="J99" i="8"/>
  <c r="K156" i="8"/>
  <c r="J156" i="8"/>
  <c r="K287" i="8"/>
  <c r="J287" i="8"/>
  <c r="K342" i="8"/>
  <c r="J342" i="8"/>
  <c r="K54" i="8"/>
  <c r="K60" i="8"/>
  <c r="J60" i="8"/>
  <c r="K92" i="8"/>
  <c r="J92" i="8"/>
  <c r="K207" i="8"/>
  <c r="J207" i="8"/>
  <c r="K93" i="8"/>
  <c r="J93" i="8"/>
  <c r="K158" i="8"/>
  <c r="J158" i="8"/>
  <c r="K297" i="8"/>
  <c r="J297" i="8"/>
  <c r="K353" i="8"/>
  <c r="J353" i="8"/>
  <c r="I51" i="8"/>
  <c r="I375" i="8"/>
  <c r="K260" i="8"/>
  <c r="K64" i="8"/>
  <c r="K89" i="8"/>
  <c r="K312" i="8"/>
  <c r="K57" i="8"/>
  <c r="K100" i="8"/>
  <c r="K94" i="8"/>
  <c r="K108" i="8"/>
  <c r="K157" i="8"/>
  <c r="K343" i="8"/>
  <c r="K90" i="8"/>
  <c r="K101" i="8"/>
  <c r="K321" i="8"/>
  <c r="K72" i="8"/>
  <c r="K97" i="8"/>
  <c r="K292" i="8"/>
  <c r="K58" i="8"/>
  <c r="K86" i="8"/>
  <c r="K16" i="8" l="1"/>
  <c r="K51" i="8" s="1"/>
  <c r="J51" i="8"/>
  <c r="K72" i="9"/>
  <c r="L72" i="9" s="1"/>
  <c r="M72" i="9" s="1"/>
  <c r="K70" i="9"/>
  <c r="L70" i="9" s="1"/>
  <c r="M70" i="9" s="1"/>
  <c r="K69" i="9"/>
  <c r="L69" i="9" s="1"/>
  <c r="M69" i="9" s="1"/>
  <c r="K62" i="9"/>
  <c r="L62" i="9" s="1"/>
  <c r="M62" i="9" s="1"/>
  <c r="K61" i="9"/>
  <c r="L61" i="9" s="1"/>
  <c r="M61" i="9" s="1"/>
  <c r="K60" i="9"/>
  <c r="L60" i="9" s="1"/>
  <c r="M60" i="9" s="1"/>
  <c r="K59" i="9"/>
  <c r="L59" i="9" s="1"/>
  <c r="M59" i="9" s="1"/>
  <c r="K58" i="9"/>
  <c r="L58" i="9" s="1"/>
  <c r="M58" i="9" s="1"/>
  <c r="K57" i="9"/>
  <c r="L57" i="9" s="1"/>
  <c r="M57" i="9" s="1"/>
  <c r="K56" i="9"/>
  <c r="L56" i="9" s="1"/>
  <c r="M56" i="9" s="1"/>
  <c r="K55" i="9"/>
  <c r="L55" i="9" s="1"/>
  <c r="M55" i="9" s="1"/>
  <c r="K54" i="9"/>
  <c r="L54" i="9" s="1"/>
  <c r="M54" i="9" s="1"/>
  <c r="K53" i="9"/>
  <c r="L53" i="9" s="1"/>
  <c r="M53" i="9" s="1"/>
  <c r="K52" i="9"/>
  <c r="L52" i="9" s="1"/>
  <c r="M52" i="9" s="1"/>
  <c r="K51" i="9"/>
  <c r="L51" i="9" s="1"/>
  <c r="M51" i="9" s="1"/>
  <c r="K50" i="9"/>
  <c r="L50" i="9" s="1"/>
  <c r="M50" i="9" s="1"/>
  <c r="K49" i="9"/>
  <c r="L49" i="9" s="1"/>
  <c r="M49" i="9" s="1"/>
  <c r="K26" i="9"/>
  <c r="L26" i="9" s="1"/>
  <c r="M26" i="9" s="1"/>
  <c r="K48" i="9"/>
  <c r="L48" i="9" s="1"/>
  <c r="M48" i="9" s="1"/>
  <c r="K47" i="9"/>
  <c r="L47" i="9" s="1"/>
  <c r="M47" i="9" s="1"/>
  <c r="K46" i="9"/>
  <c r="L46" i="9" s="1"/>
  <c r="M46" i="9" s="1"/>
  <c r="K45" i="9"/>
  <c r="L45" i="9" s="1"/>
  <c r="M45" i="9" s="1"/>
  <c r="K44" i="9"/>
  <c r="L44" i="9" s="1"/>
  <c r="M44" i="9" s="1"/>
  <c r="K43" i="9"/>
  <c r="L43" i="9" s="1"/>
  <c r="M43" i="9" s="1"/>
  <c r="K42" i="9"/>
  <c r="L42" i="9" s="1"/>
  <c r="M42" i="9" s="1"/>
  <c r="K41" i="9"/>
  <c r="L41" i="9" s="1"/>
  <c r="M41" i="9" s="1"/>
  <c r="K38" i="9"/>
  <c r="L38" i="9" s="1"/>
  <c r="M38" i="9" s="1"/>
  <c r="K37" i="9"/>
  <c r="L37" i="9" s="1"/>
  <c r="M37" i="9" s="1"/>
  <c r="K36" i="9"/>
  <c r="L36" i="9" s="1"/>
  <c r="M36" i="9" s="1"/>
  <c r="K34" i="9"/>
  <c r="L34" i="9" s="1"/>
  <c r="M34" i="9" s="1"/>
  <c r="K33" i="9"/>
  <c r="L33" i="9" s="1"/>
  <c r="M33" i="9" s="1"/>
  <c r="K32" i="9"/>
  <c r="L32" i="9" s="1"/>
  <c r="M32" i="9" s="1"/>
  <c r="K31" i="9"/>
  <c r="L31" i="9" s="1"/>
  <c r="M31" i="9" s="1"/>
  <c r="K29" i="9"/>
  <c r="L29" i="9" s="1"/>
  <c r="M29" i="9" s="1"/>
  <c r="K28" i="9"/>
  <c r="L28" i="9" s="1"/>
  <c r="M28" i="9" s="1"/>
  <c r="K24" i="9"/>
  <c r="L24" i="9" s="1"/>
  <c r="M24" i="9" s="1"/>
  <c r="K22" i="9"/>
  <c r="L22" i="9" s="1"/>
  <c r="M22" i="9" s="1"/>
  <c r="K20" i="9"/>
  <c r="L20" i="9" s="1"/>
  <c r="M20" i="9" s="1"/>
  <c r="K18" i="9"/>
  <c r="L18" i="9" s="1"/>
  <c r="M18" i="9" s="1"/>
  <c r="K17" i="9"/>
  <c r="L17" i="9" s="1"/>
  <c r="M17" i="9" s="1"/>
  <c r="K15" i="9"/>
  <c r="L15" i="9" s="1"/>
  <c r="M15" i="9" s="1"/>
  <c r="K66" i="9"/>
  <c r="L66" i="9" s="1"/>
  <c r="M66" i="9" s="1"/>
  <c r="K65" i="9"/>
  <c r="L65" i="9" s="1"/>
  <c r="M65" i="9" s="1"/>
  <c r="K14" i="9"/>
  <c r="L14" i="9" s="1"/>
  <c r="M14" i="9" s="1"/>
  <c r="K13" i="9"/>
  <c r="L13" i="9" s="1"/>
  <c r="F76" i="9"/>
  <c r="F70" i="9"/>
  <c r="F69" i="9"/>
  <c r="F62" i="9"/>
  <c r="F61" i="9"/>
  <c r="F60" i="9"/>
  <c r="F59" i="9"/>
  <c r="F58" i="9"/>
  <c r="F57" i="9"/>
  <c r="F56" i="9"/>
  <c r="F55" i="9"/>
  <c r="F54" i="9"/>
  <c r="F53" i="9"/>
  <c r="F52" i="9"/>
  <c r="F51" i="9"/>
  <c r="F50" i="9"/>
  <c r="F49" i="9"/>
  <c r="F26" i="9"/>
  <c r="F48" i="9"/>
  <c r="F47" i="9"/>
  <c r="F46" i="9"/>
  <c r="F45" i="9"/>
  <c r="F44" i="9"/>
  <c r="F43" i="9"/>
  <c r="F42" i="9"/>
  <c r="F41" i="9"/>
  <c r="F38" i="9"/>
  <c r="F37" i="9"/>
  <c r="F36" i="9"/>
  <c r="F34" i="9"/>
  <c r="F33" i="9"/>
  <c r="F32" i="9"/>
  <c r="F31" i="9"/>
  <c r="F29" i="9"/>
  <c r="F28" i="9"/>
  <c r="F24" i="9"/>
  <c r="F22" i="9"/>
  <c r="F20" i="9"/>
  <c r="F18" i="9"/>
  <c r="F17" i="9"/>
  <c r="F15" i="9"/>
  <c r="F66" i="9"/>
  <c r="F65" i="9"/>
  <c r="F14" i="9"/>
  <c r="A4" i="8" l="1"/>
  <c r="A3" i="8"/>
  <c r="A4" i="10"/>
  <c r="A3" i="10"/>
  <c r="A4" i="3"/>
  <c r="A3" i="3"/>
  <c r="F13" i="9" l="1"/>
  <c r="G375" i="8" l="1"/>
  <c r="H375" i="8"/>
  <c r="K146" i="10"/>
  <c r="L146" i="10" s="1"/>
  <c r="M146" i="10" s="1"/>
  <c r="F146" i="10"/>
  <c r="K66" i="10"/>
  <c r="L66" i="10" s="1"/>
  <c r="M66" i="10" s="1"/>
  <c r="F66" i="10"/>
  <c r="K52" i="10"/>
  <c r="F52" i="10"/>
  <c r="M13" i="9"/>
  <c r="F176" i="10" l="1"/>
  <c r="K176" i="10"/>
  <c r="L52" i="10"/>
  <c r="L176" i="10" s="1"/>
  <c r="J77" i="9"/>
  <c r="I77" i="9"/>
  <c r="H77" i="9"/>
  <c r="I9" i="11"/>
  <c r="J9" i="11" s="1"/>
  <c r="E77" i="9"/>
  <c r="C77" i="9"/>
  <c r="M52" i="10" l="1"/>
  <c r="M176" i="10" s="1"/>
  <c r="K375" i="8"/>
  <c r="J375" i="8"/>
  <c r="F77" i="9"/>
  <c r="K77" i="9"/>
  <c r="M77" i="9"/>
  <c r="L77" i="9"/>
  <c r="H16" i="3" l="1"/>
  <c r="G16" i="3"/>
  <c r="F16" i="3"/>
  <c r="D16" i="3"/>
  <c r="I16" i="3" l="1"/>
  <c r="J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10" authorId="0" shapeId="0" xr:uid="{7EADA277-D248-463D-AF3B-0269D1E0043B}">
      <text>
        <r>
          <rPr>
            <b/>
            <sz val="9"/>
            <color indexed="81"/>
            <rFont val="Tahoma"/>
            <family val="2"/>
          </rPr>
          <t>PC:</t>
        </r>
        <r>
          <rPr>
            <sz val="9"/>
            <color indexed="81"/>
            <rFont val="Tahoma"/>
            <family val="2"/>
          </rPr>
          <t xml:space="preserve">
</t>
        </r>
        <r>
          <rPr>
            <sz val="12"/>
            <color indexed="81"/>
            <rFont val="Tahoma"/>
            <family val="2"/>
          </rPr>
          <t>ครุภัณฑ์ 30 รายการ
ที่ดิน 3 รายการ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6" authorId="0" shapeId="0" xr:uid="{00000000-0006-0000-0300-000001000000}">
      <text>
        <r>
          <rPr>
            <b/>
            <sz val="9"/>
            <color indexed="81"/>
            <rFont val="Tahoma"/>
            <family val="2"/>
          </rPr>
          <t>User:</t>
        </r>
        <r>
          <rPr>
            <sz val="9"/>
            <color indexed="81"/>
            <rFont val="Tahoma"/>
            <family val="2"/>
          </rPr>
          <t xml:space="preserve">
ตามแผน สงม.2 /66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finace</author>
  </authors>
  <commentList>
    <comment ref="A9" authorId="0" shapeId="0" xr:uid="{00000000-0006-0000-0500-000001000000}">
      <text>
        <r>
          <rPr>
            <b/>
            <sz val="9"/>
            <color indexed="81"/>
            <rFont val="Tahoma"/>
            <family val="2"/>
          </rPr>
          <t>finace:</t>
        </r>
        <r>
          <rPr>
            <sz val="9"/>
            <color indexed="81"/>
            <rFont val="Tahoma"/>
            <family val="2"/>
          </rPr>
          <t xml:space="preserve">
เขื่อนช่วง 2</t>
        </r>
      </text>
    </comment>
  </commentList>
</comments>
</file>

<file path=xl/sharedStrings.xml><?xml version="1.0" encoding="utf-8"?>
<sst xmlns="http://schemas.openxmlformats.org/spreadsheetml/2006/main" count="1131" uniqueCount="658">
  <si>
    <t>หน่วย : บาท</t>
  </si>
  <si>
    <t>ลำดับ</t>
  </si>
  <si>
    <t>รายการ/โครงการ</t>
  </si>
  <si>
    <t>งบประมาณหลังปรับโอน</t>
  </si>
  <si>
    <t>วงเงินก่อหนี้</t>
  </si>
  <si>
    <t>เบิกจ่ายแล้ว</t>
  </si>
  <si>
    <t>รวมเบิกจ่ายและ</t>
  </si>
  <si>
    <t>งบประมาณ</t>
  </si>
  <si>
    <t>ว.ด.ป.</t>
  </si>
  <si>
    <t xml:space="preserve">ขั้นตอนการดำเนินการ </t>
  </si>
  <si>
    <t>หมายเหตุ</t>
  </si>
  <si>
    <t>หลังก่อหนี้</t>
  </si>
  <si>
    <t>(1)</t>
  </si>
  <si>
    <t>(2)</t>
  </si>
  <si>
    <t>(3) = (1) - (2)</t>
  </si>
  <si>
    <t>(4)</t>
  </si>
  <si>
    <t>(5)</t>
  </si>
  <si>
    <t>รวม</t>
  </si>
  <si>
    <t>ยังไม่ก่อหนี้ผูกพัน</t>
  </si>
  <si>
    <t>งบลงทุน</t>
  </si>
  <si>
    <t>ค่าครุภัณฑ์</t>
  </si>
  <si>
    <t>ค่าที่ดินและสิ่งก่อสร้าง</t>
  </si>
  <si>
    <t>งบรายจ่ายอื่น</t>
  </si>
  <si>
    <t xml:space="preserve">ก่อหนี้ผูกพันแล้ว </t>
  </si>
  <si>
    <t>งบประมาณราจ่ายประจำปีงบประมาณ พ.ศ. 2566</t>
  </si>
  <si>
    <t>แผนการใช้จ่ายงบประมาณ</t>
  </si>
  <si>
    <t>( 1 ต.ค. 65 - 30 ก.ย. 66)</t>
  </si>
  <si>
    <t>(6)</t>
  </si>
  <si>
    <t>(7)</t>
  </si>
  <si>
    <t>(9) = (4) + (8)</t>
  </si>
  <si>
    <t>คงเหลือ</t>
  </si>
  <si>
    <t>ต.ค. 65</t>
  </si>
  <si>
    <t xml:space="preserve"> -  ม.ค. 66</t>
  </si>
  <si>
    <t>ก.พ. 66</t>
  </si>
  <si>
    <t xml:space="preserve"> - พ.ค. 66</t>
  </si>
  <si>
    <t>มิ.ย. 66</t>
  </si>
  <si>
    <t xml:space="preserve">(8) = </t>
  </si>
  <si>
    <t>(3)</t>
  </si>
  <si>
    <t xml:space="preserve">(6) = </t>
  </si>
  <si>
    <t>(3) + (4) + (5)</t>
  </si>
  <si>
    <t>(7) = (2) + (6)</t>
  </si>
  <si>
    <t>(8) = (1) - (7)</t>
  </si>
  <si>
    <t xml:space="preserve"> - ก.ย. 66</t>
  </si>
  <si>
    <t>(6) + (7) + (8)</t>
  </si>
  <si>
    <t>เงินเหลือจ่าย</t>
  </si>
  <si>
    <t>(10) = (2) - (9)</t>
  </si>
  <si>
    <t>รวมกรณีก่อหนี้ผูกพัน</t>
  </si>
  <si>
    <t>ผลการดำเนินงาน/ปัญหาอุปสรรค</t>
  </si>
  <si>
    <t>ภาระหนี้ปีถัดไป</t>
  </si>
  <si>
    <t>ผลการดำเนินงานโครงการที่ได้รับอนุมัติกันเงินไว้เบิกเหลื่อมปี</t>
  </si>
  <si>
    <t>ก่อหนี้</t>
  </si>
  <si>
    <t>วงเงิน</t>
  </si>
  <si>
    <t>วันที่คาดว่า</t>
  </si>
  <si>
    <t>วันที่ก่อหนี้/</t>
  </si>
  <si>
    <t>(8)</t>
  </si>
  <si>
    <t xml:space="preserve">(9) = </t>
  </si>
  <si>
    <t>(10) = (5) + (9)</t>
  </si>
  <si>
    <t>(11) = (3) - (9)</t>
  </si>
  <si>
    <t>(4) = (1) - (3)</t>
  </si>
  <si>
    <t>กันเหลื่อมแบบมีก่อหนี้ผูกพัน</t>
  </si>
  <si>
    <t>กันเหลื่อมแบบไม่มีหนี้ผูกพัน</t>
  </si>
  <si>
    <t>ทำงานได้ตามแผน (งบใช้หมด)</t>
  </si>
  <si>
    <t>ทำงานช้ากว่าแผน (งบพับเป็นภาระหนี้)</t>
  </si>
  <si>
    <t>คาดว่าพับไป/เป็น</t>
  </si>
  <si>
    <t>1. ช่อง (11) กรณีก่อหนี้แล้ว ผลลัพธ์ เป็นค่าบวก หมายถึง งบประมาณพับไปเป็นภาระหนี้ปีถัดไป</t>
  </si>
  <si>
    <t>กันเหลื่อมปี 66</t>
  </si>
  <si>
    <t xml:space="preserve"> เบิก 67</t>
  </si>
  <si>
    <t>วงเงินได้</t>
  </si>
  <si>
    <t>ผู้รับจ้าง</t>
  </si>
  <si>
    <t>แผนการเบิกจ่ายงบประมาณ</t>
  </si>
  <si>
    <t>วันที่เริ่มดำเนินการ/คาดว่าดำเนินการ</t>
  </si>
  <si>
    <t>ดำเนินการได้ เบิกจ่ายครบ</t>
  </si>
  <si>
    <t>เบิก 67/</t>
  </si>
  <si>
    <t>ไม่ดำเนินการ (ยกเลิกโครงการ)</t>
  </si>
  <si>
    <t>รวมงบรายจ่ายอื่น</t>
  </si>
  <si>
    <t>ผลการดำเนินงานรายการงบลงทุน</t>
  </si>
  <si>
    <t>ผลการดำเนินงานงบดำเนินการบางรายการและงบรายจ่ายอื่น</t>
  </si>
  <si>
    <t>งบดำเนินงาน</t>
  </si>
  <si>
    <t>ค่าซ่อมแซมโรงเรียน</t>
  </si>
  <si>
    <t>(7) = (2) - (9)</t>
  </si>
  <si>
    <t>2. ช่อง (11) กรณียังไม่ก่อหนี้ ผลลัพธ์ เป็นค่าลบ หมายถึง งบประมาณพับไปไม่เป็นภาระหนี้</t>
  </si>
  <si>
    <t>วันที่ลงนามสัญญา</t>
  </si>
  <si>
    <t>วันที่คาดว่าลงนามสัญญา</t>
  </si>
  <si>
    <t>หมายเหตุ ตามรายการที่ระบุในแบบฟอร์มเท่านั้น จนกว่าจะมีการเปลี่ยนแปลง</t>
  </si>
  <si>
    <t>สำนักงานเขตหลักสี่</t>
  </si>
  <si>
    <t>งานอำนวยการและบริหารสำนักงานเขต</t>
  </si>
  <si>
    <t>ค่าจ้างเหมาทำความสะอาดอาคาร</t>
  </si>
  <si>
    <t>ค่าจ้างเหมาดูแลทรัพย์สินและรักษาความปลอดภัย</t>
  </si>
  <si>
    <t xml:space="preserve">งานบริหารทั่วไปและบริการทะเบียน </t>
  </si>
  <si>
    <t>งานบริหารงานทั่วไปและบริหารการคลัง</t>
  </si>
  <si>
    <t>งานบริหารงานทั่วไปและจัดเก็บรายได้</t>
  </si>
  <si>
    <t>งานดูและสวนและพื้นที่สีเขียว</t>
  </si>
  <si>
    <t>ค่าจ้างเหมาดูแลทรัพย์สินและรักษาความปลอดภัยในสวนสาธารณะ</t>
  </si>
  <si>
    <t>งานพัฒนาชุมชนและบริการสังคม</t>
  </si>
  <si>
    <t>งานสุขาภิบาลอาหารและอนามัยสิ่งแวดล้อม</t>
  </si>
  <si>
    <t>ค่าจ้างเหมาบริการเป็นรายบุคคลโครงการจ้างงานเพื่อพัฒนาคุณภาพงานสุขาภิบาลอาหารในกรุงเทพมหานคร</t>
  </si>
  <si>
    <t>งานงบประมาณโรงเรียน</t>
  </si>
  <si>
    <t>ค่าบำรุงรักษาสระว่ายน้ำของโรงเรียน</t>
  </si>
  <si>
    <t>ค่าจ้างเหมาบริษัทเอกชนทำความสะอาดในโรงเรียนสังกัดกรุงเทพมหานคร</t>
  </si>
  <si>
    <t>ค่าใช้จ่ายในการจ้างเหมายามดูแลทรัพย์สินและรักษาความปลอดภัยให้แก่โรงเรียนในสังกัดกรุงเทพมหานคร</t>
  </si>
  <si>
    <t>ทุนอาหารกลางวันนักเรียน (วัดหลักสี่)</t>
  </si>
  <si>
    <t>ค่าอาหารเช้าของนักเรียนในโรงเรียนสังกัดกรุงเทพมหานคร (วัดหลักสี่)</t>
  </si>
  <si>
    <t>ทุนอาหารกลางวันนักเรียน (เคหะ 2)</t>
  </si>
  <si>
    <t>ค่าอาหารเช้าของนักเรียนในโรงเรียนสังกัดกรุงเทพมหานคร (เคหะ 2)</t>
  </si>
  <si>
    <t>ทุนอาหารกลางวันนักเรียน (บางเขน)</t>
  </si>
  <si>
    <t>ค่าอาหารเช้าของนักเรียนในโรงเรียนสังกัดกรุงเทพมหานคร (บางเขน)</t>
  </si>
  <si>
    <t>ทุนอาหารกลางวันนักเรียน (ทุ่งสองห้อง)</t>
  </si>
  <si>
    <t>ค่าอาหารเช้าของนักเรียนในโรงเรียนสังกัดกรุงเทพมหานคร (ทุ่งสองห้อง)</t>
  </si>
  <si>
    <t>ค่าจ้างเหมาล้างทำความสะอาดท่อระบายน้ำ</t>
  </si>
  <si>
    <t>ทุนอาหารกลางวันนักเรียน (เคหะ 1)</t>
  </si>
  <si>
    <t>ค่าอาหารเช้าของนักเรียนในโรงเรียนสังกัดกรุงเทพมหานคร (เคหะ 1)</t>
  </si>
  <si>
    <t>ทุนอาหารกลางวันนักเรียน (ท่าทราย)</t>
  </si>
  <si>
    <t>ค่าอาหารเช้าของนักเรียนในโรงเรียนสังกัดกรุงเทพมหานคร (ท่าทราย)</t>
  </si>
  <si>
    <t>ทุนอาหารกลางวันนักเรียน (ต.ค.65 เคหะ 2)</t>
  </si>
  <si>
    <t>ค่าอาหารเช้าของนักเรียนในโรงเรียนสังกัดกรุงเทพมหานคร (ต.ค.65 เคหะ 2)</t>
  </si>
  <si>
    <t>ทุนอาหารกลางวันนักเรียน (ต.ค.65 ทุ่งสองห้อง)</t>
  </si>
  <si>
    <t>ทุนอาหารกลางวันนักเรียน (ต.ค.65 เคหะ 1)</t>
  </si>
  <si>
    <t>ค่าอาหารเช้าของนักเรียนในโรงเรียนสังกัดกรุงเทพมหานคร (ต.ค.65 เคหะ 1)</t>
  </si>
  <si>
    <t>ทุนอาหารกลางวันนักเรียน (ต.ค.65 วัดหลักสี่)</t>
  </si>
  <si>
    <t>ทุนอาหารกลางวันนักเรียน (ต.ค.65 บางเขน)</t>
  </si>
  <si>
    <t>ค่าอาหารเช้าของนักเรียนในโรงเรียนสังกัดกรุงเทพมหานคร (ต.ค.65 บางเขน)</t>
  </si>
  <si>
    <t>งบกลาง รายการเงินสำรองจ่ายทั่วไป กรณีค่าใช้จ่ายเพื่อพัฒนากรุงเทพมหานคร</t>
  </si>
  <si>
    <t>งบประมาณรายจ่ายเพิ่มเติมประจำปี พ.ศ. 2565 พ.ศ. 2565 (งบลงทุน)</t>
  </si>
  <si>
    <t>งานการระบายน้ำและแก้ไขปัญหาน้ำท่วม</t>
  </si>
  <si>
    <t>งบเงินอุดหนุน</t>
  </si>
  <si>
    <t xml:space="preserve">ค่าจ้างเหมาบริการเป็นรายบุคคล </t>
  </si>
  <si>
    <t>ค่าจ้างเหมาบริการเป็นรายบุคคล</t>
  </si>
  <si>
    <t>ค่าจ้างเหมาบริการเป็นรายบุคคลโครงการจ้างเจ้าหน้าที่เพื่อปฏิบัติงานในโครงการกรุงเทพฯเมืองอาหารปลอดภัย</t>
  </si>
  <si>
    <t>ค่าจ้างเหมาบริการเป็นรายบุคคลโครงการจ้างเจ้าหน้าที่เพื่อปฏิบัติงานในโครงการตรวจสอบหาสารเคมีกำจัดศัตรูตกค้างในผักสด</t>
  </si>
  <si>
    <t>ปรับปรุงซอยวิภาวดีรังสิต 58 และซอยแยก 15
สัญญาเลขที่ 11/65 (180 วัน)
ผู้รับจ้าง : บจ.อินไซด์ คอนสตรัคชั่น
เริ่ม-สิ้นสุดสัญญา : 29 ก.ย. 65 - 27 มี.ค. 66</t>
  </si>
  <si>
    <t>ปรับปรุงโรงเรียนเคหะทุ่งสองห้องวิทยา 1
สัญญาเลขที่ 9/65 (150 วัน)
ผู้รับจ้าง : ห้างหุ้นส่วนจำกัด วิบูลย์
และไพฑูรย์ก่อสร้าง
เริ่ม-สิ้นสุดสัญญา : 15 ก.ย. 65 - 11 ก.พ. 66</t>
  </si>
  <si>
    <t>ค่าอาหารเช้าของนักเรียนในโรงเรียนสังกัดกรุงเทพมหานคร (ต.ค.65 ทุ่งสองห้อง)</t>
  </si>
  <si>
    <t>ค่าอาหารเช้าของนักเรียนในโรงเรียนสังกัดกรุงเทพมหานคร (ต.ค.65 วัดหลักสี่)</t>
  </si>
  <si>
    <t>เก้าอี้ทำงาน ระดับปฏิบัติงาน, ปฏิบัติการ, ชำนาญงาน, อาวุโส, ชำนาญการ 4 ตัว</t>
  </si>
  <si>
    <t>เครื่องปรับอากาศ แบบแยกส่วน (ราคารวมค่าติดตั้ง) 
_x000D_แบบตั้งพื้นหรือแบบแขวน ขนาด 36,000 บีทียู 3 เครื่อง</t>
  </si>
  <si>
    <t>งานเก็บขยะมูลฝอยและขนถ่ายสิ่งปฏิกูล</t>
  </si>
  <si>
    <t>งานบริหารทั่วไปและสอบสวนดำเนินคดี</t>
  </si>
  <si>
    <t>งานอนุญาตก่อสร้าง ควบคุมอาคารและผังเมือง</t>
  </si>
  <si>
    <t>เครื่องปรับอากาศ แบบแยกส่วน (ราคารวมค่าติดตั้ง)_x000D_ 
แบบตั้งพื้นหรือแบบแขวน ขนาด 36,000 บีทียู 2 เครื่อง</t>
  </si>
  <si>
    <t>งานบำรุงรักษาซ่อมแซม</t>
  </si>
  <si>
    <t>งานระบายน้ำและแก้ไขปัญหาน้ำท่วม</t>
  </si>
  <si>
    <t>เรือไฟเบอร์กลาส ขนาดไม่น้อยกว่า 1.70 x 4 ม. 1 ลำ</t>
  </si>
  <si>
    <t>เก้าอี้ทำงาน ระดับปฏิบัติงาน, ปฏิบัติการ, ชำนาญงาน, อาวุโส, ชำนาญการ 3 ตัว</t>
  </si>
  <si>
    <t>งานบริหารทั่วไปฝ่ายสิ่งแวดล้อมและสุขาภิบาล</t>
  </si>
  <si>
    <t>ตู้เหล็กเก็บเอกสารแบบรางเลื่อน ระบบมือผลัก_x000D_ 1 ชุด</t>
  </si>
  <si>
    <t>งานบริหารทั่วไปฝ่ายการศึกษา</t>
  </si>
  <si>
    <t>จักรทำลวดลาย 10 คัน (โรงเรียนทุ่งสองห้อง (คุปตัษเฐียรอุทิศ))</t>
  </si>
  <si>
    <t>ค่าซ่อมแซมถนน ตรอก ซอย สะพาน และสิ่งสาธารณประโยชน์</t>
  </si>
  <si>
    <t>งานปกครอง</t>
  </si>
  <si>
    <t>งานบริหารทั่วไปและบริหารการคลัง</t>
  </si>
  <si>
    <t>งานป้องกันและควบคุมโรค</t>
  </si>
  <si>
    <t>วางแผนดำเนินการช่วงเดือน ก.พ. - พ.ค. 65</t>
  </si>
  <si>
    <t>-</t>
  </si>
  <si>
    <t>วางแผนดำเนินการช่วงเดือน มิ.ย. - ก.ค. 65</t>
  </si>
  <si>
    <t>31 ธ.ค. 65</t>
  </si>
  <si>
    <t>30 ก.ย. 66</t>
  </si>
  <si>
    <t>1 ต.ค. 65</t>
  </si>
  <si>
    <t>8 พ.ย. 65</t>
  </si>
  <si>
    <t>กพ. - พ.ค. 66</t>
  </si>
  <si>
    <t>กพ. - ส.ค. 66</t>
  </si>
  <si>
    <t>1 พ.ย. 65</t>
  </si>
  <si>
    <t>พ.ย. 65</t>
  </si>
  <si>
    <t>ธ.ค. 65</t>
  </si>
  <si>
    <t>ม.ค. 66</t>
  </si>
  <si>
    <t>1 ก.พ. 66</t>
  </si>
  <si>
    <t>1 ก.ค. 66</t>
  </si>
  <si>
    <t>ธค. 65</t>
  </si>
  <si>
    <t>สรุปผลการดำเนินการงบประมาณรายจ่ายประจำปี 2566</t>
  </si>
  <si>
    <t>สรุปผลการดำเนินการกันเงินเหลื่อมปีงบประมาณประจำปี 2565 มาดำเนินการปี 2566</t>
  </si>
  <si>
    <t>กันเงินฯ กรณีไม่มีหนี้ผูกพัน</t>
  </si>
  <si>
    <t>กันเงินฯ กรณีมีหนี้ผูกพัน</t>
  </si>
  <si>
    <t>อนุมัติกันเงินฯ</t>
  </si>
  <si>
    <t>เบิกจ่าย</t>
  </si>
  <si>
    <t>รายการ</t>
  </si>
  <si>
    <t>จำนวนเงิน</t>
  </si>
  <si>
    <t>ร้อยละ</t>
  </si>
  <si>
    <t>สรุปผลการดำเนินการ  : งบประมาณรายจ่ายประจำปี 2566</t>
  </si>
  <si>
    <t>สรุปผลการเบิกจ่ายภาพรวม</t>
  </si>
  <si>
    <t>งบประมาณ กทม.</t>
  </si>
  <si>
    <t>งบประจำปี</t>
  </si>
  <si>
    <t>งบกลาง</t>
  </si>
  <si>
    <t>รวมงบ กทม.</t>
  </si>
  <si>
    <t>%</t>
  </si>
  <si>
    <t>สรุปการก่อหนี้งบลงทุน</t>
  </si>
  <si>
    <t>สรุปการเบิกจ่ายงบลงทุน</t>
  </si>
  <si>
    <t>แบบ ข</t>
  </si>
  <si>
    <t>สรุปผลการดำเนินการงบประมาณรายจ่ายเพิ่มเติม (ฉบับที่ 1) ประจำปีงบประมาณ พ.ศ. 2565</t>
  </si>
  <si>
    <t>สรุปผลการดำเนินการรายการกันเงินเหลื่อมปีงบประมาณรายจ่ายเพิ่มเติม (ฉบับ 1) ประจำปีงบประมาณ พ.ศ. 2565 มาดำเนินการปีงบประมาณ พ.ศ. 2566</t>
  </si>
  <si>
    <t>ค่าจ้างเหมาบริการเป็นรายบุคคล 2 ราย 
(น.ส.ณัจศรัณย์ จรรยา)</t>
  </si>
  <si>
    <t>ค่าจ้างเหมาบริการเป็นรายบุคคล 2 ราย 
(น.ส.อังสุมา ศรีชุ่มอำนาจ)</t>
  </si>
  <si>
    <t xml:space="preserve">ค่าจ้างเหมาบริการเป็นรายบุคคลโครงการจ้างเจ้าหน้าที่ปฏิบัติงานตามนโยบายการดำเนินงานศูนย์ส่งเสริมการบริหารเงินออมครอบครัว </t>
  </si>
  <si>
    <t>ปรับปรุงซอยงามวงศ์วาน 47 แยก 42 (จนสิ้นสุด
ทางสาธารณะ) แยก 44 (จนถึงซอยแยกเชื่อม
ซอย 47 แยก 42) แยก 46 และแยก 48
สัญญาเลขที่ 10/65 (180 วัน)
ผู้รับจ้าง : บจ.วิชชุคอนสตรัคชั่น
เริ่ม-สิ้นสุดสัญญา : 29 ก.ย. 65 - 27 มี.ค. 66</t>
  </si>
  <si>
    <t>เครื่องคอมพิวเตอร์ สำหรับงานสำนักงาน (จอแสดงภาพขนาด
ไม่น้อยกว่า 19 นิ้ว)_x000D_ พร้อมโปรแกรมระบบปฏิบัติการ (OS) 
แบบ GGWA_x000D_ ที่มีลิขสิทธิ์ถูกต้องตามกฎหมาย 6 เครื่อง</t>
  </si>
  <si>
    <t>เครื่องคอมพิวเตอร์ สำหรับงานประมวลผล แบบที่ 2_x000D_ (จอแสดงภาพ
ขนาดไม่น้อยกว่า 19 นิ้ว) _x000D_พร้อมโปรแกรมระบบปฏิบัติการ (OS) 
แบบ GGWA_x000D_ ที่มีลิขสิทธิ์ถูกต้องตามกฎหมาย 2 เครื่อง</t>
  </si>
  <si>
    <t>เครื่องทำน้ำร้อน-น้ำเย็น แบบต่อท่อ ขนาด 2 ก๊อก_x000D_ 1 เครื่อง</t>
  </si>
  <si>
    <t>เครื่องคอมพิวเตอร์ สำหรับงานสำนักงาน_x000D_ (จอแสดงภาพขนาด
ไม่น้อยกว่า 19 นิ้ว) _x000D_พร้อมโปรแกรมระบบปฏิบัติการ (OS) 
แบบ GGWA_x000D_ ที่มีลิขสิทธิ์ถูกต้องตามกฎหมาย 3 เครื่อง</t>
  </si>
  <si>
    <t>เครื่องพิมพ์เลเซอร์ หรือ LED ขาวดำ ชนิด Network_x000D_ แบบที่ 1 
(28 หน้า/นาที) 1 เครื่อง</t>
  </si>
  <si>
    <t>ชดใช้เงินยืมเงินสะสมปีงบประมาณ 2564 _x000D_เพื่อทดรองจ่ายเป็น
เงินเดือนและค่าจ้างประจำ ค่าจ้างชั่วคราว _x000D_และเงินอื่นที่เบิกจ่ายในลักษณะเดียวกัน สำหรับงวดเดือนกรกฎาคม - สิงหาคม 2564</t>
  </si>
  <si>
    <t>งานบริหารทั่วไปฝ่ายรักษาความสะอาด</t>
  </si>
  <si>
    <t>เครื่องคอมพิวเตอร์ สำหรับงานสำนักงาน_x000D_ (จอแสดงภาพขนาด
ไม่น้อยกว่า 19 นิ้ว) _x000D_พร้อมโปรแกรมระบบปฏิบัติการ (OS) 
แบบ GGWA_x000D_ ที่มีลิขสิทธิ์ถูกต้องตามกฎหมาย 10 เครื่อง</t>
  </si>
  <si>
    <t>เครื่องปรับอากาศ แบบแยกส่วน (ราคารวมค่าติดตั้ง)_x000D_ 
แบบตั้งพื้นหรือแบบแขวน ขนาด 40,000 บีทียู 2 เครื่อง_x000D_ 
(โรงเรียนบางเขน (ไว้สาลีอนุสรณ์))</t>
  </si>
  <si>
    <t>โทรทัศน์ แอล อี ดี (LED TV) แบบ Smart TV_x000D_ ระดับความละเอียดจอภาพ 3840 x 2160 พิกเซล_x000D_ ขนาด 50 นิ้ว 1 เครื่อง 
(โรงเรียนทุ่งสองห้อง (คุปตัษเฐียรอุทิศ))</t>
  </si>
  <si>
    <t>เครื่องคอมพิวเตอร์ สำหรับงานสำนักงาน (จอแสดงภาพขนาด
ไม่น้อยกว่า 19 นิ้ว) พร้อมโปรแกรมระบบปฏิบัติการ (OS) 
แบบ GGWA ที่มีลิขสิทธิ์ถูกต้องตามกฎหมาย 1 เครื่อง</t>
  </si>
  <si>
    <t>เครื่องฉีดน้ำแรงดันสูง เครื่องยนต์เบนซิน_x000D_ แรงดันน้ำสูงสุดไม่น้อยกว่า
160 บาร์ พร้อมอุปกรณ์ 1 ชุด</t>
  </si>
  <si>
    <t>เครื่องคอมพิวเตอร์ สำหรับงานสำนักงาน_x000D_ (จอแสดงภาพขนาด
ไม่น้อยกว่า 19 นิ้ว)_x000D_ พร้อมโปรแกรมระบบปฏิบัติการ (OS) 
แบบ GGWA_x000D_ ที่มีลิขสิทธิ์ถูกต้องตามกฎหมาย 3 เครื่อง</t>
  </si>
  <si>
    <t>เครื่องคอมพิวเตอร์ สำหรับงานสำนักงาน_x000D_ (จอแสดงภาพขนาด
ไม่น้อยกว่า 19 นิ้ว) _x000D_พร้อมโปรแกรมระบบปฏิบัติการ (OS) 
แบบ GGWA_x000D_ ที่มีลิขสิทธิ์ถูกต้องตามกฎหมาย 2 เครื่อง</t>
  </si>
  <si>
    <t>เบิกจ่ายเรียบร้อยแล้ว (งบใช้หมด)</t>
  </si>
  <si>
    <t>เบิกจ่ายเรียบร้อยแล้ว (งบที่พับตกไปไม่มีการเบิกจ่ายอีก)</t>
  </si>
  <si>
    <r>
      <t xml:space="preserve">โต๊ะสแตนเลสขาพับได้ ขนาดไม่น้อยกว่า_x000D_ 75x180x75 ซม. 40 ตัว
</t>
    </r>
    <r>
      <rPr>
        <b/>
        <sz val="14"/>
        <color rgb="FFFF0000"/>
        <rFont val="TH SarabunPSK"/>
        <family val="2"/>
      </rPr>
      <t>(งบแปร 2566)</t>
    </r>
  </si>
  <si>
    <r>
      <t>เครื่องปรับอากาศ แบบแยกส่วน (ราคารวมค่าติดตั้ง)_x000D_ แบบตั้งพื้นหรือ
แบบแขวน ขนาด 32,000 บีทียู 2 เครื่อง</t>
    </r>
    <r>
      <rPr>
        <b/>
        <sz val="14"/>
        <color rgb="FFFF0000"/>
        <rFont val="TH SarabunPSK"/>
        <family val="2"/>
      </rPr>
      <t xml:space="preserve"> (งบแปร 2566)</t>
    </r>
  </si>
  <si>
    <r>
      <t xml:space="preserve">ถังขยะคอนเทนเนอร์ ขนาด 8 ลบ.ม. _x000D_แบบเท 2 ด้าน 3 ถัง
</t>
    </r>
    <r>
      <rPr>
        <b/>
        <sz val="14"/>
        <color rgb="FFFF0000"/>
        <rFont val="TH SarabunPSK"/>
        <family val="2"/>
      </rPr>
      <t>(งบแปร 2566)</t>
    </r>
  </si>
  <si>
    <r>
      <t xml:space="preserve">เรือไฟเบอร์กลาสเก็บขนมูลฝอย ขนาด 2x8 ม._x000D_ พร้อมเครื่องยนต์
ติดท้ายเรือ ขนาดไม่น้อยกว่า 40 แรงม้า_x000D_ ชนิด 4 จังหวะ 
พร้อมอุปกรณ์ 3 ลำ </t>
    </r>
    <r>
      <rPr>
        <b/>
        <sz val="14"/>
        <color rgb="FFFF0000"/>
        <rFont val="TH SarabunPSK"/>
        <family val="2"/>
      </rPr>
      <t>(งบแปร 2566 จำนวน 2 ลำ)</t>
    </r>
  </si>
  <si>
    <t>ค่าซ่อมแซมไฟฟ้าสาธารณะ</t>
  </si>
  <si>
    <t>.</t>
  </si>
  <si>
    <t>รวมงบดำเนินงาน</t>
  </si>
  <si>
    <t>ม.ค. - ส.ค. 66</t>
  </si>
  <si>
    <r>
      <t xml:space="preserve">ค่าใช้จ่ายในการสัมมนาเพื่อพัฒนาองค์การ สำนักงานเขตหลักสี่
</t>
    </r>
    <r>
      <rPr>
        <b/>
        <sz val="14"/>
        <color indexed="8"/>
        <rFont val="TH SarabunPSK"/>
        <family val="2"/>
      </rPr>
      <t>รายละเอียด :</t>
    </r>
    <r>
      <rPr>
        <sz val="14"/>
        <color indexed="8"/>
        <rFont val="TH SarabunPSK"/>
        <family val="2"/>
      </rPr>
      <t xml:space="preserve"> เป็นการจัดสัมมนาเพื่อพัฒนาองค์การฯ เพื่อความรู้ ความเข้าใจด้านเทคโนโลยีและสารสนเทศเพื่อนำมาใช้ปฏิบิตงานและบริการ
ประชาชน มุ่งสู่องค์การดิจิทัล รูปแบบการปฏิบัติงานที่ทันสมัยและการทำงานเป็นทีม จำนวน 150 คน (ผู้เข้ารับการอบรม 131 คน และเจ้าหน้าที่
ผู้เกี่ยวข้อง 19 คน) เป็นเวลา 2 วัน 1 คืน ที่จังหวัดนครราชสีมา
</t>
    </r>
    <r>
      <rPr>
        <b/>
        <sz val="14"/>
        <color indexed="8"/>
        <rFont val="TH SarabunPSK"/>
        <family val="2"/>
      </rPr>
      <t>ค่าใช้จ่าย :</t>
    </r>
    <r>
      <rPr>
        <sz val="14"/>
        <color indexed="8"/>
        <rFont val="TH SarabunPSK"/>
        <family val="2"/>
      </rPr>
      <t xml:space="preserve"> 1.ค่าเช่าที่พัก 112,500 บาท   2.ค่าอาหารฯ 210,000 บาท
3.ค่าสมนาคุณวิทยากร 31,200 บาท        4.ค่าวัสดุอุปกรณ์ 10,000 บาท
5.ค่าจ้างเหมารถยนต์โดยสาร 97,600 บาท </t>
    </r>
  </si>
  <si>
    <r>
      <t xml:space="preserve">ค่าใช้จ่ายโครงการอาสาสมัครชักลากมูลฝอยในชุมชน
</t>
    </r>
    <r>
      <rPr>
        <b/>
        <sz val="14"/>
        <color indexed="8"/>
        <rFont val="TH SarabunPSK"/>
        <family val="2"/>
      </rPr>
      <t xml:space="preserve">รายละเอียด : </t>
    </r>
    <r>
      <rPr>
        <sz val="14"/>
        <color indexed="8"/>
        <rFont val="TH SarabunPSK"/>
        <family val="2"/>
      </rPr>
      <t xml:space="preserve">ดำเนินการจ้างอาสาสมัครชักลากมูลฝอยในชุมชนที่รถเก็บ
ขนมูลฝอยไม่สามารถเข้าดำเนินการจัดเก็บได้ จำนวน 2 ชุมชน 
(อาสาสมัคร 6 คน) ได้แก่ ชุมชนชายคลองบางบัว 3 คน 
และชุมชนก้าวหน้า 3 คน 
</t>
    </r>
    <r>
      <rPr>
        <b/>
        <sz val="14"/>
        <color indexed="8"/>
        <rFont val="TH SarabunPSK"/>
        <family val="2"/>
      </rPr>
      <t>ค่าใช้จ่าย :</t>
    </r>
    <r>
      <rPr>
        <sz val="14"/>
        <color indexed="8"/>
        <rFont val="TH SarabunPSK"/>
        <family val="2"/>
      </rPr>
      <t xml:space="preserve"> 1. ค่าตอบแทนอาสาสมัครชักลาก 162,000 บาท 
              2. เงินสมทบกองทุนประกันสังคม 8,100 บาท 
              3. ค่าวัสดุ 3,000 บาท (ชุมชนละ 1,500 บาท)</t>
    </r>
  </si>
  <si>
    <r>
      <t xml:space="preserve">ค่าใช้จ่ายในการสนับสนุนการดำเนินงานของคณะกรรมการชุมชน
</t>
    </r>
    <r>
      <rPr>
        <b/>
        <sz val="14"/>
        <color indexed="8"/>
        <rFont val="TH SarabunPSK"/>
        <family val="2"/>
      </rPr>
      <t xml:space="preserve">รายละเอียด : </t>
    </r>
    <r>
      <rPr>
        <sz val="14"/>
        <color indexed="8"/>
        <rFont val="TH SarabunPSK"/>
        <family val="2"/>
      </rPr>
      <t>เป็นค่าสนับสนุนการดำเนินงานของคณะกรรมการชุมชน จำนวน 78 ชุมชน โดยแบ่งตามชุมชนที่มีจำนวนบ้าน ดังนี้
1. ไม่เกิน 200 หลัง (61 ชุมชน x 5,000 บาท = 3,660,000 บาท) 
2. ไม่เกิน 200-501 หลัง (31 ชุมชน x 7,500 บาท = 990,000 บาท) 
3. เกิน 501 หลังขึ้นไป (11 ชุมชน x 10,000 บาท = 720,000 บาท)</t>
    </r>
  </si>
  <si>
    <r>
      <t xml:space="preserve">ค่าใช้จ่ายในการสนับสนุนเจ้าหน้าที่เพื่อปฏิบัติงานด้านเด็ก สตรี _x000D_ผู้สูงอายุ 
คนพิการและผู้ด้อยโอกาส
</t>
    </r>
    <r>
      <rPr>
        <b/>
        <sz val="14"/>
        <color indexed="8"/>
        <rFont val="TH SarabunPSK"/>
        <family val="2"/>
      </rPr>
      <t xml:space="preserve">รายละเอียด : </t>
    </r>
    <r>
      <rPr>
        <sz val="14"/>
        <color indexed="8"/>
        <rFont val="TH SarabunPSK"/>
        <family val="2"/>
      </rPr>
      <t>เป็นค่าตอบแทนอาสาสมัคร จำนวน 4 อัตรา
1. อาสาสมัคร วุฒิปริญญาตรี 1 อัตรา 180,000 บาท
2. อาสาสมัครด้านการเงินและบัญชี วุฒิ ปวช. 1 อัตรา 112,800 บาท
3. อาสาสมัคร ช่วยงานสังคมสงเคราะห์ 1 อัตรา 98,638 บาท
4. อาสาสมัคร ช่วยคนพิการ 1 อัตรา 98,638 บาท
5. เงินสมทบประกันสังคม 24,524 บาท</t>
    </r>
  </si>
  <si>
    <r>
      <t xml:space="preserve">ค่าใช้จ่ายในการจ้างอาสาสมัครเจ้าหน้าที่ปฏิบัติงานด้านพัฒนาสังคม
</t>
    </r>
    <r>
      <rPr>
        <b/>
        <sz val="14"/>
        <color indexed="8"/>
        <rFont val="TH SarabunPSK"/>
        <family val="2"/>
      </rPr>
      <t>รายละเอียด :</t>
    </r>
    <r>
      <rPr>
        <sz val="14"/>
        <color indexed="8"/>
        <rFont val="TH SarabunPSK"/>
        <family val="2"/>
      </rPr>
      <t xml:space="preserve"> เป็นค่าตอบแทนอาสาสมัคร จำนวน 4 อัตรา 
1. อาสาสมัคร วุฒิปริญญาตรี 2 อัตรา 360,000 บาท
2. อาสาสมัครรายวัน 2 อัตรา 197,276 บาท
3. เงินสมทบประกันสังคม 27,924 บาท</t>
    </r>
  </si>
  <si>
    <r>
      <t xml:space="preserve">ค่าใช้จ่ายในการส่งเสริมกิจการสภาเด็กและเยาวชนกรุงเทพมหานคร
</t>
    </r>
    <r>
      <rPr>
        <b/>
        <sz val="14"/>
        <color indexed="8"/>
        <rFont val="TH SarabunPSK"/>
        <family val="2"/>
      </rPr>
      <t>รายละเอียด :</t>
    </r>
    <r>
      <rPr>
        <sz val="14"/>
        <color indexed="8"/>
        <rFont val="TH SarabunPSK"/>
        <family val="2"/>
      </rPr>
      <t xml:space="preserve"> 
1. จ้างอาสาสมัครช่วยปฏิบัติงานด้านสภาเด็กฯ 1 อัตรา 120,960 บาท (ค่าตอบแทน 115,200 บาท + เงินสมทบประกันสังคม 5,760 บาท) 
2. จัดประชุมสภาเด็กและเยาวชนเขตหลักสี่ (ค่าอาหาร อาหารว่างฯ) 
จำนวน 6 ครั้ง 9,000 บาท
3. จัดกิจกรรมตามมติของคณะบริหารสภาเด็กฯ 50,000 บาท</t>
    </r>
  </si>
  <si>
    <r>
      <t xml:space="preserve">ค่าใช้จ่ายศูนย์ประสานงานธนาคารสมองของกรุงเทพมหานคร
</t>
    </r>
    <r>
      <rPr>
        <b/>
        <sz val="14"/>
        <color indexed="8"/>
        <rFont val="TH SarabunPSK"/>
        <family val="2"/>
      </rPr>
      <t>รายละเอียด :</t>
    </r>
    <r>
      <rPr>
        <sz val="14"/>
        <color indexed="8"/>
        <rFont val="TH SarabunPSK"/>
        <family val="2"/>
      </rPr>
      <t xml:space="preserve"> จัดกิจกรรมถ่ายทอดภูมิปัญญา-ผลงานของผู้สูงอายุที่เป็น
คลังสมองของกรุงเทพมหานคร เขตหลักสี่ 
</t>
    </r>
    <r>
      <rPr>
        <b/>
        <sz val="14"/>
        <color indexed="8"/>
        <rFont val="TH SarabunPSK"/>
        <family val="2"/>
      </rPr>
      <t>ค่าใช้จ่าย :</t>
    </r>
    <r>
      <rPr>
        <sz val="14"/>
        <color indexed="8"/>
        <rFont val="TH SarabunPSK"/>
        <family val="2"/>
      </rPr>
      <t xml:space="preserve"> ค่าอาหาร อาหารว่างและเครื่องดื่ม 10,000 บาท</t>
    </r>
  </si>
  <si>
    <r>
      <t xml:space="preserve">ค่าใช้จ่ายในการดำเนินงานศูนย์บริการและถ่ายทอดเทคโนโลยี_x000D_การเกษตร
</t>
    </r>
    <r>
      <rPr>
        <b/>
        <sz val="14"/>
        <color indexed="8"/>
        <rFont val="TH SarabunPSK"/>
        <family val="2"/>
      </rPr>
      <t>รายละเอียด :</t>
    </r>
    <r>
      <rPr>
        <sz val="14"/>
        <color indexed="8"/>
        <rFont val="TH SarabunPSK"/>
        <family val="2"/>
      </rPr>
      <t xml:space="preserve"> 1. ประชุมคณะกรรมการศูนย์ฯ จำนวน 4 ครั้ง 58,200 บาท
2. ค่าบริหารจัดการศูนย์ 56,900 บาท (ค่าวัสดุการเกษตร 48,900 บาท 
และค่าวัสดุเผยแพร่ประชาสัมพันธ์และวัสดุสำนักงาน 8,000 บาท)</t>
    </r>
  </si>
  <si>
    <r>
      <t xml:space="preserve">ค่าใช้จ่ายโครงการรู้ใช้ รู้เก็บ คนกรุงเทพฯ ชีวิตมั่นคง
</t>
    </r>
    <r>
      <rPr>
        <b/>
        <sz val="14"/>
        <color indexed="8"/>
        <rFont val="TH SarabunPSK"/>
        <family val="2"/>
      </rPr>
      <t>รายละเอียด :</t>
    </r>
    <r>
      <rPr>
        <sz val="14"/>
        <color indexed="8"/>
        <rFont val="TH SarabunPSK"/>
        <family val="2"/>
      </rPr>
      <t xml:space="preserve"> จัดกิจกรรมรณรงค์ ประชาสัมพันธ์ส่งเสริมการออม 
การวางแผนทางการเงิน การสร้างวินัยทางการเงินให้กับประชาชนในพื้นที่
เขตหลักสี่ จำนวน 8 ครั้ง 
</t>
    </r>
    <r>
      <rPr>
        <b/>
        <sz val="14"/>
        <color indexed="8"/>
        <rFont val="TH SarabunPSK"/>
        <family val="2"/>
      </rPr>
      <t xml:space="preserve">ค่าใช้จ่าย : </t>
    </r>
    <r>
      <rPr>
        <sz val="14"/>
        <color indexed="8"/>
        <rFont val="TH SarabunPSK"/>
        <family val="2"/>
      </rPr>
      <t>ค่าอาหาร อาหารว่างและเครื่องดื่ม 20,000 บาท</t>
    </r>
  </si>
  <si>
    <r>
      <t xml:space="preserve">ค่าใช้จ่ายในการจัดกิจกรรมครอบครัวรักการอ่าน
</t>
    </r>
    <r>
      <rPr>
        <b/>
        <sz val="14"/>
        <color indexed="8"/>
        <rFont val="TH SarabunPSK"/>
        <family val="2"/>
      </rPr>
      <t>รายละเอียด :</t>
    </r>
    <r>
      <rPr>
        <sz val="14"/>
        <color indexed="8"/>
        <rFont val="TH SarabunPSK"/>
        <family val="2"/>
      </rPr>
      <t xml:space="preserve"> จัดกิจกรรมครอบครัวรักการอ่าน โดยเน้นส่งเสริมให้
เด็ก เยาวชนและสถาบันครอบครัวเห็นความสำคัญและประโยชน์ของ
การอ่าน ณ บ้านหนังสือ 4 แห่งๆ ละ 2 ครั้ง 
</t>
    </r>
    <r>
      <rPr>
        <b/>
        <sz val="14"/>
        <color indexed="8"/>
        <rFont val="TH SarabunPSK"/>
        <family val="2"/>
      </rPr>
      <t xml:space="preserve">ค่าใช้จ่าย : </t>
    </r>
    <r>
      <rPr>
        <sz val="14"/>
        <color indexed="8"/>
        <rFont val="TH SarabunPSK"/>
        <family val="2"/>
      </rPr>
      <t>1. ค่าอาหารฯ 48,000 บาท   2. ค่าอาหารว่างฯ 32,000 บาท 
3. ค่าวัสดุ 28,800 บาท      4. ค่าของขวัญและของที่ระลึก 51,200 บาท</t>
    </r>
  </si>
  <si>
    <r>
      <t xml:space="preserve">ค่าใช้จ่ายในการส่งเสริมพัฒนาการเด็กก่อนวัยเรียนในศูนย์พัฒนา_x000D_เด็กก่อน
วัยเรียนกรุงเทพมหานคร
</t>
    </r>
    <r>
      <rPr>
        <b/>
        <sz val="14"/>
        <color indexed="8"/>
        <rFont val="TH SarabunPSK"/>
        <family val="2"/>
      </rPr>
      <t>รายละเอียด :</t>
    </r>
    <r>
      <rPr>
        <sz val="14"/>
        <color indexed="8"/>
        <rFont val="TH SarabunPSK"/>
        <family val="2"/>
      </rPr>
      <t xml:space="preserve"> เพื่อยกระดับศูนย์เด็กฯ ในพื้นที่เขตหลักสี่ สู่เกณฑ์มาตรฐาน
</t>
    </r>
    <r>
      <rPr>
        <b/>
        <sz val="14"/>
        <color indexed="8"/>
        <rFont val="TH SarabunPSK"/>
        <family val="2"/>
      </rPr>
      <t xml:space="preserve">ค่าใช้จ่าย : </t>
    </r>
    <r>
      <rPr>
        <sz val="14"/>
        <color indexed="8"/>
        <rFont val="TH SarabunPSK"/>
        <family val="2"/>
      </rPr>
      <t>ซื้อวัสดุอุปกรณ์สำหรับพัฒนาศูนย์เด็กฯ ในพื้นที่ จำนวน 7 แห่ง</t>
    </r>
  </si>
  <si>
    <r>
      <t xml:space="preserve">ค่าใช้จ่ายในการจัดสวัสดิการ การสงเคราะห์ช่วยเหลือเด็ก สตรี _x000D_ครอบครัว 
ผู้ด้อยโอกาส ผู้สูงอายุและคนพิการ
</t>
    </r>
    <r>
      <rPr>
        <b/>
        <sz val="14"/>
        <color indexed="8"/>
        <rFont val="TH SarabunPSK"/>
        <family val="2"/>
      </rPr>
      <t>รายละเอียด :</t>
    </r>
    <r>
      <rPr>
        <sz val="14"/>
        <color indexed="8"/>
        <rFont val="TH SarabunPSK"/>
        <family val="2"/>
      </rPr>
      <t xml:space="preserve"> 
1. จัดให้มีการสงเคราะห์ช่วยเหลือกลุ่มเด็กที่อยู่ในสภาพยากลำบาก 
เด็กพิการ เด็กเร่ร่อนและเด็กยากจน (อายุไม่เกิน 18 ปี) (เงินสนับสนุนกิจการทางการศึกษา 51,500 บาท และค่าใช้จ่ายที่เกี่ยวเนื่องในการรักษาพยาบาล 10,000 บาท) 
2. จัดให้มีการสงเคราะห์ช่วยเหลือกลุ่มสตรี ครอบครัว และผู้ด้อยโอกาส 
(อายุ 18 - 59 ปี) (เงินสนับสนุนกิจการทางการศึกษา 18,000 บาท  
ค่าใช้จ่ายที่เกี่ยวเนื่องในการรักษาพยาบาล 40,000 บาท 
และทุนประกอบอาชีพ 25,000 บาท) 
3. จัดให้มีการสงเคราะห์ช่วยเหลือกลุ่มผู้สูงอายุ (อายุตั้งแต่60 ปีขึ้นไป) 
และคนพิการทุกช่วงวัย (เงินสนับสนุนกิจการทางการศึกษา 6,000 บาท 
ค่าใช้จ่ายที่เกี่ยวเนื่องในการรักษาพยาบาล 70,000 บาท 
และทุนประกอบอาชีพ 30,000 บาท)</t>
    </r>
  </si>
  <si>
    <r>
      <t xml:space="preserve">ค่าใช้จ่ายในการจัดกิจกรรมการออกกำลังกาย
</t>
    </r>
    <r>
      <rPr>
        <b/>
        <sz val="14"/>
        <color indexed="8"/>
        <rFont val="TH SarabunPSK"/>
        <family val="2"/>
      </rPr>
      <t>รายละเอียด :</t>
    </r>
    <r>
      <rPr>
        <sz val="14"/>
        <color indexed="8"/>
        <rFont val="TH SarabunPSK"/>
        <family val="2"/>
      </rPr>
      <t xml:space="preserve"> จัดกิจกรรมเต้นแอโรบิคในลานกีฬาและในชุมชนที่มี
ประชาชนออกกำลังกาย จำนวน 12 แห่ง 246 ชม.ๆ ละ 500 บาท
</t>
    </r>
    <r>
      <rPr>
        <b/>
        <sz val="14"/>
        <color indexed="8"/>
        <rFont val="TH SarabunPSK"/>
        <family val="2"/>
      </rPr>
      <t>ค่าใช้จ่าย :</t>
    </r>
    <r>
      <rPr>
        <sz val="14"/>
        <color indexed="8"/>
        <rFont val="TH SarabunPSK"/>
        <family val="2"/>
      </rPr>
      <t xml:space="preserve"> ค่าตอบแทนวิทยากรนำเต้นแอโรบิค 1,476,000 บาท</t>
    </r>
  </si>
  <si>
    <r>
      <t xml:space="preserve">ค่าใช้จ่ายในการฝึกอบรมวิชาชีพเสริมรายได้
</t>
    </r>
    <r>
      <rPr>
        <b/>
        <sz val="14"/>
        <color indexed="8"/>
        <rFont val="TH SarabunPSK"/>
        <family val="2"/>
      </rPr>
      <t>รายละเอียด :</t>
    </r>
    <r>
      <rPr>
        <sz val="14"/>
        <color indexed="8"/>
        <rFont val="TH SarabunPSK"/>
        <family val="2"/>
      </rPr>
      <t xml:space="preserve"> จัดอบรมหลักสูตรระยะสั้นให้แก่ประชาชน 
จำนวน 4 หลักสูตร รวม 320 คน 
</t>
    </r>
    <r>
      <rPr>
        <b/>
        <sz val="14"/>
        <color indexed="8"/>
        <rFont val="TH SarabunPSK"/>
        <family val="2"/>
      </rPr>
      <t xml:space="preserve">ค่าใช้จ่าย : </t>
    </r>
    <r>
      <rPr>
        <sz val="14"/>
        <color indexed="8"/>
        <rFont val="TH SarabunPSK"/>
        <family val="2"/>
      </rPr>
      <t>ค่าตอบแทนวิทยากร 48,000  บาท  และค่าวัสดุ 52,000  บาท</t>
    </r>
  </si>
  <si>
    <r>
      <t xml:space="preserve">ค่าใช้จ่ายในการจัดงานวันสำคัญ อนุรักษ์ สืบสานวัฒนธรรมประเพณี โดยจัดกิจกรรม 8 กิจกรรม ดังนี้ :
1. วันลอยกระทง วันที่ 8 พ.ย. 65 100,000.- บาท 
2. วันพ่อแห่งชาติ วันที่ 2 ธ.ค. 65 25,000.- บาท 
3. ประเพณีแห่พระทอดผ้าป่าสายน้ำฯ วันที่ 6 มี.ค. 66 100,000.- บาท 
4. วันสงกรานต์และวันผู้สูงอายุ วันที่ 12 เม.ย. 66 100,000.- บาท 
5. วันเฉลิมพระชนมพรรษา สมเด็จพระนางเจ้าสุทิดาฯ 
วันที่ 2 มิ.ย. 66 25,000.- บาท 
6. วันเฉลิมพระชนมพรรษา พระบาทสมเด็จพระวชิรเกล้าเจ้าอยู่หัวฯ 
วันที่ 27 ก.ค. 66 25,000.- บาท 
7. วันเข้าพรรษา วันที่ 31 ก.ค. 66 100,000.- บาท 
8. วันแม่แห่งชาติ วันที่ 11 ส.ค. 66 25,000.- บาท
</t>
    </r>
    <r>
      <rPr>
        <b/>
        <sz val="14"/>
        <color indexed="8"/>
        <rFont val="TH SarabunPSK"/>
        <family val="2"/>
      </rPr>
      <t xml:space="preserve">ค่าใช้จ่าย : </t>
    </r>
    <r>
      <rPr>
        <sz val="14"/>
        <color indexed="8"/>
        <rFont val="TH SarabunPSK"/>
        <family val="2"/>
      </rPr>
      <t>ค่าอาหารว่างฯ, ค่าจ้างเหมาติดตั้งเครื่องเสียง, ค่าแสดงศิลปวัฒนธรรม, ค่าตกแต่งเรือ/รถบุปผชาติ และค่าวัสดุ</t>
    </r>
  </si>
  <si>
    <r>
      <t xml:space="preserve">ค่าใช้จ่ายในการจ้างงานคนพิการเพื่อปฏิบัติงาน
</t>
    </r>
    <r>
      <rPr>
        <b/>
        <sz val="14"/>
        <color indexed="8"/>
        <rFont val="TH SarabunPSK"/>
        <family val="2"/>
      </rPr>
      <t xml:space="preserve">รายละเอียด : </t>
    </r>
    <r>
      <rPr>
        <sz val="14"/>
        <color indexed="8"/>
        <rFont val="TH SarabunPSK"/>
        <family val="2"/>
      </rPr>
      <t>จ้างคนพิการเพื่อเป็นอาสาสมัครปฏิบัติงานในสำนักงานเขตหลักสี่ 6 คน (ค่าตอบแทนอาสาสมัคร 1,080,000  บาท และเงินสมทบกองทุนประกันสังคม 54,000  บาท)</t>
    </r>
  </si>
  <si>
    <r>
      <t xml:space="preserve">ค่าใช้จ่ายในการประชุมครู
</t>
    </r>
    <r>
      <rPr>
        <b/>
        <sz val="14"/>
        <color indexed="8"/>
        <rFont val="TH SarabunPSK"/>
        <family val="2"/>
      </rPr>
      <t xml:space="preserve">รายละเอียด : </t>
    </r>
    <r>
      <rPr>
        <sz val="14"/>
        <color indexed="8"/>
        <rFont val="TH SarabunPSK"/>
        <family val="2"/>
      </rPr>
      <t xml:space="preserve">จัดประชุมข้าราชการครูประจำปี เพื่อเตรียมความพร้อม
ในปีการศึกษา 2566 ผู้เข้าร่วมโครงการ 220 คน 
</t>
    </r>
    <r>
      <rPr>
        <b/>
        <sz val="14"/>
        <color indexed="8"/>
        <rFont val="TH SarabunPSK"/>
        <family val="2"/>
      </rPr>
      <t xml:space="preserve">ค่าใช้จ่าย :  </t>
    </r>
    <r>
      <rPr>
        <sz val="14"/>
        <color indexed="8"/>
        <rFont val="TH SarabunPSK"/>
        <family val="2"/>
      </rPr>
      <t>ค่าอาหารว่างและเครื่องดื่ม เป็นเงิน 5,000 บาท</t>
    </r>
  </si>
  <si>
    <r>
      <t xml:space="preserve">ค่าใช้จ่ายในการฝึกอบรมนายหมู่ลูกเสือสามัญ สามัญรุ่นใหญ่_x000D_ และหัวหน้าหน่วยยุวกาชาด
</t>
    </r>
    <r>
      <rPr>
        <b/>
        <sz val="14"/>
        <color indexed="8"/>
        <rFont val="TH SarabunPSK"/>
        <family val="2"/>
      </rPr>
      <t>รายละเอียด :</t>
    </r>
    <r>
      <rPr>
        <sz val="14"/>
        <color indexed="8"/>
        <rFont val="TH SarabunPSK"/>
        <family val="2"/>
      </rPr>
      <t xml:space="preserve"> จัดการฝึกอบรมนายหมู่ลูกเสือสามัญและหัวหน้าหน่วย
ยุวกาชาด ทั้ง 6 โรงเรียน แบบพักค้าง 3 วัน 2 คืน ณ ค่ายลูกเสือที่กำหนด ผู้เข้าร่วมโครงการ 160 คนและวิทยากร 40 คน รวม 200 คน 
</t>
    </r>
    <r>
      <rPr>
        <b/>
        <sz val="14"/>
        <color indexed="8"/>
        <rFont val="TH SarabunPSK"/>
        <family val="2"/>
      </rPr>
      <t>ค่าใช้จ่าย :</t>
    </r>
    <r>
      <rPr>
        <sz val="14"/>
        <color indexed="8"/>
        <rFont val="TH SarabunPSK"/>
        <family val="2"/>
      </rPr>
      <t xml:space="preserve"> 1. ค่าอาหารลูกเสือฯ 56,000 บาท 
2. ค่าอาหารว่างและเครื่องดื่มลูกเสือฯ 20,000 บาท 
3. ค่าอาหารวิทยากร 14,000 บาท 
4. ค่าอาหารว่างและเครื่องดื่ม วิทยากร 5,000 บาท 
5. ค่าวัสดุอุปกรณ์ผึกอบรม 18,000 บาท</t>
    </r>
  </si>
  <si>
    <r>
      <t xml:space="preserve">ค่าใช้จ่ายตามโครงการเรียนฟรี เรียนดีอย่างมีคุณภาพ_x000D_
โรงเรียนสังกัดกรุงเทพมหานคร
</t>
    </r>
    <r>
      <rPr>
        <b/>
        <sz val="14"/>
        <color indexed="8"/>
        <rFont val="TH SarabunPSK"/>
        <family val="2"/>
      </rPr>
      <t xml:space="preserve">รายละเอียด : </t>
    </r>
    <r>
      <rPr>
        <sz val="14"/>
        <color indexed="8"/>
        <rFont val="TH SarabunPSK"/>
        <family val="2"/>
      </rPr>
      <t xml:space="preserve">เป็นค่าใช้จ่ายสนับสนุนการศึกษาแก่นักเรียนในระดับการศึกษาขั้นพื้นฐาน จัดสรรให้เป็นรายหัว ตามจำนวนนักเรียน 
3,856 คนๆละ 600 บาท 
</t>
    </r>
    <r>
      <rPr>
        <b/>
        <sz val="14"/>
        <color indexed="8"/>
        <rFont val="TH SarabunPSK"/>
        <family val="2"/>
      </rPr>
      <t xml:space="preserve">ค่าใช้จ่าย : </t>
    </r>
    <r>
      <rPr>
        <sz val="14"/>
        <color indexed="8"/>
        <rFont val="TH SarabunPSK"/>
        <family val="2"/>
      </rPr>
      <t>1. ค่าชุดลูกเสือ/เนตรนารี/ยุวกาชาด/ชุดพละ/ชุดนอนอนุบาล คนละ 450 บาท = 1,735,200 บาท 
2. ค่าประกันอุบัติเหตุนักเรียน คนละ 150 บาท = 578,400 บาท</t>
    </r>
  </si>
  <si>
    <r>
      <t xml:space="preserve">ค่าใช้จ่ายในการพัฒนาคุณภาพการดำเนินงานศูนย์วิชาการเขต
</t>
    </r>
    <r>
      <rPr>
        <b/>
        <sz val="14"/>
        <color indexed="8"/>
        <rFont val="TH SarabunPSK"/>
        <family val="2"/>
      </rPr>
      <t xml:space="preserve">รายละเอียด : </t>
    </r>
    <r>
      <rPr>
        <sz val="14"/>
        <color indexed="8"/>
        <rFont val="TH SarabunPSK"/>
        <family val="2"/>
      </rPr>
      <t xml:space="preserve">ดำเนินการอบรมเชิงปฏิบัติการข้าราชการครูตามที่คณะกรรมการดำเนินงานศูนย์วิชาการเขตกำหนดเป็นเวลา 1 วัน 
ในภาคเรียนที่ 1/2566 จำนวน 100 คน 
</t>
    </r>
    <r>
      <rPr>
        <b/>
        <sz val="14"/>
        <color indexed="8"/>
        <rFont val="TH SarabunPSK"/>
        <family val="2"/>
      </rPr>
      <t>ค่าใช้จ่าย :</t>
    </r>
    <r>
      <rPr>
        <sz val="14"/>
        <color indexed="8"/>
        <rFont val="TH SarabunPSK"/>
        <family val="2"/>
      </rPr>
      <t xml:space="preserve"> 1. ค่าสมนาคุณวิทยากร 7,200  บาท 
2. ค่าอาหาร อาหารว่างฯ 15,000 บาท       3. ค่าวัสดุ 4,000 บาท</t>
    </r>
  </si>
  <si>
    <r>
      <t xml:space="preserve">ค่าใช้จ่ายในการจัดประชุมสัมมนาคณะกรรมการ
สถานศึกษา_x000D_ขั้นพื้นฐานโรงเรียนสังกัดกรุงเทพมหานคร
</t>
    </r>
    <r>
      <rPr>
        <b/>
        <sz val="14"/>
        <color indexed="8"/>
        <rFont val="TH SarabunPSK"/>
        <family val="2"/>
      </rPr>
      <t>รายละเอียด :</t>
    </r>
    <r>
      <rPr>
        <sz val="14"/>
        <color indexed="8"/>
        <rFont val="TH SarabunPSK"/>
        <family val="2"/>
      </rPr>
      <t xml:space="preserve"> 
กิจกรรมที่ 1 จัดประชุมสัมมนาคณะกรรมการสถานศึกษาขั้นพื้นฐานของโรงเรียน 6 โรงเรียน ผู้เข้าร่วมโครงการโรงเรียนละ 15 คน รวม 90 คน ดำเนินการสัมมนา จำนวน 4 ครั้ง 
     1.1 ค่าอาหารว่างและเครื่องดื่ม 12,600 บาท 
     1.2 ค่าวัสดุ 27,000 บาท 
กิจกรรมที่ 2 จัดสัมมนาแลกเปลี่ยนความรู้ จำนวน 1 วัน ณ สถานที่ราชการ เป้าหมาย 50 คน 
     2.1 ค่าอาหารว่างและเครื่องดื่ม 15,000 บาท 
     2.2 ค่าสมนาคุณวิทยากร 5,400 บาท 
     2.3 ค่าวัสดุ 1,500 บาท</t>
    </r>
  </si>
  <si>
    <r>
      <t xml:space="preserve">ค่าใช้จ่ายในการสัมมนาประธานกรรมการเครือข่าย
ผู้ปกครอง_x000D_เพื่อพัฒนาโรงเรียนสังกัดกรุงเทพมหานคร
</t>
    </r>
    <r>
      <rPr>
        <b/>
        <sz val="14"/>
        <color indexed="8"/>
        <rFont val="TH SarabunPSK"/>
        <family val="2"/>
      </rPr>
      <t>รายละเอียด :</t>
    </r>
    <r>
      <rPr>
        <sz val="14"/>
        <color indexed="8"/>
        <rFont val="TH SarabunPSK"/>
        <family val="2"/>
      </rPr>
      <t xml:space="preserve"> จัดสัมมนาประธานกรรมการเครือข่ายผู้ปกครองนักเรียนของโรงเรียน 6 โรงเรียน ผู้เข้าร่วมโครงการโรงเรียนละ 12 คน รวม 72 คน ดำเนินการประชุม จำนวน 2 ครั้ง จัดสรรให้ตามขนาดโรงเรียน (ขนาดกลาง
4 โรงเรียน x 2,340 บาท ขนาดใหญ่ 2 โรงเรียน x 2,640 บาท) 
</t>
    </r>
    <r>
      <rPr>
        <b/>
        <sz val="14"/>
        <color indexed="8"/>
        <rFont val="TH SarabunPSK"/>
        <family val="2"/>
      </rPr>
      <t>ค่าใช้จ่าย :</t>
    </r>
    <r>
      <rPr>
        <sz val="14"/>
        <color indexed="8"/>
        <rFont val="TH SarabunPSK"/>
        <family val="2"/>
      </rPr>
      <t xml:space="preserve"> 1. ค่าอาหารว่างฯ 5,040 บาท      2. ค่าวัสดุ 9,600 บาท</t>
    </r>
  </si>
  <si>
    <r>
      <t xml:space="preserve">ค่าใช้จ่ายในการสอนภาษาจีน
</t>
    </r>
    <r>
      <rPr>
        <b/>
        <sz val="14"/>
        <color indexed="8"/>
        <rFont val="TH SarabunPSK"/>
        <family val="2"/>
      </rPr>
      <t>รายละเอียด :</t>
    </r>
    <r>
      <rPr>
        <sz val="14"/>
        <color indexed="8"/>
        <rFont val="TH SarabunPSK"/>
        <family val="2"/>
      </rPr>
      <t xml:space="preserve"> เป็นค่าตอบแทนบุคคลภายนอกช่วยปฏิบัติราชการด้าน
การสอนภาษาจีน คนละ 600 บาท ต่อชั่วโมง ตามจำนวนห้องเรียนตั้งแต่
ชั้น ป.4 - ม.3  ภาคเรียนละ 20 สัปดาห์ รวม 40 สัปดาห์</t>
    </r>
  </si>
  <si>
    <r>
      <t xml:space="preserve">ค่าใช้จ่ายโครงการภาษาอังกฤษเพื่อทักษะชีวิต
</t>
    </r>
    <r>
      <rPr>
        <b/>
        <sz val="14"/>
        <color indexed="8"/>
        <rFont val="TH SarabunPSK"/>
        <family val="2"/>
      </rPr>
      <t>รายละเอียด :</t>
    </r>
    <r>
      <rPr>
        <sz val="14"/>
        <color indexed="8"/>
        <rFont val="TH SarabunPSK"/>
        <family val="2"/>
      </rPr>
      <t xml:space="preserve"> เป็นค่าตอบแทนบุคคลภายนอกช่วยปฏิบัติราชการด้าน
การสอนภาษาอังกฤษ คนละ 600 บาท ต่อชั่วโมง ตามจำนวนห้องเรียน
ตั้งแต่ชั้น ป.4 - ม.3  ภาคเรียนละ 20 สัปดาห์ รวม 40 สัปดาห์</t>
    </r>
  </si>
  <si>
    <r>
      <t xml:space="preserve">ค่าใช้จ่ายในการอนุรักษ์พันธุกรรมพืชอันเนื่องมาจากพระราชดำริ_x000D_สมเด็จพระเทพรัตนราชสุดาฯ สยามบรมราชกุมารีสนองพระราชดำริ_x000D_
โดยกรุงเทพมหานคร ปี 2566
</t>
    </r>
    <r>
      <rPr>
        <b/>
        <sz val="14"/>
        <color indexed="8"/>
        <rFont val="TH SarabunPSK"/>
        <family val="2"/>
      </rPr>
      <t xml:space="preserve">รายละเอียด : </t>
    </r>
    <r>
      <rPr>
        <sz val="14"/>
        <color indexed="8"/>
        <rFont val="TH SarabunPSK"/>
        <family val="2"/>
      </rPr>
      <t xml:space="preserve">จัดกิจกรรมการเรียนรู้งานสวนพฤกษศาสตร์ของโรงเรียน
</t>
    </r>
    <r>
      <rPr>
        <b/>
        <sz val="14"/>
        <color indexed="8"/>
        <rFont val="TH SarabunPSK"/>
        <family val="2"/>
      </rPr>
      <t>ค่าใช้จ่าย :</t>
    </r>
    <r>
      <rPr>
        <sz val="14"/>
        <color indexed="8"/>
        <rFont val="TH SarabunPSK"/>
        <family val="2"/>
      </rPr>
      <t xml:space="preserve"> ค่าวัสดุ 14,000 บาท</t>
    </r>
  </si>
  <si>
    <r>
      <t xml:space="preserve">ค่าใช้จ่ายในการพัฒนาคุณภาพเครือข่ายโรงเรียน_x000D_สังกัดกรุงเทพมหานคร
</t>
    </r>
    <r>
      <rPr>
        <b/>
        <sz val="14"/>
        <color indexed="8"/>
        <rFont val="TH SarabunPSK"/>
        <family val="2"/>
      </rPr>
      <t>รายละเอียด :</t>
    </r>
    <r>
      <rPr>
        <sz val="14"/>
        <color indexed="8"/>
        <rFont val="TH SarabunPSK"/>
        <family val="2"/>
      </rPr>
      <t xml:space="preserve"> จัดสรรงบประมาณให้ผู้ประสานงานเครือข่ายโรงเรียนที่ 29 ดำเนินการจัดนิทรรศการทางวิชาการ การประกวดแข่งขันความสามารถของครูและนักเรียนในเครือข่าย 
</t>
    </r>
    <r>
      <rPr>
        <b/>
        <sz val="14"/>
        <color indexed="8"/>
        <rFont val="TH SarabunPSK"/>
        <family val="2"/>
      </rPr>
      <t>ค่าใช้จ่าย :</t>
    </r>
    <r>
      <rPr>
        <sz val="14"/>
        <color indexed="8"/>
        <rFont val="TH SarabunPSK"/>
        <family val="2"/>
      </rPr>
      <t xml:space="preserve"> ค่าวัสดุ 90,000 บาท</t>
    </r>
  </si>
  <si>
    <r>
      <t xml:space="preserve">ค่าใช้จ่ายในพิธีทบทวนคำปฏิญาณและสวนสนามลูกเสือ_x000D_กรุงเทพมหานคร
</t>
    </r>
    <r>
      <rPr>
        <b/>
        <sz val="14"/>
        <color indexed="8"/>
        <rFont val="TH SarabunPSK"/>
        <family val="2"/>
      </rPr>
      <t>รายละเอียด :</t>
    </r>
    <r>
      <rPr>
        <sz val="14"/>
        <color indexed="8"/>
        <rFont val="TH SarabunPSK"/>
        <family val="2"/>
      </rPr>
      <t xml:space="preserve"> โรงเรียนที่ได้รับมอบหมายให้เป็นตัวแทนในการเข้าร่วมพิธีทบทวนคำปฏิญาณและสวนสนามลูกเสือกรุงเทพมหานคร จัดส่งลูกเสือ 
เนตรนารี และผู้บังคับบัญชา เข้าร่วมพิธี จำนวน 80 คน ณ สนามกีฬาศูนย์เยาวชน กทม. (ไทย-ญี่ปุ่น) ดินแดง กทม. ดำเนินการ 3 วัน 
</t>
    </r>
    <r>
      <rPr>
        <b/>
        <sz val="14"/>
        <color indexed="8"/>
        <rFont val="TH SarabunPSK"/>
        <family val="2"/>
      </rPr>
      <t>ค่าใช้จ่าย :</t>
    </r>
    <r>
      <rPr>
        <sz val="14"/>
        <color indexed="8"/>
        <rFont val="TH SarabunPSK"/>
        <family val="2"/>
      </rPr>
      <t xml:space="preserve">  1. วันซ้อมพิธีทบทวนคำปฏิญาณและสวนสนามฯ ค่าอาหาร อาหารว่างฯ 6,000 บาท และค่าพาหนะ 11,400 บาท 
2. วันจริงพิธีทบทวนคำปฏิญาณและสวนสนามฯ ค่าอาหาร อาหารว่างฯ 
6,000 บาท และค่าพาหนะ 11,400 บาท
3. กิจกรรมบนอัฒจันทร์ ค่าอาหาร อาหารว่างฯ 10,000 บาท 
และค่าพาหนะ 11,400 บาท</t>
    </r>
  </si>
  <si>
    <r>
      <t xml:space="preserve">ค่าใช้จ่ายในพิธีปฏิญาณตนและสวนสนามยุวกาชาดกรุงเทพมหานคร
</t>
    </r>
    <r>
      <rPr>
        <b/>
        <sz val="14"/>
        <color indexed="8"/>
        <rFont val="TH SarabunPSK"/>
        <family val="2"/>
      </rPr>
      <t>รายละเอียด :</t>
    </r>
    <r>
      <rPr>
        <sz val="14"/>
        <color indexed="8"/>
        <rFont val="TH SarabunPSK"/>
        <family val="2"/>
      </rPr>
      <t xml:space="preserve"> โรงเรียนที่ได้รับมอบหมายให้เป็นตัวแทนในการเข้าร่วมพิธีปฏิญาณตนและสวนสนามยุวกาชาดกรุงเทพมหานครจัดส่งยุวกาชาด 
และผู้บังคับบัญชา เข้าร่วมพิธี จำนวน 49 คน ณ สถานที่ในกรุงเทพมหานคร ดำเนินการ 3 วัน 
</t>
    </r>
    <r>
      <rPr>
        <b/>
        <sz val="14"/>
        <color indexed="8"/>
        <rFont val="TH SarabunPSK"/>
        <family val="2"/>
      </rPr>
      <t xml:space="preserve">ค่าใช้จ่าย : 1. </t>
    </r>
    <r>
      <rPr>
        <sz val="14"/>
        <color indexed="8"/>
        <rFont val="TH SarabunPSK"/>
        <family val="2"/>
      </rPr>
      <t>วันซ้อมพิธีทบทวนคำปฏิญาณและสวนสนามฯ ค่าอาหาร อาหารว่างฯ 7,600 บาท และค่าพาหนะ 11,400 บาท 
2. วันจริงพิธีทบทวนคำปฏิญาณและสวนสนามฯ ค่าอาหาร อาหารว่างฯ 
7,600 บาท และค่าพาหนะ 11,400 บาท
3. กิจกรรมบนอัฒจันทร์ ค่าอาหาร อาหารว่างฯ 2,200 บาท 
และค่าพาหนะ 11,400 บาท</t>
    </r>
  </si>
  <si>
    <r>
      <t xml:space="preserve">ค่าใช้จ่ายในการส่งเสริมกีฬานักเรียนสังกัดกรุงเทพมหานคร
</t>
    </r>
    <r>
      <rPr>
        <b/>
        <sz val="14"/>
        <color indexed="8"/>
        <rFont val="TH SarabunPSK"/>
        <family val="2"/>
      </rPr>
      <t>รายละเอียด :</t>
    </r>
    <r>
      <rPr>
        <sz val="14"/>
        <color indexed="8"/>
        <rFont val="TH SarabunPSK"/>
        <family val="2"/>
      </rPr>
      <t xml:space="preserve"> ดำเนินการจัดการแข่งขันกีฬานักเรียนระดับเขต 6 โรงเรียน และนำนักกีฬาเข้าร่วมแข่งขันระดับกลุ่มเขตกรุงเทพเหนือ ผู้เข้าร่วมประกอบด้วย นักเรียน นักกีฬา กรรมการเจ้าหน้าที่ ณ สนามกีฬาที่กำหนด 
</t>
    </r>
    <r>
      <rPr>
        <b/>
        <sz val="14"/>
        <color indexed="8"/>
        <rFont val="TH SarabunPSK"/>
        <family val="2"/>
      </rPr>
      <t xml:space="preserve">ค่าใช้จ่าย : </t>
    </r>
    <r>
      <rPr>
        <sz val="14"/>
        <color indexed="8"/>
        <rFont val="TH SarabunPSK"/>
        <family val="2"/>
      </rPr>
      <t xml:space="preserve"> 1. ค่าใช้จ่ายสำนักงานเขต 107,120 บาท 
                2. ค่าใช้จ่ายประธานกลุ่มเขต 250,000 บาท</t>
    </r>
  </si>
  <si>
    <r>
      <t xml:space="preserve">ค่าใช้จ่ายโครงการว่ายน้ำเป็น เล่นน้ำได้ปลอดภัย
</t>
    </r>
    <r>
      <rPr>
        <b/>
        <sz val="14"/>
        <color indexed="8"/>
        <rFont val="TH SarabunPSK"/>
        <family val="2"/>
      </rPr>
      <t xml:space="preserve">รายละเอียด : </t>
    </r>
    <r>
      <rPr>
        <sz val="14"/>
        <color indexed="8"/>
        <rFont val="TH SarabunPSK"/>
        <family val="2"/>
      </rPr>
      <t xml:space="preserve">จัดสรรให้ 6 โรงเรียน ดำเนินการโดยนำนักเรียนชั้น ป.3 
ทุกคนได้เรียนว่ายน้ำ จำนวน 20 ชั่วโมงต่อหลักสูตร โดยจัดสรรให้คนละ 
650 บาท จำนวน 418 คน 
</t>
    </r>
    <r>
      <rPr>
        <b/>
        <sz val="14"/>
        <color indexed="8"/>
        <rFont val="TH SarabunPSK"/>
        <family val="2"/>
      </rPr>
      <t>ค่าใช้จ่าย :</t>
    </r>
    <r>
      <rPr>
        <sz val="14"/>
        <color indexed="8"/>
        <rFont val="TH SarabunPSK"/>
        <family val="2"/>
      </rPr>
      <t xml:space="preserve"> 1. ค่าตอบแทนอาสาสมัคร/ครูผู้สอนและเจ้าหน้าที่รักษาความปลอดภัย   2. ค่าชุดว่ายน้ำพร้อมหมวก 3. ค่าพาหนะ</t>
    </r>
  </si>
  <si>
    <r>
      <t xml:space="preserve">ค่าใช้จ่ายในการสนับสนุนการสอนในศูนย์ศึกษาพระพุทธศาสนา_x000D_วันอาทิตย์
</t>
    </r>
    <r>
      <rPr>
        <b/>
        <sz val="14"/>
        <color indexed="8"/>
        <rFont val="TH SarabunPSK"/>
        <family val="2"/>
      </rPr>
      <t>รายละเอียด :</t>
    </r>
    <r>
      <rPr>
        <sz val="14"/>
        <color indexed="8"/>
        <rFont val="TH SarabunPSK"/>
        <family val="2"/>
      </rPr>
      <t xml:space="preserve"> จัดการเรียนการสอนพระพุทธศาสนาวันอาทิตย์ที่ศูนย์
ศึกษาฯ โรงเรียนวัดหลักสี่ (ทองใบทิวารีวิทยา) รวม 40 สัปดาห์ 
</t>
    </r>
    <r>
      <rPr>
        <b/>
        <sz val="14"/>
        <color indexed="8"/>
        <rFont val="TH SarabunPSK"/>
        <family val="2"/>
      </rPr>
      <t>ค่าใช้จ่าย :</t>
    </r>
    <r>
      <rPr>
        <sz val="14"/>
        <color indexed="8"/>
        <rFont val="TH SarabunPSK"/>
        <family val="2"/>
      </rPr>
      <t xml:space="preserve"> 1. ค่าตอบแทนพระธรรมวิทยากร/ครู 288,000 บาท 
2. ค่าอาหารทำการนอกเวลาครูผู้ดูแล 50,400 บาท 
3. ค่าอาหารฯสำหรับผู้เรียน 240,000 บาท</t>
    </r>
  </si>
  <si>
    <r>
      <t xml:space="preserve">ค่าใช้จ่ายในการเสริมสร้างศักยภาพของเด็กและเยาวชน_x000D_ เพื่อคุณภาพชีวิต
ที่ดีในพื้นที่กรุงเทพมหานคร ตามพระราชดำริ_x000D_ สมเด็จพระกนิษฐาธิราชเจ้า
กรมสมเด็จพระเทพรัตนราชสุดา ฯ_x000D_ สยามบรมราชกุมารี
</t>
    </r>
    <r>
      <rPr>
        <b/>
        <sz val="14"/>
        <color indexed="8"/>
        <rFont val="TH SarabunPSK"/>
        <family val="2"/>
      </rPr>
      <t xml:space="preserve">รายละเอียด : </t>
    </r>
    <r>
      <rPr>
        <sz val="14"/>
        <color indexed="8"/>
        <rFont val="TH SarabunPSK"/>
        <family val="2"/>
      </rPr>
      <t>ดำเนินการจัดกิจกรรม 5 กิจกรรม ดังนี้ 
1.กิจกรรมเด็กไทยหัวใจเกษตร          2. กิจกรรมคิดสักนิดก่อนกินก่อนใช้ 
3. กิจกรรมขยับเทากับออกกำลังกาย  4. กิจกรรมสหกรณ์ 
5. กิจกรรมจัดนิทรรศการ 
เพื่อเสริมสร้างศักยภาพของนักเรียน เพื่อคุณภาพชีวิตที่ดีในพื้นที่กรุงเทพมหานคร โดยเป็นการซื้อวัสดุเพื่อใช้ในกิจกรรม 50,000 บาท</t>
    </r>
  </si>
  <si>
    <r>
      <t>ค่าใช้จ่ายในการฝึกอบรมอาสาสมัครป้องกันภัยฝ่ายพลเรือน
(หลักสูตรทบทวน)
ร</t>
    </r>
    <r>
      <rPr>
        <b/>
        <sz val="14"/>
        <color indexed="8"/>
        <rFont val="TH SarabunPSK"/>
        <family val="2"/>
      </rPr>
      <t>ายละเอียด : เ</t>
    </r>
    <r>
      <rPr>
        <sz val="14"/>
        <color indexed="8"/>
        <rFont val="TH SarabunPSK"/>
        <family val="2"/>
      </rPr>
      <t>ป็นการจัดอบรมให้ความรู้ด้านภาคทฤษฎี และภาคปฏิบัติ
แก่อาสาสมัครป้องกันกันภัยผ่ายพลเรือน (อปพร.) ที่เคยผ่านการฝึกอบรบหลักสูตรมาแล้ว แบบไป-กลับ ระยะเวลา 3 วัน ผู้เข้าอบรม 50 คน 
เจ้าหน้าที่ดำเนินการ 10 คน รวม 60 คน
ค</t>
    </r>
    <r>
      <rPr>
        <b/>
        <sz val="14"/>
        <color indexed="8"/>
        <rFont val="TH SarabunPSK"/>
        <family val="2"/>
      </rPr>
      <t xml:space="preserve">่าใช้จ่าย : </t>
    </r>
    <r>
      <rPr>
        <sz val="14"/>
        <color indexed="8"/>
        <rFont val="TH SarabunPSK"/>
        <family val="2"/>
      </rPr>
      <t>1. ค่าสมนาคุณวิทยากรบรรยาย 9,600 บาท 
2. ค่าสมนาคุณวิทยากรสาธิต 6,000 บาท    3. ค่าอาหาร 10,800 บาท 
4. ค่าอาหารว่างฯ                      5. ค่าวัสดุในการอบรม 6,100 บาท</t>
    </r>
  </si>
  <si>
    <r>
      <t xml:space="preserve">ค่าใช้จ่ายเกี่ยวกับการสนับสนุนกิจการอาสาสมัครป้องกันภัย
ฝ่ายพลเรือน
</t>
    </r>
    <r>
      <rPr>
        <b/>
        <sz val="14"/>
        <color indexed="8"/>
        <rFont val="TH SarabunPSK"/>
        <family val="2"/>
      </rPr>
      <t>รายละเอียด :</t>
    </r>
    <r>
      <rPr>
        <sz val="14"/>
        <color indexed="8"/>
        <rFont val="TH SarabunPSK"/>
        <family val="2"/>
      </rPr>
      <t xml:space="preserve"> จัดอาสาสมัครป้องกันภัย (อปพร.) ที่ได้รับคำสั่งแต่งตั้งเป็นเจ้าหน้าที่ประจำศูนย์ อปพร.เขตหลักสี่ผลัดเปลี่ยนหมุนเวียนปฏิบัติหน้าที่ 
วันละไม่เกิน 2 ผลัดๆ ละไม่เกิน 2 คน ปฏิบัติงานช่วงเวลา 
24.00-08.00 น. และ 16.00-24.00 น. รวม 365 วัน 
</t>
    </r>
    <r>
      <rPr>
        <b/>
        <sz val="14"/>
        <color indexed="8"/>
        <rFont val="TH SarabunPSK"/>
        <family val="2"/>
      </rPr>
      <t xml:space="preserve">ค่าใช้จ่าย : </t>
    </r>
    <r>
      <rPr>
        <sz val="14"/>
        <color indexed="8"/>
        <rFont val="TH SarabunPSK"/>
        <family val="2"/>
      </rPr>
      <t>1. ค่าตอบแทน อปพร. 292,000 บาท  
               2. ค่าวัสดุสำหรับศูนย์ อปพร. 60,000 บาท</t>
    </r>
  </si>
  <si>
    <r>
      <t xml:space="preserve">ค่าใช้จ่ายโครงการอาสาสมัครกรุงเทพมหานคร ด้านการป้องกัน
และแก้ไขปัญหายาและสารเสพติด
</t>
    </r>
    <r>
      <rPr>
        <b/>
        <sz val="14"/>
        <color indexed="8"/>
        <rFont val="TH SarabunPSK"/>
        <family val="2"/>
      </rPr>
      <t>รายละเอียด :</t>
    </r>
    <r>
      <rPr>
        <sz val="14"/>
        <color indexed="8"/>
        <rFont val="TH SarabunPSK"/>
        <family val="2"/>
      </rPr>
      <t xml:space="preserve"> 
</t>
    </r>
    <r>
      <rPr>
        <u/>
        <sz val="14"/>
        <color indexed="8"/>
        <rFont val="TH SarabunPSK"/>
        <family val="2"/>
      </rPr>
      <t>กิจกรรมที่ 1</t>
    </r>
    <r>
      <rPr>
        <sz val="14"/>
        <color indexed="8"/>
        <rFont val="TH SarabunPSK"/>
        <family val="2"/>
      </rPr>
      <t xml:space="preserve"> จัดอบรมเพื่อพัฒนาศักยภาพอาสาสมัครกรุงเทพมหานครเฝ้าระวังภัยและยาเสพติดรายเดิม 416 คน 
และรายใหม่ 78 คน (เพิ่มขึ้นชุมชนละ 1 คน) เจ้าหน้าที่ดำเนินการ
และวิทยากร 11 คน รวม 505 คน เป็นเงิน 119,420 บาท 
</t>
    </r>
    <r>
      <rPr>
        <b/>
        <sz val="14"/>
        <color indexed="8"/>
        <rFont val="TH SarabunPSK"/>
        <family val="2"/>
      </rPr>
      <t xml:space="preserve">ค่าใช้จ่าย : </t>
    </r>
    <r>
      <rPr>
        <sz val="14"/>
        <color indexed="8"/>
        <rFont val="TH SarabunPSK"/>
        <family val="2"/>
      </rPr>
      <t xml:space="preserve">1. ค่าอาหาร อาหารว่างฯ 101,000 บาท 
               2. ค่าสมนาคุณวิทยากร 3,600 บาท 3. ค่าวัสดุ 14,820 บาท
</t>
    </r>
    <r>
      <rPr>
        <u/>
        <sz val="14"/>
        <color indexed="8"/>
        <rFont val="TH SarabunPSK"/>
        <family val="2"/>
      </rPr>
      <t>กิจกรรมที่ 2</t>
    </r>
    <r>
      <rPr>
        <sz val="14"/>
        <color indexed="8"/>
        <rFont val="TH SarabunPSK"/>
        <family val="2"/>
      </rPr>
      <t xml:space="preserve"> จัดกิจกรรมของอาสาสมัครฯเพื่อรณรงค์ประชาสัมพันธ์ร่วมกับส่วนราชการ และภาคีเครือข่ายอื่นๆ เพื่อป้องกันและแก้ไขปัญหายาเสพติดในพื้นที่เขตหลักสี่ เป็นเงิน 41,960 บาท 
</t>
    </r>
    <r>
      <rPr>
        <b/>
        <sz val="14"/>
        <color indexed="8"/>
        <rFont val="TH SarabunPSK"/>
        <family val="2"/>
      </rPr>
      <t>ค่าใช้จ่าย :</t>
    </r>
    <r>
      <rPr>
        <sz val="14"/>
        <color indexed="8"/>
        <rFont val="TH SarabunPSK"/>
        <family val="2"/>
      </rPr>
      <t xml:space="preserve"> 1. ค่าอาหาร อาหารว่างฯ 36,960 บาท 2. ค่าวัสดุ 5,000 บาท</t>
    </r>
  </si>
  <si>
    <t xml:space="preserve">  งบประมาณราจ่ายประจำปีงบประมาณ พ.ศ. 2565 กันเงินไว้เบิกเหลื่อมปีงบประมาณ พ.ศ. 2566</t>
  </si>
  <si>
    <r>
      <t xml:space="preserve">ค่าใช้จ่ายในการซ่อมแซมบำรุงรักษาถนน ตรอก ซอย และ
สิ่งสาธารณประโยชน์ เพื่อแก้ไขปัญหาความเดือดร้อนของประชาชน
</t>
    </r>
    <r>
      <rPr>
        <b/>
        <sz val="14"/>
        <color indexed="8"/>
        <rFont val="TH SarabunPSK"/>
        <family val="2"/>
      </rPr>
      <t xml:space="preserve">รายละเอียด : </t>
    </r>
    <r>
      <rPr>
        <sz val="14"/>
        <color indexed="8"/>
        <rFont val="TH SarabunPSK"/>
        <family val="2"/>
      </rPr>
      <t xml:space="preserve">ดำเนินการซ่อมแซมหลุมบ่อ ผิวจราจรชำรุด ฝาท่อระบายน้ำ
ที่ไม่ได้มาตรฐานหรือชำรุดเสียหายในถนน ตรอก ซอยและสิ่งสาธารณ-
ประโยชน์ในพื้นที่เขตหลักสี่ โดยดำเนินการสำรวจแล้ว ดังนี้
1. ท่อระบายน้ำและผิวจราจรซอยแจ้งวัฒนะ 10 แยก 7 (ซอยทองใบ)
2. ผิวจราจรและขอบบ่อพักท่อระบายน้ำ ซอยแจ้งวัฒนะ 10 แยก 9-1 </t>
    </r>
  </si>
  <si>
    <t>(1 ต.ค. 65 - 30 ก.ย. 66)</t>
  </si>
  <si>
    <t>เบิกจ่ายเรียบร้อยแล้ว ฎีกาเลขที่ 858/66</t>
  </si>
  <si>
    <t>เบิกจ่ายเรียบร้อยแล้ว ฎีกาเลขที่ 859/66</t>
  </si>
  <si>
    <t>เบิกจ่ายเรียบร้อยแล้ว ฎีกาเลขที่ 1056/66</t>
  </si>
  <si>
    <t>แต่งตั้งเจ้าหน้าที่กำหนดรายละเอียดคุณลักษณะเฉพาะ</t>
  </si>
  <si>
    <t>ขออนุมัติใช้พัสดุที่ผลิตจากต่างประเทศ</t>
  </si>
  <si>
    <t>ขอเห็นชอบรายละเอียดคุณลักษณะเฉพาะฯ</t>
  </si>
  <si>
    <t>แต่งตั้งเจ้าหน้าที่กำหนดราคากลาง</t>
  </si>
  <si>
    <t>ขอเห็นชอบราคากลาง</t>
  </si>
  <si>
    <t>ส่งมอบและตรวจรับ</t>
  </si>
  <si>
    <t>2 รายการ
ใน 1 ใบ
สั่งซื้อ</t>
  </si>
  <si>
    <t>จัดทำรายงานขอซื้อฯ</t>
  </si>
  <si>
    <t>อนุมัติเงินจัดสรร งวดที่ 1 ครั้งที่ 7</t>
  </si>
  <si>
    <t>ขออนุมัติจัดซื้อ และประกาศผู้ชนะ</t>
  </si>
  <si>
    <t xml:space="preserve">วางแผนดำเนินการช่วงเดือน ก.พ. - ส.ค. 66
(หลังงานเลือกตั้ง/หลังเดือน พ.ค.66)
- อนุมัติโครงการ 
</t>
  </si>
  <si>
    <t xml:space="preserve">
16/9/2565</t>
  </si>
  <si>
    <t>19/01/2566</t>
  </si>
  <si>
    <t>เบิกจ่ายเรียบร้อยแล้ว ฎีกาเลขที่ 1197/66</t>
  </si>
  <si>
    <t>09/01/2566</t>
  </si>
  <si>
    <t>ก่อสร้างเขื่อน ค.ส.ล. คลองลาดโตนด ช่วงที่ 2
สัญญาเลขที่ 1/66 (180 วัน)
ผู้รับจ้าง : บจ.พี.วาย.เอส.คอนสตรั๊คชั่น
เริ่ม-สิ้นสุดสัญญา : 12 ม.ค. 66 - 10 ก.ค. 66</t>
  </si>
  <si>
    <t>ขอเพิ่ม</t>
  </si>
  <si>
    <t>03/10/2565</t>
  </si>
  <si>
    <t>05/10/2565</t>
  </si>
  <si>
    <t>06/10/2565</t>
  </si>
  <si>
    <t>10/10/2565</t>
  </si>
  <si>
    <t>28/10/2565</t>
  </si>
  <si>
    <t>04/11/2565</t>
  </si>
  <si>
    <t>ลงนามในใบสั่งซื้อเลขที่ 11-1-66 ส่งมอบงาน 30 วันทำการ</t>
  </si>
  <si>
    <t>23/11/2565</t>
  </si>
  <si>
    <t>25/11/2565</t>
  </si>
  <si>
    <t>28/11/2565</t>
  </si>
  <si>
    <t>30/11/2565</t>
  </si>
  <si>
    <t>01/12/2565</t>
  </si>
  <si>
    <t>09/12/2565</t>
  </si>
  <si>
    <t>21/12/2565</t>
  </si>
  <si>
    <t>อนุมัติเงินจัดสรร งวดที่ 1 ครั้งที่ 14</t>
  </si>
  <si>
    <t>ลงนามในใบสั่งซื้อเลขที่ 11-2-66 ส่งมอบงาน 60 วันทำการ</t>
  </si>
  <si>
    <t>เบิกจ่ายเรียบร้อยแล้ว ฎีกาเลขที่ 1235/66</t>
  </si>
  <si>
    <t>จัดทำรายงานขอซื้อฯ และขายเอกสารประกวดราคาฯ วันที่ 9-19 ธ.ค. 65</t>
  </si>
  <si>
    <t>รายงานผลการพิจารณาการประกวดราคา</t>
  </si>
  <si>
    <t>ขออนุมัติเงินประจำงวด 2 ครั้งที่ 3</t>
  </si>
  <si>
    <t xml:space="preserve">จัดทำรายงานขอซื้อฯ </t>
  </si>
  <si>
    <t>รายงานผลการพิจารณาและขออนุมัติจัดซื้อ และประกาศผู้ชนะ</t>
  </si>
  <si>
    <t>ลงนามในใบสั่งซื้อ</t>
  </si>
  <si>
    <t>อยู่ระหว่างแก้ไขเอกสารประกอบการเบิกจ่าย</t>
  </si>
  <si>
    <t>ขออนุมัติเงินประจำงวด 1 ครั้งที่ 14</t>
  </si>
  <si>
    <r>
      <t xml:space="preserve">ค่าใช้จ่ายในการส่งเสริมการแปรรูปมูลฝอยอินทรีย์เพื่อนำมาใช้ประโยชน์
</t>
    </r>
    <r>
      <rPr>
        <b/>
        <sz val="14"/>
        <color indexed="8"/>
        <rFont val="TH SarabunPSK"/>
        <family val="2"/>
      </rPr>
      <t xml:space="preserve">รายละเอียด : </t>
    </r>
    <r>
      <rPr>
        <sz val="14"/>
        <color indexed="8"/>
        <rFont val="TH SarabunPSK"/>
        <family val="2"/>
      </rPr>
      <t xml:space="preserve">ส่งเสริมให้ประชาชนมีส่วนร่วมในการแปรรูปมมูลฝอยอินทรีย์ประเภทขยะเศษอาหาร เศษผัก ผลไม้ในการนำกลับมาใช้ประโยชน์ 
ด้วยการประชาสัมพันธ์ สาธิต ให้ความรู้การทำปุ๋ยน้ำชีวภาพให้กับชุมชน โรงเรียนในสังกัดกรุงเทพมหานคร ฯลฯ 
</t>
    </r>
    <r>
      <rPr>
        <b/>
        <sz val="14"/>
        <color indexed="8"/>
        <rFont val="TH SarabunPSK"/>
        <family val="2"/>
      </rPr>
      <t xml:space="preserve">ค่าใช้จ่าย : </t>
    </r>
    <r>
      <rPr>
        <sz val="14"/>
        <color indexed="8"/>
        <rFont val="TH SarabunPSK"/>
        <family val="2"/>
      </rPr>
      <t>ค่าวัสดุ 50,000 บาท เช่น ถังพลาสติก ขวดพลาสติก 
น้ำตาลโมลาส และวัสดุอื่นๆที่ใช้ในการทำน้ำหมักชีวภาพ</t>
    </r>
  </si>
  <si>
    <t>ดำเนินการเดือน ต.ค. 65 - ก.ย. 66</t>
  </si>
  <si>
    <t>ค่าตอบแทนเดือน ธ.ค. 65 เบิกจ่ายเรียบร้อยแล้ว</t>
  </si>
  <si>
    <t>สำหรับค่าวัสดุ</t>
  </si>
  <si>
    <t>จัดทำรายงานขอซื้อฯ และลงนามในใบสั่งซื้อ</t>
  </si>
  <si>
    <t>ส่งของ</t>
  </si>
  <si>
    <t>รายงานตรวจรับ</t>
  </si>
  <si>
    <t>ส่งของ และรายงานตรวจรับ</t>
  </si>
  <si>
    <t>ค่าตอบแทนเดือน ต.ค. - พ.ย. 65 เบิกจ่ายเรียบร้อยแล้ว</t>
  </si>
  <si>
    <t>2. ปฏิบัติงานนอกเวลาราชการตรวจแนะนำสุขาภิบาลอาหาร 20 วัน</t>
  </si>
  <si>
    <t>3. ปฏิบัติงานนอกเวลาราชการ (ค่าตอบแทน)ตรวจสอบปัญหา</t>
  </si>
  <si>
    <t>ด้านสาธารณสุข 4 ครั้ง</t>
  </si>
  <si>
    <t>4. ค่าอาหารว่างจัดประชุมคณะกรรมการฯ 1,750 บาท</t>
  </si>
  <si>
    <r>
      <t xml:space="preserve">รายละเอียด : </t>
    </r>
    <r>
      <rPr>
        <sz val="14"/>
        <color rgb="FF000000"/>
        <rFont val="TH SarabunPSK"/>
        <family val="2"/>
      </rPr>
      <t>ดำเนินกิจกรรม ดังนี้</t>
    </r>
  </si>
  <si>
    <t>ค่าใช้จ่ายโครงการกรุงเทพฯ เมืองอาหารปลอดภัย</t>
  </si>
  <si>
    <t>ค่าใช้จ่าย :</t>
  </si>
  <si>
    <t>1. จัดซื้อตัวอย่างอาหารตรวจวิเคราะห์ทางเคมี 1,000 ตัวอย่าง</t>
  </si>
  <si>
    <t xml:space="preserve">5. จัดบอร์ด/นิทรรศการประชาสัมพันธ์ อาหารปลอดภัยในสถานศึกษา   </t>
  </si>
  <si>
    <t>6. ล้างตลาดตามหลักการสุขาภิบาลจำนวน 13 แห่ง</t>
  </si>
  <si>
    <t>1. ค่าจัดซื้อตัวอย่างอาหาร 25,000 บาท (1,000 ตัวอย่าง x 25 บาท)</t>
  </si>
  <si>
    <t xml:space="preserve">2. ค่าอาหารทำการนอกเวลาราชการ 20,000 บาท </t>
  </si>
  <si>
    <t>3. ค่าตอบแทนบุคลากรทางด้านการแพทย์และสาธารณสุข 15,840 บาท</t>
  </si>
  <si>
    <t>5. ค่าวัสดุอุปกรณ์จัดประชุมฯ 2,250 บาท</t>
  </si>
  <si>
    <t>6. ค่าวัสดุอุปกรณ์จัดบอร์ด/นิทรรศการ 6,000 บาท</t>
  </si>
  <si>
    <t>7. ค่าวัสดุเคมีภัณฑ์หรืออื่นๆในการดำเนินกิจกรรมล้างตลาด</t>
  </si>
  <si>
    <t>จัดแผนปฏิบัติงานเก็บตัวอย่างอาหารตรวจวิเคราะห์</t>
  </si>
  <si>
    <t>สารเคมีปนเปื้อนในเดือน พ.ย. 65</t>
  </si>
  <si>
    <t>จัดทำแผนปฏิบัติงานประจำเดือน ธันวาคม 2565 และดำเนิน</t>
  </si>
  <si>
    <t>จัดทำแผนปฏิบัติงานประจำเดือน มกราคม 2566 และดำเนิน</t>
  </si>
  <si>
    <t xml:space="preserve">การจัดซื้อตัวอย่างอาหาร เดือน พ.ย.65 </t>
  </si>
  <si>
    <t>การจัดซื้อตัวอย่างอาหาร เดือน ธ.ค.65</t>
  </si>
  <si>
    <t>1. ตรวจสุขาภิบาลสิ่งแวดล้อม (ค่าตอบแทนบุคลากรทางด้านการแพทย์</t>
  </si>
  <si>
    <t xml:space="preserve">และสาธารณสุข 115,200 บาท) </t>
  </si>
  <si>
    <t xml:space="preserve">2. ดำเนินการเพื่อบังคับใช้กฎหมายตาม พรบ.ควบคุมผลิตภัณฑ์ยาสูบ </t>
  </si>
  <si>
    <t xml:space="preserve">พ.ศ. 2560 (ค่าตอบแทนบุคลากรทางด้านการแพทย์และสาธารณสุข </t>
  </si>
  <si>
    <t>49,800 บาท)</t>
  </si>
  <si>
    <r>
      <rPr>
        <b/>
        <sz val="14"/>
        <color rgb="FF000000"/>
        <rFont val="TH SarabunPSK"/>
        <family val="2"/>
      </rPr>
      <t>รายละเอียด :</t>
    </r>
    <r>
      <rPr>
        <sz val="14"/>
        <color indexed="8"/>
        <rFont val="TH SarabunPSK"/>
        <family val="2"/>
      </rPr>
      <t xml:space="preserve"> ดำเนินการ 2 กิจกรรม ดังนั้</t>
    </r>
  </si>
  <si>
    <t>ค่าใช้จ่ายโครงการกรุงเทพฯ เมืองแห่งสุขาภิบาล สิ่งแวดล้อมที่ดี 
สะอาด ปลอดภัย</t>
  </si>
  <si>
    <t>1. ค่าตอบแทนแก่บุคลากรทางด้านการแพทย์และสาธารณสุข</t>
  </si>
  <si>
    <t>2. ค่าตอบแทนแก่บุคลากรทางด้านการแพทย์และสาธารณสุขในการดำเนินงาน</t>
  </si>
  <si>
    <t>เพื่อบังคับใช้กฎหมายตาม พรบ.ควบคุมผลิตภัณฑ์ยาสูบ พ.ศ.2560 35 ครั้ง</t>
  </si>
  <si>
    <t xml:space="preserve"> </t>
  </si>
  <si>
    <t>จำหน่ายบุหรี่และตรวจแนะนำในสถานที่สาธารณะ</t>
  </si>
  <si>
    <t>ที่เป็นเขตปลอดบุหรี่</t>
  </si>
  <si>
    <t>จัดทำแผนปฏิบัติงานตรวจแนะนำในสถานประกอบการที่</t>
  </si>
  <si>
    <t>ตัวอย่างอาหาร</t>
  </si>
  <si>
    <t>ขออนุมัติแผนปฏิบัติงานนอกเวลาราชการ และจัดซื้อ</t>
  </si>
  <si>
    <t>กิจกรรมที่ 2 เบิกจ่ายค่าตอบแทนฯ พ.ย. 65 27,750 บาท</t>
  </si>
  <si>
    <t>กิจกรรมที่ 1 เบิกจ่ายค่าตอบแทนฯ พ.ย. 65 53,760 บาท และ</t>
  </si>
  <si>
    <t>กิจกรรมที่ 1 เบิกจ่ายค่าตอบแทนฯ ธ.ค. 65 64,000 บาท</t>
  </si>
  <si>
    <t>ในการตรวจสุขาภิบาลสิ่งแวดล้อม จำนวน 45 ครั้ง</t>
  </si>
  <si>
    <t xml:space="preserve">2. กิจกรรมให้ความรู้เกี่ยวกับการปฏิบัติตาม พรบ.ควบคุมผลิตภัณฑ์ยาสูบ </t>
  </si>
  <si>
    <t>ค่าใช้จ่ายโครงการกรุงเทพมหานครเขตปลอดบุหรี่</t>
  </si>
  <si>
    <t>1. รณรงค์ประชาสัมพันธ์งดสูบบุหรี่ในวันงดสูบบุหรี่โลก โดยการจัดซื้อวัสดุ/</t>
  </si>
  <si>
    <t>จ้างทำของ 70,000 บาท</t>
  </si>
  <si>
    <t>พ.ศ. 2560 กับผู้จำหน่ายและผู้เกี่ยวข้อง ประกอบด้วย</t>
  </si>
  <si>
    <t xml:space="preserve">  2.1 ค่าอาหารและอาหารว่างฯ 15,200 บาท </t>
  </si>
  <si>
    <t xml:space="preserve">  2.2 ค่าสมนาคุณวิทยากร 9,000 บาท </t>
  </si>
  <si>
    <t xml:space="preserve">  2.3 ค่าวัสดุ 5,800 บาท</t>
  </si>
  <si>
    <r>
      <rPr>
        <b/>
        <sz val="14"/>
        <color rgb="FF000000"/>
        <rFont val="TH SarabunPSK"/>
        <family val="2"/>
      </rPr>
      <t xml:space="preserve">รายละเอียด : </t>
    </r>
    <r>
      <rPr>
        <sz val="14"/>
        <color indexed="8"/>
        <rFont val="TH SarabunPSK"/>
        <family val="2"/>
      </rPr>
      <t>ดำเนินการ 2 กิจกรรม ดังนี้</t>
    </r>
  </si>
  <si>
    <t>จัดทำโครงการและขออนุมัติโครงการเรียบร้อยแล้ว</t>
  </si>
  <si>
    <t xml:space="preserve">ตามกลุ่มเป้าหมาย </t>
  </si>
  <si>
    <t xml:space="preserve">
ต.ค. 65</t>
  </si>
  <si>
    <t xml:space="preserve">ดำเนินการเดือน ต.ค. 65 - ก.ย. 66
จัดทำโครงการและแผนปฏิบัติงานตรวจสุขาภิบาลสิ่งแวดล้อม </t>
  </si>
  <si>
    <r>
      <rPr>
        <b/>
        <sz val="14"/>
        <color rgb="FF000000"/>
        <rFont val="TH SarabunPSK"/>
        <family val="2"/>
      </rPr>
      <t xml:space="preserve">รายละเอียด : </t>
    </r>
    <r>
      <rPr>
        <sz val="14"/>
        <color indexed="8"/>
        <rFont val="TH SarabunPSK"/>
        <family val="2"/>
      </rPr>
      <t>จัดกิจกรรมการจัดการพาหะนำโรคแบบผสมผสาน</t>
    </r>
  </si>
  <si>
    <t xml:space="preserve">สาธารณสุข 248,040 บาท) </t>
  </si>
  <si>
    <t>(ค่าอาหารทำการนอกเวลาราชการ 8,000 บาท)</t>
  </si>
  <si>
    <t xml:space="preserve">2. รวบรวมสรุป ข้อมูล ผลการดำเนินการปฏิบัติงานในสำนักงาน </t>
  </si>
  <si>
    <t>1. กิจกรรมรณรงค์สำรวจดัชนีลูกน้ำยุงลายและเฝ้าระวังแหล่งเพาะพันธุ์</t>
  </si>
  <si>
    <t>ยุงลายในชุมชน 117 ครั้ง (ค่าตอบแทนบุคลากรทางด้านการแพทย์และ</t>
  </si>
  <si>
    <t>ค่าใช้จ่ายในการบูรณาการความร่วมมือในการพัฒนาประสิทธิภาพ
การแก้ไขปัญหาโรคไข้เลือดออกในพื้นที่กรุงเทพมหานคร</t>
  </si>
  <si>
    <t>ขออนุมัติปฏิบัติงานนอกเวลาราชการเพื่อเบิกจ่ายค่าตอบแทนฯ</t>
  </si>
  <si>
    <t>จัดทำแผนปฏิบัติงานนอกเวลาราชการตามโครงการฯ</t>
  </si>
  <si>
    <t>เดือนมกราคม 2566 - กันยายน 2566 จำนวน 117 ครั้ง</t>
  </si>
  <si>
    <t>ดำเนินการเดือน ต.ค. 65 - ก.ย. 66
จัดทำโครงการและแผนปฏิบัติงาน</t>
  </si>
  <si>
    <t>แต่งตั้งเจ้าหน้าที่กำหนดคุณลักษณะเฉพาะ</t>
  </si>
  <si>
    <t>เห็นชอบรายละเอียดคุณลักษณะเฉพาะ</t>
  </si>
  <si>
    <t>เห็นชอบราคากลาง</t>
  </si>
  <si>
    <t>รายงานขอซื้อ</t>
  </si>
  <si>
    <t>ขออนุมัติ/ประกาศผลผู้ชนะ</t>
  </si>
  <si>
    <t>ขออนุมัติ/ประกาศผู้ชนะ</t>
  </si>
  <si>
    <t>ลงนามใบสั่งซื้อ</t>
  </si>
  <si>
    <t>แต่งตั้งคณะกรรมการกำหนดคุณลักษณะเฉพาะ</t>
  </si>
  <si>
    <t>แต่งตั้งคณะกรรมการกำหนดราคากลาง</t>
  </si>
  <si>
    <t>2 รายการ</t>
  </si>
  <si>
    <t>ใน 1 เรื่อง</t>
  </si>
  <si>
    <t>จัดทำรายงานขอซื้อ</t>
  </si>
  <si>
    <t>(โรงเรียนเคหะทุ่งสองห้องวิทยา 1)</t>
  </si>
  <si>
    <t>โต๊ะเก้าอี้สแตนเลสสำหรับโรงอาหาร 120 ชุด</t>
  </si>
  <si>
    <r>
      <t xml:space="preserve">ปรับปรุงซอยงามวงศ์วาน 47 แยก 26 </t>
    </r>
    <r>
      <rPr>
        <b/>
        <sz val="14"/>
        <color rgb="FFFF0000"/>
        <rFont val="TH SarabunPSK"/>
        <family val="2"/>
      </rPr>
      <t>(งบแปร 2566)</t>
    </r>
  </si>
  <si>
    <r>
      <t xml:space="preserve">ปรับปรุงซอยแจ้งวัฒนะ 1 </t>
    </r>
    <r>
      <rPr>
        <b/>
        <sz val="14"/>
        <color rgb="FFFF0000"/>
        <rFont val="TH SarabunPSK"/>
        <family val="2"/>
      </rPr>
      <t>(งบแปร 2566)</t>
    </r>
  </si>
  <si>
    <t xml:space="preserve">ปรับปรุงทางเท้าซอยประชาชื่น 12 แยก 1-2 </t>
  </si>
  <si>
    <t>จากซอยประชาชื่น 12 แยก 1 ถึงซอยงามวงศ์วาน 47</t>
  </si>
  <si>
    <t>เครื่องคอมพิวเตอร์ สำหรับงานสำนักงาน (จอแสดงภาพขนาด
ไม่น้อยกว่า 19 นิ้ว) พร้อมโปรแกรมระบบปฏิบัติการ (OS) 
แบบ GGWA ที่มีลิขสิทธิ์ถูกต้องตามกฎหมาย 3 เครื่อง</t>
  </si>
  <si>
    <t>02/12/2565
06/12/2565
07/12/2565
09/12/2565
14/12/2565
28/12/2565
12/01/2566
12/01/2566
20/12/2565
25/01/2566</t>
  </si>
  <si>
    <t>- รร.เคหะทุ่งสองห้องวิทยา 1</t>
  </si>
  <si>
    <t>ติดต่อผู้รับจ้างขอใบเสนอราคาเพื่อส่งฝ่ายโยธาตรวจสอบงาน</t>
  </si>
  <si>
    <t>- รร.บางเขน (ไว้สาลีอนุสรณ์)</t>
  </si>
  <si>
    <t>- รร.การเคหะท่าทราย</t>
  </si>
  <si>
    <t>- รร.ทุ่งสองห้อง (คุปตัษเฐียรอุทิศ)</t>
  </si>
  <si>
    <r>
      <t>- รร.เคหะทุ่งสองห้องวิทยา 2</t>
    </r>
    <r>
      <rPr>
        <sz val="14"/>
        <color rgb="FF000000"/>
        <rFont val="TH SarabunPSK"/>
        <family val="2"/>
      </rPr>
      <t xml:space="preserve"> (ขออนุมัติเงินงวด 2)</t>
    </r>
  </si>
  <si>
    <r>
      <t xml:space="preserve">- รร.เคหะทุ่งสองห้องวิทยา 1 </t>
    </r>
    <r>
      <rPr>
        <sz val="14"/>
        <color rgb="FF000000"/>
        <rFont val="TH SarabunPSK"/>
        <family val="2"/>
      </rPr>
      <t>(ขออนุมัติเงินงวด 1)</t>
    </r>
  </si>
  <si>
    <t>อยู่ระหว่างส่งข้อมูลให้ฝ่ายโยธาตรวจสอบ</t>
  </si>
  <si>
    <t>แต่งตั้งคณะกรรมการกำหนดรายละเอียดคุณลักษณะเฉพาะ</t>
  </si>
  <si>
    <t>ลงนามใบสั่งซื้อ อยู่ระหว่างผู้รับเหมากำลังดำเนินการซ่อมแซม</t>
  </si>
  <si>
    <r>
      <t>- รร.บางเขน (ไว้สาลีอนุสรณ์)</t>
    </r>
    <r>
      <rPr>
        <sz val="14"/>
        <color rgb="FF000000"/>
        <rFont val="TH SarabunPSK"/>
        <family val="2"/>
      </rPr>
      <t xml:space="preserve"> (ขออนุมัติเงินงวด 1)</t>
    </r>
  </si>
  <si>
    <r>
      <t>- รร.การเคหะท่าทราย</t>
    </r>
    <r>
      <rPr>
        <sz val="14"/>
        <color rgb="FF000000"/>
        <rFont val="TH SarabunPSK"/>
        <family val="2"/>
      </rPr>
      <t xml:space="preserve"> (ขออนุมัติเงินงวด 1)</t>
    </r>
  </si>
  <si>
    <t>นำเสนอฝ่ายโยธาพิจารณารายการสินค้าให้เป็นไปตามแผนซ่อมฯ</t>
  </si>
  <si>
    <t>โรงเรียนกำลังดำเนินการแก้ไขรายการสินค้าให้เหมาะสมกับแผน</t>
  </si>
  <si>
    <t>ซ่อมแซมโรงเรียนตามข้อแนะนำของฝ่ายโยธา</t>
  </si>
  <si>
    <r>
      <t>- รร.ทุ่งสองห้อง (คุปตัษเฐียรอุทิศ)</t>
    </r>
    <r>
      <rPr>
        <sz val="14"/>
        <color rgb="FF000000"/>
        <rFont val="TH SarabunPSK"/>
        <family val="2"/>
      </rPr>
      <t xml:space="preserve"> (ขออนุมัติเงินงวด 1)</t>
    </r>
  </si>
  <si>
    <t>แต่งตั้งและเห็นชอบคกก.กำหนดรายละเอียดคุณลักษณะเฉพาะ</t>
  </si>
  <si>
    <t>แต่งตั้งและเห็นชอบเจ้าหน้าที่กำหนดราคากลาง</t>
  </si>
  <si>
    <t>เสนอโครงการ
วางแผนดำเนินการช่วงเดือน ก.พ. - พ.ค. 65</t>
  </si>
  <si>
    <t>รร.วัดหลักสี่ (ทองใบทิวารีวิทยา)</t>
  </si>
  <si>
    <r>
      <t>- รร.วัดหลักสี่ (ทองใบทิวารีวิทยา)</t>
    </r>
    <r>
      <rPr>
        <sz val="14"/>
        <color rgb="FF000000"/>
        <rFont val="TH SarabunPSK"/>
        <family val="2"/>
      </rPr>
      <t xml:space="preserve"> (ขออนุมัติเงินงวด 2)</t>
    </r>
  </si>
  <si>
    <t>แต่งตั้งและเห็นชอบคกก.กำหนดรายละเอียดคุณลักษณะ</t>
  </si>
  <si>
    <t>แต่งตั้งและเห็นชอบคณะกรรมการกำหนดราคากลาง</t>
  </si>
  <si>
    <t>รายงานขอจ้าง</t>
  </si>
  <si>
    <t>ส่งมอบงานและตรวจรับงาน</t>
  </si>
  <si>
    <t>เห็นชอบราคากลาง รายงานขอซื้อ และผู้ขายเสนอราคา</t>
  </si>
  <si>
    <t>ขออนุมัติ/ประกาศผู้ชนะ และลงนามใบสั่งซื้อ</t>
  </si>
  <si>
    <t>รร.เคหะทุ่งสองห้องวิทยา 1</t>
  </si>
  <si>
    <r>
      <t xml:space="preserve">ค่าใช้จ่ายโครงการเกษตรปลอดสารพิษ (รร.เคหะทุ่งสองห้องวิทยา 1)
</t>
    </r>
    <r>
      <rPr>
        <b/>
        <sz val="14"/>
        <color indexed="8"/>
        <rFont val="TH SarabunPSK"/>
        <family val="2"/>
      </rPr>
      <t xml:space="preserve">รายละเอียด : </t>
    </r>
    <r>
      <rPr>
        <sz val="14"/>
        <color indexed="8"/>
        <rFont val="TH SarabunPSK"/>
        <family val="2"/>
      </rPr>
      <t>จัดกิจกรรมให้ความรู้เกี่ยวกับการปลูกพืชปลอดสารพิษและพิษภัยของสารพิษที่ปนเปื้อนในพืชผัก กิจกรรมเพาะปลูก กิจกรรมจำหน่ายผลผลิตและจัดทำปุ๋ยชีวภาพ โดยดำเนินการจัดซื้อวัสดุเมล็ดพันธุ์ 5,000 บาท</t>
    </r>
  </si>
  <si>
    <t>เห็นชอบราคากลาง และรายงานขอซื้อ</t>
  </si>
  <si>
    <t>ขออนุมัติ/ประกาศผลผู้ชนะ และลงนามใบสั่งซื้อ</t>
  </si>
  <si>
    <t>รวบรวมเอกสารเพื่อประกอบการเบิกจ่าย</t>
  </si>
  <si>
    <t>อยู่ระหว่างจัดการเรียนการสอน</t>
  </si>
  <si>
    <t>เบิกจ่ายค่าตอบแทน เดือน พ.ย. 65</t>
  </si>
  <si>
    <t>เบิกจ่ายค่าตอบแทน เดือน ธ.ค. 65</t>
  </si>
  <si>
    <t>ส่งของและตรวจรับงาน</t>
  </si>
  <si>
    <t>รายงานขอซื้อ และขออนุมัติ/ประกาศผลผู้ชนะ</t>
  </si>
  <si>
    <t>ขออนุมัติซื้อ/ประกาศผู้ชนะ และลงนามในใบสั่งซื้อ</t>
  </si>
  <si>
    <t>ส่งมอบงานและตรวจรับ</t>
  </si>
  <si>
    <t xml:space="preserve">ตอนนี้อยู่ระหว่างดำเนินการสอน รร.การเคหะท่าทราย </t>
  </si>
  <si>
    <t>รร.ทุ่งสองห้อง และรร.บางเขนฯ</t>
  </si>
  <si>
    <t xml:space="preserve">แต่งตั้งคณะกรรมการกำหนดรายละเอียดคุณลักษณะเฉพาะ </t>
  </si>
  <si>
    <t xml:space="preserve">เห็นชอบรายละเอียดคุณลักษณะเฉพาะ   </t>
  </si>
  <si>
    <t xml:space="preserve">รายงานขอซื้อ </t>
  </si>
  <si>
    <t>4. จัดประชุมคณะกรรมการเครือข่ายงานสุขาภิบาลอาหารในสถานศึกษา 1ครั้ง</t>
  </si>
  <si>
    <t>แต่งตั้งคณะกรรมการกำหนดแบบรูป</t>
  </si>
  <si>
    <t>เห็นชอบแบบรูป</t>
  </si>
  <si>
    <r>
      <t xml:space="preserve">ค่าใช้จ่ายในการเปิดโลกกว้างสร้างเส้นทางสู่อาชีพ
</t>
    </r>
    <r>
      <rPr>
        <b/>
        <sz val="14"/>
        <color indexed="8"/>
        <rFont val="TH SarabunPSK"/>
        <family val="2"/>
      </rPr>
      <t>รายละเอียด :</t>
    </r>
    <r>
      <rPr>
        <sz val="14"/>
        <color indexed="8"/>
        <rFont val="TH SarabunPSK"/>
        <family val="2"/>
      </rPr>
      <t xml:space="preserve"> จัดสรรให้โรงเรียนที่เปิดสอนระดับชั้นมัธยมศึกษาดำเนินการ
จัดกิจกรรมการฝีกอาชีพในโรงเรียน 6 โรงเรียน โดยเป็นค่าวัสดุในการ
ฝึกอาชีพ 
</t>
    </r>
    <r>
      <rPr>
        <b/>
        <sz val="14"/>
        <color rgb="FF000000"/>
        <rFont val="TH SarabunPSK"/>
        <family val="2"/>
      </rPr>
      <t xml:space="preserve">ค่าใช้จ่าย : 
</t>
    </r>
    <r>
      <rPr>
        <sz val="14"/>
        <color indexed="8"/>
        <rFont val="TH SarabunPSK"/>
        <family val="2"/>
      </rPr>
      <t xml:space="preserve">   1. โรงเรียนระดับประถมศึกษา(ค่าวัสดุ) 10,000 บาท x 1 โรงเรียน
   2. โรงเรียนระดับมัธยมศึกษา (ค่าวัสดุและค่าวิทยากร) 
108,000 บาท x 5 โรงเรียน </t>
    </r>
  </si>
  <si>
    <t xml:space="preserve">ตามหลักสุขาภิบาล 10,000 บาท </t>
  </si>
  <si>
    <t>มี.ค. - ก.ย. 66</t>
  </si>
  <si>
    <t>ดำเนินการปะชุมเจ้าหน้าที่ผู้เกี่ยวข้อง เพื่อวางแผน-จัดเตรียม
ความพร้อมสำหรับการดำเนินการตามโครงการในเดือน ก.พ. 66 
และวางแผนดำเนินการช่วงเดือน มี.ค. - ก.ย. 66</t>
  </si>
  <si>
    <t>ลงนามสัญญา ระยะเวลาส่งมอบภายใน 90 วัน</t>
  </si>
  <si>
    <t>ครบกำหนดส่งมอบ 9 พ.ค. 66</t>
  </si>
  <si>
    <t xml:space="preserve">ตู้เย็น ขนาด 9 คิวบิกฟุต 1 ตู้ </t>
  </si>
  <si>
    <t>(โรงเรียนทุ่งสองห้อง (คุปตัษเฐียรอุทิศ))</t>
  </si>
  <si>
    <t xml:space="preserve">ขายเอกสารประกวดราคาฯ 8-15 ก.พ. 66 </t>
  </si>
  <si>
    <t>เสนอราคา</t>
  </si>
  <si>
    <t xml:space="preserve">ขายเอกสารประกวดราคาฯ 8-22 ก.พ. 66 </t>
  </si>
  <si>
    <t xml:space="preserve">ขายเอกสารประกวดราคาฯ 8-24 ก.พ. 66 </t>
  </si>
  <si>
    <t>ตรวจสอบเอกสารเสนอราคา</t>
  </si>
  <si>
    <t>ครบกำหนด 25 ก.พ. 66</t>
  </si>
  <si>
    <r>
      <t xml:space="preserve">ค่าใช้จ่ายในการส่งเสริมกิจกรรมสโมสรกีฬาและลานกีฬา
</t>
    </r>
    <r>
      <rPr>
        <b/>
        <sz val="14"/>
        <color rgb="FF000000"/>
        <rFont val="TH SarabunPSK"/>
        <family val="2"/>
      </rPr>
      <t xml:space="preserve">รายละเอียด : </t>
    </r>
    <r>
      <rPr>
        <sz val="14"/>
        <color indexed="8"/>
        <rFont val="TH SarabunPSK"/>
        <family val="2"/>
      </rPr>
      <t xml:space="preserve">
1. จ้างอาสาสมัครปฏิบัติงานลานกีฬา 9 อัตรา 1,576,800 บาท 
2. เงินสมทบประกันสังค 78,840 บาท 
3. จัดกิจกรรมของสโมสรกีฬาเขตหลักสี่ 100,00 บาท ดังนี้ 
    3.1 ค่าผู้ตัดสิน 20,800 บาท   3.2 ค่าอาหาร อาหารว่างฯ 32,000 บาท
    3.3 ค่าเงินรางวัล 26,000 บาท 3.4 ค่าถ้วยรางวัล 11,200 บาท 
    3.5 ค่าวัสดุ 10,000 บาท 
3. กิจกรรมพัฒนากีฬาขั้นพื้นฐานของลานกีฬา (22 ลาน) 44,000 บาท</t>
    </r>
  </si>
  <si>
    <t>เบิกค่าอาหารทำการนอกเวลาราชการและค่าตัวอย่างอาหาร</t>
  </si>
  <si>
    <t>ดำเนินการจัดซื้อตัวอย่างอาหาร เดือน ม.ค.66</t>
  </si>
  <si>
    <t xml:space="preserve">ปฏิบัติงานตามโครงการฯ จำนวน 17 ครั้ง </t>
  </si>
  <si>
    <t xml:space="preserve">กิจกรรมที่ 2 เบิกจ่ายค่าตอบแทนฯ ธ.ค. 65 - ม.ค. 66 </t>
  </si>
  <si>
    <t>19,110 บาท เรียบร้อยแล้ว</t>
  </si>
  <si>
    <t>ค่าตอบแทนเดือน ม.ค. 66 เบิกจ่ายเรียบร้อยแล้ว</t>
  </si>
  <si>
    <t>เบิกจ่ายเรียบร้อยแล้ว ฎีกาเลขที่ 1602/66</t>
  </si>
  <si>
    <t>10/2/2566</t>
  </si>
  <si>
    <t>เครื่องพิมพ์เลเซอร์ หรือ LED ขาวดำ ชนิด Network แบบที่ 1 
(28 หน้า/นาที) 1 เครื่อง</t>
  </si>
  <si>
    <t>ค่าติดตั้งไฟฟ้าสาธารณะ (เบิกจ่ายจากค่าซ่อมแซมไฟฟ้าสาธารณะ)</t>
  </si>
  <si>
    <t>17/02/2566</t>
  </si>
  <si>
    <t>เบิกจ่ายเรียบร้อยแล้ว ฎีกาเลขที่ 1667/66</t>
  </si>
  <si>
    <t>เบิกจ่ายเรียบร้อยแล้ว ฎีกาเลขที่ 1681/66</t>
  </si>
  <si>
    <t>20/02/2566</t>
  </si>
  <si>
    <t>เบิกจ่ายเรียบร้อยแล้ว ฎีกาเลขที่ 1685/66</t>
  </si>
  <si>
    <t>เบิกจ่ายเรียบร้อยแล้ว ฎีกาเลขที่ 1687/66</t>
  </si>
  <si>
    <t xml:space="preserve">อยู่ระหว่างรายงานขอจ้างฯ รายการซ่อมแซมท่อระบายน้ำและผิวจราจรซอยแจ้งวัฒนะ 10 แยก 7 (ซอยทองใบ)
อยู่ระหว่างสำรวจ รายการซ่อมแซมผิวจราจรและขอบบ่อพักท่อระบายน้ำ ซอยแจ้งวัฒนะ 10 แยก 9-1 </t>
  </si>
  <si>
    <t>เบิกจ่ายเรียบร้อยแล้ว ฎีกาเลขที่ 1691/66</t>
  </si>
  <si>
    <t>- แต่งตั้งคณะกรรมการกำหนดรายละเอียดคุณลักษณะเฉพาะ
- เห็นชอบละเอียดคุณลักษณะเฉพาะ
- แต่งตั้งคณะกรรมการกำหนดราคากลาง
- เห็นชอบราคากลาง
- จัดทำรายงานขอซื้อ
- ขออนุมัติจัดซื้อ และประกาศผู้ชนะ
- อนุมัติเงินประจำงวด 1 ครั้งที่ 13
- ลงนามใบสั่งซื้อ
- ส่งมอบและตรวจรับ
- อยู่ระหว่างแก้ไขเอกสารประกอบการเบิกจ่าย</t>
  </si>
  <si>
    <t>ได้รับอนุมัติเงินประจำงวด (งวดที่ 2 ครั้งที่ 2)</t>
  </si>
  <si>
    <t xml:space="preserve">ค่าจ้างเหมาล้างทำความสะอาดท่อระบายน้ำ
ระยะเวลาสัญญา : 26/01/2566 - 25/05/2566
(ระยะเวลาดำเนินการ 120 วัน จำนวน 16 ซอย)
</t>
  </si>
  <si>
    <t>25 ม.ค. 66</t>
  </si>
  <si>
    <t>โต๊ะเรียนและเก้าอี้เรียน ระดับ 4 300 ชุด (รร.เคหะทุ่งสองห้องวิทยา 1)</t>
  </si>
  <si>
    <t>โต๊ะเรียนและเก้าอี้เรียน ระดับ 6 372 ชุด (รร.เคหะทุ่งสองห้องวิทยา 1)</t>
  </si>
  <si>
    <t>เครื่องสูบน้ำแบบหอยโข่ง เครื่องยนต์ดีเซล 
สูบน้ำได้ 3,800 ลิตรต่อนาที พร้อมชุดโครงแท่นมีล้อลากจูง
ติดตั้งอุปกรณ์พร้อมใช้งาน 3 เครื่อง</t>
  </si>
  <si>
    <t>(ระยะเวลาดำเนินการ 180 วัน)</t>
  </si>
  <si>
    <t>(ระยะเวลาดำเนินการ 150 วัน)</t>
  </si>
  <si>
    <t>แต่งตั้งคณะกรรมการจัดทำร่างขอบเขต/กรรมการราคากลาง
เห็นชอบร่างขอบเขตงานจ้างเหมาฯ
เห็นชอบราคากลางงานจ้างเหมาฯ
รายงานขอจ้างเหมาฯ
จัดทำใบเสนอราคา
รายงานผลการพิจารณาจ้างเหมาฯ
รายงานตกลงจ้างเหมาฯ
ประกาศผู้ชนะ
รายงานผลการพิจารณาอนุมัติสั่งจ้างฯ
ลงนามสัญญา อยู่ระหว่างดำเนินการสัญญา (สิ้นสุด 25 พ.ค. 66)</t>
  </si>
  <si>
    <t>รายงานผลและขออนุมัติจ้าง ประกาศผู้ชนะเรียบร้อยแล้ว</t>
  </si>
  <si>
    <t>23/02/2566</t>
  </si>
  <si>
    <t>เบิกจ่ายเรียบร้อยแล้ว ฎีกาเลขที่ 1718/66</t>
  </si>
  <si>
    <t>ก.พ. 66
24/02/2566
มี.ค. 66</t>
  </si>
  <si>
    <t>ดำเนินการจ้างทำวัสดุอุปกรณืที่ใช้ในกิจกรรมรณรงค์วันงดสูบ</t>
  </si>
  <si>
    <t>อยู่ระหว่างเบิกจ่ายค่าตอบแทนเดือน ก.พ. 66 = 36,040 บาท</t>
  </si>
  <si>
    <t>ส่งนามใบสั่งซื้อ
ส่งมอบและตรวจรับพัสดุ
อยู่ระหว่างแก้ไขเอกสารประกอบการเบิกจ่าย</t>
  </si>
  <si>
    <t>ดำเนินงานโครงการช่วงเดือนหลังงานเลือกตั้ง เดือน พ.ค.66
คาดว่าจะเปิดรับสมัครผู้เข้ารับการอบรม เดือน พ.ค. 66</t>
  </si>
  <si>
    <t>แจ้งบริษัทแก้ไขใบเสนอราคา</t>
  </si>
  <si>
    <t>- รร.เคหะทุ่งสองห้องวิทยา 2</t>
  </si>
  <si>
    <t>รายงานขอซื้อ และผู้ขายเสนอราคา และประกาศผู้ชนะ</t>
  </si>
  <si>
    <t>เบิกจ่ายค่าตอบแทน เดือน ม.ค. 66</t>
  </si>
  <si>
    <t>เดือน พ.ย. 65 - ม.ค. 66</t>
  </si>
  <si>
    <t>เสนอโครงการ</t>
  </si>
  <si>
    <t>24/01/2566 ขออนุมัติอนุมัติเงินประจำงวด 2</t>
  </si>
  <si>
    <t xml:space="preserve">24/02/2566 - วางแผนดำเนินการช่วงเดือน ก.พ. - พ.ค. 66 </t>
  </si>
  <si>
    <t>23/01/2566 - แต่งตั้งเจ้าหน้าที่กำหนดคุณลักษณะเฉพาะ</t>
  </si>
  <si>
    <t>24/01/2566 - เห็นชอบรายละเอียดคุณลักษณะเฉพาะ</t>
  </si>
  <si>
    <t>25/01/2566 - แต่งตั้งเจ้าหน้าที่กำหนดราคากลาง</t>
  </si>
  <si>
    <t>ประจำงวดที่ 3</t>
  </si>
  <si>
    <t>รร.เคหะทุ่งสองห้องวิทยา 2</t>
  </si>
  <si>
    <t>รร.บางเขน (ไว้สาลีอนุสรณ์)</t>
  </si>
  <si>
    <t>รร.การเคหะท่าทราย</t>
  </si>
  <si>
    <t>รร.ทุ่งสองห้อง (คุปตัษเฐียรอุทศ)</t>
  </si>
  <si>
    <t>24/01/2566   ขออนุมัติอนุมัติเงินประจำงวด 2</t>
  </si>
  <si>
    <t xml:space="preserve">24/02/2566   วางแผนดำเนินการช่วงเดือน ก.พ. - พ.ค. 66 </t>
  </si>
  <si>
    <t>23/01/2566    แต่งตั้งเจ้าหน้าที่กำหนดคุณลักษณะเฉพาะ</t>
  </si>
  <si>
    <t>24/01/2566    เห็นชอบรายละเอียดคุณลักษณะเฉพาะ</t>
  </si>
  <si>
    <t>25/01/2566    แต่งตั้งเจ้าหน้าที่กำหนดราคากลาง</t>
  </si>
  <si>
    <t>24/01/2565   วางแผนดำเนินการช่วงเดือน มิ.ย. - ก.ย. 66 รออนุมัติเงิน</t>
  </si>
  <si>
    <t xml:space="preserve">16/1/2566    แต่งตั้งคณะกรรมการกำหนดรายละเอียดคุณลักษณะเฉพาะ </t>
  </si>
  <si>
    <t xml:space="preserve">17/1/2566    เห็นชอบรายละเอียดคุณลักษณะเฉพาะ   </t>
  </si>
  <si>
    <t>18/1/2566    แต่งตั้งคณะกรรมการกำหนดราคากลาง</t>
  </si>
  <si>
    <t>24/01/2566   แต่งตั้งเจ้าหน้าที่กำหนดคุณลักษณะเฉพาะ</t>
  </si>
  <si>
    <t>24/01/2566   เห็นชอบรายละเอียดคุณลักษณะเฉพาะ</t>
  </si>
  <si>
    <t>25/01/2566   แต่งตั้งเจ้าหน้าที่กำหนดราคากลาง</t>
  </si>
  <si>
    <t>25/01/2566   เห็นชอบราคากลาง</t>
  </si>
  <si>
    <t>26/01/2566   รายงานขอซื้อ</t>
  </si>
  <si>
    <t>26/01/2566   ผู้ขายเสนอราคา</t>
  </si>
  <si>
    <t>15/12/2565   - รายงานขอจ้าง</t>
  </si>
  <si>
    <t>16/12/2565   - ขออนุมัติ/ประกาศผู้ชนะ</t>
  </si>
  <si>
    <t>19/12/2565   - ลงนามใบสั่งซื้อ</t>
  </si>
  <si>
    <t>26/01/2566 - เห็นชอบราคากลาง</t>
  </si>
  <si>
    <t xml:space="preserve">25/10/2565 แต่งตั้งคณะกรรมการกำหนดรายละเอียดคุณลักษณะเฉพาะ </t>
  </si>
  <si>
    <t xml:space="preserve">26/10/2565 เห็นชอบรายละเอียดคุณลักษณะเฉพาะ   </t>
  </si>
  <si>
    <t>27/10/2565  แต่งตั้งคณะกรรมการกำหนดราคากลาง</t>
  </si>
  <si>
    <t>31/10/2565  เห็นชอบราคากลาง</t>
  </si>
  <si>
    <t xml:space="preserve">1/11/2565  รายงานขอซื้อ </t>
  </si>
  <si>
    <t>26/01/2566 - ขออนุมัติ/ประกาศผลผู้ชนะ</t>
  </si>
  <si>
    <t>27/01/2566 - ลงนามใบสั่งซื้อ</t>
  </si>
  <si>
    <t>รร.ทุ่งสองห้อง (คุปตัษเฐียรอุทิศ)</t>
  </si>
  <si>
    <t>23/12/2565   - ส่งมอบและตรวจรับ</t>
  </si>
  <si>
    <t>14/12/2565   - แต่งตั้งคณะกรรมการกำหนดราคากลางและเห็นชอบราคากลาง</t>
  </si>
  <si>
    <t>10/02/2566 - แต่งตั้งคณะกรรมการจัดทำรายละเอียดคุณลักษณะเฉพาะ</t>
  </si>
  <si>
    <t>13/02/2566 - ขอความเห็นชอบรายละเอียดคุณลักษณะเฉพาะ</t>
  </si>
  <si>
    <t>14/02/2566 - แต่งตั้งคณะกรรมการกำหนดราคากลาง</t>
  </si>
  <si>
    <t>16/02/2566 - ขอเห็นชอบราคากลาง</t>
  </si>
  <si>
    <t>17/02/2566 - รายงานขอซื้อ</t>
  </si>
  <si>
    <t>21/02/2566 - ขออนุมัติ/ประกาศผลผู้ชนะ</t>
  </si>
  <si>
    <t>22/02/2566 - ลงนามในใบสั่งซื้อ</t>
  </si>
  <si>
    <t>26/01/2566 - รายงานขอซื้อ และผู้ขายเสนอราคา</t>
  </si>
  <si>
    <t>07/02/2566 - ขออนุมัติ/ประกาศผลผู้ชนะ และลงนามใบสั่งซื้อ</t>
  </si>
  <si>
    <t>10/02/2566 - ส่งมอบและตรวจรับ</t>
  </si>
  <si>
    <t>6/12/2565      - แต่งตั้งเจ้าหน้าที่กำหนดรายละเอียดคุณลักษณะเฉพาะ</t>
  </si>
  <si>
    <t>7/12/2565      - เห็นชอบรายละเอียดคุณลักษณะเฉพาะ</t>
  </si>
  <si>
    <t>8/12/2565      - แต่งตั้งเจ้าหน้าที่กำหนดราคากลาง</t>
  </si>
  <si>
    <t>9/12/2565      - เห็นชอบราคากลาง</t>
  </si>
  <si>
    <t>13/12/2565     - รายงานขอซื้อ</t>
  </si>
  <si>
    <t>15/12/2565     - ขออนุมัติ/ประกาศผู้ชนะ</t>
  </si>
  <si>
    <t>16/12/2565     - ลงนามใบสั่งซื้อ</t>
  </si>
  <si>
    <t>21/12/2565     - ส่งมอบและตรวจรับ</t>
  </si>
  <si>
    <t>3/11/2565 ขออนุมัติซ้อ / ประกาศผู้ชนะ และลงนามในใบสั่งซื้อ</t>
  </si>
  <si>
    <t>10/11/2565 ส่งของและตรวจรับ</t>
  </si>
  <si>
    <t>03/02/2566 - ส่งมอบและตรวจรับ</t>
  </si>
  <si>
    <t>25/01/2566 - แต่งตั้งเจ้าหน้าที่กำหนดราคากลางและเห็นชอบราคากลาง</t>
  </si>
  <si>
    <t>13/12/2565   - แต่งตั้งคณะกรรมการฯ และเห็นชอบรายละเอียดคุณลักษณะ</t>
  </si>
  <si>
    <t>24/01/2566 - แต่งตั้งคณะกรรมการฯ และเห็นชอบรายละเอียดคุณลักษณะ</t>
  </si>
  <si>
    <r>
      <t xml:space="preserve">ค่าใช้จ่ายในการส่งเสริมสนับสนุนให้นักเรียนสร้างสรรค์ผลงาน
เพื่อการเรียนรู้
</t>
    </r>
    <r>
      <rPr>
        <b/>
        <sz val="14"/>
        <color indexed="8"/>
        <rFont val="TH SarabunPSK"/>
        <family val="2"/>
      </rPr>
      <t xml:space="preserve">รายละเอียด : </t>
    </r>
    <r>
      <rPr>
        <sz val="14"/>
        <color indexed="8"/>
        <rFont val="TH SarabunPSK"/>
        <family val="2"/>
      </rPr>
      <t xml:space="preserve">จัดกิจกรรมส่งเสริมให้นักเรียนสร้างสรรค์ผลงาน โดยสามารถนำนวัตกรรมหรือสื่อเทคโนโลยีสารสนเทศมาใช้สร้างสรรค์ผลงานเพื่อการเรียนรู้ ทดลองใช้ปรับปรุงแก้ไขข้อบกพร่องและประเมินผลการใช้สื่อ
การเรียนรู้ โดยจัดสรรให้ตามขนาดโรงเรียน (ขนาดกลาง 3 โรงเรียน 
x 13,100 บาท ขนาดใหญ่ 2 โรงเรียน x 15,100 บาท) 
</t>
    </r>
    <r>
      <rPr>
        <b/>
        <sz val="14"/>
        <color indexed="8"/>
        <rFont val="TH SarabunPSK"/>
        <family val="2"/>
      </rPr>
      <t>ค่าใช้จ่าย :</t>
    </r>
    <r>
      <rPr>
        <sz val="14"/>
        <color indexed="8"/>
        <rFont val="TH SarabunPSK"/>
        <family val="2"/>
      </rPr>
      <t xml:space="preserve"> ค่าวัสดุ  82,600 บาท  (รร.เคหะทุ่งสองห้องวิทยา 1)</t>
    </r>
  </si>
  <si>
    <t>- รร.วัดหลักสี่ (ทองใบทิวารีวิทยา)</t>
  </si>
  <si>
    <t>24/01/2566 - ขออนุมัติเงินประจำงวดที่ 2</t>
  </si>
  <si>
    <t>ประจำงวดที่ 3 อยู่ระห่วางเขียนเสนอขออนุมัติโครงการฯ</t>
  </si>
  <si>
    <t>วางแผนดำเนินการช่วงเดือน มิ.ย.- ก.ย. 65</t>
  </si>
  <si>
    <t>24/01/2566 - ขออนุมัติอนุมัติเงินประจำงวด 2</t>
  </si>
  <si>
    <t>วันที่ 1 เมษายน 2566</t>
  </si>
  <si>
    <t>จัดทำรายงานขอซื้อฯ และขายเอกสารประกวดราคาฯ 
วันที่ 9-19 ธ.ค. 65</t>
  </si>
  <si>
    <t>เสนอราคาและเปิดซอง 21 ธ.ค. 65 พร้อมให้ส่งตัวอย่าง
เพื่อพิจารณาผล ภายในวันที่ 27 ธ.ค. 65</t>
  </si>
  <si>
    <t>รายงานผลการพิจารณาและขออนุมัติจัดซื้อและประกาศผู้ชนะ</t>
  </si>
  <si>
    <t>ได้รับอนุมัติเงินประจำงวด (งวดที่ 2 ครั้งที่ 4)</t>
  </si>
  <si>
    <t>ลงนามสัญญา ระยะเวลาส่งมอบภายใน 60 วัน (25 เม.ย. 66)</t>
  </si>
  <si>
    <t>เสนอราคาและเปิดซอง 22 ธ.ค. 65 พร้อมให้ส่งตัวอย่าง
เพื่อพิจารณาผล ภายในวันที่ 28 ธ.ค. 65</t>
  </si>
  <si>
    <t>จัดทำรายงานขอซื้อฯ และขายเอกสารประกวดราคาฯ
วันที่ 13-20 ธ.ค.65</t>
  </si>
  <si>
    <t>ข้อมูล ณ วันที่ 1 เมษายน 2566</t>
  </si>
  <si>
    <t>07/03/2566</t>
  </si>
  <si>
    <t>เบิกจ่ายเรียบร้อยแล้ว ฎีกาเลขที่ 1889/66</t>
  </si>
  <si>
    <t>ได้รับอนุมัติเงินงวด 2 ครั้งที่ 5 เรียบร้อยแล้ว</t>
  </si>
  <si>
    <t>ได้รับอนุมัติเงินงวด 2 ครั้งที่ 6 เรียบร้อยแล้ว</t>
  </si>
  <si>
    <r>
      <t xml:space="preserve">ค่าใช้จ่ายโครงการจ้างเหมาบริการเป็นรายบุคคลเพื่อปรับปรุงบัญชี
รายการที่ดินและสิ่งปลูกสร้าง
</t>
    </r>
    <r>
      <rPr>
        <b/>
        <sz val="14"/>
        <color indexed="8"/>
        <rFont val="TH SarabunPSK"/>
        <family val="2"/>
      </rPr>
      <t>รายละเอียด :</t>
    </r>
    <r>
      <rPr>
        <sz val="14"/>
        <color indexed="8"/>
        <rFont val="TH SarabunPSK"/>
        <family val="2"/>
      </rPr>
      <t xml:space="preserve"> ดำเนินการจ้างเหมาบริการเป็นรายบุคคลเพื่อปรับปรุง
บัญชีรายการที่ดินและสิ่งปลูกสร้าง
</t>
    </r>
    <r>
      <rPr>
        <b/>
        <sz val="14"/>
        <color indexed="8"/>
        <rFont val="TH SarabunPSK"/>
        <family val="2"/>
      </rPr>
      <t xml:space="preserve">ค่าใช้จ่าย : </t>
    </r>
    <r>
      <rPr>
        <sz val="14"/>
        <color indexed="8"/>
        <rFont val="TH SarabunPSK"/>
        <family val="2"/>
      </rPr>
      <t>ค่าจ้างเหมา (2คน x 11เดือน x 16,500 บาท) =363,000 บาท</t>
    </r>
  </si>
  <si>
    <t>ค่าตอบแทนเดือน ก.พ. 66 เบิกจ่ายเรียบร้อยแล้ว</t>
  </si>
  <si>
    <t>ดำเนินการเดือน พ.ย. 65 - ก.ย. 66
อนุมัติแต่งตั้งคณะกรรมการจัดทำร่างขอบเขตของงาน
ขอเห็นชอบจัดทำร่างของเขตของงาน และ
ได้รับอนุมัติโอนงบประมาณตามหนังสือที่ กท 1906/1343
อนุมัติแต่งตั้งคณะกรรมการกำหนดราคากลาง
เห็นชอบราคากลาง
จัดทำรายงานขอจ้าง
ขออนุมัติจัดจ้าง และประกาศผู้ชนะ จำนวน 2 อัตรา 
เริ่มจ้างเหมาฯ วันที่ 7 พ.ย. 65 - 30 ก.ย. 66
เบิกจ่ายค่าตอบแทนเดือน พ.ย. 65 เรียบร้อยแล้ว
เบิกจ่ายค่าตอบแทนเดือน ธ.ค. 65 เรียบร้อยแล้ว
เบิกจ่ายค่าตอบแทนเดือน ม.ค. 66 เรียบร้อยแล้ว
เบิกจ่ายค่าตอบแทนเดือน ก.พ. 66 เรียบร้อยแล้ว</t>
  </si>
  <si>
    <t xml:space="preserve">
25/10/2565
27/10/2565
28/10/2565
31/10/2565
01/11/2565
03/11/2565
08/12/2565
06/01/2566
03/02/2566
07/03/2566</t>
  </si>
  <si>
    <t>มีแนวทางจากสำนักการคลังให้หน่วยงานดำเนินการขออนุมัติเงิน
ประจำงวดไปยังสำนักงบประมาณกรุงเทพมหานครได้
ขออนุมิตเงินประจำงวดที่ 2 ครั้งที่ 7</t>
  </si>
  <si>
    <t>26/03/2566
22/03/2566</t>
  </si>
  <si>
    <t>ดำเนินการเดือน ต.ค. 65 - ก.ย. 66
- อนุมัติเงินงวดที่ 1 ครั้งที่ 6 และเบิกจ่ายค่าตอบแทน ดังนี้
เดือน ต.ค. 65 = 24,800.- บาท 
เดือน พ.ย. 65 = 24,000.- บาท 
เดือน ธ.ค. 65 = 24,800.- บาท 
เดือน ม.ค. 66 = 24,800.- บาท
เดือน ก.พ. 66 = 22,400.- บาท</t>
  </si>
  <si>
    <t xml:space="preserve">
10/10/2565
04/11/2565
07/12/2565
05/01/2566
03/02/2566
10/03/2566</t>
  </si>
  <si>
    <t xml:space="preserve">วางแผนจะดำเนินโครงการระหว่าง ก.พ. 66 - มี.ค. 66
- อนุมัติโครงการ 
- อนุมัติเงินงวดที่ 1 ครั้งที่ 6 จำนวนเงิน 41,500.- บาท
- จัดเตรียมกิจกรรม ประสานวิทยากร
(หลังงานเลือกตั้ง/หลังเดือน พ.ค.66)
</t>
  </si>
  <si>
    <t xml:space="preserve">
16/9/2565
10/10/2565
24/02/2566
31/03/2566</t>
  </si>
  <si>
    <t>19/10/2565
21/10/2565
25/10/2565
27/10/2565
27/10/2565
01/11/2565
30/11/2565
13/12/2565
19/12/2565
27/03/2566</t>
  </si>
  <si>
    <t>อยู่ระหว่างตรวจสอบเอกสารประกอบการเบิกจ่าย</t>
  </si>
  <si>
    <t>อยู่ระหว่างรวบรวมเอกสารประกอบการเบิกจ่าย</t>
  </si>
  <si>
    <t xml:space="preserve">เดือน ธ.ค. 65 เรียบร้อยแล้ว </t>
  </si>
  <si>
    <t>มี.ค. 66</t>
  </si>
  <si>
    <t>บุหรี่โลก ได้ตัวผู้รับจ้างเรียบร้อยแล้ว อยู่ระหว่างดำเนินการจัดจ้าง</t>
  </si>
  <si>
    <t>เบิกจ่ายค่าตอบแทนเดือน ม.ค. 66 = 36,040 บาท</t>
  </si>
  <si>
    <t>13/01/2566
17/02/2566
27/02/2566</t>
  </si>
  <si>
    <t>เบิกจ่ายเดือน ต.ค. 65 เรียบร้อยแล้ว ฎีกา 1135/66 (44 ชุมชน)
เบิกจ่ายเดือน พ.ย. 65 เรียบร้อยแล้ว ฎีกา 1678/66 (43 ชุมชน)
เบิกจ่ายเดือน ธ.ค. 65 เรียบร้อยแล้ว ฎีกา 1772/66 (50 ชุมชน)</t>
  </si>
  <si>
    <t>03/11/2565
07/12/2565
06/01/2566
02/02/2566
03/03/2566</t>
  </si>
  <si>
    <t>เบิกจ่ายค่าตอบแทนเดือน ต.ค. 65 เรียบร้อยแล้ว
เบิกจ่ายค่าตอบแทนเดือน พ.ย. 65 เรียบร้อยแล้ว
เบิกจ่ายค่าตอบแทนเดือน ธ.ค. 65 เรียบร้อยแล้ว
เบิกจ่ายค่าตอบแทนเดือน ม.ค. 66 เรียบร้อยแล้ว
เบิกจ่ายค่าตอบแทนเดือน ก.พ. 66 เรียบร้อยแล้ว</t>
  </si>
  <si>
    <t>03/11/2565
07/12/2565
06/01/2566
01/02/2566
03/03/2566</t>
  </si>
  <si>
    <r>
      <t xml:space="preserve">ดำเนินงานจัดกิจกรรม ครั้งที่ 1 -4 วันที่ 5,12,19,26 ก.พ. 66 
ตามลำดับเรียบร้อยแล้ว
เบิกจ่ายค่าของขวัญและของที่ระลึก 51,200 บาท
จัดกิจกรรมครั้งที่ 5-8 วันที่ </t>
    </r>
    <r>
      <rPr>
        <sz val="14"/>
        <color rgb="FF000000"/>
        <rFont val="TH SarabunPSK"/>
        <family val="2"/>
      </rPr>
      <t>5,12,19,26 มี.ค. 66 เรียบร้อยแล้ว</t>
    </r>
  </si>
  <si>
    <t>อยู่ระหว่างดำเนินกิจกรรมตามโครงการฯ จัดประชุมคณะกรรมการลานกีฬาเพื่อทำความเข้าใจด้านเอกสารฯ
เบิกจ่ายค่าตอบแทนวิทยากรฯ เดือน ธ.ค. 65 เรียบร้อยแล้ว
เบิกจ่ายค่าตอบแทนวิทยากรฯ เดือน ม.ค. 66 เรียบร้อยแล้ว
เบิกจ่ายค่าตอบแทนวิทยากรฯ เดือน ก.พ. 66 เรียบร้อยแล้ว</t>
  </si>
  <si>
    <t xml:space="preserve">
24/01/2566
17/02/2566
21/03/2566</t>
  </si>
  <si>
    <t>24/02/2566
08/03/2566</t>
  </si>
  <si>
    <t>ดำเนินการจัดกิจกรรมตามโครงการฯ โดยออกหน่วยฯ 8 ครั้ง 
เรียบร้อยแล้ว อยู่ระหว่างแก้ไขเอกสารเพื่อชดใช้เงินยืมฯ
ชดใช้เงินยืมใช้ในราชการ 20,000 บาทเรียบร้อยแล้ว</t>
  </si>
  <si>
    <t>10/02/2566
14/02/2566
28/03/2566</t>
  </si>
  <si>
    <t>เบิกจ่ายตามมติที่ประชุมพิจารณา ครั้งที่ 1 
วันที่ 15 พ.ย. 65 เรียบร้อยแล้ว จำนวน 47,500 บาท
เบิกจ่ายตามมติที่ประชุมพิจารณา ครั้งที่ 2 
วันที่ 5 ม.ค. 66 เรียบร้อยแล้ว จำนวน 32,000 บาท
ประชุมพิจารณา ครั้งที่ 3 วันที่ 22 ก.พ. 66
เบิกจ่ายตามมติที่ประชุมพิจารณา ครั้งที่ 3
วันที่ 22 ก.พ. 66 เรียบร้อยแล้ว จำนวน 39,500 บาท</t>
  </si>
  <si>
    <t>16/12/2565
18/01/2566
22/02/2566
10/03/2566</t>
  </si>
  <si>
    <t xml:space="preserve">8/11/2565
4/12/2565
10/01/2566
16/01/2566
20/01/2566
17/02/2566
08/03/2566
</t>
  </si>
  <si>
    <t>กำหนดจัดกิจกรรมหลังวันเลือกตั้ง</t>
  </si>
  <si>
    <t>จัดกิจกรรมวันลอยกระทง ณ วัดหลักสี่ (พระอารามหลวง)
จัดกิจกรรมวันพ่อแห่งชาติแล้วเสร็จ
เบิกจ่ายค่าวัสดุกิจกรรมวันพ่อ 20,000 บาท เรียบร้อยแล้ว
ชดใช้เงินยืมใช้ในราชการค่าอาหารว่างและเครื่องดื่มกิจกรรม
วันลอยกระทง (25,000 บาท) เรียบร้อยแล้ว 
เบิกจ่ายค่าเครื่องเสียงและอุปกรณ์ไฟฟ้า 30,000 บาท แล้ว
เบิกจ่ายค่าวัสดุในการจัดกิจกรรม 35,000 บาท แล้ว
เบิกจ่ายค่าการแสดงศิลป 10,000 บาท
งดการจัดกิจกรรมประเพณีแห่พระทอดผ้าป่าสายน้ำฯ 
และวันสงกรานต์และวันผู้สูงอายุ เนื่องจากจะมีการเลือกตั้งฯ</t>
  </si>
  <si>
    <t>03/11/2565
07/12/2565
10/01/2566
02/02/2566
03/03/2566</t>
  </si>
  <si>
    <t>เบิกจ่ายค่าตอบแทนเดือน ธ.ค. 65 เรียบร้อยแล้ว (35 ราย)
เบิกจ่ายค่าตอบแทนเดือน ม.ค. 66 เรียบร้อยแล้ว (35 ราย)
เบิกจ่ายค่าตอบแทนเดือน ก.พ. 66 เรียบร้อยแล้ว (33 ราย)</t>
  </si>
  <si>
    <t>27/01/2566
17/02/2566
21/03/2566</t>
  </si>
  <si>
    <t>เสนอให้ผู้อำนวยการเขตพิจารณาแผน</t>
  </si>
  <si>
    <t>เบิกจ่ายค่าตอบแทน เดือน ก.พ. 66</t>
  </si>
  <si>
    <t>ส่งมอบและตรวจรับงาน</t>
  </si>
  <si>
    <t>แก้ไขเอกสารเพื่อประกอบการเบิกจ่าย</t>
  </si>
  <si>
    <t>วางแผนดำเนินการช่วงเดือน มิ.ย. - ก.ย. 66 รออนุมัติเงิน</t>
  </si>
  <si>
    <t>ติดต่อผู้ขายขอใบเสนอราคา</t>
  </si>
  <si>
    <t>แก้ไขเอกสารประกอบการเบิกจ่าย</t>
  </si>
  <si>
    <t>อยู่ระหว่างตรวจสอบเอกสารประบกอบการเบิกจ่ายค่าตอบแทน</t>
  </si>
  <si>
    <t>รวบรวมเอกสารเบิกจ่ายค่าชุดว่ายน้ำ วงเงิน 98,250.-บาท</t>
  </si>
  <si>
    <r>
      <t xml:space="preserve">ค่าใช้จ่ายในการจ้างอาสาสมัครพัฒนาชุมชน
</t>
    </r>
    <r>
      <rPr>
        <b/>
        <sz val="14"/>
        <color rgb="FF000000"/>
        <rFont val="TH SarabunPSK"/>
        <family val="2"/>
      </rPr>
      <t xml:space="preserve">รายละเอียด : </t>
    </r>
    <r>
      <rPr>
        <sz val="14"/>
        <color indexed="8"/>
        <rFont val="TH SarabunPSK"/>
        <family val="2"/>
      </rPr>
      <t>จ้างอาสาสมัครพัฒนาชุมชน จำนวน 77 ชุมชน x 11 เดือนๆ
ละ 1,200 บาท = 1,016,400 บาท</t>
    </r>
  </si>
  <si>
    <r>
      <t xml:space="preserve">ค่าใช้จ่ายในการบริหารจัดการระบบการพัฒนาคนแบบชี้เป้าในศูนย์อำนวย
การขจัดความยากจนและพัฒนาคนทุกช่วงวัยอย่างยั่งยืนตามหลักปรัชญา
ของเศรษฐกิจพอเพียงกรุงเทพมหานคร (ศจพ.กทม.)
</t>
    </r>
    <r>
      <rPr>
        <b/>
        <sz val="14"/>
        <color rgb="FF000000"/>
        <rFont val="TH SarabunPSK"/>
        <family val="2"/>
      </rPr>
      <t>รายละเอียด :</t>
    </r>
    <r>
      <rPr>
        <sz val="14"/>
        <color indexed="8"/>
        <rFont val="TH SarabunPSK"/>
        <family val="2"/>
      </rPr>
      <t xml:space="preserve"> เพื่อเก็บข้อมูล จปฐ. ของกลุ่มประชาชนในพื้นที่เขตหลักสี่ 
จำนวน 2,200 ราย X 22 บาท/ชุด = 48,400 บาท 
และเป็นค่าวัสดุสำนักงาน 1,600 บาท</t>
    </r>
  </si>
  <si>
    <r>
      <t xml:space="preserve">ค่าใช้จ่ายในการพัฒนาศักยภาพเจ้าหน้าที่ผู้ปฏิบัติงานด้านการพัฒนาที่อยู่อาศัยเพื่อทำฐานข้อมูลที่อยู่อาศัยกรุงเทพมหานคร
</t>
    </r>
    <r>
      <rPr>
        <b/>
        <sz val="14"/>
        <color rgb="FF000000"/>
        <rFont val="TH SarabunPSK"/>
        <family val="2"/>
      </rPr>
      <t>รายละเอียด :</t>
    </r>
    <r>
      <rPr>
        <sz val="14"/>
        <color indexed="8"/>
        <rFont val="TH SarabunPSK"/>
        <family val="2"/>
      </rPr>
      <t xml:space="preserve"> เพื่อสำรวจและจัดเก็บข้อมูลครัวเรือนกลุ่มเปราะบางของ 
กทม. ลงในฐานข้อมูลระบบพัฒนาคนแบบชี้เป้า (TPMAP) และเพื่อให้
ครัวเรือนกลุ่มดังกล่าวเข้าถึงสิทธิและสวัสดิการ พัฒนาคุณภาพชีวิต 
สามารถพึ่งพาตนเองได้อย่างยั่งยืน (2,200.- ราย)
</t>
    </r>
    <r>
      <rPr>
        <b/>
        <sz val="14"/>
        <color rgb="FF000000"/>
        <rFont val="TH SarabunPSK"/>
        <family val="2"/>
      </rPr>
      <t xml:space="preserve">ค่าใช้จ่าย : </t>
    </r>
    <r>
      <rPr>
        <sz val="14"/>
        <color indexed="8"/>
        <rFont val="TH SarabunPSK"/>
        <family val="2"/>
      </rPr>
      <t xml:space="preserve">
1. ค่าจัดเก็บข้อมูล จปฐ. ชุดละ 12 บาท = 26,400.- บาท
2. ค่าบันทึกข้อมูลและประมวลผล ชุดละ 6 บาท = 13,200.- บาท
3. ค่าวัสดุในการจัดพิมพ์แบบสอบถาม ชุดละ 4 บาท = 8,800.- บาท
4. ค่าวัสดุสำนักงาน 1,600.- บาท</t>
    </r>
  </si>
  <si>
    <t>ดำเนินการแจกแบบสอบถามให้กับชุมชน เพื่อดำเนินการจัดเก็บข้อมูลตามโครงการ (มี.ค. - ส.ค. 66)</t>
  </si>
  <si>
    <t xml:space="preserve">ดำเนินการเปิดเวทีเรียนรู้และสร้างความเข้าใจแก่ประชาชนในชุมชน เพื่อประชุมชี้แจง คัดเลือกคณะทำงานจัดทำแผนพัฒนาชุมชน ระดับชุมชน ครั้งที่ 1 เรียบร้อยแล้ว จำนวน 5 ชุมชน </t>
  </si>
  <si>
    <r>
      <t xml:space="preserve">ค่าใช้จ่ายโครงการชุมชนเข้มแข็งพัฒนาตนเองตามหลักปรัชญาเศรษฐกิจ
พอเพียง
</t>
    </r>
    <r>
      <rPr>
        <b/>
        <sz val="14"/>
        <color rgb="FF000000"/>
        <rFont val="TH SarabunPSK"/>
        <family val="2"/>
      </rPr>
      <t xml:space="preserve">รายละเอียด : </t>
    </r>
    <r>
      <rPr>
        <sz val="14"/>
        <color indexed="8"/>
        <rFont val="TH SarabunPSK"/>
        <family val="2"/>
      </rPr>
      <t>เพื่อให้ชุมชนสามารถจัดทำแผนพัฒนาชุมชนที่นำไป
ดำเนินการพัฒนาชุมชนตนเองได้ ส่งเสริมการมีส่วนร่วมและสนับสนุน
คุณภาพชีวิตของประชาชนในชุมชนในพื้นที่เขตหลักสี่ ทั้ง 77 ชุมชน 
ชุมชนละ 200,000.- บาท</t>
    </r>
  </si>
  <si>
    <t>เบิกจ่ายเรียบร้อยแล้ว ฎีกาเลขที่ 2179/66</t>
  </si>
  <si>
    <t>เบิกจ่ายเรียบร้อยแล้ว ฎีกาเลขที่ 2192/66</t>
  </si>
  <si>
    <t xml:space="preserve">เบิกค่าตัวอย่างอาหารเดือน ม.ค.-มี.ค. 66 เรียบร้อยแล้ว </t>
  </si>
  <si>
    <t>ลงนามสัญญา เริ่มต้น-สิ้นสุดสัญญา : 29 มี.ค. - 25 ส.ค. 66</t>
  </si>
  <si>
    <t>ได้รับอนุมัติเงินงวด 2 ครั้งที่ 9 เรียบร้อยแล้ว</t>
  </si>
  <si>
    <t>ดำเนินการเลือกตั้งสมาชิกสภาเกษตรกรกรุงเทพมหานคร ประจำเขตหลักสี่เรียบร้อยแล้ว
เบิกจ่ายค่าวัสดุสำนักงาน = 8,000.- บาท
เบิกจ่ายค่าวัสดุการเกษตร = 54,800.- บาท</t>
  </si>
  <si>
    <t>13/02/2566
08/03/2566
30/03/2566</t>
  </si>
  <si>
    <t xml:space="preserve">
8/9/2565
10/10/2565
13/02/2566
20/02/2566
26/02/2566
23/03/2566
30/03/2566
27/03/2566</t>
  </si>
  <si>
    <t>วางแผนดำเนินการจัดกิจกรรม ณ จังหวัดนครราชสีมา 
แบบพักค้าง 2 วัน 1 คืน วันที่ 25-26 ก.พ. 66
ลงนามโครงการสัมมนาเพื่อพัฒนาองค์การสำนักงานเขตหลักสี่ 
อนุมัติเงินงวดที่ 1 ครั้งที่ 6 จำนวนเงิน 461,300.- บาท
เตรียมการ-ประสานที่พัก/ยานพาหนะ
ดำเนินการยืมเงินใช้ในราชการเรียบร้อยแล้ว (รับเงิน 24 ก.พ.66)
จัดกิจกรรมเรียบร้อยแล้ว
เบิกจ่ายค่าวัสดุเรียบร้อยแล้ว = 10,000.- บาท
เบิกจ่ายค่ายานพาหนะเรียบร้อยแล้ว = 97,600.- บาท
อยู่ระหว่างรวบรวมเอกสารชดใช้เงินยืมใช้ในราชการ</t>
  </si>
  <si>
    <t xml:space="preserve">แต่งตั้งคณะกรรมการกำหนดแบบรูป
ขอเห็นชอบ
คณะกรรมการกำหนดราคากลาง
ขอเห็นชอบ
รายงานขอจ้างฯ
ประกาศเชิญชวน
ประกาศผู้ชนะ
อนุมัติเงินจัดสรรงบประมาณรายจ่ายเพิ่มเติมฯ งวดที่ 3 ครั้งที่ 2
ลงนามสัญญา เลขที่ 10/65 กำหนดงาน 180 วัน
ครบสัญญา 27 มี.ค. 2566 
ผู้รับจ้างอยู่ระหว่างดำเนินการตามสัญญา (เนื้องานร้อยละ 65)       </t>
  </si>
  <si>
    <t>10/05/2565
18/05/2565
02/06/2565
20/06/2566
24/06/2566
30/06/2565
19/07/2565
04/08/2565
28/09/2565
30/03/2566</t>
  </si>
  <si>
    <t>09/05/2565
17/05/2565
02/06/2565
20/06/2565
24/06/2565
30/06/2565
19/07/2565
04/08/2565
28/09/2565
30/03/2566</t>
  </si>
  <si>
    <t>แต่งตั้งคณะกรรมการกำหนดแบบรูป
ขอเห็นชอบ
แต่งตั้งคณะกรรมการกำหนดราคากลาง
ขอเห็นชอบ
รายงานขอจ้างฯ
ประกาศเชิญชวน
ประกาศผู้ชนะการเสนอราคา
อนุมัติเงินจัดสรรงบประมาณรายจ่ายเพิ่มเติมฯ งวดที่ 3 ครั้งที่ 2
ลงนามสัญญา เลขที่ 11/65 กำหนดงาน 180 วัน
ครบกำหนดสัญญา 27 มี.ค. 2566
อยู่รัหว่างดำเนินการตรวจรับ (เนื้องานร้อยละ 100)</t>
  </si>
  <si>
    <t>แต่งตั้งคณะกรรมการกำหนดแบบรูป
ขอเห็นชอบ วิธี e-bidding/วิธีคัดเลือก (ไม่มีผู้เสนอราคา)
อนุมัติเงินจัดสรรงบประมาณรายจ่ายเพิ่มเติมฯงวดที่ 3 ครั้งที่ 1
แต่งตั้งคณะกรรมการกำหนดราคากลาง
ขอเห็นชอบ/รายงานขอจ้างฯ (วิธีเฉพาะเจาะจง)
อนุมัติสั่งจ้างฯ/ประกาศผู้ชนะ
ลงนามสัญญา เลขที่ 1/66 ครบกำหนด 180 วัน
ครบกำหนดสัญญา 10 ก.ค. 2566
ผู้รับจ้างอยู่ระหว่างดำเนินการตามสัญญา (เนื้องานร้อยละ 7)</t>
  </si>
  <si>
    <t>6/05/2565
12/05/2565
25/08/2565
20/12/2565
21/12/2565
29/12/2565
11/01/2566
30/03/2566</t>
  </si>
  <si>
    <t>14/09/2565
09/01/2566
16/01/2566
08/02/2566
16/02/2566
17/02/2566
24/02/2566
31/03/2566</t>
  </si>
  <si>
    <t>ขออนุมัติแต่งตั้งคณะกรรมการกำหนดรายละเอียดคุณลักษณะและ
คณะกรรมการกำหนดราคากลางจัดซื้อเครื่องสูบน้ำฯ 3 เครื่อง
ขอเห็นชอบรายละเอียดคุณลักษณะเฉพาะฯ
ขอเห็นชอบราคากลาง
ขายเอกสารประกวดราคาฯ 9 - 15 ก.พ. 66
เสนอราคา
ตรวจสอบเอกสารเสนอราคา
อยู่ระหว่างพิจารณาผลการประกวดราคาฯ
อยู่ระหว่างยกเลิกประกาศ และแก้ไขรายละเอียดคุณลักษณะเฉพาะฯ</t>
  </si>
  <si>
    <t>ลงนามสัญญา เริ่มต้น-สิ้นสุดสัญญา : 31 มี.ค. - 26 ก.ย. 66</t>
  </si>
  <si>
    <t>28/02/2566</t>
  </si>
  <si>
    <t>เบิกจ่ายเรียบร้อยแล้ว ฎีกาเลขที่ 2193/66</t>
  </si>
  <si>
    <t xml:space="preserve">
19/01/2566
24/01/2566
0203/2566
27/03/2566
31/03/2566</t>
  </si>
  <si>
    <t xml:space="preserve">มีรายการซ่อมแซมฯ พื้นที่เขตหลักสี่ จำนวน 5 จุด (รวมเป็นเงิน 850,988.72 บาท) อยู่ระหว่างดำเนินการ ดังนี้
1. 110 ซอย 351,588.14 บาท เบิกจ่ายตามฎีกา 1288/66
2. 70 ซอย 347,906.18 บาท เบิกจ่ายตามฎีกา 1196/66
3. 15 ซอย 84,543.30 บาท เบิกจ่ายแล้วตามฎีกา 1825/66
4. บริเวณสะพานข้ามคลองเปรมประชากร สถาบันวิจัยจุฬาภรณ์ 
= 41,798.35 บาท เบิกจ่ายแล้วตามฎีกา 2181/66
5. บริเวณสาธารณะริมบึงสีกัน สำรวจแล้ว อยู่ระหว่างรอการไฟฟ้าแจ้งค่าใช้จ่าย ประมาณการค่าซ่อมแซมไฟฟ้า = 34,600 บาท </t>
  </si>
  <si>
    <t>ดำเนินการติดตั้งไฟฟ้าส่องสว่างสาธารณะ บริเวณ 5 จุด 
(รวมเป็นเงิน 1,030,840 บาท) ดังนี้</t>
  </si>
  <si>
    <t>1. หน้าบ้านเลขที่ 11/199 ซอยงามวงศ์วาน 43 แยก 2-9 
(ชินเขต 1/29) = 32,750 บาท ขออนุมัติจ้างฯเรียบร้อยแล้ว
รายงานข้อจ้างเรียบร้อยแล้ว อยู่ระหว่างรอใบเสนอราคาจาก
การไฟฟ้า
2. บริเวณต้นซอยแยกทางเข้าชุมชนพงษ์เพชรแจ้งวัฒนะ 14 
และบริเวณหน้าศาลพระพรหมหน้าชุมชน = 8,760 บาท
3. หน้าบ้านเลขที่ 55/56 ซอยงามวงศ์วาน 32 = 10,650 บาท
ดำเนินการสำรวจ-ทบทวน
4. ช่วงกลางซอยงามวงศ์วาน 47 แยก 2-3 จำนวน 2 จุด 
บริเวณตรงข้ามบ้านเลขที่ 1/94 และบริเวณตรงข้าม
บ้านเลขที่ 21/157 = 21,680 บาท
5. บริเวณสวนสาธารณะริมบึงสีกัน (ติดตั้งอุปกรณ์ไฟฟ้า) 
= 957,000 บาท</t>
  </si>
  <si>
    <t>27/03/2566
31/03/2566
31/03/2566</t>
  </si>
  <si>
    <t>จากการสำรวจ มีรายการที่ต้องดำเนินการซ่อมแซมสะพานข้าม
คลองในพื้นที่เขตหลักสี่ จึงดำเนินการจัดซื้อไม้ยางไม่ไส
ลงนามใบสั่งซื้อสั่งซื้อ
ส่งมอบและตรวจรับ
อยู่ระหว่างตรวจเอกสารประกอบการเบิกจ่าย</t>
  </si>
  <si>
    <t xml:space="preserve">
28/02/2566
08/03/2566
31/03/2566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</si>
</sst>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87" formatCode="_(* #,##0.00_);_(* \(#,##0.00\);_(* &quot;-&quot;??_);_(@_)"/>
    <numFmt numFmtId="188" formatCode="_(* #,##0_);_(* \(#,##0\);_(* &quot;-&quot;??_);_(@_)"/>
    <numFmt numFmtId="189" formatCode="_(* #,##0.0_);_(* \(#,##0.0\);_(* &quot;-&quot;??_);_(@_)"/>
    <numFmt numFmtId="190" formatCode="[$-107041E]d\ mmm\ yy;@"/>
    <numFmt numFmtId="191" formatCode="[$-1070000]d/m/yy;@"/>
    <numFmt numFmtId="192" formatCode="_-* #,##0_-;\-* #,##0_-;_-* &quot;-&quot;??_-;_-@_-"/>
    <numFmt numFmtId="193" formatCode="[$-1070000]d/mm/yyyy;@"/>
  </numFmts>
  <fonts count="33" x14ac:knownFonts="1">
    <font>
      <sz val="11"/>
      <color theme="1"/>
      <name val="Tahoma"/>
      <family val="2"/>
      <scheme val="minor"/>
    </font>
    <font>
      <sz val="11"/>
      <color theme="1"/>
      <name val="Tahoma"/>
      <family val="2"/>
      <charset val="222"/>
      <scheme val="minor"/>
    </font>
    <font>
      <sz val="11"/>
      <color theme="1"/>
      <name val="Tahoma"/>
      <family val="2"/>
      <charset val="222"/>
      <scheme val="minor"/>
    </font>
    <font>
      <sz val="11"/>
      <color theme="1"/>
      <name val="Tahoma"/>
      <family val="2"/>
      <scheme val="minor"/>
    </font>
    <font>
      <b/>
      <sz val="14"/>
      <color indexed="8"/>
      <name val="TH SarabunPSK"/>
      <family val="2"/>
    </font>
    <font>
      <sz val="14"/>
      <color indexed="8"/>
      <name val="TH SarabunPSK"/>
      <family val="2"/>
    </font>
    <font>
      <b/>
      <sz val="13"/>
      <color indexed="8"/>
      <name val="TH SarabunPSK"/>
      <family val="2"/>
    </font>
    <font>
      <b/>
      <u/>
      <sz val="14"/>
      <color indexed="8"/>
      <name val="TH SarabunPSK"/>
      <family val="2"/>
    </font>
    <font>
      <b/>
      <sz val="12"/>
      <color indexed="8"/>
      <name val="TH SarabunPSK"/>
      <family val="2"/>
    </font>
    <font>
      <b/>
      <sz val="15"/>
      <color indexed="8"/>
      <name val="TH SarabunPSK"/>
      <family val="2"/>
    </font>
    <font>
      <sz val="15"/>
      <color indexed="8"/>
      <name val="TH SarabunPSK"/>
      <family val="2"/>
    </font>
    <font>
      <b/>
      <u/>
      <sz val="15"/>
      <color indexed="8"/>
      <name val="TH SarabunPSK"/>
      <family val="2"/>
    </font>
    <font>
      <sz val="16"/>
      <name val="Angsana New"/>
      <family val="1"/>
    </font>
    <font>
      <sz val="10"/>
      <name val="Arial"/>
      <family val="2"/>
    </font>
    <font>
      <sz val="11"/>
      <color theme="1"/>
      <name val="Tahoma"/>
      <family val="2"/>
      <charset val="222"/>
      <scheme val="minor"/>
    </font>
    <font>
      <sz val="14"/>
      <name val="Cordia New"/>
      <family val="2"/>
    </font>
    <font>
      <b/>
      <u/>
      <sz val="15"/>
      <color rgb="FFFF0000"/>
      <name val="TH SarabunPSK"/>
      <family val="2"/>
    </font>
    <font>
      <sz val="15"/>
      <color rgb="FFFF0000"/>
      <name val="TH SarabunPSK"/>
      <family val="2"/>
    </font>
    <font>
      <b/>
      <u/>
      <sz val="14"/>
      <color rgb="FFFF0000"/>
      <name val="TH SarabunPSK"/>
      <family val="2"/>
    </font>
    <font>
      <b/>
      <sz val="14"/>
      <color rgb="FFFF0000"/>
      <name val="TH SarabunPSK"/>
      <family val="2"/>
    </font>
    <font>
      <u/>
      <sz val="15"/>
      <color indexed="8"/>
      <name val="TH SarabunPSK"/>
      <family val="2"/>
    </font>
    <font>
      <sz val="9"/>
      <color indexed="81"/>
      <name val="Tahoma"/>
      <family val="2"/>
    </font>
    <font>
      <b/>
      <sz val="9"/>
      <color indexed="81"/>
      <name val="Tahoma"/>
      <family val="2"/>
    </font>
    <font>
      <b/>
      <sz val="16"/>
      <color theme="1"/>
      <name val="TH SarabunPSK"/>
      <family val="2"/>
    </font>
    <font>
      <sz val="16"/>
      <color theme="1"/>
      <name val="TH SarabunPSK"/>
      <family val="2"/>
    </font>
    <font>
      <b/>
      <u/>
      <sz val="16"/>
      <color theme="1"/>
      <name val="TH SarabunPSK"/>
      <family val="2"/>
    </font>
    <font>
      <u/>
      <sz val="14"/>
      <color indexed="8"/>
      <name val="TH SarabunPSK"/>
      <family val="2"/>
    </font>
    <font>
      <sz val="14"/>
      <color theme="1"/>
      <name val="TH SarabunPSK"/>
      <family val="2"/>
    </font>
    <font>
      <b/>
      <sz val="14"/>
      <color rgb="FF000000"/>
      <name val="TH SarabunPSK"/>
      <family val="2"/>
    </font>
    <font>
      <sz val="12"/>
      <color indexed="81"/>
      <name val="Tahoma"/>
      <family val="2"/>
    </font>
    <font>
      <sz val="8"/>
      <name val="Tahoma"/>
      <family val="2"/>
      <scheme val="minor"/>
    </font>
    <font>
      <sz val="14"/>
      <color rgb="FF000000"/>
      <name val="TH SarabunPSK"/>
      <family val="2"/>
    </font>
    <font>
      <sz val="14"/>
      <name val="TH SarabunPSK"/>
      <family val="2"/>
    </font>
  </fonts>
  <fills count="5">
    <fill>
      <patternFill patternType="none"/>
    </fill>
    <fill>
      <patternFill patternType="gray125"/>
    </fill>
    <fill>
      <patternFill patternType="solid">
        <fgColor rgb="FFE1EAF3"/>
        <bgColor indexed="64"/>
      </patternFill>
    </fill>
    <fill>
      <patternFill patternType="solid">
        <fgColor rgb="FFFDFED8"/>
        <bgColor indexed="64"/>
      </patternFill>
    </fill>
    <fill>
      <patternFill patternType="solid">
        <fgColor rgb="FFF4F2F8"/>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rgb="FF000000"/>
      </left>
      <right style="thin">
        <color indexed="64"/>
      </right>
      <top style="hair">
        <color indexed="64"/>
      </top>
      <bottom/>
      <diagonal/>
    </border>
    <border>
      <left style="thin">
        <color rgb="FF000000"/>
      </left>
      <right style="thin">
        <color indexed="64"/>
      </right>
      <top/>
      <bottom/>
      <diagonal/>
    </border>
    <border>
      <left/>
      <right style="thin">
        <color rgb="FF000000"/>
      </right>
      <top style="hair">
        <color indexed="64"/>
      </top>
      <bottom/>
      <diagonal/>
    </border>
    <border>
      <left/>
      <right style="thin">
        <color rgb="FF000000"/>
      </right>
      <top/>
      <bottom/>
      <diagonal/>
    </border>
    <border>
      <left/>
      <right style="thin">
        <color rgb="FF000000"/>
      </right>
      <top/>
      <bottom style="hair">
        <color indexed="64"/>
      </bottom>
      <diagonal/>
    </border>
    <border>
      <left/>
      <right style="thin">
        <color rgb="FF000000"/>
      </right>
      <top/>
      <bottom style="thin">
        <color indexed="64"/>
      </bottom>
      <diagonal/>
    </border>
    <border>
      <left/>
      <right/>
      <top/>
      <bottom style="hair">
        <color indexed="64"/>
      </bottom>
      <diagonal/>
    </border>
    <border>
      <left/>
      <right/>
      <top style="hair">
        <color indexed="64"/>
      </top>
      <bottom style="thin">
        <color indexed="64"/>
      </bottom>
      <diagonal/>
    </border>
  </borders>
  <cellStyleXfs count="16">
    <xf numFmtId="0" fontId="0" fillId="0" borderId="0"/>
    <xf numFmtId="187" fontId="3" fillId="0" borderId="0" applyFont="0" applyFill="0" applyBorder="0" applyAlignment="0" applyProtection="0"/>
    <xf numFmtId="0" fontId="12" fillId="0" borderId="0"/>
    <xf numFmtId="0" fontId="12" fillId="0" borderId="0"/>
    <xf numFmtId="43" fontId="1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0" fontId="3" fillId="0" borderId="0"/>
    <xf numFmtId="0" fontId="14" fillId="0" borderId="0"/>
    <xf numFmtId="0" fontId="15" fillId="0" borderId="0"/>
    <xf numFmtId="0" fontId="14" fillId="0" borderId="0"/>
    <xf numFmtId="0" fontId="2" fillId="0" borderId="0"/>
    <xf numFmtId="0" fontId="2" fillId="0" borderId="0"/>
    <xf numFmtId="0" fontId="1" fillId="0" borderId="0"/>
    <xf numFmtId="43" fontId="1" fillId="0" borderId="0" applyFont="0" applyFill="0" applyBorder="0" applyAlignment="0" applyProtection="0"/>
    <xf numFmtId="0" fontId="3" fillId="0" borderId="0"/>
  </cellStyleXfs>
  <cellXfs count="647">
    <xf numFmtId="0" fontId="0" fillId="0" borderId="0" xfId="0"/>
    <xf numFmtId="0" fontId="5" fillId="0" borderId="0" xfId="0" applyFont="1" applyAlignment="1">
      <alignment vertical="top"/>
    </xf>
    <xf numFmtId="0" fontId="4" fillId="0" borderId="0" xfId="0" applyFont="1" applyAlignment="1">
      <alignment vertical="top"/>
    </xf>
    <xf numFmtId="187" fontId="4" fillId="0" borderId="6" xfId="1" applyFont="1" applyFill="1" applyBorder="1" applyAlignment="1">
      <alignment horizontal="center" vertical="center"/>
    </xf>
    <xf numFmtId="187" fontId="6" fillId="0" borderId="5" xfId="1" applyFont="1" applyFill="1" applyBorder="1" applyAlignment="1">
      <alignment horizontal="center" vertical="center"/>
    </xf>
    <xf numFmtId="187" fontId="6" fillId="0" borderId="6" xfId="1" applyFont="1" applyFill="1" applyBorder="1" applyAlignment="1">
      <alignment horizontal="center" vertical="center"/>
    </xf>
    <xf numFmtId="49" fontId="4" fillId="0" borderId="8" xfId="1" applyNumberFormat="1" applyFont="1" applyFill="1" applyBorder="1" applyAlignment="1">
      <alignment horizontal="center" vertical="center"/>
    </xf>
    <xf numFmtId="49" fontId="4" fillId="0" borderId="9" xfId="1" applyNumberFormat="1" applyFont="1" applyFill="1" applyBorder="1" applyAlignment="1">
      <alignment horizontal="center" vertical="center"/>
    </xf>
    <xf numFmtId="0" fontId="5" fillId="0" borderId="14" xfId="0" applyFont="1" applyBorder="1" applyAlignment="1">
      <alignment horizontal="center" vertical="top"/>
    </xf>
    <xf numFmtId="0" fontId="5" fillId="0" borderId="16" xfId="0" applyFont="1" applyBorder="1" applyAlignment="1">
      <alignment vertical="top"/>
    </xf>
    <xf numFmtId="0" fontId="5" fillId="0" borderId="14" xfId="0" applyFont="1" applyBorder="1" applyAlignment="1">
      <alignment vertical="top"/>
    </xf>
    <xf numFmtId="0" fontId="7" fillId="0" borderId="17" xfId="0" applyFont="1" applyBorder="1" applyAlignment="1">
      <alignment vertical="top"/>
    </xf>
    <xf numFmtId="187" fontId="5" fillId="0" borderId="17" xfId="1" applyFont="1" applyFill="1" applyBorder="1" applyAlignment="1">
      <alignment horizontal="right"/>
    </xf>
    <xf numFmtId="187" fontId="5" fillId="0" borderId="18" xfId="1" applyFont="1" applyFill="1" applyBorder="1" applyAlignment="1">
      <alignment horizontal="right"/>
    </xf>
    <xf numFmtId="0" fontId="5" fillId="0" borderId="19" xfId="0" applyFont="1" applyBorder="1" applyAlignment="1">
      <alignment vertical="top"/>
    </xf>
    <xf numFmtId="0" fontId="5" fillId="0" borderId="20" xfId="0" applyFont="1" applyBorder="1" applyAlignment="1">
      <alignment horizontal="center" vertical="top"/>
    </xf>
    <xf numFmtId="0" fontId="5" fillId="0" borderId="21" xfId="0" applyFont="1" applyBorder="1" applyAlignment="1">
      <alignment vertical="top"/>
    </xf>
    <xf numFmtId="0" fontId="5" fillId="0" borderId="20" xfId="0" applyFont="1" applyBorder="1" applyAlignment="1">
      <alignment vertical="top"/>
    </xf>
    <xf numFmtId="187" fontId="5" fillId="0" borderId="14" xfId="1" applyFont="1" applyFill="1" applyBorder="1" applyAlignment="1">
      <alignment horizontal="right"/>
    </xf>
    <xf numFmtId="187" fontId="5" fillId="0" borderId="16" xfId="1" applyFont="1" applyFill="1" applyBorder="1" applyAlignment="1">
      <alignment horizontal="right"/>
    </xf>
    <xf numFmtId="187" fontId="5" fillId="0" borderId="15" xfId="1" applyFont="1" applyFill="1" applyBorder="1" applyAlignment="1">
      <alignment horizontal="right"/>
    </xf>
    <xf numFmtId="187" fontId="5" fillId="0" borderId="19" xfId="1" applyFont="1" applyFill="1" applyBorder="1" applyAlignment="1">
      <alignment horizontal="right"/>
    </xf>
    <xf numFmtId="187" fontId="5" fillId="0" borderId="20" xfId="1" applyFont="1" applyFill="1" applyBorder="1" applyAlignment="1">
      <alignment horizontal="right"/>
    </xf>
    <xf numFmtId="187" fontId="5" fillId="0" borderId="22" xfId="1" applyFont="1" applyFill="1" applyBorder="1" applyAlignment="1">
      <alignment horizontal="right"/>
    </xf>
    <xf numFmtId="187" fontId="5" fillId="0" borderId="11" xfId="1" applyFont="1" applyFill="1" applyBorder="1" applyAlignment="1">
      <alignment horizontal="right"/>
    </xf>
    <xf numFmtId="0" fontId="4" fillId="0" borderId="0" xfId="0" applyFont="1" applyAlignment="1">
      <alignment horizontal="left" vertical="top"/>
    </xf>
    <xf numFmtId="187" fontId="5" fillId="0" borderId="0" xfId="1" applyFont="1" applyFill="1" applyAlignment="1">
      <alignment horizontal="right"/>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horizontal="center" vertical="top"/>
    </xf>
    <xf numFmtId="187" fontId="4" fillId="0" borderId="5" xfId="1" applyFont="1" applyFill="1" applyBorder="1" applyAlignment="1">
      <alignment horizontal="center" vertical="center"/>
    </xf>
    <xf numFmtId="0" fontId="10" fillId="0" borderId="0" xfId="0" applyFont="1" applyAlignment="1">
      <alignment vertical="top"/>
    </xf>
    <xf numFmtId="0" fontId="9" fillId="0" borderId="0" xfId="0" applyFont="1" applyAlignment="1">
      <alignment vertical="top"/>
    </xf>
    <xf numFmtId="0" fontId="9" fillId="0" borderId="23" xfId="0" applyFont="1" applyBorder="1" applyAlignment="1">
      <alignment horizontal="center" vertical="top"/>
    </xf>
    <xf numFmtId="0" fontId="9" fillId="0" borderId="25" xfId="0" applyFont="1" applyBorder="1" applyAlignment="1">
      <alignment horizontal="center" vertical="top" wrapText="1"/>
    </xf>
    <xf numFmtId="0" fontId="9" fillId="0" borderId="24" xfId="0" applyFont="1" applyBorder="1" applyAlignment="1">
      <alignment vertical="top"/>
    </xf>
    <xf numFmtId="0" fontId="11" fillId="0" borderId="0" xfId="0" applyFont="1" applyAlignment="1">
      <alignment horizontal="left" vertical="top"/>
    </xf>
    <xf numFmtId="0" fontId="10" fillId="0" borderId="0" xfId="0" applyFont="1" applyAlignment="1">
      <alignment horizontal="center" vertical="top"/>
    </xf>
    <xf numFmtId="0" fontId="5" fillId="0" borderId="23" xfId="0" applyFont="1" applyBorder="1" applyAlignment="1">
      <alignment horizontal="center" vertical="top"/>
    </xf>
    <xf numFmtId="0" fontId="4" fillId="0" borderId="23" xfId="0" applyFont="1" applyBorder="1" applyAlignment="1">
      <alignment horizontal="center" vertical="top"/>
    </xf>
    <xf numFmtId="187" fontId="5" fillId="0" borderId="23" xfId="1" applyFont="1" applyFill="1" applyBorder="1" applyAlignment="1">
      <alignment horizontal="right"/>
    </xf>
    <xf numFmtId="187" fontId="5" fillId="0" borderId="25" xfId="1" applyFont="1" applyFill="1" applyBorder="1" applyAlignment="1">
      <alignment horizontal="right"/>
    </xf>
    <xf numFmtId="0" fontId="5" fillId="0" borderId="24" xfId="0" applyFont="1" applyBorder="1" applyAlignment="1">
      <alignment vertical="top"/>
    </xf>
    <xf numFmtId="0" fontId="5" fillId="0" borderId="23" xfId="0" applyFont="1" applyBorder="1" applyAlignment="1">
      <alignment vertical="top"/>
    </xf>
    <xf numFmtId="0" fontId="7" fillId="0" borderId="11" xfId="0" applyFont="1" applyBorder="1" applyAlignment="1">
      <alignment vertical="top"/>
    </xf>
    <xf numFmtId="0" fontId="4" fillId="0" borderId="0" xfId="0" applyFont="1" applyAlignment="1">
      <alignment horizontal="center" vertical="top"/>
    </xf>
    <xf numFmtId="0" fontId="5" fillId="0" borderId="28" xfId="0" applyFont="1" applyBorder="1" applyAlignment="1">
      <alignment vertical="top"/>
    </xf>
    <xf numFmtId="0" fontId="4" fillId="0" borderId="11" xfId="0" applyFont="1" applyBorder="1" applyAlignment="1">
      <alignment horizontal="center" vertical="center"/>
    </xf>
    <xf numFmtId="49" fontId="4" fillId="0" borderId="11" xfId="1" applyNumberFormat="1" applyFont="1" applyFill="1" applyBorder="1" applyAlignment="1">
      <alignment horizontal="center" vertical="center"/>
    </xf>
    <xf numFmtId="187" fontId="4" fillId="0" borderId="11" xfId="1" applyFont="1" applyFill="1" applyBorder="1" applyAlignment="1">
      <alignment horizontal="center" vertical="center" wrapText="1"/>
    </xf>
    <xf numFmtId="49" fontId="4" fillId="0" borderId="12" xfId="1" applyNumberFormat="1" applyFont="1" applyFill="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vertical="center"/>
    </xf>
    <xf numFmtId="0" fontId="7" fillId="0" borderId="11" xfId="0" applyFont="1" applyBorder="1" applyAlignment="1">
      <alignment horizontal="left" vertical="center"/>
    </xf>
    <xf numFmtId="0" fontId="4" fillId="0" borderId="14" xfId="0" applyFont="1" applyBorder="1" applyAlignment="1">
      <alignment horizontal="center" vertical="center"/>
    </xf>
    <xf numFmtId="49" fontId="4" fillId="0" borderId="14" xfId="1" applyNumberFormat="1" applyFont="1" applyFill="1" applyBorder="1" applyAlignment="1">
      <alignment horizontal="center" vertical="center"/>
    </xf>
    <xf numFmtId="187" fontId="4" fillId="0" borderId="14" xfId="1" applyFont="1" applyFill="1" applyBorder="1" applyAlignment="1">
      <alignment horizontal="center" vertical="center" wrapText="1"/>
    </xf>
    <xf numFmtId="49" fontId="4" fillId="0" borderId="16" xfId="1" applyNumberFormat="1" applyFont="1" applyFill="1" applyBorder="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vertical="top"/>
    </xf>
    <xf numFmtId="0" fontId="18" fillId="0" borderId="20" xfId="0" applyFont="1" applyBorder="1" applyAlignment="1">
      <alignment vertical="top"/>
    </xf>
    <xf numFmtId="187" fontId="9" fillId="0" borderId="2" xfId="1" applyFont="1" applyFill="1" applyBorder="1" applyAlignment="1">
      <alignment horizontal="center" vertical="top" wrapText="1"/>
    </xf>
    <xf numFmtId="187" fontId="9" fillId="0" borderId="5" xfId="1" applyFont="1" applyFill="1" applyBorder="1" applyAlignment="1">
      <alignment horizontal="center" vertical="top" wrapText="1"/>
    </xf>
    <xf numFmtId="187" fontId="9" fillId="0" borderId="5" xfId="1" applyFont="1" applyFill="1" applyBorder="1" applyAlignment="1">
      <alignment horizontal="center" vertical="top"/>
    </xf>
    <xf numFmtId="187" fontId="9" fillId="0" borderId="6" xfId="1" applyFont="1" applyFill="1" applyBorder="1" applyAlignment="1">
      <alignment horizontal="center" vertical="top"/>
    </xf>
    <xf numFmtId="49" fontId="9" fillId="0" borderId="8" xfId="1" applyNumberFormat="1" applyFont="1" applyFill="1" applyBorder="1" applyAlignment="1">
      <alignment horizontal="center" vertical="top"/>
    </xf>
    <xf numFmtId="49" fontId="9" fillId="0" borderId="9" xfId="1" applyNumberFormat="1" applyFont="1" applyFill="1" applyBorder="1" applyAlignment="1">
      <alignment horizontal="center" vertical="top"/>
    </xf>
    <xf numFmtId="188" fontId="10" fillId="0" borderId="17" xfId="1" applyNumberFormat="1" applyFont="1" applyFill="1" applyBorder="1" applyAlignment="1">
      <alignment horizontal="right" vertical="top"/>
    </xf>
    <xf numFmtId="188" fontId="9" fillId="0" borderId="25" xfId="1" applyNumberFormat="1" applyFont="1" applyFill="1" applyBorder="1" applyAlignment="1">
      <alignment horizontal="right" vertical="top"/>
    </xf>
    <xf numFmtId="187" fontId="10" fillId="0" borderId="0" xfId="1" applyFont="1" applyFill="1" applyAlignment="1">
      <alignment horizontal="right" vertical="top"/>
    </xf>
    <xf numFmtId="187" fontId="17" fillId="0" borderId="0" xfId="1" applyFont="1" applyFill="1" applyAlignment="1">
      <alignment horizontal="right" vertical="top"/>
    </xf>
    <xf numFmtId="189" fontId="10" fillId="0" borderId="17" xfId="1" applyNumberFormat="1" applyFont="1" applyFill="1" applyBorder="1" applyAlignment="1">
      <alignment horizontal="right" vertical="top"/>
    </xf>
    <xf numFmtId="187" fontId="10" fillId="0" borderId="17" xfId="1" applyFont="1" applyFill="1" applyBorder="1" applyAlignment="1">
      <alignment horizontal="right" vertical="top"/>
    </xf>
    <xf numFmtId="187" fontId="9" fillId="0" borderId="23" xfId="1" applyFont="1" applyFill="1" applyBorder="1" applyAlignment="1">
      <alignment horizontal="right" vertical="top"/>
    </xf>
    <xf numFmtId="187" fontId="9" fillId="0" borderId="24" xfId="1" applyFont="1" applyFill="1" applyBorder="1" applyAlignment="1">
      <alignment horizontal="right" vertical="top"/>
    </xf>
    <xf numFmtId="0" fontId="10" fillId="0" borderId="30" xfId="0" applyFont="1" applyBorder="1" applyAlignment="1">
      <alignment horizontal="center" vertical="top"/>
    </xf>
    <xf numFmtId="0" fontId="10" fillId="0" borderId="31" xfId="0" applyFont="1" applyBorder="1" applyAlignment="1">
      <alignment vertical="top" wrapText="1"/>
    </xf>
    <xf numFmtId="188" fontId="10" fillId="0" borderId="30" xfId="1" applyNumberFormat="1" applyFont="1" applyFill="1" applyBorder="1" applyAlignment="1">
      <alignment horizontal="right" vertical="top"/>
    </xf>
    <xf numFmtId="0" fontId="10" fillId="0" borderId="26" xfId="0" applyFont="1" applyBorder="1" applyAlignment="1">
      <alignment vertical="top"/>
    </xf>
    <xf numFmtId="188" fontId="5" fillId="0" borderId="23" xfId="1" applyNumberFormat="1" applyFont="1" applyFill="1" applyBorder="1" applyAlignment="1">
      <alignment horizontal="right"/>
    </xf>
    <xf numFmtId="187" fontId="4" fillId="0" borderId="2" xfId="1" applyFont="1" applyFill="1" applyBorder="1" applyAlignment="1">
      <alignment horizontal="center" vertical="top"/>
    </xf>
    <xf numFmtId="187" fontId="4" fillId="0" borderId="5" xfId="1" applyFont="1" applyFill="1" applyBorder="1" applyAlignment="1">
      <alignment horizontal="center" vertical="top"/>
    </xf>
    <xf numFmtId="187" fontId="4" fillId="0" borderId="6" xfId="1" applyFont="1" applyFill="1" applyBorder="1" applyAlignment="1">
      <alignment horizontal="center" vertical="top"/>
    </xf>
    <xf numFmtId="187" fontId="4" fillId="0" borderId="5" xfId="1" applyFont="1" applyFill="1" applyBorder="1" applyAlignment="1">
      <alignment vertical="top"/>
    </xf>
    <xf numFmtId="187" fontId="6" fillId="0" borderId="5" xfId="1" applyFont="1" applyFill="1" applyBorder="1" applyAlignment="1">
      <alignment horizontal="center" vertical="top"/>
    </xf>
    <xf numFmtId="187" fontId="6" fillId="0" borderId="6" xfId="1" applyFont="1" applyFill="1" applyBorder="1" applyAlignment="1">
      <alignment horizontal="center" vertical="top"/>
    </xf>
    <xf numFmtId="49" fontId="4" fillId="0" borderId="8" xfId="1" applyNumberFormat="1" applyFont="1" applyFill="1" applyBorder="1" applyAlignment="1">
      <alignment horizontal="center" vertical="top"/>
    </xf>
    <xf numFmtId="49" fontId="4" fillId="0" borderId="9" xfId="1" applyNumberFormat="1" applyFont="1" applyFill="1" applyBorder="1" applyAlignment="1">
      <alignment horizontal="center" vertical="top"/>
    </xf>
    <xf numFmtId="188" fontId="5" fillId="0" borderId="14" xfId="1" applyNumberFormat="1" applyFont="1" applyFill="1" applyBorder="1" applyAlignment="1">
      <alignment horizontal="right" vertical="top"/>
    </xf>
    <xf numFmtId="187" fontId="5" fillId="0" borderId="14" xfId="1" applyFont="1" applyFill="1" applyBorder="1" applyAlignment="1">
      <alignment horizontal="right" vertical="top"/>
    </xf>
    <xf numFmtId="187" fontId="5" fillId="0" borderId="16" xfId="1" applyFont="1" applyFill="1" applyBorder="1" applyAlignment="1">
      <alignment horizontal="right" vertical="top"/>
    </xf>
    <xf numFmtId="187" fontId="5" fillId="0" borderId="15" xfId="1" applyFont="1" applyFill="1" applyBorder="1" applyAlignment="1">
      <alignment horizontal="right" vertical="top"/>
    </xf>
    <xf numFmtId="187" fontId="5" fillId="0" borderId="17" xfId="1" applyFont="1" applyFill="1" applyBorder="1" applyAlignment="1">
      <alignment horizontal="right" vertical="top"/>
    </xf>
    <xf numFmtId="188" fontId="5" fillId="0" borderId="17" xfId="1" applyNumberFormat="1" applyFont="1" applyFill="1" applyBorder="1" applyAlignment="1">
      <alignment horizontal="right" vertical="top"/>
    </xf>
    <xf numFmtId="187" fontId="5" fillId="0" borderId="19" xfId="1" applyFont="1" applyFill="1" applyBorder="1" applyAlignment="1">
      <alignment horizontal="right" vertical="top"/>
    </xf>
    <xf numFmtId="188" fontId="5" fillId="0" borderId="23" xfId="1" applyNumberFormat="1" applyFont="1" applyFill="1" applyBorder="1" applyAlignment="1">
      <alignment horizontal="right" vertical="top"/>
    </xf>
    <xf numFmtId="187" fontId="5" fillId="0" borderId="23" xfId="1" applyFont="1" applyFill="1" applyBorder="1" applyAlignment="1">
      <alignment horizontal="right" vertical="top"/>
    </xf>
    <xf numFmtId="187" fontId="5" fillId="0" borderId="25" xfId="1" applyFont="1" applyFill="1" applyBorder="1" applyAlignment="1">
      <alignment horizontal="right" vertical="top"/>
    </xf>
    <xf numFmtId="187" fontId="5" fillId="0" borderId="0" xfId="1" applyFont="1" applyFill="1" applyBorder="1" applyAlignment="1">
      <alignment horizontal="right" vertical="top"/>
    </xf>
    <xf numFmtId="187" fontId="5" fillId="0" borderId="0" xfId="1" applyFont="1" applyFill="1" applyAlignment="1">
      <alignment horizontal="right" vertical="top"/>
    </xf>
    <xf numFmtId="0" fontId="5" fillId="0" borderId="17" xfId="0" applyFont="1" applyBorder="1" applyAlignment="1">
      <alignment horizontal="center" vertical="top"/>
    </xf>
    <xf numFmtId="0" fontId="5" fillId="0" borderId="17" xfId="0" applyFont="1" applyBorder="1" applyAlignment="1">
      <alignment vertical="top"/>
    </xf>
    <xf numFmtId="0" fontId="5" fillId="0" borderId="17" xfId="0" applyFont="1" applyBorder="1" applyAlignment="1">
      <alignment vertical="top" wrapText="1"/>
    </xf>
    <xf numFmtId="0" fontId="5" fillId="0" borderId="19" xfId="0" applyFont="1" applyBorder="1" applyAlignment="1">
      <alignment vertical="top" wrapText="1"/>
    </xf>
    <xf numFmtId="0" fontId="5" fillId="0" borderId="30" xfId="0" applyFont="1" applyBorder="1" applyAlignment="1">
      <alignment horizontal="center" vertical="top"/>
    </xf>
    <xf numFmtId="0" fontId="7" fillId="0" borderId="14" xfId="0" applyFont="1" applyBorder="1" applyAlignment="1">
      <alignment vertical="top"/>
    </xf>
    <xf numFmtId="0" fontId="18" fillId="0" borderId="17" xfId="0" applyFont="1" applyBorder="1" applyAlignment="1">
      <alignment vertical="top"/>
    </xf>
    <xf numFmtId="0" fontId="5" fillId="0" borderId="30" xfId="0" applyFont="1" applyBorder="1" applyAlignment="1">
      <alignment vertical="top"/>
    </xf>
    <xf numFmtId="188" fontId="5" fillId="0" borderId="11" xfId="1" applyNumberFormat="1" applyFont="1" applyFill="1" applyBorder="1" applyAlignment="1">
      <alignment horizontal="right" vertical="top"/>
    </xf>
    <xf numFmtId="187" fontId="5" fillId="0" borderId="11" xfId="1" applyFont="1" applyFill="1" applyBorder="1" applyAlignment="1">
      <alignment horizontal="right" vertical="top"/>
    </xf>
    <xf numFmtId="187" fontId="5" fillId="0" borderId="12" xfId="1" applyFont="1" applyFill="1" applyBorder="1" applyAlignment="1">
      <alignment horizontal="right" vertical="top"/>
    </xf>
    <xf numFmtId="187" fontId="5" fillId="0" borderId="13" xfId="1" applyFont="1" applyFill="1" applyBorder="1" applyAlignment="1">
      <alignment horizontal="right" vertical="top"/>
    </xf>
    <xf numFmtId="0" fontId="5" fillId="0" borderId="12" xfId="0" applyFont="1" applyBorder="1" applyAlignment="1">
      <alignment vertical="top"/>
    </xf>
    <xf numFmtId="0" fontId="5" fillId="0" borderId="11" xfId="0" applyFont="1" applyBorder="1" applyAlignment="1">
      <alignment vertical="top"/>
    </xf>
    <xf numFmtId="187" fontId="5" fillId="0" borderId="18" xfId="1" applyFont="1" applyFill="1" applyBorder="1" applyAlignment="1">
      <alignment horizontal="right" vertical="top"/>
    </xf>
    <xf numFmtId="190" fontId="5" fillId="0" borderId="17" xfId="1" applyNumberFormat="1" applyFont="1" applyFill="1" applyBorder="1" applyAlignment="1">
      <alignment horizontal="center" vertical="top"/>
    </xf>
    <xf numFmtId="188" fontId="5" fillId="0" borderId="30" xfId="1" applyNumberFormat="1" applyFont="1" applyFill="1" applyBorder="1" applyAlignment="1">
      <alignment horizontal="right" vertical="top"/>
    </xf>
    <xf numFmtId="187" fontId="5" fillId="0" borderId="30" xfId="1" applyFont="1" applyFill="1" applyBorder="1" applyAlignment="1">
      <alignment horizontal="right" vertical="top"/>
    </xf>
    <xf numFmtId="190" fontId="5" fillId="0" borderId="30" xfId="1" applyNumberFormat="1" applyFont="1" applyFill="1" applyBorder="1" applyAlignment="1">
      <alignment horizontal="center" vertical="top"/>
    </xf>
    <xf numFmtId="187" fontId="5" fillId="0" borderId="26" xfId="1" applyFont="1" applyFill="1" applyBorder="1" applyAlignment="1">
      <alignment horizontal="right" vertical="top"/>
    </xf>
    <xf numFmtId="0" fontId="10" fillId="0" borderId="11" xfId="0" applyFont="1" applyBorder="1" applyAlignment="1">
      <alignment horizontal="center" vertical="top"/>
    </xf>
    <xf numFmtId="0" fontId="11" fillId="0" borderId="13" xfId="0" applyFont="1" applyBorder="1" applyAlignment="1">
      <alignment vertical="top"/>
    </xf>
    <xf numFmtId="0" fontId="10" fillId="0" borderId="11" xfId="0" applyFont="1" applyBorder="1" applyAlignment="1">
      <alignment horizontal="right" vertical="top"/>
    </xf>
    <xf numFmtId="0" fontId="10" fillId="0" borderId="13" xfId="0" applyFont="1" applyBorder="1" applyAlignment="1">
      <alignment horizontal="right" vertical="top"/>
    </xf>
    <xf numFmtId="0" fontId="10" fillId="0" borderId="12" xfId="0" applyFont="1" applyBorder="1" applyAlignment="1">
      <alignment vertical="top"/>
    </xf>
    <xf numFmtId="0" fontId="10" fillId="0" borderId="17" xfId="0" applyFont="1" applyBorder="1" applyAlignment="1">
      <alignment horizontal="center" vertical="top"/>
    </xf>
    <xf numFmtId="0" fontId="16" fillId="0" borderId="18" xfId="0" applyFont="1" applyBorder="1" applyAlignment="1">
      <alignment vertical="top"/>
    </xf>
    <xf numFmtId="0" fontId="10" fillId="0" borderId="17" xfId="0" applyFont="1" applyBorder="1" applyAlignment="1">
      <alignment horizontal="right" vertical="top"/>
    </xf>
    <xf numFmtId="0" fontId="10" fillId="0" borderId="18" xfId="0" applyFont="1" applyBorder="1" applyAlignment="1">
      <alignment horizontal="right" vertical="top"/>
    </xf>
    <xf numFmtId="0" fontId="10" fillId="0" borderId="19" xfId="0" applyFont="1" applyBorder="1" applyAlignment="1">
      <alignment vertical="top"/>
    </xf>
    <xf numFmtId="0" fontId="20" fillId="0" borderId="18" xfId="0" applyFont="1" applyBorder="1" applyAlignment="1">
      <alignment vertical="top"/>
    </xf>
    <xf numFmtId="188" fontId="10" fillId="0" borderId="18" xfId="1" applyNumberFormat="1" applyFont="1" applyFill="1" applyBorder="1" applyAlignment="1">
      <alignment horizontal="right" vertical="top"/>
    </xf>
    <xf numFmtId="0" fontId="10" fillId="0" borderId="18" xfId="0" applyFont="1" applyBorder="1" applyAlignment="1">
      <alignment vertical="top" wrapText="1"/>
    </xf>
    <xf numFmtId="190" fontId="10" fillId="0" borderId="17" xfId="1" applyNumberFormat="1" applyFont="1" applyFill="1" applyBorder="1" applyAlignment="1">
      <alignment horizontal="center" vertical="top"/>
    </xf>
    <xf numFmtId="0" fontId="10" fillId="0" borderId="18" xfId="0" applyFont="1" applyBorder="1" applyAlignment="1">
      <alignment vertical="top"/>
    </xf>
    <xf numFmtId="0" fontId="20" fillId="0" borderId="18" xfId="0" applyFont="1" applyBorder="1" applyAlignment="1">
      <alignment vertical="top" wrapText="1"/>
    </xf>
    <xf numFmtId="0" fontId="5" fillId="0" borderId="14" xfId="0" applyFont="1" applyBorder="1" applyAlignment="1">
      <alignment vertical="top" wrapText="1"/>
    </xf>
    <xf numFmtId="188" fontId="5" fillId="0" borderId="14" xfId="1" applyNumberFormat="1" applyFont="1" applyFill="1" applyBorder="1" applyAlignment="1">
      <alignment horizontal="center" vertical="top"/>
    </xf>
    <xf numFmtId="187" fontId="5" fillId="0" borderId="14" xfId="1" applyFont="1" applyFill="1" applyBorder="1" applyAlignment="1">
      <alignment horizontal="center" vertical="top"/>
    </xf>
    <xf numFmtId="187" fontId="5" fillId="0" borderId="17" xfId="1" quotePrefix="1" applyFont="1" applyFill="1" applyBorder="1" applyAlignment="1">
      <alignment horizontal="center" vertical="top"/>
    </xf>
    <xf numFmtId="187" fontId="5" fillId="0" borderId="16" xfId="1" applyFont="1" applyFill="1" applyBorder="1" applyAlignment="1">
      <alignment horizontal="center" vertical="top"/>
    </xf>
    <xf numFmtId="0" fontId="10" fillId="0" borderId="19" xfId="0" applyFont="1" applyBorder="1" applyAlignment="1">
      <alignment vertical="top" wrapText="1"/>
    </xf>
    <xf numFmtId="0" fontId="10" fillId="0" borderId="14" xfId="0" applyFont="1" applyBorder="1" applyAlignment="1">
      <alignment horizontal="center" vertical="top"/>
    </xf>
    <xf numFmtId="0" fontId="20" fillId="0" borderId="15" xfId="0" applyFont="1" applyBorder="1" applyAlignment="1">
      <alignment vertical="top"/>
    </xf>
    <xf numFmtId="188" fontId="10" fillId="0" borderId="14" xfId="1" applyNumberFormat="1" applyFont="1" applyFill="1" applyBorder="1" applyAlignment="1">
      <alignment horizontal="right" vertical="top"/>
    </xf>
    <xf numFmtId="190" fontId="10" fillId="0" borderId="14" xfId="1" applyNumberFormat="1" applyFont="1" applyFill="1" applyBorder="1" applyAlignment="1">
      <alignment horizontal="center" vertical="top"/>
    </xf>
    <xf numFmtId="188" fontId="10" fillId="0" borderId="15" xfId="1" applyNumberFormat="1" applyFont="1" applyFill="1" applyBorder="1" applyAlignment="1">
      <alignment horizontal="right" vertical="top"/>
    </xf>
    <xf numFmtId="0" fontId="10" fillId="0" borderId="16" xfId="0" applyFont="1" applyBorder="1" applyAlignment="1">
      <alignment vertical="top"/>
    </xf>
    <xf numFmtId="190" fontId="10" fillId="0" borderId="30" xfId="1" applyNumberFormat="1" applyFont="1" applyFill="1" applyBorder="1" applyAlignment="1">
      <alignment horizontal="center" vertical="top"/>
    </xf>
    <xf numFmtId="0" fontId="16" fillId="0" borderId="15" xfId="0" applyFont="1" applyBorder="1" applyAlignment="1">
      <alignment vertical="top"/>
    </xf>
    <xf numFmtId="187" fontId="5" fillId="0" borderId="14" xfId="1" quotePrefix="1" applyFont="1" applyFill="1" applyBorder="1" applyAlignment="1">
      <alignment horizontal="center" vertical="top" wrapText="1"/>
    </xf>
    <xf numFmtId="0" fontId="11" fillId="0" borderId="13" xfId="0" applyFont="1" applyBorder="1" applyAlignment="1">
      <alignment vertical="top" wrapText="1"/>
    </xf>
    <xf numFmtId="188" fontId="10" fillId="0" borderId="11" xfId="1" applyNumberFormat="1" applyFont="1" applyFill="1" applyBorder="1" applyAlignment="1">
      <alignment horizontal="right" vertical="top"/>
    </xf>
    <xf numFmtId="188" fontId="10" fillId="0" borderId="13" xfId="1" applyNumberFormat="1" applyFont="1" applyFill="1" applyBorder="1" applyAlignment="1">
      <alignment horizontal="right" vertical="top"/>
    </xf>
    <xf numFmtId="0" fontId="5" fillId="0" borderId="30" xfId="0" applyFont="1" applyBorder="1" applyAlignment="1">
      <alignment vertical="top" wrapText="1"/>
    </xf>
    <xf numFmtId="0" fontId="18" fillId="0" borderId="14" xfId="0" applyFont="1" applyBorder="1" applyAlignment="1">
      <alignment vertical="top"/>
    </xf>
    <xf numFmtId="187" fontId="5" fillId="0" borderId="30" xfId="1" quotePrefix="1" applyFont="1" applyFill="1" applyBorder="1" applyAlignment="1">
      <alignment horizontal="center" vertical="top"/>
    </xf>
    <xf numFmtId="0" fontId="5" fillId="0" borderId="26" xfId="0" applyFont="1" applyBorder="1" applyAlignment="1">
      <alignment vertical="top"/>
    </xf>
    <xf numFmtId="187" fontId="5" fillId="0" borderId="14" xfId="1" quotePrefix="1" applyFont="1" applyFill="1" applyBorder="1" applyAlignment="1">
      <alignment horizontal="center" vertical="top"/>
    </xf>
    <xf numFmtId="43" fontId="24" fillId="0" borderId="0" xfId="14" applyFont="1"/>
    <xf numFmtId="0" fontId="23" fillId="0" borderId="0" xfId="13" applyFont="1"/>
    <xf numFmtId="0" fontId="24" fillId="0" borderId="0" xfId="13" applyFont="1"/>
    <xf numFmtId="0" fontId="23" fillId="0" borderId="0" xfId="13" applyFont="1" applyAlignment="1">
      <alignment horizontal="center" vertical="center"/>
    </xf>
    <xf numFmtId="43" fontId="24" fillId="0" borderId="0" xfId="14" applyFont="1" applyBorder="1"/>
    <xf numFmtId="43" fontId="24" fillId="0" borderId="0" xfId="14" applyFont="1" applyBorder="1" applyAlignment="1">
      <alignment vertical="center"/>
    </xf>
    <xf numFmtId="0" fontId="23" fillId="0" borderId="0" xfId="13" applyFont="1" applyAlignment="1">
      <alignment vertical="center"/>
    </xf>
    <xf numFmtId="0" fontId="23" fillId="0" borderId="5" xfId="13" applyFont="1" applyBorder="1" applyAlignment="1">
      <alignment horizontal="center" vertical="center"/>
    </xf>
    <xf numFmtId="0" fontId="23" fillId="0" borderId="2" xfId="13" applyFont="1" applyBorder="1" applyAlignment="1">
      <alignment horizontal="center" vertical="center"/>
    </xf>
    <xf numFmtId="0" fontId="24" fillId="0" borderId="0" xfId="13" applyFont="1" applyAlignment="1">
      <alignment vertical="center"/>
    </xf>
    <xf numFmtId="0" fontId="24" fillId="0" borderId="23" xfId="13" quotePrefix="1" applyFont="1" applyBorder="1" applyAlignment="1">
      <alignment horizontal="center" vertical="center"/>
    </xf>
    <xf numFmtId="43" fontId="24" fillId="0" borderId="23" xfId="13" applyNumberFormat="1" applyFont="1" applyBorder="1" applyAlignment="1">
      <alignment vertical="center"/>
    </xf>
    <xf numFmtId="43" fontId="24" fillId="0" borderId="23" xfId="14" applyFont="1" applyFill="1" applyBorder="1" applyAlignment="1">
      <alignment horizontal="center" vertical="center"/>
    </xf>
    <xf numFmtId="43" fontId="24" fillId="0" borderId="23" xfId="13" applyNumberFormat="1" applyFont="1" applyBorder="1" applyAlignment="1">
      <alignment horizontal="center" vertical="center"/>
    </xf>
    <xf numFmtId="0" fontId="24" fillId="0" borderId="23" xfId="13" applyFont="1" applyBorder="1" applyAlignment="1">
      <alignment horizontal="center" vertical="center"/>
    </xf>
    <xf numFmtId="43" fontId="24" fillId="0" borderId="28" xfId="13" applyNumberFormat="1" applyFont="1" applyBorder="1" applyAlignment="1">
      <alignment vertical="center"/>
    </xf>
    <xf numFmtId="0" fontId="24" fillId="0" borderId="28" xfId="13" applyFont="1" applyBorder="1" applyAlignment="1">
      <alignment horizontal="center" vertical="center"/>
    </xf>
    <xf numFmtId="1" fontId="24" fillId="0" borderId="28" xfId="13" applyNumberFormat="1" applyFont="1" applyBorder="1" applyAlignment="1">
      <alignment horizontal="center" vertical="center"/>
    </xf>
    <xf numFmtId="43" fontId="24" fillId="0" borderId="0" xfId="13" applyNumberFormat="1" applyFont="1" applyAlignment="1">
      <alignment vertical="center"/>
    </xf>
    <xf numFmtId="43" fontId="24" fillId="0" borderId="0" xfId="14" applyFont="1" applyAlignment="1">
      <alignment vertical="center"/>
    </xf>
    <xf numFmtId="43" fontId="24" fillId="0" borderId="0" xfId="13" applyNumberFormat="1" applyFont="1"/>
    <xf numFmtId="43" fontId="23" fillId="0" borderId="0" xfId="13" applyNumberFormat="1" applyFont="1" applyAlignment="1">
      <alignment horizontal="center" vertical="center"/>
    </xf>
    <xf numFmtId="0" fontId="23" fillId="0" borderId="23" xfId="13" applyFont="1" applyBorder="1" applyAlignment="1">
      <alignment horizontal="center" vertical="center"/>
    </xf>
    <xf numFmtId="0" fontId="23" fillId="0" borderId="23" xfId="13" applyFont="1" applyBorder="1" applyAlignment="1">
      <alignment horizontal="center" vertical="center" shrinkToFit="1"/>
    </xf>
    <xf numFmtId="43" fontId="24" fillId="0" borderId="0" xfId="14" applyFont="1" applyAlignment="1">
      <alignment horizontal="center" vertical="center"/>
    </xf>
    <xf numFmtId="43" fontId="24" fillId="0" borderId="0" xfId="14" applyFont="1" applyAlignment="1">
      <alignment horizontal="center"/>
    </xf>
    <xf numFmtId="43" fontId="23" fillId="0" borderId="0" xfId="14" applyFont="1" applyAlignment="1">
      <alignment horizontal="center" vertical="center"/>
    </xf>
    <xf numFmtId="43" fontId="24" fillId="0" borderId="0" xfId="14" applyFont="1" applyFill="1" applyAlignment="1">
      <alignment vertical="center"/>
    </xf>
    <xf numFmtId="192" fontId="24" fillId="0" borderId="0" xfId="14" applyNumberFormat="1" applyFont="1"/>
    <xf numFmtId="43" fontId="24" fillId="0" borderId="0" xfId="13" applyNumberFormat="1" applyFont="1" applyAlignment="1">
      <alignment shrinkToFit="1"/>
    </xf>
    <xf numFmtId="0" fontId="24" fillId="0" borderId="0" xfId="13" applyFont="1" applyAlignment="1">
      <alignment shrinkToFit="1"/>
    </xf>
    <xf numFmtId="0" fontId="24" fillId="0" borderId="0" xfId="13" applyFont="1" applyAlignment="1">
      <alignment horizontal="right" shrinkToFit="1"/>
    </xf>
    <xf numFmtId="0" fontId="23" fillId="0" borderId="0" xfId="13" applyFont="1" applyAlignment="1">
      <alignment horizontal="center"/>
    </xf>
    <xf numFmtId="0" fontId="5" fillId="0" borderId="20" xfId="0" applyFont="1" applyBorder="1" applyAlignment="1">
      <alignment vertical="top" wrapText="1"/>
    </xf>
    <xf numFmtId="188" fontId="5" fillId="0" borderId="20" xfId="1" applyNumberFormat="1" applyFont="1" applyFill="1" applyBorder="1" applyAlignment="1">
      <alignment horizontal="right" vertical="top"/>
    </xf>
    <xf numFmtId="187" fontId="5" fillId="0" borderId="20" xfId="1" applyFont="1" applyFill="1" applyBorder="1" applyAlignment="1">
      <alignment horizontal="right" vertical="top"/>
    </xf>
    <xf numFmtId="190" fontId="5" fillId="0" borderId="20" xfId="1" applyNumberFormat="1" applyFont="1" applyFill="1" applyBorder="1" applyAlignment="1">
      <alignment horizontal="center" vertical="top"/>
    </xf>
    <xf numFmtId="187" fontId="5" fillId="0" borderId="21" xfId="1" applyFont="1" applyFill="1" applyBorder="1" applyAlignment="1">
      <alignment horizontal="right" vertical="top"/>
    </xf>
    <xf numFmtId="187" fontId="10" fillId="0" borderId="30" xfId="1" applyFont="1" applyFill="1" applyBorder="1" applyAlignment="1">
      <alignment horizontal="right" vertical="top"/>
    </xf>
    <xf numFmtId="187" fontId="10" fillId="0" borderId="14" xfId="1" applyFont="1" applyFill="1" applyBorder="1" applyAlignment="1">
      <alignment horizontal="right" vertical="top"/>
    </xf>
    <xf numFmtId="191" fontId="5" fillId="0" borderId="18" xfId="1" applyNumberFormat="1" applyFont="1" applyFill="1" applyBorder="1" applyAlignment="1">
      <alignment horizontal="center" vertical="top"/>
    </xf>
    <xf numFmtId="0" fontId="5" fillId="0" borderId="11" xfId="0" applyFont="1" applyBorder="1" applyAlignment="1">
      <alignment vertical="top" wrapText="1"/>
    </xf>
    <xf numFmtId="187" fontId="5" fillId="0" borderId="11" xfId="1" quotePrefix="1" applyFont="1" applyFill="1" applyBorder="1" applyAlignment="1">
      <alignment horizontal="center" vertical="top"/>
    </xf>
    <xf numFmtId="0" fontId="10" fillId="0" borderId="20" xfId="0" applyFont="1" applyBorder="1" applyAlignment="1">
      <alignment horizontal="center" vertical="top"/>
    </xf>
    <xf numFmtId="0" fontId="10" fillId="0" borderId="22" xfId="0" applyFont="1" applyBorder="1" applyAlignment="1">
      <alignment vertical="top" wrapText="1"/>
    </xf>
    <xf numFmtId="188" fontId="10" fillId="0" borderId="20" xfId="1" applyNumberFormat="1" applyFont="1" applyFill="1" applyBorder="1" applyAlignment="1">
      <alignment horizontal="right" vertical="top"/>
    </xf>
    <xf numFmtId="190" fontId="10" fillId="0" borderId="20" xfId="1" applyNumberFormat="1" applyFont="1" applyFill="1" applyBorder="1" applyAlignment="1">
      <alignment horizontal="center" vertical="top"/>
    </xf>
    <xf numFmtId="187" fontId="10" fillId="0" borderId="20" xfId="1" applyFont="1" applyFill="1" applyBorder="1" applyAlignment="1">
      <alignment horizontal="right" vertical="top"/>
    </xf>
    <xf numFmtId="0" fontId="10" fillId="0" borderId="21" xfId="0" applyFont="1" applyBorder="1" applyAlignment="1">
      <alignment vertical="top"/>
    </xf>
    <xf numFmtId="0" fontId="10" fillId="0" borderId="13" xfId="0" applyFont="1" applyBorder="1" applyAlignment="1">
      <alignment vertical="top" wrapText="1"/>
    </xf>
    <xf numFmtId="190" fontId="10" fillId="0" borderId="11" xfId="1" applyNumberFormat="1" applyFont="1" applyFill="1" applyBorder="1" applyAlignment="1">
      <alignment horizontal="center" vertical="top"/>
    </xf>
    <xf numFmtId="187" fontId="10" fillId="0" borderId="11" xfId="1" applyFont="1" applyFill="1" applyBorder="1" applyAlignment="1">
      <alignment horizontal="right" vertical="top"/>
    </xf>
    <xf numFmtId="0" fontId="10" fillId="0" borderId="12" xfId="0" applyFont="1" applyBorder="1" applyAlignment="1">
      <alignment vertical="top" wrapText="1"/>
    </xf>
    <xf numFmtId="188" fontId="5" fillId="0" borderId="20" xfId="1" applyNumberFormat="1" applyFont="1" applyFill="1" applyBorder="1" applyAlignment="1">
      <alignment horizontal="right"/>
    </xf>
    <xf numFmtId="188" fontId="5" fillId="0" borderId="19" xfId="1" applyNumberFormat="1" applyFont="1" applyFill="1" applyBorder="1" applyAlignment="1">
      <alignment horizontal="right" vertical="top"/>
    </xf>
    <xf numFmtId="187" fontId="5" fillId="0" borderId="20" xfId="1" quotePrefix="1" applyFont="1" applyFill="1" applyBorder="1" applyAlignment="1">
      <alignment horizontal="center" vertical="top"/>
    </xf>
    <xf numFmtId="190" fontId="5" fillId="0" borderId="14" xfId="1" applyNumberFormat="1" applyFont="1" applyFill="1" applyBorder="1" applyAlignment="1">
      <alignment horizontal="center" vertical="top"/>
    </xf>
    <xf numFmtId="191" fontId="5" fillId="0" borderId="15" xfId="1" applyNumberFormat="1" applyFont="1" applyFill="1" applyBorder="1" applyAlignment="1">
      <alignment horizontal="center" vertical="top"/>
    </xf>
    <xf numFmtId="188" fontId="5" fillId="0" borderId="5" xfId="1" applyNumberFormat="1" applyFont="1" applyFill="1" applyBorder="1" applyAlignment="1">
      <alignment horizontal="right" vertical="top"/>
    </xf>
    <xf numFmtId="187" fontId="5" fillId="0" borderId="5" xfId="1" applyFont="1" applyFill="1" applyBorder="1" applyAlignment="1">
      <alignment horizontal="right" vertical="top"/>
    </xf>
    <xf numFmtId="187" fontId="5" fillId="0" borderId="6" xfId="1" applyFont="1" applyFill="1" applyBorder="1" applyAlignment="1">
      <alignment horizontal="right" vertical="top"/>
    </xf>
    <xf numFmtId="190" fontId="5" fillId="0" borderId="5" xfId="1" applyNumberFormat="1" applyFont="1" applyFill="1" applyBorder="1" applyAlignment="1">
      <alignment horizontal="center" vertical="top"/>
    </xf>
    <xf numFmtId="0" fontId="5" fillId="0" borderId="5" xfId="0" applyFont="1" applyBorder="1" applyAlignment="1">
      <alignment vertical="top"/>
    </xf>
    <xf numFmtId="0" fontId="24" fillId="0" borderId="23" xfId="14" applyNumberFormat="1" applyFont="1" applyFill="1" applyBorder="1" applyAlignment="1">
      <alignment horizontal="center" vertical="center"/>
    </xf>
    <xf numFmtId="187" fontId="5" fillId="0" borderId="0" xfId="1" applyFont="1" applyFill="1" applyAlignment="1">
      <alignment horizontal="left"/>
    </xf>
    <xf numFmtId="0" fontId="18" fillId="0" borderId="11" xfId="0" applyFont="1" applyBorder="1" applyAlignment="1">
      <alignment vertical="top"/>
    </xf>
    <xf numFmtId="0" fontId="5" fillId="0" borderId="33" xfId="0" applyFont="1" applyBorder="1" applyAlignment="1">
      <alignment vertical="top"/>
    </xf>
    <xf numFmtId="0" fontId="5" fillId="0" borderId="34" xfId="0" applyFont="1" applyBorder="1" applyAlignment="1">
      <alignment vertical="top"/>
    </xf>
    <xf numFmtId="193" fontId="5" fillId="0" borderId="22" xfId="1" applyNumberFormat="1" applyFont="1" applyFill="1" applyBorder="1" applyAlignment="1">
      <alignment horizontal="left" vertical="top"/>
    </xf>
    <xf numFmtId="191" fontId="5" fillId="0" borderId="18" xfId="1" quotePrefix="1" applyNumberFormat="1" applyFont="1" applyFill="1" applyBorder="1" applyAlignment="1">
      <alignment horizontal="left" vertical="top"/>
    </xf>
    <xf numFmtId="187" fontId="10" fillId="0" borderId="19" xfId="1" applyFont="1" applyFill="1" applyBorder="1" applyAlignment="1">
      <alignment horizontal="right" vertical="top"/>
    </xf>
    <xf numFmtId="187" fontId="10" fillId="0" borderId="26" xfId="1" applyFont="1" applyFill="1" applyBorder="1" applyAlignment="1">
      <alignment horizontal="right" vertical="top"/>
    </xf>
    <xf numFmtId="187" fontId="10" fillId="0" borderId="16" xfId="1" applyFont="1" applyFill="1" applyBorder="1" applyAlignment="1">
      <alignment horizontal="right" vertical="top"/>
    </xf>
    <xf numFmtId="187" fontId="10" fillId="0" borderId="21" xfId="1" applyFont="1" applyFill="1" applyBorder="1" applyAlignment="1">
      <alignment horizontal="right" vertical="top"/>
    </xf>
    <xf numFmtId="187" fontId="10" fillId="0" borderId="12" xfId="1" applyFont="1" applyFill="1" applyBorder="1" applyAlignment="1">
      <alignment horizontal="right" vertical="top"/>
    </xf>
    <xf numFmtId="0" fontId="5" fillId="0" borderId="5" xfId="0" applyFont="1" applyBorder="1" applyAlignment="1">
      <alignment vertical="top" wrapText="1"/>
    </xf>
    <xf numFmtId="0" fontId="5" fillId="0" borderId="8" xfId="0" applyFont="1" applyBorder="1" applyAlignment="1">
      <alignment horizontal="center" vertical="top"/>
    </xf>
    <xf numFmtId="188" fontId="5" fillId="0" borderId="8" xfId="1" applyNumberFormat="1" applyFont="1" applyFill="1" applyBorder="1" applyAlignment="1">
      <alignment horizontal="right" vertical="top"/>
    </xf>
    <xf numFmtId="187" fontId="5" fillId="0" borderId="8" xfId="1" applyFont="1" applyFill="1" applyBorder="1" applyAlignment="1">
      <alignment horizontal="right" vertical="top"/>
    </xf>
    <xf numFmtId="190" fontId="5" fillId="0" borderId="8" xfId="1" applyNumberFormat="1" applyFont="1" applyFill="1" applyBorder="1" applyAlignment="1">
      <alignment horizontal="center" vertical="top"/>
    </xf>
    <xf numFmtId="187" fontId="5" fillId="0" borderId="9" xfId="1" applyFont="1" applyFill="1" applyBorder="1" applyAlignment="1">
      <alignment horizontal="right" vertical="top"/>
    </xf>
    <xf numFmtId="187" fontId="5" fillId="0" borderId="5" xfId="1" quotePrefix="1" applyFont="1" applyFill="1" applyBorder="1" applyAlignment="1">
      <alignment horizontal="center" vertical="top"/>
    </xf>
    <xf numFmtId="0" fontId="5" fillId="0" borderId="6" xfId="0" applyFont="1" applyBorder="1" applyAlignment="1">
      <alignment vertical="top"/>
    </xf>
    <xf numFmtId="187" fontId="5" fillId="0" borderId="20" xfId="1" applyFont="1" applyFill="1" applyBorder="1" applyAlignment="1">
      <alignment horizontal="center" vertical="top"/>
    </xf>
    <xf numFmtId="187" fontId="5" fillId="0" borderId="5" xfId="1" applyFont="1" applyFill="1" applyBorder="1" applyAlignment="1">
      <alignment horizontal="center" vertical="top"/>
    </xf>
    <xf numFmtId="0" fontId="4" fillId="0" borderId="5" xfId="0" applyFont="1" applyBorder="1" applyAlignment="1">
      <alignment vertical="top" wrapText="1"/>
    </xf>
    <xf numFmtId="0" fontId="5" fillId="0" borderId="8" xfId="0" applyFont="1" applyBorder="1" applyAlignment="1">
      <alignment vertical="top" wrapText="1"/>
    </xf>
    <xf numFmtId="187" fontId="5" fillId="0" borderId="8" xfId="1" quotePrefix="1" applyFont="1" applyFill="1" applyBorder="1" applyAlignment="1">
      <alignment horizontal="center" vertical="top"/>
    </xf>
    <xf numFmtId="0" fontId="5" fillId="0" borderId="9"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vertical="top" wrapText="1"/>
    </xf>
    <xf numFmtId="188" fontId="5" fillId="0" borderId="2" xfId="1" applyNumberFormat="1" applyFont="1" applyFill="1" applyBorder="1" applyAlignment="1">
      <alignment horizontal="right" vertical="top"/>
    </xf>
    <xf numFmtId="187" fontId="5" fillId="0" borderId="2" xfId="1" applyFont="1" applyFill="1" applyBorder="1" applyAlignment="1">
      <alignment horizontal="right" vertical="top"/>
    </xf>
    <xf numFmtId="187" fontId="5" fillId="0" borderId="3" xfId="1" applyFont="1" applyFill="1" applyBorder="1" applyAlignment="1">
      <alignment horizontal="right" vertical="top"/>
    </xf>
    <xf numFmtId="0" fontId="5" fillId="0" borderId="8" xfId="0" applyFont="1" applyBorder="1" applyAlignment="1">
      <alignment vertical="top"/>
    </xf>
    <xf numFmtId="187" fontId="5" fillId="0" borderId="12" xfId="1" applyFont="1" applyFill="1" applyBorder="1" applyAlignment="1">
      <alignment horizontal="right"/>
    </xf>
    <xf numFmtId="187" fontId="5" fillId="0" borderId="13" xfId="1" applyFont="1" applyFill="1" applyBorder="1" applyAlignment="1">
      <alignment horizontal="right"/>
    </xf>
    <xf numFmtId="0" fontId="7" fillId="0" borderId="17" xfId="0" applyFont="1" applyBorder="1" applyAlignment="1">
      <alignment vertical="top" wrapText="1"/>
    </xf>
    <xf numFmtId="191" fontId="5" fillId="0" borderId="18" xfId="1" applyNumberFormat="1" applyFont="1" applyFill="1" applyBorder="1" applyAlignment="1">
      <alignment horizontal="left" vertical="top"/>
    </xf>
    <xf numFmtId="188" fontId="10" fillId="0" borderId="18" xfId="1" applyNumberFormat="1" applyFont="1" applyFill="1" applyBorder="1" applyAlignment="1">
      <alignment horizontal="left" vertical="top"/>
    </xf>
    <xf numFmtId="191" fontId="5" fillId="0" borderId="31" xfId="1" applyNumberFormat="1" applyFont="1" applyFill="1" applyBorder="1" applyAlignment="1">
      <alignment horizontal="left" vertical="top"/>
    </xf>
    <xf numFmtId="188" fontId="10" fillId="0" borderId="15" xfId="1" applyNumberFormat="1" applyFont="1" applyFill="1" applyBorder="1" applyAlignment="1">
      <alignment horizontal="left" vertical="top"/>
    </xf>
    <xf numFmtId="0" fontId="20" fillId="0" borderId="15" xfId="0" applyFont="1" applyBorder="1" applyAlignment="1">
      <alignment vertical="top" wrapText="1"/>
    </xf>
    <xf numFmtId="188" fontId="5" fillId="0" borderId="5" xfId="1" applyNumberFormat="1" applyFont="1" applyFill="1" applyBorder="1" applyAlignment="1">
      <alignment horizontal="center" vertical="top"/>
    </xf>
    <xf numFmtId="187" fontId="5" fillId="0" borderId="5" xfId="1" quotePrefix="1" applyFont="1" applyFill="1" applyBorder="1" applyAlignment="1">
      <alignment horizontal="center" vertical="top" wrapText="1"/>
    </xf>
    <xf numFmtId="187" fontId="5" fillId="0" borderId="6" xfId="1" applyFont="1" applyFill="1" applyBorder="1" applyAlignment="1">
      <alignment horizontal="center" vertical="top"/>
    </xf>
    <xf numFmtId="188" fontId="5" fillId="0" borderId="20" xfId="1" applyNumberFormat="1" applyFont="1" applyFill="1" applyBorder="1" applyAlignment="1">
      <alignment horizontal="center" vertical="top"/>
    </xf>
    <xf numFmtId="187" fontId="5" fillId="0" borderId="20" xfId="1" quotePrefix="1" applyFont="1" applyFill="1" applyBorder="1" applyAlignment="1">
      <alignment horizontal="center" vertical="top" wrapText="1"/>
    </xf>
    <xf numFmtId="187" fontId="5" fillId="0" borderId="21" xfId="1" applyFont="1" applyFill="1" applyBorder="1" applyAlignment="1">
      <alignment horizontal="center" vertical="top"/>
    </xf>
    <xf numFmtId="188" fontId="5" fillId="0" borderId="8" xfId="1" applyNumberFormat="1" applyFont="1" applyFill="1" applyBorder="1" applyAlignment="1">
      <alignment horizontal="center" vertical="top"/>
    </xf>
    <xf numFmtId="187" fontId="5" fillId="0" borderId="8" xfId="1" quotePrefix="1" applyFont="1" applyFill="1" applyBorder="1" applyAlignment="1">
      <alignment horizontal="center" vertical="top" wrapText="1"/>
    </xf>
    <xf numFmtId="187" fontId="5" fillId="0" borderId="8" xfId="1" applyFont="1" applyFill="1" applyBorder="1" applyAlignment="1">
      <alignment horizontal="center" vertical="top"/>
    </xf>
    <xf numFmtId="187" fontId="5" fillId="0" borderId="9" xfId="1" applyFont="1" applyFill="1" applyBorder="1" applyAlignment="1">
      <alignment horizontal="center" vertical="top"/>
    </xf>
    <xf numFmtId="187" fontId="5" fillId="0" borderId="2" xfId="1" quotePrefix="1" applyFont="1" applyFill="1" applyBorder="1" applyAlignment="1">
      <alignment horizontal="center" vertical="top"/>
    </xf>
    <xf numFmtId="193" fontId="5" fillId="0" borderId="18" xfId="1" applyNumberFormat="1" applyFont="1" applyFill="1" applyBorder="1" applyAlignment="1">
      <alignment horizontal="left" vertical="top"/>
    </xf>
    <xf numFmtId="43" fontId="24" fillId="0" borderId="0" xfId="14" applyFont="1" applyFill="1" applyAlignment="1">
      <alignment horizontal="center"/>
    </xf>
    <xf numFmtId="0" fontId="18" fillId="0" borderId="5" xfId="0" applyFont="1" applyBorder="1" applyAlignment="1">
      <alignment vertical="top"/>
    </xf>
    <xf numFmtId="188" fontId="5" fillId="0" borderId="17" xfId="1" applyNumberFormat="1" applyFont="1" applyFill="1" applyBorder="1" applyAlignment="1">
      <alignment horizontal="right"/>
    </xf>
    <xf numFmtId="0" fontId="4" fillId="0" borderId="20" xfId="0" applyFont="1" applyBorder="1" applyAlignment="1">
      <alignment horizontal="center" vertical="top"/>
    </xf>
    <xf numFmtId="188" fontId="4" fillId="0" borderId="20" xfId="1" applyNumberFormat="1" applyFont="1" applyFill="1" applyBorder="1" applyAlignment="1">
      <alignment horizontal="center" vertical="top"/>
    </xf>
    <xf numFmtId="187" fontId="4" fillId="0" borderId="20" xfId="1" applyFont="1" applyFill="1" applyBorder="1" applyAlignment="1">
      <alignment horizontal="center" vertical="top" wrapText="1"/>
    </xf>
    <xf numFmtId="187" fontId="4" fillId="0" borderId="21" xfId="1" applyFont="1" applyFill="1" applyBorder="1" applyAlignment="1">
      <alignment horizontal="center" vertical="top"/>
    </xf>
    <xf numFmtId="0" fontId="5" fillId="0" borderId="26" xfId="0" applyFont="1" applyFill="1" applyBorder="1" applyAlignment="1">
      <alignment vertical="top" wrapText="1"/>
    </xf>
    <xf numFmtId="0" fontId="5" fillId="0" borderId="16" xfId="0" applyFont="1" applyFill="1" applyBorder="1" applyAlignment="1">
      <alignment vertical="top" wrapText="1"/>
    </xf>
    <xf numFmtId="0" fontId="5" fillId="0" borderId="21" xfId="0" applyFont="1" applyFill="1" applyBorder="1" applyAlignment="1">
      <alignment vertical="top" wrapText="1"/>
    </xf>
    <xf numFmtId="0" fontId="5" fillId="0" borderId="19" xfId="0" applyFont="1" applyFill="1" applyBorder="1" applyAlignment="1">
      <alignment vertical="top" wrapText="1"/>
    </xf>
    <xf numFmtId="0" fontId="5" fillId="0" borderId="16" xfId="0" applyFont="1" applyFill="1" applyBorder="1" applyAlignment="1">
      <alignment vertical="top"/>
    </xf>
    <xf numFmtId="0" fontId="5" fillId="0" borderId="19" xfId="0" applyFont="1" applyFill="1" applyBorder="1" applyAlignment="1">
      <alignment vertical="top"/>
    </xf>
    <xf numFmtId="43" fontId="24" fillId="0" borderId="23" xfId="13" applyNumberFormat="1" applyFont="1" applyFill="1" applyBorder="1" applyAlignment="1">
      <alignment horizontal="center" vertical="center"/>
    </xf>
    <xf numFmtId="14" fontId="5" fillId="0" borderId="22" xfId="0" applyNumberFormat="1" applyFont="1" applyFill="1" applyBorder="1" applyAlignment="1">
      <alignment horizontal="left" vertical="top" wrapText="1"/>
    </xf>
    <xf numFmtId="0" fontId="5" fillId="0" borderId="21" xfId="0" applyFont="1" applyFill="1" applyBorder="1" applyAlignment="1">
      <alignment vertical="top"/>
    </xf>
    <xf numFmtId="14" fontId="5" fillId="0" borderId="7" xfId="0" applyNumberFormat="1" applyFont="1" applyFill="1" applyBorder="1" applyAlignment="1">
      <alignment horizontal="left" vertical="top" wrapText="1"/>
    </xf>
    <xf numFmtId="0" fontId="5" fillId="0" borderId="6" xfId="0" applyFont="1" applyFill="1" applyBorder="1" applyAlignment="1">
      <alignment vertical="top"/>
    </xf>
    <xf numFmtId="0" fontId="5" fillId="0" borderId="20" xfId="0" applyFont="1" applyBorder="1" applyAlignment="1">
      <alignment horizontal="left" vertical="top" wrapText="1"/>
    </xf>
    <xf numFmtId="0" fontId="5" fillId="0" borderId="5" xfId="0" applyFont="1" applyBorder="1" applyAlignment="1">
      <alignment horizontal="left" vertical="top" wrapText="1"/>
    </xf>
    <xf numFmtId="193" fontId="5" fillId="0" borderId="7" xfId="1" applyNumberFormat="1" applyFont="1" applyFill="1" applyBorder="1" applyAlignment="1">
      <alignment horizontal="left" vertical="top"/>
    </xf>
    <xf numFmtId="0" fontId="5" fillId="0" borderId="6" xfId="0" applyFont="1" applyFill="1" applyBorder="1" applyAlignment="1">
      <alignment vertical="top" wrapText="1"/>
    </xf>
    <xf numFmtId="191" fontId="5" fillId="0" borderId="7" xfId="1" applyNumberFormat="1" applyFont="1" applyFill="1" applyBorder="1" applyAlignment="1">
      <alignment horizontal="center" vertical="top"/>
    </xf>
    <xf numFmtId="0" fontId="5" fillId="0" borderId="6" xfId="0" applyFont="1" applyFill="1" applyBorder="1" applyAlignment="1">
      <alignment horizontal="left" vertical="top"/>
    </xf>
    <xf numFmtId="14" fontId="5" fillId="0" borderId="7" xfId="0" applyNumberFormat="1" applyFont="1" applyFill="1" applyBorder="1" applyAlignment="1">
      <alignment horizontal="left" vertical="top"/>
    </xf>
    <xf numFmtId="0" fontId="5" fillId="0" borderId="9" xfId="0" applyFont="1" applyFill="1" applyBorder="1" applyAlignment="1">
      <alignment vertical="top" wrapText="1"/>
    </xf>
    <xf numFmtId="191" fontId="5" fillId="0" borderId="22" xfId="1" quotePrefix="1" applyNumberFormat="1" applyFont="1" applyFill="1" applyBorder="1" applyAlignment="1">
      <alignment horizontal="left" vertical="top"/>
    </xf>
    <xf numFmtId="190" fontId="5" fillId="0" borderId="2" xfId="1" applyNumberFormat="1" applyFont="1" applyFill="1" applyBorder="1" applyAlignment="1">
      <alignment horizontal="center" vertical="top"/>
    </xf>
    <xf numFmtId="191" fontId="5" fillId="0" borderId="4" xfId="1" applyNumberFormat="1" applyFont="1" applyFill="1" applyBorder="1" applyAlignment="1">
      <alignment horizontal="center" vertical="top"/>
    </xf>
    <xf numFmtId="0" fontId="5" fillId="0" borderId="12" xfId="0" applyFont="1" applyFill="1" applyBorder="1" applyAlignment="1">
      <alignment vertical="top" wrapText="1"/>
    </xf>
    <xf numFmtId="0" fontId="5" fillId="0" borderId="2" xfId="0" applyFont="1" applyBorder="1" applyAlignment="1">
      <alignment vertical="top"/>
    </xf>
    <xf numFmtId="14" fontId="5" fillId="0" borderId="15" xfId="0" applyNumberFormat="1" applyFont="1" applyFill="1" applyBorder="1" applyAlignment="1">
      <alignment horizontal="left" vertical="top"/>
    </xf>
    <xf numFmtId="43" fontId="24" fillId="0" borderId="23" xfId="13" applyNumberFormat="1" applyFont="1" applyFill="1" applyBorder="1" applyAlignment="1">
      <alignment vertical="center"/>
    </xf>
    <xf numFmtId="43" fontId="24" fillId="0" borderId="23" xfId="13" applyNumberFormat="1" applyFont="1" applyFill="1" applyBorder="1" applyAlignment="1">
      <alignment vertical="center" shrinkToFit="1"/>
    </xf>
    <xf numFmtId="43" fontId="24" fillId="0" borderId="0" xfId="13" applyNumberFormat="1" applyFont="1" applyFill="1" applyAlignment="1">
      <alignment vertical="center"/>
    </xf>
    <xf numFmtId="0" fontId="24" fillId="0" borderId="0" xfId="13" applyFont="1" applyFill="1" applyAlignment="1">
      <alignment vertical="center"/>
    </xf>
    <xf numFmtId="0" fontId="24" fillId="0" borderId="0" xfId="13" applyFont="1" applyFill="1" applyAlignment="1">
      <alignment vertical="center" shrinkToFit="1"/>
    </xf>
    <xf numFmtId="0" fontId="23" fillId="0" borderId="23" xfId="13" applyFont="1" applyFill="1" applyBorder="1" applyAlignment="1">
      <alignment horizontal="center" vertical="center"/>
    </xf>
    <xf numFmtId="0" fontId="23" fillId="0" borderId="23" xfId="13" applyFont="1" applyFill="1" applyBorder="1" applyAlignment="1">
      <alignment horizontal="center" vertical="center" shrinkToFit="1"/>
    </xf>
    <xf numFmtId="0" fontId="24" fillId="0" borderId="0" xfId="13" applyFont="1" applyFill="1"/>
    <xf numFmtId="43" fontId="24" fillId="0" borderId="0" xfId="13" applyNumberFormat="1" applyFont="1" applyFill="1" applyAlignment="1">
      <alignment shrinkToFit="1"/>
    </xf>
    <xf numFmtId="0" fontId="5" fillId="0" borderId="5"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horizontal="left" vertical="top"/>
    </xf>
    <xf numFmtId="14" fontId="5" fillId="0" borderId="22" xfId="0" applyNumberFormat="1" applyFont="1" applyFill="1" applyBorder="1" applyAlignment="1">
      <alignment horizontal="left" vertical="top"/>
    </xf>
    <xf numFmtId="0" fontId="5" fillId="0" borderId="21" xfId="0" applyFont="1" applyFill="1" applyBorder="1" applyAlignment="1">
      <alignment horizontal="left" vertical="top"/>
    </xf>
    <xf numFmtId="0" fontId="10" fillId="0" borderId="16" xfId="0" applyFont="1" applyFill="1" applyBorder="1" applyAlignment="1">
      <alignment vertical="top"/>
    </xf>
    <xf numFmtId="14" fontId="5" fillId="0" borderId="0" xfId="0" applyNumberFormat="1" applyFont="1" applyFill="1" applyBorder="1" applyAlignment="1">
      <alignment horizontal="left" vertical="top"/>
    </xf>
    <xf numFmtId="14" fontId="5" fillId="0" borderId="39" xfId="0" applyNumberFormat="1" applyFont="1" applyFill="1" applyBorder="1" applyAlignment="1">
      <alignment horizontal="left" vertical="top"/>
    </xf>
    <xf numFmtId="0" fontId="5" fillId="0" borderId="23" xfId="0" applyFont="1" applyFill="1" applyBorder="1" applyAlignment="1">
      <alignment horizontal="center" vertical="top"/>
    </xf>
    <xf numFmtId="0" fontId="4" fillId="0" borderId="23" xfId="0" applyFont="1" applyFill="1" applyBorder="1" applyAlignment="1">
      <alignment horizontal="center" vertical="top"/>
    </xf>
    <xf numFmtId="0" fontId="5" fillId="0" borderId="24" xfId="0" applyFont="1" applyFill="1" applyBorder="1" applyAlignment="1">
      <alignment vertical="top"/>
    </xf>
    <xf numFmtId="0" fontId="5" fillId="0" borderId="0" xfId="0" applyFont="1" applyFill="1" applyAlignment="1">
      <alignment vertical="top"/>
    </xf>
    <xf numFmtId="0" fontId="5" fillId="0" borderId="20" xfId="0" applyFont="1" applyFill="1" applyBorder="1" applyAlignment="1">
      <alignment vertical="top" wrapText="1"/>
    </xf>
    <xf numFmtId="0" fontId="5" fillId="0" borderId="9" xfId="0" applyFont="1" applyFill="1" applyBorder="1" applyAlignment="1">
      <alignment vertical="top"/>
    </xf>
    <xf numFmtId="0" fontId="5" fillId="0" borderId="3" xfId="0" applyFont="1" applyFill="1" applyBorder="1" applyAlignment="1">
      <alignment vertical="top"/>
    </xf>
    <xf numFmtId="2" fontId="24" fillId="0" borderId="0" xfId="13" applyNumberFormat="1" applyFont="1" applyFill="1" applyAlignment="1">
      <alignment horizontal="center" vertical="center"/>
    </xf>
    <xf numFmtId="43" fontId="24" fillId="0" borderId="0" xfId="13" applyNumberFormat="1" applyFont="1" applyFill="1" applyAlignment="1">
      <alignment vertical="center" shrinkToFit="1"/>
    </xf>
    <xf numFmtId="0" fontId="24" fillId="0" borderId="0" xfId="13" applyFont="1" applyFill="1" applyAlignment="1">
      <alignment horizontal="center"/>
    </xf>
    <xf numFmtId="0" fontId="23" fillId="0" borderId="0" xfId="13" applyFont="1" applyFill="1" applyAlignment="1">
      <alignment horizontal="center" vertical="center"/>
    </xf>
    <xf numFmtId="193" fontId="10" fillId="0" borderId="31" xfId="1" applyNumberFormat="1" applyFont="1" applyFill="1" applyBorder="1" applyAlignment="1">
      <alignment horizontal="left" vertical="top" wrapText="1"/>
    </xf>
    <xf numFmtId="0" fontId="10" fillId="0" borderId="26" xfId="0" applyFont="1" applyFill="1" applyBorder="1" applyAlignment="1">
      <alignment vertical="top" wrapText="1"/>
    </xf>
    <xf numFmtId="0" fontId="24" fillId="0" borderId="23" xfId="13" quotePrefix="1" applyFont="1" applyFill="1" applyBorder="1" applyAlignment="1">
      <alignment horizontal="center" vertical="center"/>
    </xf>
    <xf numFmtId="0" fontId="5" fillId="0" borderId="21" xfId="0" applyFont="1" applyFill="1" applyBorder="1" applyAlignment="1">
      <alignment horizontal="left" vertical="center"/>
    </xf>
    <xf numFmtId="187" fontId="5" fillId="0" borderId="32" xfId="1" applyFont="1" applyFill="1" applyBorder="1" applyAlignment="1">
      <alignment horizontal="right" vertical="top"/>
    </xf>
    <xf numFmtId="193" fontId="5" fillId="0" borderId="15" xfId="1" applyNumberFormat="1" applyFont="1" applyFill="1" applyBorder="1" applyAlignment="1">
      <alignment horizontal="left" vertical="top"/>
    </xf>
    <xf numFmtId="0" fontId="27" fillId="0" borderId="37" xfId="0" applyFont="1" applyFill="1" applyBorder="1"/>
    <xf numFmtId="193" fontId="5" fillId="0" borderId="0" xfId="1" applyNumberFormat="1" applyFont="1" applyFill="1" applyBorder="1" applyAlignment="1">
      <alignment horizontal="left" vertical="top"/>
    </xf>
    <xf numFmtId="0" fontId="26" fillId="0" borderId="6" xfId="0" applyFont="1" applyFill="1" applyBorder="1" applyAlignment="1">
      <alignment vertical="top"/>
    </xf>
    <xf numFmtId="187" fontId="5" fillId="0" borderId="27" xfId="1" applyFont="1" applyFill="1" applyBorder="1" applyAlignment="1">
      <alignment horizontal="right" vertical="top"/>
    </xf>
    <xf numFmtId="191" fontId="5" fillId="0" borderId="31" xfId="1" applyNumberFormat="1" applyFont="1" applyFill="1" applyBorder="1" applyAlignment="1">
      <alignment horizontal="left" vertical="top" wrapText="1"/>
    </xf>
    <xf numFmtId="0" fontId="5" fillId="0" borderId="26" xfId="0" applyFont="1" applyFill="1" applyBorder="1" applyAlignment="1">
      <alignment horizontal="left" vertical="top" wrapText="1"/>
    </xf>
    <xf numFmtId="191" fontId="5" fillId="0" borderId="18" xfId="1" applyNumberFormat="1" applyFont="1" applyFill="1" applyBorder="1" applyAlignment="1">
      <alignment horizontal="left" vertical="top" wrapText="1"/>
    </xf>
    <xf numFmtId="0" fontId="5" fillId="0" borderId="19" xfId="0" applyFont="1" applyFill="1" applyBorder="1" applyAlignment="1">
      <alignment horizontal="left" vertical="top" wrapText="1"/>
    </xf>
    <xf numFmtId="191" fontId="5" fillId="0" borderId="27" xfId="1" applyNumberFormat="1" applyFont="1" applyFill="1" applyBorder="1" applyAlignment="1">
      <alignment horizontal="center" vertical="top"/>
    </xf>
    <xf numFmtId="0" fontId="5" fillId="0" borderId="19" xfId="0" applyFont="1" applyFill="1" applyBorder="1" applyAlignment="1">
      <alignment horizontal="left" vertical="top"/>
    </xf>
    <xf numFmtId="187" fontId="5" fillId="0" borderId="27" xfId="1" applyFont="1" applyFill="1" applyBorder="1" applyAlignment="1">
      <alignment horizontal="left" vertical="top"/>
    </xf>
    <xf numFmtId="191" fontId="5" fillId="0" borderId="13" xfId="1" applyNumberFormat="1" applyFont="1" applyFill="1" applyBorder="1" applyAlignment="1">
      <alignment horizontal="center" vertical="top" wrapText="1"/>
    </xf>
    <xf numFmtId="0" fontId="27" fillId="0" borderId="36" xfId="0" applyFont="1" applyFill="1" applyBorder="1"/>
    <xf numFmtId="0" fontId="27" fillId="0" borderId="35" xfId="0" applyFont="1" applyFill="1" applyBorder="1" applyAlignment="1">
      <alignment vertical="top"/>
    </xf>
    <xf numFmtId="0" fontId="27" fillId="0" borderId="36" xfId="0" applyFont="1" applyFill="1" applyBorder="1" applyAlignment="1">
      <alignment vertical="top"/>
    </xf>
    <xf numFmtId="49" fontId="5" fillId="0" borderId="7" xfId="1" applyNumberFormat="1" applyFont="1" applyFill="1" applyBorder="1" applyAlignment="1">
      <alignment horizontal="left" vertical="top"/>
    </xf>
    <xf numFmtId="193" fontId="5" fillId="0" borderId="10" xfId="1" applyNumberFormat="1" applyFont="1" applyFill="1" applyBorder="1" applyAlignment="1">
      <alignment horizontal="left" vertical="top"/>
    </xf>
    <xf numFmtId="0" fontId="27" fillId="0" borderId="38" xfId="0" applyFont="1" applyFill="1" applyBorder="1"/>
    <xf numFmtId="0" fontId="5" fillId="0" borderId="14" xfId="0" applyFont="1" applyFill="1" applyBorder="1" applyAlignment="1">
      <alignment horizontal="center" vertical="top"/>
    </xf>
    <xf numFmtId="0" fontId="18" fillId="0" borderId="14" xfId="0" applyFont="1" applyFill="1" applyBorder="1" applyAlignment="1">
      <alignment vertical="top"/>
    </xf>
    <xf numFmtId="187" fontId="5" fillId="0" borderId="39" xfId="1" applyFont="1" applyFill="1" applyBorder="1" applyAlignment="1">
      <alignment horizontal="right" vertical="top"/>
    </xf>
    <xf numFmtId="191" fontId="5" fillId="0" borderId="22" xfId="1" applyNumberFormat="1" applyFont="1" applyFill="1" applyBorder="1" applyAlignment="1">
      <alignment horizontal="center" vertical="top"/>
    </xf>
    <xf numFmtId="191" fontId="5" fillId="0" borderId="7" xfId="1" quotePrefix="1" applyNumberFormat="1" applyFont="1" applyFill="1" applyBorder="1" applyAlignment="1">
      <alignment horizontal="left" vertical="top"/>
    </xf>
    <xf numFmtId="191" fontId="5" fillId="0" borderId="7" xfId="1" applyNumberFormat="1" applyFont="1" applyFill="1" applyBorder="1" applyAlignment="1">
      <alignment horizontal="left" vertical="top"/>
    </xf>
    <xf numFmtId="191" fontId="5" fillId="0" borderId="7" xfId="1" quotePrefix="1" applyNumberFormat="1" applyFont="1" applyFill="1" applyBorder="1" applyAlignment="1">
      <alignment horizontal="left" vertical="top" wrapText="1"/>
    </xf>
    <xf numFmtId="191" fontId="5" fillId="0" borderId="0" xfId="1" quotePrefix="1" applyNumberFormat="1" applyFont="1" applyFill="1" applyBorder="1" applyAlignment="1">
      <alignment horizontal="left" vertical="top"/>
    </xf>
    <xf numFmtId="191" fontId="5" fillId="0" borderId="0" xfId="1" applyNumberFormat="1" applyFont="1" applyFill="1" applyBorder="1" applyAlignment="1">
      <alignment horizontal="left" vertical="top"/>
    </xf>
    <xf numFmtId="191" fontId="5" fillId="0" borderId="1" xfId="1" applyNumberFormat="1" applyFont="1" applyFill="1" applyBorder="1" applyAlignment="1">
      <alignment horizontal="center" vertical="top"/>
    </xf>
    <xf numFmtId="0" fontId="18" fillId="0" borderId="14" xfId="0" applyFont="1" applyFill="1" applyBorder="1" applyAlignment="1">
      <alignment vertical="top" wrapText="1"/>
    </xf>
    <xf numFmtId="193" fontId="5" fillId="0" borderId="0" xfId="1" quotePrefix="1" applyNumberFormat="1" applyFont="1" applyFill="1" applyBorder="1" applyAlignment="1">
      <alignment horizontal="left" vertical="top"/>
    </xf>
    <xf numFmtId="193" fontId="5" fillId="0" borderId="1" xfId="1" applyNumberFormat="1" applyFont="1" applyFill="1" applyBorder="1" applyAlignment="1">
      <alignment horizontal="left" vertical="top"/>
    </xf>
    <xf numFmtId="0" fontId="5" fillId="0" borderId="12" xfId="0" applyFont="1" applyFill="1" applyBorder="1" applyAlignment="1">
      <alignment vertical="top"/>
    </xf>
    <xf numFmtId="193" fontId="5" fillId="0" borderId="18" xfId="1" applyNumberFormat="1" applyFont="1" applyFill="1" applyBorder="1" applyAlignment="1">
      <alignment horizontal="left" vertical="top" wrapText="1"/>
    </xf>
    <xf numFmtId="193" fontId="5" fillId="0" borderId="15" xfId="1" applyNumberFormat="1" applyFont="1" applyFill="1" applyBorder="1" applyAlignment="1">
      <alignment horizontal="left" vertical="top" wrapText="1"/>
    </xf>
    <xf numFmtId="193" fontId="5" fillId="0" borderId="31" xfId="1" applyNumberFormat="1" applyFont="1" applyFill="1" applyBorder="1" applyAlignment="1">
      <alignment horizontal="left" vertical="top"/>
    </xf>
    <xf numFmtId="191" fontId="5" fillId="0" borderId="13" xfId="1" applyNumberFormat="1" applyFont="1" applyFill="1" applyBorder="1" applyAlignment="1">
      <alignment horizontal="left" vertical="top" wrapText="1"/>
    </xf>
    <xf numFmtId="193" fontId="5" fillId="0" borderId="22" xfId="1" applyNumberFormat="1" applyFont="1" applyFill="1" applyBorder="1" applyAlignment="1">
      <alignment horizontal="left" vertical="top" wrapText="1"/>
    </xf>
    <xf numFmtId="193" fontId="5" fillId="0" borderId="40" xfId="1" applyNumberFormat="1" applyFont="1" applyFill="1" applyBorder="1" applyAlignment="1">
      <alignment horizontal="left" vertical="top"/>
    </xf>
    <xf numFmtId="0" fontId="5" fillId="0" borderId="5" xfId="0" applyFont="1" applyBorder="1" applyAlignment="1">
      <alignment horizontal="left" vertical="top" wrapText="1"/>
    </xf>
    <xf numFmtId="187" fontId="4" fillId="0" borderId="5" xfId="1" applyFont="1" applyFill="1" applyBorder="1" applyAlignment="1">
      <alignment horizontal="center" vertical="center"/>
    </xf>
    <xf numFmtId="191" fontId="5" fillId="0" borderId="22" xfId="1" quotePrefix="1" applyNumberFormat="1" applyFont="1" applyFill="1" applyBorder="1" applyAlignment="1">
      <alignment horizontal="left" vertical="top" wrapText="1"/>
    </xf>
    <xf numFmtId="191" fontId="5" fillId="0" borderId="22" xfId="1" applyNumberFormat="1" applyFont="1" applyFill="1" applyBorder="1" applyAlignment="1">
      <alignment horizontal="left" vertical="top" wrapText="1"/>
    </xf>
    <xf numFmtId="0" fontId="5" fillId="0" borderId="2" xfId="0" applyFont="1" applyBorder="1" applyAlignment="1">
      <alignment horizontal="left" vertical="top" wrapText="1"/>
    </xf>
    <xf numFmtId="0" fontId="27" fillId="0" borderId="6" xfId="0" applyFont="1" applyFill="1" applyBorder="1"/>
    <xf numFmtId="14" fontId="5" fillId="0" borderId="7" xfId="0" applyNumberFormat="1" applyFont="1" applyFill="1" applyBorder="1" applyAlignment="1">
      <alignment horizontal="left" vertical="center"/>
    </xf>
    <xf numFmtId="0" fontId="5" fillId="0" borderId="6" xfId="0" applyFont="1" applyFill="1" applyBorder="1" applyAlignment="1">
      <alignment horizontal="left" vertical="center"/>
    </xf>
    <xf numFmtId="14" fontId="5" fillId="0" borderId="7" xfId="0" applyNumberFormat="1" applyFont="1" applyFill="1" applyBorder="1" applyAlignment="1">
      <alignment horizontal="left" vertical="center" wrapText="1"/>
    </xf>
    <xf numFmtId="0" fontId="27" fillId="0" borderId="16" xfId="0" applyFont="1" applyFill="1" applyBorder="1"/>
    <xf numFmtId="0" fontId="4" fillId="0" borderId="22" xfId="0" applyFont="1" applyFill="1" applyBorder="1" applyAlignment="1">
      <alignment horizontal="center" vertical="top"/>
    </xf>
    <xf numFmtId="0" fontId="4" fillId="0" borderId="21" xfId="0" applyFont="1" applyFill="1" applyBorder="1" applyAlignment="1">
      <alignment horizontal="center" vertical="top"/>
    </xf>
    <xf numFmtId="0" fontId="4" fillId="0" borderId="0" xfId="0" quotePrefix="1" applyFont="1" applyFill="1" applyAlignment="1">
      <alignment horizontal="left" vertical="top" wrapText="1"/>
    </xf>
    <xf numFmtId="14" fontId="5" fillId="0" borderId="0" xfId="0" applyNumberFormat="1" applyFont="1" applyFill="1" applyAlignment="1">
      <alignment horizontal="left" vertical="top"/>
    </xf>
    <xf numFmtId="14" fontId="4" fillId="0" borderId="0" xfId="0" quotePrefix="1" applyNumberFormat="1" applyFont="1" applyFill="1" applyAlignment="1">
      <alignment horizontal="left" vertical="top"/>
    </xf>
    <xf numFmtId="0" fontId="5" fillId="0" borderId="1" xfId="0" applyFont="1" applyFill="1" applyBorder="1" applyAlignment="1">
      <alignment horizontal="left" vertical="top" wrapText="1"/>
    </xf>
    <xf numFmtId="187" fontId="4" fillId="0" borderId="20" xfId="1" applyFont="1" applyFill="1" applyBorder="1" applyAlignment="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4" fillId="0" borderId="0" xfId="0" quotePrefix="1" applyFont="1" applyFill="1" applyAlignment="1">
      <alignment horizontal="left" vertical="top"/>
    </xf>
    <xf numFmtId="0" fontId="5" fillId="0" borderId="2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4" fillId="0" borderId="7" xfId="0" applyFont="1" applyFill="1" applyBorder="1" applyAlignment="1">
      <alignment vertical="top"/>
    </xf>
    <xf numFmtId="0" fontId="4" fillId="0" borderId="6" xfId="0" applyFont="1" applyFill="1" applyBorder="1" applyAlignment="1">
      <alignment vertical="top"/>
    </xf>
    <xf numFmtId="0" fontId="5" fillId="0" borderId="7" xfId="0" applyFont="1" applyFill="1" applyBorder="1" applyAlignment="1">
      <alignment vertical="top"/>
    </xf>
    <xf numFmtId="0" fontId="4" fillId="0" borderId="7" xfId="0" quotePrefix="1" applyFont="1" applyFill="1" applyBorder="1" applyAlignment="1">
      <alignment horizontal="left" vertical="top"/>
    </xf>
    <xf numFmtId="0" fontId="4" fillId="0" borderId="6" xfId="0" quotePrefix="1" applyFont="1" applyFill="1" applyBorder="1" applyAlignment="1">
      <alignment horizontal="left" vertical="top"/>
    </xf>
    <xf numFmtId="0" fontId="5" fillId="0" borderId="7" xfId="0" applyFont="1" applyFill="1" applyBorder="1" applyAlignment="1"/>
    <xf numFmtId="0" fontId="5" fillId="0" borderId="6" xfId="0" applyFont="1" applyFill="1" applyBorder="1" applyAlignment="1"/>
    <xf numFmtId="0" fontId="27" fillId="0" borderId="7" xfId="0" applyFont="1" applyFill="1" applyBorder="1" applyAlignment="1">
      <alignment vertical="top"/>
    </xf>
    <xf numFmtId="0" fontId="27" fillId="0" borderId="6" xfId="0" applyFont="1" applyFill="1" applyBorder="1" applyAlignment="1">
      <alignment vertical="top"/>
    </xf>
    <xf numFmtId="0" fontId="27" fillId="0" borderId="15" xfId="0" applyFont="1" applyFill="1" applyBorder="1" applyAlignment="1">
      <alignment vertical="top"/>
    </xf>
    <xf numFmtId="0" fontId="27" fillId="0" borderId="16" xfId="0" applyFont="1" applyFill="1" applyBorder="1" applyAlignment="1">
      <alignment vertical="top"/>
    </xf>
    <xf numFmtId="0" fontId="4" fillId="0" borderId="7" xfId="0" quotePrefix="1" applyFont="1" applyFill="1" applyBorder="1" applyAlignment="1"/>
    <xf numFmtId="0" fontId="4" fillId="0" borderId="6" xfId="0" quotePrefix="1" applyFont="1" applyFill="1" applyBorder="1" applyAlignment="1"/>
    <xf numFmtId="0" fontId="5" fillId="0" borderId="7" xfId="0" applyFont="1" applyFill="1" applyBorder="1" applyAlignment="1">
      <alignment horizontal="left" vertical="top"/>
    </xf>
    <xf numFmtId="0" fontId="32" fillId="0" borderId="7" xfId="15" applyFont="1" applyFill="1" applyBorder="1" applyAlignment="1">
      <alignment horizontal="left" vertical="top"/>
    </xf>
    <xf numFmtId="0" fontId="32" fillId="0" borderId="6" xfId="15" applyFont="1" applyFill="1" applyBorder="1" applyAlignment="1">
      <alignment horizontal="left" vertical="top"/>
    </xf>
    <xf numFmtId="14" fontId="5" fillId="0" borderId="6" xfId="0" applyNumberFormat="1" applyFont="1" applyFill="1" applyBorder="1" applyAlignment="1">
      <alignment horizontal="left" vertical="top"/>
    </xf>
    <xf numFmtId="0" fontId="5" fillId="0" borderId="7" xfId="0" applyFont="1" applyFill="1" applyBorder="1" applyAlignment="1">
      <alignment horizontal="left"/>
    </xf>
    <xf numFmtId="0" fontId="5" fillId="0" borderId="6" xfId="0" applyFont="1" applyFill="1" applyBorder="1" applyAlignment="1">
      <alignment horizontal="left"/>
    </xf>
    <xf numFmtId="0" fontId="5" fillId="0" borderId="10" xfId="0" applyFont="1" applyFill="1" applyBorder="1" applyAlignment="1">
      <alignment horizontal="left" vertical="top"/>
    </xf>
    <xf numFmtId="0" fontId="5" fillId="0" borderId="9" xfId="0" applyFont="1" applyFill="1" applyBorder="1" applyAlignment="1">
      <alignment horizontal="left" vertical="top"/>
    </xf>
    <xf numFmtId="0" fontId="4" fillId="0" borderId="3" xfId="0" applyFont="1" applyFill="1" applyBorder="1" applyAlignment="1">
      <alignment vertical="top"/>
    </xf>
    <xf numFmtId="0" fontId="4" fillId="0" borderId="6" xfId="0" quotePrefix="1" applyFont="1" applyFill="1" applyBorder="1" applyAlignment="1">
      <alignment horizontal="left" vertical="top" wrapText="1"/>
    </xf>
    <xf numFmtId="0" fontId="4" fillId="0" borderId="6" xfId="0" quotePrefix="1" applyFont="1" applyFill="1" applyBorder="1"/>
    <xf numFmtId="193" fontId="5" fillId="0" borderId="4" xfId="1" applyNumberFormat="1" applyFont="1" applyFill="1" applyBorder="1" applyAlignment="1">
      <alignment horizontal="left" vertical="top"/>
    </xf>
    <xf numFmtId="0" fontId="4" fillId="0" borderId="3" xfId="0" quotePrefix="1" applyFont="1" applyFill="1" applyBorder="1" applyAlignment="1">
      <alignment horizontal="left" vertical="top" wrapText="1"/>
    </xf>
    <xf numFmtId="0" fontId="4" fillId="0" borderId="7" xfId="0" quotePrefix="1" applyFont="1" applyFill="1" applyBorder="1" applyAlignment="1">
      <alignment vertical="top"/>
    </xf>
    <xf numFmtId="0" fontId="4" fillId="0" borderId="6" xfId="0" quotePrefix="1" applyFont="1" applyFill="1" applyBorder="1" applyAlignment="1">
      <alignment vertical="top"/>
    </xf>
    <xf numFmtId="14" fontId="4" fillId="0" borderId="7" xfId="0" quotePrefix="1" applyNumberFormat="1" applyFont="1" applyFill="1" applyBorder="1" applyAlignment="1">
      <alignment horizontal="left" vertical="top"/>
    </xf>
    <xf numFmtId="14" fontId="4" fillId="0" borderId="6" xfId="0" quotePrefix="1" applyNumberFormat="1" applyFont="1" applyFill="1" applyBorder="1" applyAlignment="1">
      <alignment horizontal="left" vertical="top"/>
    </xf>
    <xf numFmtId="0" fontId="5" fillId="0" borderId="15" xfId="0" applyFont="1" applyFill="1" applyBorder="1" applyAlignment="1">
      <alignment horizontal="left" vertical="top"/>
    </xf>
    <xf numFmtId="0" fontId="4" fillId="0" borderId="21"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9" xfId="0" applyFont="1" applyFill="1" applyBorder="1" applyAlignment="1">
      <alignment horizontal="left" vertical="top" wrapText="1"/>
    </xf>
    <xf numFmtId="0" fontId="5" fillId="0" borderId="16" xfId="0" applyFont="1" applyFill="1" applyBorder="1" applyAlignment="1">
      <alignment horizontal="left" vertical="top" wrapText="1"/>
    </xf>
    <xf numFmtId="0" fontId="4" fillId="0" borderId="6" xfId="0" applyFont="1" applyFill="1" applyBorder="1" applyAlignment="1">
      <alignment horizontal="left" vertical="top" wrapText="1"/>
    </xf>
    <xf numFmtId="0" fontId="27" fillId="0" borderId="16" xfId="0" applyFont="1" applyFill="1" applyBorder="1" applyAlignment="1">
      <alignment horizontal="left" vertical="top" wrapText="1"/>
    </xf>
    <xf numFmtId="0" fontId="5" fillId="0" borderId="21" xfId="0" applyFont="1" applyFill="1" applyBorder="1" applyAlignment="1">
      <alignment horizontal="left" vertical="center" wrapText="1"/>
    </xf>
    <xf numFmtId="14" fontId="5" fillId="0" borderId="21" xfId="0" applyNumberFormat="1" applyFont="1" applyFill="1" applyBorder="1" applyAlignment="1">
      <alignment horizontal="left" vertical="top"/>
    </xf>
    <xf numFmtId="0" fontId="5" fillId="0" borderId="3" xfId="0" applyFont="1" applyFill="1" applyBorder="1" applyAlignment="1">
      <alignment vertical="top" wrapText="1"/>
    </xf>
    <xf numFmtId="0" fontId="4" fillId="0" borderId="7" xfId="0" quotePrefix="1" applyFont="1" applyFill="1" applyBorder="1" applyAlignment="1">
      <alignment horizontal="left" vertical="top" wrapText="1"/>
    </xf>
    <xf numFmtId="0" fontId="5" fillId="0" borderId="7" xfId="0" applyFont="1" applyFill="1" applyBorder="1"/>
    <xf numFmtId="0" fontId="5" fillId="0" borderId="6" xfId="0" applyFont="1" applyFill="1" applyBorder="1"/>
    <xf numFmtId="0" fontId="4" fillId="0" borderId="7" xfId="0" quotePrefix="1" applyFont="1" applyFill="1" applyBorder="1"/>
    <xf numFmtId="0" fontId="4" fillId="0" borderId="7" xfId="0" quotePrefix="1" applyFont="1" applyFill="1" applyBorder="1" applyAlignment="1">
      <alignment vertical="top" wrapText="1"/>
    </xf>
    <xf numFmtId="0" fontId="4" fillId="0" borderId="6" xfId="0" quotePrefix="1" applyFont="1" applyFill="1" applyBorder="1" applyAlignment="1">
      <alignment vertical="top" wrapText="1"/>
    </xf>
    <xf numFmtId="0" fontId="4" fillId="0" borderId="4" xfId="0" quotePrefix="1" applyFont="1" applyFill="1" applyBorder="1" applyAlignment="1">
      <alignment vertical="top" wrapText="1"/>
    </xf>
    <xf numFmtId="0" fontId="4" fillId="0" borderId="3" xfId="0" quotePrefix="1" applyFont="1" applyFill="1" applyBorder="1" applyAlignment="1">
      <alignment vertical="top" wrapText="1"/>
    </xf>
    <xf numFmtId="0" fontId="5" fillId="0" borderId="6" xfId="0" applyFont="1" applyFill="1" applyBorder="1" applyAlignment="1">
      <alignment horizontal="left" wrapText="1"/>
    </xf>
    <xf numFmtId="0" fontId="5" fillId="0" borderId="11" xfId="0" applyFont="1" applyFill="1" applyBorder="1" applyAlignment="1">
      <alignment vertical="top" wrapText="1"/>
    </xf>
    <xf numFmtId="193" fontId="5" fillId="0" borderId="32" xfId="1" applyNumberFormat="1" applyFont="1" applyFill="1" applyBorder="1" applyAlignment="1">
      <alignment horizontal="left" vertical="top"/>
    </xf>
    <xf numFmtId="0" fontId="5" fillId="0" borderId="8" xfId="0" applyFont="1" applyFill="1" applyBorder="1" applyAlignment="1">
      <alignment vertical="top" wrapText="1"/>
    </xf>
    <xf numFmtId="187" fontId="5" fillId="0" borderId="17" xfId="1" quotePrefix="1" applyFont="1" applyFill="1" applyBorder="1" applyAlignment="1">
      <alignment horizontal="center" vertical="top" wrapText="1"/>
    </xf>
    <xf numFmtId="193" fontId="5" fillId="0" borderId="13" xfId="1" applyNumberFormat="1" applyFont="1" applyFill="1" applyBorder="1" applyAlignment="1">
      <alignment horizontal="left" vertical="top" wrapText="1"/>
    </xf>
    <xf numFmtId="14" fontId="5" fillId="0" borderId="15" xfId="0" applyNumberFormat="1" applyFont="1" applyFill="1" applyBorder="1" applyAlignment="1">
      <alignment horizontal="left" vertical="top" wrapText="1"/>
    </xf>
    <xf numFmtId="0" fontId="7" fillId="0" borderId="5" xfId="0" applyFont="1" applyBorder="1" applyAlignment="1">
      <alignment vertical="top"/>
    </xf>
    <xf numFmtId="188" fontId="5" fillId="0" borderId="5" xfId="1" applyNumberFormat="1" applyFont="1" applyFill="1" applyBorder="1" applyAlignment="1">
      <alignment horizontal="right"/>
    </xf>
    <xf numFmtId="187" fontId="5" fillId="0" borderId="5" xfId="1" applyFont="1" applyFill="1" applyBorder="1" applyAlignment="1">
      <alignment horizontal="right"/>
    </xf>
    <xf numFmtId="187" fontId="5" fillId="0" borderId="7" xfId="1" applyFont="1" applyFill="1" applyBorder="1" applyAlignment="1">
      <alignment horizontal="right"/>
    </xf>
    <xf numFmtId="188" fontId="5" fillId="0" borderId="30" xfId="1" applyNumberFormat="1" applyFont="1" applyFill="1" applyBorder="1" applyAlignment="1">
      <alignment horizontal="right"/>
    </xf>
    <xf numFmtId="187" fontId="5" fillId="0" borderId="30" xfId="1" applyFont="1" applyFill="1" applyBorder="1" applyAlignment="1">
      <alignment horizontal="right"/>
    </xf>
    <xf numFmtId="187" fontId="5" fillId="0" borderId="9" xfId="1" applyFont="1" applyFill="1" applyBorder="1" applyAlignment="1">
      <alignment horizontal="right"/>
    </xf>
    <xf numFmtId="187" fontId="5" fillId="0" borderId="31" xfId="1" applyFont="1" applyFill="1" applyBorder="1" applyAlignment="1">
      <alignment horizontal="right"/>
    </xf>
    <xf numFmtId="187" fontId="5" fillId="0" borderId="6" xfId="1" applyFont="1" applyFill="1" applyBorder="1" applyAlignment="1">
      <alignment horizontal="right"/>
    </xf>
    <xf numFmtId="188" fontId="5" fillId="0" borderId="14" xfId="1" applyNumberFormat="1" applyFont="1" applyFill="1" applyBorder="1" applyAlignment="1">
      <alignment horizontal="right"/>
    </xf>
    <xf numFmtId="0" fontId="10" fillId="0" borderId="18" xfId="1" applyNumberFormat="1" applyFont="1" applyFill="1" applyBorder="1" applyAlignment="1">
      <alignment horizontal="left" vertical="top" wrapText="1"/>
    </xf>
    <xf numFmtId="0" fontId="10" fillId="0" borderId="19" xfId="0" applyFont="1" applyFill="1" applyBorder="1" applyAlignment="1">
      <alignment vertical="top" wrapText="1"/>
    </xf>
    <xf numFmtId="49" fontId="10" fillId="0" borderId="31" xfId="1" applyNumberFormat="1" applyFont="1" applyFill="1" applyBorder="1" applyAlignment="1">
      <alignment horizontal="left" vertical="top" wrapText="1"/>
    </xf>
    <xf numFmtId="191" fontId="5" fillId="0" borderId="22" xfId="1" applyNumberFormat="1" applyFont="1" applyFill="1" applyBorder="1" applyAlignment="1">
      <alignment horizontal="left" vertical="top" wrapText="1"/>
    </xf>
    <xf numFmtId="49" fontId="5" fillId="0" borderId="22" xfId="1" applyNumberFormat="1" applyFont="1" applyFill="1" applyBorder="1" applyAlignment="1">
      <alignment horizontal="left" vertical="top"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187" fontId="9" fillId="0" borderId="2" xfId="1" applyFont="1" applyFill="1" applyBorder="1" applyAlignment="1">
      <alignment horizontal="center" vertical="top" wrapText="1"/>
    </xf>
    <xf numFmtId="187" fontId="9" fillId="0" borderId="5" xfId="1" applyFont="1" applyFill="1" applyBorder="1" applyAlignment="1">
      <alignment horizontal="center" vertical="top" wrapText="1"/>
    </xf>
    <xf numFmtId="0" fontId="9" fillId="0" borderId="0" xfId="0" applyFont="1" applyAlignment="1">
      <alignment horizontal="center" vertical="top"/>
    </xf>
    <xf numFmtId="0" fontId="9" fillId="0" borderId="1" xfId="0" applyFont="1" applyBorder="1" applyAlignment="1">
      <alignment horizontal="right" vertical="top"/>
    </xf>
    <xf numFmtId="187" fontId="9" fillId="0" borderId="2" xfId="1" applyFont="1" applyFill="1" applyBorder="1" applyAlignment="1">
      <alignment horizontal="center" vertical="top"/>
    </xf>
    <xf numFmtId="187" fontId="9" fillId="0" borderId="5" xfId="1" applyFont="1" applyFill="1" applyBorder="1" applyAlignment="1">
      <alignment horizontal="center" vertical="top"/>
    </xf>
    <xf numFmtId="187" fontId="9" fillId="0" borderId="25" xfId="1" applyFont="1" applyFill="1" applyBorder="1" applyAlignment="1">
      <alignment horizontal="center" vertical="top"/>
    </xf>
    <xf numFmtId="187" fontId="9" fillId="0" borderId="29" xfId="1" applyFont="1" applyFill="1" applyBorder="1" applyAlignment="1">
      <alignment horizontal="center" vertical="top"/>
    </xf>
    <xf numFmtId="187" fontId="9" fillId="0" borderId="24" xfId="1" applyFont="1" applyFill="1" applyBorder="1" applyAlignment="1">
      <alignment horizontal="center" vertical="top"/>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xf>
    <xf numFmtId="187" fontId="4" fillId="0" borderId="2" xfId="1" applyFont="1" applyFill="1" applyBorder="1" applyAlignment="1">
      <alignment horizontal="center" vertical="top" wrapText="1"/>
    </xf>
    <xf numFmtId="187" fontId="4" fillId="0" borderId="5" xfId="1" applyFont="1" applyFill="1" applyBorder="1" applyAlignment="1">
      <alignment horizontal="center" vertical="top" wrapText="1"/>
    </xf>
    <xf numFmtId="187" fontId="4" fillId="0" borderId="8" xfId="1" applyFont="1" applyFill="1" applyBorder="1" applyAlignment="1">
      <alignment horizontal="center" vertical="top"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right" vertical="top"/>
    </xf>
    <xf numFmtId="187" fontId="4" fillId="0" borderId="25" xfId="1" applyFont="1" applyFill="1" applyBorder="1" applyAlignment="1">
      <alignment horizontal="center" vertical="top"/>
    </xf>
    <xf numFmtId="187" fontId="4" fillId="0" borderId="29" xfId="1" applyFont="1" applyFill="1" applyBorder="1" applyAlignment="1">
      <alignment horizontal="center" vertical="top"/>
    </xf>
    <xf numFmtId="187" fontId="4" fillId="0" borderId="24" xfId="1" applyFont="1" applyFill="1" applyBorder="1" applyAlignment="1">
      <alignment horizontal="center" vertical="top"/>
    </xf>
    <xf numFmtId="0" fontId="5" fillId="0" borderId="20" xfId="0" applyFont="1" applyBorder="1" applyAlignment="1">
      <alignment horizontal="left" vertical="top" wrapText="1"/>
    </xf>
    <xf numFmtId="0" fontId="5" fillId="0" borderId="5" xfId="0" applyFont="1" applyBorder="1" applyAlignment="1">
      <alignment horizontal="left" vertical="top" wrapText="1"/>
    </xf>
    <xf numFmtId="0" fontId="5" fillId="0" borderId="14" xfId="0" applyFont="1" applyBorder="1" applyAlignment="1">
      <alignment horizontal="left" vertical="top" wrapText="1"/>
    </xf>
    <xf numFmtId="0" fontId="4" fillId="0" borderId="0" xfId="0" applyFont="1" applyAlignment="1">
      <alignment horizontal="right" vertical="top"/>
    </xf>
    <xf numFmtId="187" fontId="4" fillId="0" borderId="2" xfId="1" applyFont="1" applyFill="1" applyBorder="1" applyAlignment="1">
      <alignment horizontal="center" vertical="center" wrapText="1"/>
    </xf>
    <xf numFmtId="187" fontId="4" fillId="0" borderId="5" xfId="1" applyFont="1" applyFill="1" applyBorder="1" applyAlignment="1">
      <alignment horizontal="center" vertical="center" wrapText="1"/>
    </xf>
    <xf numFmtId="187" fontId="4" fillId="0" borderId="2" xfId="1" applyFont="1" applyFill="1" applyBorder="1" applyAlignment="1">
      <alignment horizontal="center" vertical="center"/>
    </xf>
    <xf numFmtId="187" fontId="4" fillId="0" borderId="5" xfId="1" applyFont="1" applyFill="1" applyBorder="1" applyAlignment="1">
      <alignment horizontal="center" vertical="center"/>
    </xf>
    <xf numFmtId="187" fontId="4" fillId="0" borderId="8" xfId="1" applyFont="1" applyFill="1" applyBorder="1" applyAlignment="1">
      <alignment horizontal="center" vertical="center" wrapText="1"/>
    </xf>
    <xf numFmtId="187" fontId="4" fillId="0" borderId="25" xfId="1" applyFont="1" applyFill="1" applyBorder="1" applyAlignment="1">
      <alignment horizontal="center" vertical="center"/>
    </xf>
    <xf numFmtId="187" fontId="4" fillId="0" borderId="29" xfId="1" applyFont="1" applyFill="1" applyBorder="1" applyAlignment="1">
      <alignment horizontal="center" vertical="center"/>
    </xf>
    <xf numFmtId="187" fontId="4" fillId="0" borderId="24" xfId="1" applyFont="1" applyFill="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5" fillId="0" borderId="21" xfId="0" quotePrefix="1" applyFont="1" applyFill="1" applyBorder="1" applyAlignment="1">
      <alignment horizontal="left" vertical="top" wrapText="1"/>
    </xf>
    <xf numFmtId="0" fontId="5" fillId="0" borderId="9" xfId="0" quotePrefix="1" applyFont="1" applyFill="1" applyBorder="1" applyAlignment="1">
      <alignment horizontal="left" vertical="top" wrapText="1"/>
    </xf>
    <xf numFmtId="191" fontId="5" fillId="0" borderId="22" xfId="1" quotePrefix="1" applyNumberFormat="1" applyFont="1" applyFill="1" applyBorder="1" applyAlignment="1">
      <alignment horizontal="left" vertical="top" wrapText="1"/>
    </xf>
    <xf numFmtId="191" fontId="5" fillId="0" borderId="10" xfId="1" applyNumberFormat="1" applyFont="1" applyFill="1" applyBorder="1" applyAlignment="1">
      <alignment horizontal="left" vertical="top" wrapText="1"/>
    </xf>
    <xf numFmtId="191" fontId="5" fillId="0" borderId="22" xfId="1" applyNumberFormat="1" applyFont="1" applyFill="1" applyBorder="1" applyAlignment="1">
      <alignment horizontal="left" vertical="top" wrapText="1"/>
    </xf>
    <xf numFmtId="191" fontId="5" fillId="0" borderId="15" xfId="1" applyNumberFormat="1" applyFont="1" applyFill="1" applyBorder="1" applyAlignment="1">
      <alignment horizontal="left" vertical="top" wrapText="1"/>
    </xf>
    <xf numFmtId="0" fontId="5" fillId="0" borderId="16" xfId="0" quotePrefix="1" applyFont="1" applyFill="1" applyBorder="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19" fillId="0" borderId="0" xfId="0" applyFont="1" applyAlignment="1">
      <alignment horizontal="left" vertical="top"/>
    </xf>
    <xf numFmtId="0" fontId="23" fillId="0" borderId="25" xfId="13" applyFont="1" applyFill="1" applyBorder="1" applyAlignment="1">
      <alignment horizontal="center" vertical="center"/>
    </xf>
    <xf numFmtId="0" fontId="23" fillId="0" borderId="29" xfId="13" applyFont="1" applyFill="1" applyBorder="1" applyAlignment="1">
      <alignment horizontal="center" vertical="center"/>
    </xf>
    <xf numFmtId="0" fontId="23" fillId="0" borderId="24" xfId="13" applyFont="1" applyFill="1" applyBorder="1" applyAlignment="1">
      <alignment horizontal="center" vertical="center"/>
    </xf>
    <xf numFmtId="0" fontId="23" fillId="0" borderId="25" xfId="13" applyFont="1" applyBorder="1" applyAlignment="1">
      <alignment horizontal="center" vertical="center"/>
    </xf>
    <xf numFmtId="0" fontId="23" fillId="0" borderId="29" xfId="13" applyFont="1" applyBorder="1" applyAlignment="1">
      <alignment horizontal="center" vertical="center"/>
    </xf>
    <xf numFmtId="0" fontId="23" fillId="0" borderId="24" xfId="13" applyFont="1" applyBorder="1" applyAlignment="1">
      <alignment horizontal="center" vertical="center"/>
    </xf>
    <xf numFmtId="0" fontId="25" fillId="0" borderId="1" xfId="13" applyFont="1" applyFill="1" applyBorder="1" applyAlignment="1">
      <alignment horizontal="center" vertical="center"/>
    </xf>
    <xf numFmtId="0" fontId="25" fillId="0" borderId="1" xfId="13" applyFont="1" applyBorder="1" applyAlignment="1">
      <alignment horizontal="center" vertical="center"/>
    </xf>
    <xf numFmtId="0" fontId="23" fillId="0" borderId="0" xfId="13" applyFont="1" applyAlignment="1">
      <alignment horizontal="center" vertical="center"/>
    </xf>
    <xf numFmtId="0" fontId="23" fillId="0" borderId="1" xfId="13" applyFont="1" applyBorder="1" applyAlignment="1">
      <alignment horizontal="center" vertical="center"/>
    </xf>
    <xf numFmtId="0" fontId="23" fillId="0" borderId="4" xfId="13" applyFont="1" applyBorder="1" applyAlignment="1">
      <alignment horizontal="center" vertical="center"/>
    </xf>
    <xf numFmtId="0" fontId="23" fillId="0" borderId="28" xfId="13" applyFont="1" applyBorder="1" applyAlignment="1">
      <alignment horizontal="center" vertical="center"/>
    </xf>
    <xf numFmtId="0" fontId="23" fillId="0" borderId="3" xfId="13" applyFont="1" applyBorder="1" applyAlignment="1">
      <alignment horizontal="center" vertical="center"/>
    </xf>
    <xf numFmtId="0" fontId="1" fillId="0" borderId="24" xfId="13" applyBorder="1"/>
    <xf numFmtId="0" fontId="1" fillId="0" borderId="29" xfId="13" applyBorder="1"/>
    <xf numFmtId="0" fontId="23" fillId="0" borderId="0" xfId="13" applyFont="1" applyAlignment="1">
      <alignment horizontal="center"/>
    </xf>
    <xf numFmtId="14" fontId="5" fillId="0" borderId="10" xfId="0" applyNumberFormat="1" applyFont="1" applyFill="1" applyBorder="1" applyAlignment="1">
      <alignment horizontal="left" vertical="top"/>
    </xf>
    <xf numFmtId="14" fontId="5" fillId="0" borderId="4" xfId="0" applyNumberFormat="1" applyFont="1" applyFill="1" applyBorder="1" applyAlignment="1">
      <alignment horizontal="left" vertical="top" wrapText="1"/>
    </xf>
    <xf numFmtId="14" fontId="5" fillId="0" borderId="4" xfId="0" applyNumberFormat="1" applyFont="1" applyFill="1" applyBorder="1" applyAlignment="1">
      <alignment horizontal="left" vertical="top"/>
    </xf>
    <xf numFmtId="0" fontId="5" fillId="0" borderId="3" xfId="0" applyFont="1" applyFill="1" applyBorder="1" applyAlignment="1">
      <alignment horizontal="left" vertical="top"/>
    </xf>
    <xf numFmtId="0" fontId="4" fillId="0" borderId="0" xfId="0" applyFont="1" applyFill="1" applyAlignment="1">
      <alignment vertical="top"/>
    </xf>
    <xf numFmtId="193" fontId="5" fillId="0" borderId="10" xfId="1" applyNumberFormat="1" applyFont="1" applyFill="1" applyBorder="1" applyAlignment="1">
      <alignment horizontal="left" vertical="top" wrapText="1"/>
    </xf>
    <xf numFmtId="193" fontId="5" fillId="0" borderId="22" xfId="1" quotePrefix="1" applyNumberFormat="1" applyFont="1" applyFill="1" applyBorder="1" applyAlignment="1">
      <alignment horizontal="left" vertical="top" wrapText="1"/>
    </xf>
    <xf numFmtId="14" fontId="5" fillId="0" borderId="15" xfId="1" applyNumberFormat="1" applyFont="1" applyFill="1" applyBorder="1" applyAlignment="1">
      <alignment horizontal="left" vertical="top" wrapText="1"/>
    </xf>
    <xf numFmtId="193" fontId="5" fillId="0" borderId="31" xfId="1" applyNumberFormat="1" applyFont="1" applyFill="1" applyBorder="1" applyAlignment="1">
      <alignment horizontal="left" vertical="top" wrapText="1"/>
    </xf>
    <xf numFmtId="187" fontId="4" fillId="2" borderId="6" xfId="1" applyFont="1" applyFill="1" applyBorder="1" applyAlignment="1">
      <alignment horizontal="center" vertical="center"/>
    </xf>
    <xf numFmtId="187" fontId="6" fillId="2" borderId="6" xfId="1" applyFont="1" applyFill="1" applyBorder="1" applyAlignment="1">
      <alignment horizontal="center" vertical="center"/>
    </xf>
    <xf numFmtId="49" fontId="4" fillId="2" borderId="9" xfId="1" applyNumberFormat="1" applyFont="1" applyFill="1" applyBorder="1" applyAlignment="1">
      <alignment horizontal="center" vertical="center"/>
    </xf>
    <xf numFmtId="187" fontId="4" fillId="2" borderId="9" xfId="1" applyFont="1" applyFill="1" applyBorder="1" applyAlignment="1">
      <alignment horizontal="center" vertical="center"/>
    </xf>
    <xf numFmtId="187" fontId="5" fillId="2" borderId="12" xfId="1" applyFont="1" applyFill="1" applyBorder="1" applyAlignment="1">
      <alignment horizontal="right"/>
    </xf>
    <xf numFmtId="187" fontId="5" fillId="2" borderId="11" xfId="1" applyFont="1" applyFill="1" applyBorder="1" applyAlignment="1">
      <alignment horizontal="right"/>
    </xf>
    <xf numFmtId="187" fontId="5" fillId="2" borderId="19" xfId="1" applyFont="1" applyFill="1" applyBorder="1" applyAlignment="1">
      <alignment horizontal="right"/>
    </xf>
    <xf numFmtId="187" fontId="5" fillId="2" borderId="17" xfId="1" applyFont="1" applyFill="1" applyBorder="1" applyAlignment="1">
      <alignment horizontal="right"/>
    </xf>
    <xf numFmtId="187" fontId="5" fillId="2" borderId="16" xfId="1" applyFont="1" applyFill="1" applyBorder="1" applyAlignment="1">
      <alignment horizontal="right"/>
    </xf>
    <xf numFmtId="187" fontId="5" fillId="2" borderId="14" xfId="1" applyFont="1" applyFill="1" applyBorder="1" applyAlignment="1">
      <alignment horizontal="right"/>
    </xf>
    <xf numFmtId="187" fontId="5" fillId="2" borderId="16" xfId="1" applyFont="1" applyFill="1" applyBorder="1" applyAlignment="1">
      <alignment horizontal="right" vertical="top"/>
    </xf>
    <xf numFmtId="187" fontId="5" fillId="2" borderId="14" xfId="1" applyFont="1" applyFill="1" applyBorder="1" applyAlignment="1">
      <alignment horizontal="right" vertical="top"/>
    </xf>
    <xf numFmtId="187" fontId="5" fillId="2" borderId="21" xfId="1" applyFont="1" applyFill="1" applyBorder="1" applyAlignment="1">
      <alignment horizontal="right" vertical="top"/>
    </xf>
    <xf numFmtId="187" fontId="5" fillId="2" borderId="20" xfId="1" applyFont="1" applyFill="1" applyBorder="1" applyAlignment="1">
      <alignment horizontal="right" vertical="top"/>
    </xf>
    <xf numFmtId="187" fontId="5" fillId="2" borderId="19" xfId="1" applyFont="1" applyFill="1" applyBorder="1" applyAlignment="1">
      <alignment horizontal="right" vertical="top"/>
    </xf>
    <xf numFmtId="187" fontId="5" fillId="2" borderId="17" xfId="1" applyFont="1" applyFill="1" applyBorder="1" applyAlignment="1">
      <alignment horizontal="right" vertical="top"/>
    </xf>
    <xf numFmtId="187" fontId="5" fillId="2" borderId="26" xfId="1" applyFont="1" applyFill="1" applyBorder="1" applyAlignment="1">
      <alignment horizontal="right" vertical="top"/>
    </xf>
    <xf numFmtId="187" fontId="5" fillId="2" borderId="30" xfId="1" applyFont="1" applyFill="1" applyBorder="1" applyAlignment="1">
      <alignment horizontal="right" vertical="top"/>
    </xf>
    <xf numFmtId="187" fontId="5" fillId="2" borderId="6" xfId="1" applyFont="1" applyFill="1" applyBorder="1" applyAlignment="1">
      <alignment horizontal="right" vertical="top"/>
    </xf>
    <xf numFmtId="187" fontId="5" fillId="2" borderId="5" xfId="1" applyFont="1" applyFill="1" applyBorder="1" applyAlignment="1">
      <alignment horizontal="right" vertical="top"/>
    </xf>
    <xf numFmtId="187" fontId="5" fillId="2" borderId="9" xfId="1" applyFont="1" applyFill="1" applyBorder="1" applyAlignment="1">
      <alignment horizontal="right" vertical="top"/>
    </xf>
    <xf numFmtId="187" fontId="5" fillId="2" borderId="8" xfId="1" applyFont="1" applyFill="1" applyBorder="1" applyAlignment="1">
      <alignment horizontal="right" vertical="top"/>
    </xf>
    <xf numFmtId="187" fontId="5" fillId="2" borderId="3" xfId="1" applyFont="1" applyFill="1" applyBorder="1" applyAlignment="1">
      <alignment horizontal="right" vertical="top"/>
    </xf>
    <xf numFmtId="187" fontId="5" fillId="2" borderId="2" xfId="1" applyFont="1" applyFill="1" applyBorder="1" applyAlignment="1">
      <alignment horizontal="right" vertical="top"/>
    </xf>
    <xf numFmtId="187" fontId="5" fillId="2" borderId="9" xfId="1" applyFont="1" applyFill="1" applyBorder="1" applyAlignment="1">
      <alignment horizontal="right"/>
    </xf>
    <xf numFmtId="187" fontId="5" fillId="2" borderId="8" xfId="1" applyFont="1" applyFill="1" applyBorder="1" applyAlignment="1">
      <alignment horizontal="right"/>
    </xf>
    <xf numFmtId="187" fontId="5" fillId="2" borderId="6" xfId="1" applyFont="1" applyFill="1" applyBorder="1" applyAlignment="1">
      <alignment horizontal="right"/>
    </xf>
    <xf numFmtId="187" fontId="5" fillId="2" borderId="5" xfId="1" applyFont="1" applyFill="1" applyBorder="1" applyAlignment="1">
      <alignment horizontal="right"/>
    </xf>
    <xf numFmtId="187" fontId="5" fillId="2" borderId="23" xfId="1" applyFont="1" applyFill="1" applyBorder="1" applyAlignment="1">
      <alignment horizontal="right"/>
    </xf>
    <xf numFmtId="187" fontId="4" fillId="2" borderId="3" xfId="1" applyFont="1" applyFill="1" applyBorder="1" applyAlignment="1">
      <alignment horizontal="center" vertical="center"/>
    </xf>
    <xf numFmtId="187" fontId="8" fillId="2" borderId="3" xfId="1" applyFont="1" applyFill="1" applyBorder="1" applyAlignment="1">
      <alignment horizontal="center" vertical="center"/>
    </xf>
    <xf numFmtId="187" fontId="4" fillId="2" borderId="2" xfId="1" applyFont="1" applyFill="1" applyBorder="1" applyAlignment="1">
      <alignment horizontal="center" vertical="center"/>
    </xf>
    <xf numFmtId="49" fontId="4" fillId="2" borderId="5" xfId="1" applyNumberFormat="1" applyFont="1" applyFill="1" applyBorder="1" applyAlignment="1">
      <alignment horizontal="center" vertical="center"/>
    </xf>
    <xf numFmtId="49" fontId="4" fillId="2" borderId="8" xfId="1" applyNumberFormat="1" applyFont="1" applyFill="1" applyBorder="1" applyAlignment="1">
      <alignment horizontal="center" vertical="center"/>
    </xf>
    <xf numFmtId="187" fontId="5" fillId="2" borderId="30" xfId="1" applyFont="1" applyFill="1" applyBorder="1" applyAlignment="1">
      <alignment horizontal="right"/>
    </xf>
    <xf numFmtId="187" fontId="5" fillId="2" borderId="20" xfId="1" applyFont="1" applyFill="1" applyBorder="1" applyAlignment="1">
      <alignment horizontal="right"/>
    </xf>
    <xf numFmtId="187" fontId="4" fillId="2" borderId="6" xfId="1" applyFont="1" applyFill="1" applyBorder="1" applyAlignment="1">
      <alignment horizontal="center" vertical="top"/>
    </xf>
    <xf numFmtId="187" fontId="6" fillId="2" borderId="6" xfId="1" applyFont="1" applyFill="1" applyBorder="1" applyAlignment="1">
      <alignment horizontal="center" vertical="top"/>
    </xf>
    <xf numFmtId="49" fontId="4" fillId="2" borderId="9" xfId="1" applyNumberFormat="1" applyFont="1" applyFill="1" applyBorder="1" applyAlignment="1">
      <alignment horizontal="center" vertical="top"/>
    </xf>
    <xf numFmtId="187" fontId="4" fillId="2" borderId="9" xfId="1" applyFont="1" applyFill="1" applyBorder="1" applyAlignment="1">
      <alignment horizontal="center" vertical="top"/>
    </xf>
    <xf numFmtId="187" fontId="5" fillId="2" borderId="12" xfId="1" applyFont="1" applyFill="1" applyBorder="1" applyAlignment="1">
      <alignment horizontal="right" vertical="top"/>
    </xf>
    <xf numFmtId="187" fontId="5" fillId="2" borderId="11" xfId="1" applyFont="1" applyFill="1" applyBorder="1" applyAlignment="1">
      <alignment horizontal="right" vertical="top"/>
    </xf>
    <xf numFmtId="187" fontId="5" fillId="2" borderId="23" xfId="1" applyFont="1" applyFill="1" applyBorder="1" applyAlignment="1">
      <alignment horizontal="right" vertical="top"/>
    </xf>
    <xf numFmtId="187" fontId="6" fillId="2" borderId="3" xfId="1" applyFont="1" applyFill="1" applyBorder="1" applyAlignment="1">
      <alignment horizontal="center" vertical="top"/>
    </xf>
    <xf numFmtId="187" fontId="9" fillId="3" borderId="6" xfId="1" applyFont="1" applyFill="1" applyBorder="1" applyAlignment="1">
      <alignment horizontal="center" vertical="top"/>
    </xf>
    <xf numFmtId="49" fontId="9" fillId="3" borderId="9" xfId="1" applyNumberFormat="1" applyFont="1" applyFill="1" applyBorder="1" applyAlignment="1">
      <alignment horizontal="center" vertical="top"/>
    </xf>
    <xf numFmtId="187" fontId="9" fillId="3" borderId="9" xfId="1" applyFont="1" applyFill="1" applyBorder="1" applyAlignment="1">
      <alignment horizontal="center" vertical="top"/>
    </xf>
    <xf numFmtId="0" fontId="10" fillId="3" borderId="11" xfId="0" applyFont="1" applyFill="1" applyBorder="1" applyAlignment="1">
      <alignment horizontal="right" vertical="top"/>
    </xf>
    <xf numFmtId="0" fontId="10" fillId="3" borderId="17" xfId="0" applyFont="1" applyFill="1" applyBorder="1" applyAlignment="1">
      <alignment horizontal="right" vertical="top"/>
    </xf>
    <xf numFmtId="188" fontId="10" fillId="3" borderId="17" xfId="1" applyNumberFormat="1" applyFont="1" applyFill="1" applyBorder="1" applyAlignment="1">
      <alignment horizontal="right" vertical="top"/>
    </xf>
    <xf numFmtId="187" fontId="10" fillId="3" borderId="17" xfId="1" applyFont="1" applyFill="1" applyBorder="1" applyAlignment="1">
      <alignment horizontal="right" vertical="top"/>
    </xf>
    <xf numFmtId="187" fontId="10" fillId="3" borderId="30" xfId="1" applyFont="1" applyFill="1" applyBorder="1" applyAlignment="1">
      <alignment horizontal="right" vertical="top"/>
    </xf>
    <xf numFmtId="187" fontId="10" fillId="3" borderId="14" xfId="1" applyFont="1" applyFill="1" applyBorder="1" applyAlignment="1">
      <alignment horizontal="right" vertical="top"/>
    </xf>
    <xf numFmtId="187" fontId="10" fillId="3" borderId="20" xfId="1" applyFont="1" applyFill="1" applyBorder="1" applyAlignment="1">
      <alignment horizontal="right" vertical="top"/>
    </xf>
    <xf numFmtId="187" fontId="10" fillId="3" borderId="11" xfId="1" applyFont="1" applyFill="1" applyBorder="1" applyAlignment="1">
      <alignment horizontal="right" vertical="top"/>
    </xf>
    <xf numFmtId="187" fontId="10" fillId="3" borderId="26" xfId="1" applyFont="1" applyFill="1" applyBorder="1" applyAlignment="1">
      <alignment horizontal="right" vertical="top"/>
    </xf>
    <xf numFmtId="187" fontId="9" fillId="3" borderId="24" xfId="1" applyFont="1" applyFill="1" applyBorder="1" applyAlignment="1">
      <alignment horizontal="right" vertical="top"/>
    </xf>
    <xf numFmtId="187" fontId="9" fillId="3" borderId="23" xfId="1" applyFont="1" applyFill="1" applyBorder="1" applyAlignment="1">
      <alignment horizontal="right" vertical="top"/>
    </xf>
    <xf numFmtId="187" fontId="9" fillId="3" borderId="3" xfId="1" applyFont="1" applyFill="1" applyBorder="1" applyAlignment="1">
      <alignment horizontal="center" vertical="top"/>
    </xf>
    <xf numFmtId="187" fontId="4" fillId="4" borderId="6" xfId="1" applyFont="1" applyFill="1" applyBorder="1" applyAlignment="1">
      <alignment horizontal="center" vertical="center"/>
    </xf>
    <xf numFmtId="187" fontId="6" fillId="4" borderId="6" xfId="1" applyFont="1" applyFill="1" applyBorder="1" applyAlignment="1">
      <alignment horizontal="center" vertical="center"/>
    </xf>
    <xf numFmtId="49" fontId="4" fillId="4" borderId="9" xfId="1" applyNumberFormat="1" applyFont="1" applyFill="1" applyBorder="1" applyAlignment="1">
      <alignment horizontal="center" vertical="center"/>
    </xf>
    <xf numFmtId="187" fontId="4" fillId="4" borderId="9" xfId="1" applyFont="1" applyFill="1" applyBorder="1" applyAlignment="1">
      <alignment horizontal="center" vertical="center"/>
    </xf>
    <xf numFmtId="49" fontId="4" fillId="4" borderId="12" xfId="1" applyNumberFormat="1" applyFont="1" applyFill="1" applyBorder="1" applyAlignment="1">
      <alignment horizontal="center" vertical="center"/>
    </xf>
    <xf numFmtId="187" fontId="4" fillId="4" borderId="12" xfId="1" applyFont="1" applyFill="1" applyBorder="1" applyAlignment="1">
      <alignment horizontal="center" vertical="center"/>
    </xf>
    <xf numFmtId="49" fontId="4" fillId="4" borderId="16" xfId="1" applyNumberFormat="1" applyFont="1" applyFill="1" applyBorder="1" applyAlignment="1">
      <alignment horizontal="center" vertical="center"/>
    </xf>
    <xf numFmtId="187" fontId="4" fillId="4" borderId="16" xfId="1" applyFont="1" applyFill="1" applyBorder="1" applyAlignment="1">
      <alignment horizontal="center" vertical="center"/>
    </xf>
    <xf numFmtId="187" fontId="5" fillId="4" borderId="16" xfId="1" applyFont="1" applyFill="1" applyBorder="1" applyAlignment="1">
      <alignment horizontal="right" vertical="top"/>
    </xf>
    <xf numFmtId="187" fontId="5" fillId="4" borderId="14" xfId="1" applyFont="1" applyFill="1" applyBorder="1" applyAlignment="1">
      <alignment horizontal="right" vertical="top"/>
    </xf>
    <xf numFmtId="187" fontId="5" fillId="4" borderId="21" xfId="1" applyFont="1" applyFill="1" applyBorder="1" applyAlignment="1">
      <alignment horizontal="right" vertical="top"/>
    </xf>
    <xf numFmtId="187" fontId="5" fillId="4" borderId="20" xfId="1" applyFont="1" applyFill="1" applyBorder="1" applyAlignment="1">
      <alignment horizontal="right" vertical="top"/>
    </xf>
    <xf numFmtId="187" fontId="5" fillId="4" borderId="9" xfId="1" applyFont="1" applyFill="1" applyBorder="1" applyAlignment="1">
      <alignment horizontal="right" vertical="top"/>
    </xf>
    <xf numFmtId="187" fontId="5" fillId="4" borderId="8" xfId="1" applyFont="1" applyFill="1" applyBorder="1" applyAlignment="1">
      <alignment horizontal="right" vertical="top"/>
    </xf>
    <xf numFmtId="49" fontId="4" fillId="4" borderId="21" xfId="1" applyNumberFormat="1" applyFont="1" applyFill="1" applyBorder="1" applyAlignment="1">
      <alignment horizontal="center" vertical="top"/>
    </xf>
    <xf numFmtId="187" fontId="4" fillId="4" borderId="21" xfId="1" applyFont="1" applyFill="1" applyBorder="1" applyAlignment="1">
      <alignment horizontal="center" vertical="top"/>
    </xf>
    <xf numFmtId="187" fontId="5" fillId="4" borderId="6" xfId="1" applyFont="1" applyFill="1" applyBorder="1" applyAlignment="1">
      <alignment horizontal="right" vertical="top"/>
    </xf>
    <xf numFmtId="187" fontId="5" fillId="4" borderId="5" xfId="1" applyFont="1" applyFill="1" applyBorder="1" applyAlignment="1">
      <alignment horizontal="right" vertical="top"/>
    </xf>
    <xf numFmtId="187" fontId="5" fillId="4" borderId="23" xfId="1" applyFont="1" applyFill="1" applyBorder="1" applyAlignment="1">
      <alignment horizontal="right"/>
    </xf>
    <xf numFmtId="187" fontId="5" fillId="4" borderId="19" xfId="1" applyFont="1" applyFill="1" applyBorder="1" applyAlignment="1">
      <alignment horizontal="right" vertical="top"/>
    </xf>
    <xf numFmtId="187" fontId="5" fillId="4" borderId="17" xfId="1" applyFont="1" applyFill="1" applyBorder="1" applyAlignment="1">
      <alignment horizontal="right" vertical="top"/>
    </xf>
    <xf numFmtId="187" fontId="5" fillId="4" borderId="26" xfId="1" applyFont="1" applyFill="1" applyBorder="1" applyAlignment="1">
      <alignment horizontal="right" vertical="top"/>
    </xf>
    <xf numFmtId="187" fontId="5" fillId="4" borderId="12" xfId="1" applyFont="1" applyFill="1" applyBorder="1" applyAlignment="1">
      <alignment horizontal="right" vertical="top"/>
    </xf>
    <xf numFmtId="187" fontId="5" fillId="4" borderId="11" xfId="1" applyFont="1" applyFill="1" applyBorder="1" applyAlignment="1">
      <alignment horizontal="right" vertical="top"/>
    </xf>
    <xf numFmtId="188" fontId="5" fillId="4" borderId="19" xfId="1" applyNumberFormat="1" applyFont="1" applyFill="1" applyBorder="1" applyAlignment="1">
      <alignment horizontal="right" vertical="top"/>
    </xf>
    <xf numFmtId="187" fontId="5" fillId="4" borderId="30" xfId="1" applyFont="1" applyFill="1" applyBorder="1" applyAlignment="1">
      <alignment horizontal="right" vertical="top"/>
    </xf>
    <xf numFmtId="187" fontId="5" fillId="4" borderId="3" xfId="1" applyFont="1" applyFill="1" applyBorder="1" applyAlignment="1">
      <alignment horizontal="right" vertical="top"/>
    </xf>
    <xf numFmtId="187" fontId="5" fillId="4" borderId="2" xfId="1" applyFont="1" applyFill="1" applyBorder="1" applyAlignment="1">
      <alignment horizontal="right" vertical="top"/>
    </xf>
    <xf numFmtId="187" fontId="4" fillId="4" borderId="3" xfId="1" applyFont="1" applyFill="1" applyBorder="1" applyAlignment="1">
      <alignment horizontal="center" vertical="center"/>
    </xf>
    <xf numFmtId="187" fontId="8" fillId="4" borderId="3" xfId="1" applyFont="1" applyFill="1" applyBorder="1" applyAlignment="1">
      <alignment horizontal="center" vertical="center"/>
    </xf>
  </cellXfs>
  <cellStyles count="16">
    <cellStyle name="Comma 2" xfId="14" xr:uid="{00000000-0005-0000-0000-000001000000}"/>
    <cellStyle name="Normal 2" xfId="13" xr:uid="{00000000-0005-0000-0000-000003000000}"/>
    <cellStyle name="Normal 3" xfId="15" xr:uid="{4A795C52-42AC-4DAC-8BAC-01894E1A35E6}"/>
    <cellStyle name="เครื่องหมายจุลภาค 6" xfId="4" xr:uid="{00000000-0005-0000-0000-000004000000}"/>
    <cellStyle name="จุลภาค" xfId="1" builtinId="3"/>
    <cellStyle name="จุลภาค 2" xfId="5" xr:uid="{00000000-0005-0000-0000-000005000000}"/>
    <cellStyle name="จุลภาค 3" xfId="6" xr:uid="{00000000-0005-0000-0000-000006000000}"/>
    <cellStyle name="ปกติ" xfId="0" builtinId="0"/>
    <cellStyle name="ปกติ 2" xfId="7" xr:uid="{00000000-0005-0000-0000-000007000000}"/>
    <cellStyle name="ปกติ 2 2" xfId="8" xr:uid="{00000000-0005-0000-0000-000008000000}"/>
    <cellStyle name="ปกติ 2 2 2" xfId="11" xr:uid="{00000000-0005-0000-0000-000009000000}"/>
    <cellStyle name="ปกติ 3" xfId="9" xr:uid="{00000000-0005-0000-0000-00000A000000}"/>
    <cellStyle name="ปกติ 4" xfId="3" xr:uid="{00000000-0005-0000-0000-00000B000000}"/>
    <cellStyle name="ปกติ 6" xfId="10" xr:uid="{00000000-0005-0000-0000-00000C000000}"/>
    <cellStyle name="ปกติ 6 2" xfId="12" xr:uid="{00000000-0005-0000-0000-00000D000000}"/>
    <cellStyle name="ปกติ 8" xfId="2" xr:uid="{00000000-0005-0000-0000-00000E000000}"/>
  </cellStyles>
  <dxfs count="0"/>
  <tableStyles count="0" defaultTableStyle="TableStyleMedium2" defaultPivotStyle="PivotStyleLight16"/>
  <colors>
    <mruColors>
      <color rgb="FFF4F2F8"/>
      <color rgb="FFFDFED8"/>
      <color rgb="FFE1EAF3"/>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Q80"/>
  <sheetViews>
    <sheetView view="pageBreakPreview" zoomScale="80" zoomScaleNormal="100" zoomScaleSheetLayoutView="80" workbookViewId="0">
      <pane xSplit="2" ySplit="9" topLeftCell="C76" activePane="bottomRight" state="frozen"/>
      <selection activeCell="B13" sqref="B13:J13"/>
      <selection pane="topRight" activeCell="B13" sqref="B13:J13"/>
      <selection pane="bottomLeft" activeCell="B13" sqref="B13:J13"/>
      <selection pane="bottomRight" activeCell="K76" sqref="K76"/>
    </sheetView>
  </sheetViews>
  <sheetFormatPr defaultColWidth="6.875" defaultRowHeight="23.25" x14ac:dyDescent="0.2"/>
  <cols>
    <col min="1" max="1" width="5.5" style="37" customWidth="1"/>
    <col min="2" max="2" width="33.375" style="31" customWidth="1"/>
    <col min="3" max="3" width="13.5" style="71" bestFit="1" customWidth="1"/>
    <col min="4" max="4" width="11" style="71" customWidth="1"/>
    <col min="5" max="6" width="13.375" style="71" bestFit="1" customWidth="1"/>
    <col min="7" max="7" width="12.25" style="71" bestFit="1" customWidth="1"/>
    <col min="8" max="10" width="13.375" style="71" bestFit="1" customWidth="1"/>
    <col min="11" max="11" width="14.5" style="71" bestFit="1" customWidth="1"/>
    <col min="12" max="12" width="21" style="71" customWidth="1"/>
    <col min="13" max="13" width="16.375" style="71" bestFit="1" customWidth="1"/>
    <col min="14" max="14" width="10.125" style="71" customWidth="1"/>
    <col min="15" max="15" width="43.125" style="31" customWidth="1"/>
    <col min="16" max="16" width="15.625" style="31" customWidth="1"/>
    <col min="17" max="258" width="6.875" style="31"/>
    <col min="259" max="259" width="7.75" style="31" customWidth="1"/>
    <col min="260" max="260" width="33.125" style="31" bestFit="1" customWidth="1"/>
    <col min="261" max="261" width="14.125" style="31" customWidth="1"/>
    <col min="262" max="262" width="12" style="31" bestFit="1" customWidth="1"/>
    <col min="263" max="263" width="12.75" style="31" customWidth="1"/>
    <col min="264" max="264" width="17.375" style="31" bestFit="1" customWidth="1"/>
    <col min="265" max="265" width="12.25" style="31" customWidth="1"/>
    <col min="266" max="266" width="20.125" style="31" bestFit="1" customWidth="1"/>
    <col min="267" max="267" width="20.125" style="31" customWidth="1"/>
    <col min="268" max="268" width="19.375" style="31" bestFit="1" customWidth="1"/>
    <col min="269" max="269" width="8.625" style="31" customWidth="1"/>
    <col min="270" max="270" width="51.25" style="31" customWidth="1"/>
    <col min="271" max="271" width="13" style="31" customWidth="1"/>
    <col min="272" max="514" width="6.875" style="31"/>
    <col min="515" max="515" width="7.75" style="31" customWidth="1"/>
    <col min="516" max="516" width="33.125" style="31" bestFit="1" customWidth="1"/>
    <col min="517" max="517" width="14.125" style="31" customWidth="1"/>
    <col min="518" max="518" width="12" style="31" bestFit="1" customWidth="1"/>
    <col min="519" max="519" width="12.75" style="31" customWidth="1"/>
    <col min="520" max="520" width="17.375" style="31" bestFit="1" customWidth="1"/>
    <col min="521" max="521" width="12.25" style="31" customWidth="1"/>
    <col min="522" max="522" width="20.125" style="31" bestFit="1" customWidth="1"/>
    <col min="523" max="523" width="20.125" style="31" customWidth="1"/>
    <col min="524" max="524" width="19.375" style="31" bestFit="1" customWidth="1"/>
    <col min="525" max="525" width="8.625" style="31" customWidth="1"/>
    <col min="526" max="526" width="51.25" style="31" customWidth="1"/>
    <col min="527" max="527" width="13" style="31" customWidth="1"/>
    <col min="528" max="770" width="6.875" style="31"/>
    <col min="771" max="771" width="7.75" style="31" customWidth="1"/>
    <col min="772" max="772" width="33.125" style="31" bestFit="1" customWidth="1"/>
    <col min="773" max="773" width="14.125" style="31" customWidth="1"/>
    <col min="774" max="774" width="12" style="31" bestFit="1" customWidth="1"/>
    <col min="775" max="775" width="12.75" style="31" customWidth="1"/>
    <col min="776" max="776" width="17.375" style="31" bestFit="1" customWidth="1"/>
    <col min="777" max="777" width="12.25" style="31" customWidth="1"/>
    <col min="778" max="778" width="20.125" style="31" bestFit="1" customWidth="1"/>
    <col min="779" max="779" width="20.125" style="31" customWidth="1"/>
    <col min="780" max="780" width="19.375" style="31" bestFit="1" customWidth="1"/>
    <col min="781" max="781" width="8.625" style="31" customWidth="1"/>
    <col min="782" max="782" width="51.25" style="31" customWidth="1"/>
    <col min="783" max="783" width="13" style="31" customWidth="1"/>
    <col min="784" max="1026" width="6.875" style="31"/>
    <col min="1027" max="1027" width="7.75" style="31" customWidth="1"/>
    <col min="1028" max="1028" width="33.125" style="31" bestFit="1" customWidth="1"/>
    <col min="1029" max="1029" width="14.125" style="31" customWidth="1"/>
    <col min="1030" max="1030" width="12" style="31" bestFit="1" customWidth="1"/>
    <col min="1031" max="1031" width="12.75" style="31" customWidth="1"/>
    <col min="1032" max="1032" width="17.375" style="31" bestFit="1" customWidth="1"/>
    <col min="1033" max="1033" width="12.25" style="31" customWidth="1"/>
    <col min="1034" max="1034" width="20.125" style="31" bestFit="1" customWidth="1"/>
    <col min="1035" max="1035" width="20.125" style="31" customWidth="1"/>
    <col min="1036" max="1036" width="19.375" style="31" bestFit="1" customWidth="1"/>
    <col min="1037" max="1037" width="8.625" style="31" customWidth="1"/>
    <col min="1038" max="1038" width="51.25" style="31" customWidth="1"/>
    <col min="1039" max="1039" width="13" style="31" customWidth="1"/>
    <col min="1040" max="1282" width="6.875" style="31"/>
    <col min="1283" max="1283" width="7.75" style="31" customWidth="1"/>
    <col min="1284" max="1284" width="33.125" style="31" bestFit="1" customWidth="1"/>
    <col min="1285" max="1285" width="14.125" style="31" customWidth="1"/>
    <col min="1286" max="1286" width="12" style="31" bestFit="1" customWidth="1"/>
    <col min="1287" max="1287" width="12.75" style="31" customWidth="1"/>
    <col min="1288" max="1288" width="17.375" style="31" bestFit="1" customWidth="1"/>
    <col min="1289" max="1289" width="12.25" style="31" customWidth="1"/>
    <col min="1290" max="1290" width="20.125" style="31" bestFit="1" customWidth="1"/>
    <col min="1291" max="1291" width="20.125" style="31" customWidth="1"/>
    <col min="1292" max="1292" width="19.375" style="31" bestFit="1" customWidth="1"/>
    <col min="1293" max="1293" width="8.625" style="31" customWidth="1"/>
    <col min="1294" max="1294" width="51.25" style="31" customWidth="1"/>
    <col min="1295" max="1295" width="13" style="31" customWidth="1"/>
    <col min="1296" max="1538" width="6.875" style="31"/>
    <col min="1539" max="1539" width="7.75" style="31" customWidth="1"/>
    <col min="1540" max="1540" width="33.125" style="31" bestFit="1" customWidth="1"/>
    <col min="1541" max="1541" width="14.125" style="31" customWidth="1"/>
    <col min="1542" max="1542" width="12" style="31" bestFit="1" customWidth="1"/>
    <col min="1543" max="1543" width="12.75" style="31" customWidth="1"/>
    <col min="1544" max="1544" width="17.375" style="31" bestFit="1" customWidth="1"/>
    <col min="1545" max="1545" width="12.25" style="31" customWidth="1"/>
    <col min="1546" max="1546" width="20.125" style="31" bestFit="1" customWidth="1"/>
    <col min="1547" max="1547" width="20.125" style="31" customWidth="1"/>
    <col min="1548" max="1548" width="19.375" style="31" bestFit="1" customWidth="1"/>
    <col min="1549" max="1549" width="8.625" style="31" customWidth="1"/>
    <col min="1550" max="1550" width="51.25" style="31" customWidth="1"/>
    <col min="1551" max="1551" width="13" style="31" customWidth="1"/>
    <col min="1552" max="1794" width="6.875" style="31"/>
    <col min="1795" max="1795" width="7.75" style="31" customWidth="1"/>
    <col min="1796" max="1796" width="33.125" style="31" bestFit="1" customWidth="1"/>
    <col min="1797" max="1797" width="14.125" style="31" customWidth="1"/>
    <col min="1798" max="1798" width="12" style="31" bestFit="1" customWidth="1"/>
    <col min="1799" max="1799" width="12.75" style="31" customWidth="1"/>
    <col min="1800" max="1800" width="17.375" style="31" bestFit="1" customWidth="1"/>
    <col min="1801" max="1801" width="12.25" style="31" customWidth="1"/>
    <col min="1802" max="1802" width="20.125" style="31" bestFit="1" customWidth="1"/>
    <col min="1803" max="1803" width="20.125" style="31" customWidth="1"/>
    <col min="1804" max="1804" width="19.375" style="31" bestFit="1" customWidth="1"/>
    <col min="1805" max="1805" width="8.625" style="31" customWidth="1"/>
    <col min="1806" max="1806" width="51.25" style="31" customWidth="1"/>
    <col min="1807" max="1807" width="13" style="31" customWidth="1"/>
    <col min="1808" max="2050" width="6.875" style="31"/>
    <col min="2051" max="2051" width="7.75" style="31" customWidth="1"/>
    <col min="2052" max="2052" width="33.125" style="31" bestFit="1" customWidth="1"/>
    <col min="2053" max="2053" width="14.125" style="31" customWidth="1"/>
    <col min="2054" max="2054" width="12" style="31" bestFit="1" customWidth="1"/>
    <col min="2055" max="2055" width="12.75" style="31" customWidth="1"/>
    <col min="2056" max="2056" width="17.375" style="31" bestFit="1" customWidth="1"/>
    <col min="2057" max="2057" width="12.25" style="31" customWidth="1"/>
    <col min="2058" max="2058" width="20.125" style="31" bestFit="1" customWidth="1"/>
    <col min="2059" max="2059" width="20.125" style="31" customWidth="1"/>
    <col min="2060" max="2060" width="19.375" style="31" bestFit="1" customWidth="1"/>
    <col min="2061" max="2061" width="8.625" style="31" customWidth="1"/>
    <col min="2062" max="2062" width="51.25" style="31" customWidth="1"/>
    <col min="2063" max="2063" width="13" style="31" customWidth="1"/>
    <col min="2064" max="2306" width="6.875" style="31"/>
    <col min="2307" max="2307" width="7.75" style="31" customWidth="1"/>
    <col min="2308" max="2308" width="33.125" style="31" bestFit="1" customWidth="1"/>
    <col min="2309" max="2309" width="14.125" style="31" customWidth="1"/>
    <col min="2310" max="2310" width="12" style="31" bestFit="1" customWidth="1"/>
    <col min="2311" max="2311" width="12.75" style="31" customWidth="1"/>
    <col min="2312" max="2312" width="17.375" style="31" bestFit="1" customWidth="1"/>
    <col min="2313" max="2313" width="12.25" style="31" customWidth="1"/>
    <col min="2314" max="2314" width="20.125" style="31" bestFit="1" customWidth="1"/>
    <col min="2315" max="2315" width="20.125" style="31" customWidth="1"/>
    <col min="2316" max="2316" width="19.375" style="31" bestFit="1" customWidth="1"/>
    <col min="2317" max="2317" width="8.625" style="31" customWidth="1"/>
    <col min="2318" max="2318" width="51.25" style="31" customWidth="1"/>
    <col min="2319" max="2319" width="13" style="31" customWidth="1"/>
    <col min="2320" max="2562" width="6.875" style="31"/>
    <col min="2563" max="2563" width="7.75" style="31" customWidth="1"/>
    <col min="2564" max="2564" width="33.125" style="31" bestFit="1" customWidth="1"/>
    <col min="2565" max="2565" width="14.125" style="31" customWidth="1"/>
    <col min="2566" max="2566" width="12" style="31" bestFit="1" customWidth="1"/>
    <col min="2567" max="2567" width="12.75" style="31" customWidth="1"/>
    <col min="2568" max="2568" width="17.375" style="31" bestFit="1" customWidth="1"/>
    <col min="2569" max="2569" width="12.25" style="31" customWidth="1"/>
    <col min="2570" max="2570" width="20.125" style="31" bestFit="1" customWidth="1"/>
    <col min="2571" max="2571" width="20.125" style="31" customWidth="1"/>
    <col min="2572" max="2572" width="19.375" style="31" bestFit="1" customWidth="1"/>
    <col min="2573" max="2573" width="8.625" style="31" customWidth="1"/>
    <col min="2574" max="2574" width="51.25" style="31" customWidth="1"/>
    <col min="2575" max="2575" width="13" style="31" customWidth="1"/>
    <col min="2576" max="2818" width="6.875" style="31"/>
    <col min="2819" max="2819" width="7.75" style="31" customWidth="1"/>
    <col min="2820" max="2820" width="33.125" style="31" bestFit="1" customWidth="1"/>
    <col min="2821" max="2821" width="14.125" style="31" customWidth="1"/>
    <col min="2822" max="2822" width="12" style="31" bestFit="1" customWidth="1"/>
    <col min="2823" max="2823" width="12.75" style="31" customWidth="1"/>
    <col min="2824" max="2824" width="17.375" style="31" bestFit="1" customWidth="1"/>
    <col min="2825" max="2825" width="12.25" style="31" customWidth="1"/>
    <col min="2826" max="2826" width="20.125" style="31" bestFit="1" customWidth="1"/>
    <col min="2827" max="2827" width="20.125" style="31" customWidth="1"/>
    <col min="2828" max="2828" width="19.375" style="31" bestFit="1" customWidth="1"/>
    <col min="2829" max="2829" width="8.625" style="31" customWidth="1"/>
    <col min="2830" max="2830" width="51.25" style="31" customWidth="1"/>
    <col min="2831" max="2831" width="13" style="31" customWidth="1"/>
    <col min="2832" max="3074" width="6.875" style="31"/>
    <col min="3075" max="3075" width="7.75" style="31" customWidth="1"/>
    <col min="3076" max="3076" width="33.125" style="31" bestFit="1" customWidth="1"/>
    <col min="3077" max="3077" width="14.125" style="31" customWidth="1"/>
    <col min="3078" max="3078" width="12" style="31" bestFit="1" customWidth="1"/>
    <col min="3079" max="3079" width="12.75" style="31" customWidth="1"/>
    <col min="3080" max="3080" width="17.375" style="31" bestFit="1" customWidth="1"/>
    <col min="3081" max="3081" width="12.25" style="31" customWidth="1"/>
    <col min="3082" max="3082" width="20.125" style="31" bestFit="1" customWidth="1"/>
    <col min="3083" max="3083" width="20.125" style="31" customWidth="1"/>
    <col min="3084" max="3084" width="19.375" style="31" bestFit="1" customWidth="1"/>
    <col min="3085" max="3085" width="8.625" style="31" customWidth="1"/>
    <col min="3086" max="3086" width="51.25" style="31" customWidth="1"/>
    <col min="3087" max="3087" width="13" style="31" customWidth="1"/>
    <col min="3088" max="3330" width="6.875" style="31"/>
    <col min="3331" max="3331" width="7.75" style="31" customWidth="1"/>
    <col min="3332" max="3332" width="33.125" style="31" bestFit="1" customWidth="1"/>
    <col min="3333" max="3333" width="14.125" style="31" customWidth="1"/>
    <col min="3334" max="3334" width="12" style="31" bestFit="1" customWidth="1"/>
    <col min="3335" max="3335" width="12.75" style="31" customWidth="1"/>
    <col min="3336" max="3336" width="17.375" style="31" bestFit="1" customWidth="1"/>
    <col min="3337" max="3337" width="12.25" style="31" customWidth="1"/>
    <col min="3338" max="3338" width="20.125" style="31" bestFit="1" customWidth="1"/>
    <col min="3339" max="3339" width="20.125" style="31" customWidth="1"/>
    <col min="3340" max="3340" width="19.375" style="31" bestFit="1" customWidth="1"/>
    <col min="3341" max="3341" width="8.625" style="31" customWidth="1"/>
    <col min="3342" max="3342" width="51.25" style="31" customWidth="1"/>
    <col min="3343" max="3343" width="13" style="31" customWidth="1"/>
    <col min="3344" max="3586" width="6.875" style="31"/>
    <col min="3587" max="3587" width="7.75" style="31" customWidth="1"/>
    <col min="3588" max="3588" width="33.125" style="31" bestFit="1" customWidth="1"/>
    <col min="3589" max="3589" width="14.125" style="31" customWidth="1"/>
    <col min="3590" max="3590" width="12" style="31" bestFit="1" customWidth="1"/>
    <col min="3591" max="3591" width="12.75" style="31" customWidth="1"/>
    <col min="3592" max="3592" width="17.375" style="31" bestFit="1" customWidth="1"/>
    <col min="3593" max="3593" width="12.25" style="31" customWidth="1"/>
    <col min="3594" max="3594" width="20.125" style="31" bestFit="1" customWidth="1"/>
    <col min="3595" max="3595" width="20.125" style="31" customWidth="1"/>
    <col min="3596" max="3596" width="19.375" style="31" bestFit="1" customWidth="1"/>
    <col min="3597" max="3597" width="8.625" style="31" customWidth="1"/>
    <col min="3598" max="3598" width="51.25" style="31" customWidth="1"/>
    <col min="3599" max="3599" width="13" style="31" customWidth="1"/>
    <col min="3600" max="3842" width="6.875" style="31"/>
    <col min="3843" max="3843" width="7.75" style="31" customWidth="1"/>
    <col min="3844" max="3844" width="33.125" style="31" bestFit="1" customWidth="1"/>
    <col min="3845" max="3845" width="14.125" style="31" customWidth="1"/>
    <col min="3846" max="3846" width="12" style="31" bestFit="1" customWidth="1"/>
    <col min="3847" max="3847" width="12.75" style="31" customWidth="1"/>
    <col min="3848" max="3848" width="17.375" style="31" bestFit="1" customWidth="1"/>
    <col min="3849" max="3849" width="12.25" style="31" customWidth="1"/>
    <col min="3850" max="3850" width="20.125" style="31" bestFit="1" customWidth="1"/>
    <col min="3851" max="3851" width="20.125" style="31" customWidth="1"/>
    <col min="3852" max="3852" width="19.375" style="31" bestFit="1" customWidth="1"/>
    <col min="3853" max="3853" width="8.625" style="31" customWidth="1"/>
    <col min="3854" max="3854" width="51.25" style="31" customWidth="1"/>
    <col min="3855" max="3855" width="13" style="31" customWidth="1"/>
    <col min="3856" max="4098" width="6.875" style="31"/>
    <col min="4099" max="4099" width="7.75" style="31" customWidth="1"/>
    <col min="4100" max="4100" width="33.125" style="31" bestFit="1" customWidth="1"/>
    <col min="4101" max="4101" width="14.125" style="31" customWidth="1"/>
    <col min="4102" max="4102" width="12" style="31" bestFit="1" customWidth="1"/>
    <col min="4103" max="4103" width="12.75" style="31" customWidth="1"/>
    <col min="4104" max="4104" width="17.375" style="31" bestFit="1" customWidth="1"/>
    <col min="4105" max="4105" width="12.25" style="31" customWidth="1"/>
    <col min="4106" max="4106" width="20.125" style="31" bestFit="1" customWidth="1"/>
    <col min="4107" max="4107" width="20.125" style="31" customWidth="1"/>
    <col min="4108" max="4108" width="19.375" style="31" bestFit="1" customWidth="1"/>
    <col min="4109" max="4109" width="8.625" style="31" customWidth="1"/>
    <col min="4110" max="4110" width="51.25" style="31" customWidth="1"/>
    <col min="4111" max="4111" width="13" style="31" customWidth="1"/>
    <col min="4112" max="4354" width="6.875" style="31"/>
    <col min="4355" max="4355" width="7.75" style="31" customWidth="1"/>
    <col min="4356" max="4356" width="33.125" style="31" bestFit="1" customWidth="1"/>
    <col min="4357" max="4357" width="14.125" style="31" customWidth="1"/>
    <col min="4358" max="4358" width="12" style="31" bestFit="1" customWidth="1"/>
    <col min="4359" max="4359" width="12.75" style="31" customWidth="1"/>
    <col min="4360" max="4360" width="17.375" style="31" bestFit="1" customWidth="1"/>
    <col min="4361" max="4361" width="12.25" style="31" customWidth="1"/>
    <col min="4362" max="4362" width="20.125" style="31" bestFit="1" customWidth="1"/>
    <col min="4363" max="4363" width="20.125" style="31" customWidth="1"/>
    <col min="4364" max="4364" width="19.375" style="31" bestFit="1" customWidth="1"/>
    <col min="4365" max="4365" width="8.625" style="31" customWidth="1"/>
    <col min="4366" max="4366" width="51.25" style="31" customWidth="1"/>
    <col min="4367" max="4367" width="13" style="31" customWidth="1"/>
    <col min="4368" max="4610" width="6.875" style="31"/>
    <col min="4611" max="4611" width="7.75" style="31" customWidth="1"/>
    <col min="4612" max="4612" width="33.125" style="31" bestFit="1" customWidth="1"/>
    <col min="4613" max="4613" width="14.125" style="31" customWidth="1"/>
    <col min="4614" max="4614" width="12" style="31" bestFit="1" customWidth="1"/>
    <col min="4615" max="4615" width="12.75" style="31" customWidth="1"/>
    <col min="4616" max="4616" width="17.375" style="31" bestFit="1" customWidth="1"/>
    <col min="4617" max="4617" width="12.25" style="31" customWidth="1"/>
    <col min="4618" max="4618" width="20.125" style="31" bestFit="1" customWidth="1"/>
    <col min="4619" max="4619" width="20.125" style="31" customWidth="1"/>
    <col min="4620" max="4620" width="19.375" style="31" bestFit="1" customWidth="1"/>
    <col min="4621" max="4621" width="8.625" style="31" customWidth="1"/>
    <col min="4622" max="4622" width="51.25" style="31" customWidth="1"/>
    <col min="4623" max="4623" width="13" style="31" customWidth="1"/>
    <col min="4624" max="4866" width="6.875" style="31"/>
    <col min="4867" max="4867" width="7.75" style="31" customWidth="1"/>
    <col min="4868" max="4868" width="33.125" style="31" bestFit="1" customWidth="1"/>
    <col min="4869" max="4869" width="14.125" style="31" customWidth="1"/>
    <col min="4870" max="4870" width="12" style="31" bestFit="1" customWidth="1"/>
    <col min="4871" max="4871" width="12.75" style="31" customWidth="1"/>
    <col min="4872" max="4872" width="17.375" style="31" bestFit="1" customWidth="1"/>
    <col min="4873" max="4873" width="12.25" style="31" customWidth="1"/>
    <col min="4874" max="4874" width="20.125" style="31" bestFit="1" customWidth="1"/>
    <col min="4875" max="4875" width="20.125" style="31" customWidth="1"/>
    <col min="4876" max="4876" width="19.375" style="31" bestFit="1" customWidth="1"/>
    <col min="4877" max="4877" width="8.625" style="31" customWidth="1"/>
    <col min="4878" max="4878" width="51.25" style="31" customWidth="1"/>
    <col min="4879" max="4879" width="13" style="31" customWidth="1"/>
    <col min="4880" max="5122" width="6.875" style="31"/>
    <col min="5123" max="5123" width="7.75" style="31" customWidth="1"/>
    <col min="5124" max="5124" width="33.125" style="31" bestFit="1" customWidth="1"/>
    <col min="5125" max="5125" width="14.125" style="31" customWidth="1"/>
    <col min="5126" max="5126" width="12" style="31" bestFit="1" customWidth="1"/>
    <col min="5127" max="5127" width="12.75" style="31" customWidth="1"/>
    <col min="5128" max="5128" width="17.375" style="31" bestFit="1" customWidth="1"/>
    <col min="5129" max="5129" width="12.25" style="31" customWidth="1"/>
    <col min="5130" max="5130" width="20.125" style="31" bestFit="1" customWidth="1"/>
    <col min="5131" max="5131" width="20.125" style="31" customWidth="1"/>
    <col min="5132" max="5132" width="19.375" style="31" bestFit="1" customWidth="1"/>
    <col min="5133" max="5133" width="8.625" style="31" customWidth="1"/>
    <col min="5134" max="5134" width="51.25" style="31" customWidth="1"/>
    <col min="5135" max="5135" width="13" style="31" customWidth="1"/>
    <col min="5136" max="5378" width="6.875" style="31"/>
    <col min="5379" max="5379" width="7.75" style="31" customWidth="1"/>
    <col min="5380" max="5380" width="33.125" style="31" bestFit="1" customWidth="1"/>
    <col min="5381" max="5381" width="14.125" style="31" customWidth="1"/>
    <col min="5382" max="5382" width="12" style="31" bestFit="1" customWidth="1"/>
    <col min="5383" max="5383" width="12.75" style="31" customWidth="1"/>
    <col min="5384" max="5384" width="17.375" style="31" bestFit="1" customWidth="1"/>
    <col min="5385" max="5385" width="12.25" style="31" customWidth="1"/>
    <col min="5386" max="5386" width="20.125" style="31" bestFit="1" customWidth="1"/>
    <col min="5387" max="5387" width="20.125" style="31" customWidth="1"/>
    <col min="5388" max="5388" width="19.375" style="31" bestFit="1" customWidth="1"/>
    <col min="5389" max="5389" width="8.625" style="31" customWidth="1"/>
    <col min="5390" max="5390" width="51.25" style="31" customWidth="1"/>
    <col min="5391" max="5391" width="13" style="31" customWidth="1"/>
    <col min="5392" max="5634" width="6.875" style="31"/>
    <col min="5635" max="5635" width="7.75" style="31" customWidth="1"/>
    <col min="5636" max="5636" width="33.125" style="31" bestFit="1" customWidth="1"/>
    <col min="5637" max="5637" width="14.125" style="31" customWidth="1"/>
    <col min="5638" max="5638" width="12" style="31" bestFit="1" customWidth="1"/>
    <col min="5639" max="5639" width="12.75" style="31" customWidth="1"/>
    <col min="5640" max="5640" width="17.375" style="31" bestFit="1" customWidth="1"/>
    <col min="5641" max="5641" width="12.25" style="31" customWidth="1"/>
    <col min="5642" max="5642" width="20.125" style="31" bestFit="1" customWidth="1"/>
    <col min="5643" max="5643" width="20.125" style="31" customWidth="1"/>
    <col min="5644" max="5644" width="19.375" style="31" bestFit="1" customWidth="1"/>
    <col min="5645" max="5645" width="8.625" style="31" customWidth="1"/>
    <col min="5646" max="5646" width="51.25" style="31" customWidth="1"/>
    <col min="5647" max="5647" width="13" style="31" customWidth="1"/>
    <col min="5648" max="5890" width="6.875" style="31"/>
    <col min="5891" max="5891" width="7.75" style="31" customWidth="1"/>
    <col min="5892" max="5892" width="33.125" style="31" bestFit="1" customWidth="1"/>
    <col min="5893" max="5893" width="14.125" style="31" customWidth="1"/>
    <col min="5894" max="5894" width="12" style="31" bestFit="1" customWidth="1"/>
    <col min="5895" max="5895" width="12.75" style="31" customWidth="1"/>
    <col min="5896" max="5896" width="17.375" style="31" bestFit="1" customWidth="1"/>
    <col min="5897" max="5897" width="12.25" style="31" customWidth="1"/>
    <col min="5898" max="5898" width="20.125" style="31" bestFit="1" customWidth="1"/>
    <col min="5899" max="5899" width="20.125" style="31" customWidth="1"/>
    <col min="5900" max="5900" width="19.375" style="31" bestFit="1" customWidth="1"/>
    <col min="5901" max="5901" width="8.625" style="31" customWidth="1"/>
    <col min="5902" max="5902" width="51.25" style="31" customWidth="1"/>
    <col min="5903" max="5903" width="13" style="31" customWidth="1"/>
    <col min="5904" max="6146" width="6.875" style="31"/>
    <col min="6147" max="6147" width="7.75" style="31" customWidth="1"/>
    <col min="6148" max="6148" width="33.125" style="31" bestFit="1" customWidth="1"/>
    <col min="6149" max="6149" width="14.125" style="31" customWidth="1"/>
    <col min="6150" max="6150" width="12" style="31" bestFit="1" customWidth="1"/>
    <col min="6151" max="6151" width="12.75" style="31" customWidth="1"/>
    <col min="6152" max="6152" width="17.375" style="31" bestFit="1" customWidth="1"/>
    <col min="6153" max="6153" width="12.25" style="31" customWidth="1"/>
    <col min="6154" max="6154" width="20.125" style="31" bestFit="1" customWidth="1"/>
    <col min="6155" max="6155" width="20.125" style="31" customWidth="1"/>
    <col min="6156" max="6156" width="19.375" style="31" bestFit="1" customWidth="1"/>
    <col min="6157" max="6157" width="8.625" style="31" customWidth="1"/>
    <col min="6158" max="6158" width="51.25" style="31" customWidth="1"/>
    <col min="6159" max="6159" width="13" style="31" customWidth="1"/>
    <col min="6160" max="6402" width="6.875" style="31"/>
    <col min="6403" max="6403" width="7.75" style="31" customWidth="1"/>
    <col min="6404" max="6404" width="33.125" style="31" bestFit="1" customWidth="1"/>
    <col min="6405" max="6405" width="14.125" style="31" customWidth="1"/>
    <col min="6406" max="6406" width="12" style="31" bestFit="1" customWidth="1"/>
    <col min="6407" max="6407" width="12.75" style="31" customWidth="1"/>
    <col min="6408" max="6408" width="17.375" style="31" bestFit="1" customWidth="1"/>
    <col min="6409" max="6409" width="12.25" style="31" customWidth="1"/>
    <col min="6410" max="6410" width="20.125" style="31" bestFit="1" customWidth="1"/>
    <col min="6411" max="6411" width="20.125" style="31" customWidth="1"/>
    <col min="6412" max="6412" width="19.375" style="31" bestFit="1" customWidth="1"/>
    <col min="6413" max="6413" width="8.625" style="31" customWidth="1"/>
    <col min="6414" max="6414" width="51.25" style="31" customWidth="1"/>
    <col min="6415" max="6415" width="13" style="31" customWidth="1"/>
    <col min="6416" max="6658" width="6.875" style="31"/>
    <col min="6659" max="6659" width="7.75" style="31" customWidth="1"/>
    <col min="6660" max="6660" width="33.125" style="31" bestFit="1" customWidth="1"/>
    <col min="6661" max="6661" width="14.125" style="31" customWidth="1"/>
    <col min="6662" max="6662" width="12" style="31" bestFit="1" customWidth="1"/>
    <col min="6663" max="6663" width="12.75" style="31" customWidth="1"/>
    <col min="6664" max="6664" width="17.375" style="31" bestFit="1" customWidth="1"/>
    <col min="6665" max="6665" width="12.25" style="31" customWidth="1"/>
    <col min="6666" max="6666" width="20.125" style="31" bestFit="1" customWidth="1"/>
    <col min="6667" max="6667" width="20.125" style="31" customWidth="1"/>
    <col min="6668" max="6668" width="19.375" style="31" bestFit="1" customWidth="1"/>
    <col min="6669" max="6669" width="8.625" style="31" customWidth="1"/>
    <col min="6670" max="6670" width="51.25" style="31" customWidth="1"/>
    <col min="6671" max="6671" width="13" style="31" customWidth="1"/>
    <col min="6672" max="6914" width="6.875" style="31"/>
    <col min="6915" max="6915" width="7.75" style="31" customWidth="1"/>
    <col min="6916" max="6916" width="33.125" style="31" bestFit="1" customWidth="1"/>
    <col min="6917" max="6917" width="14.125" style="31" customWidth="1"/>
    <col min="6918" max="6918" width="12" style="31" bestFit="1" customWidth="1"/>
    <col min="6919" max="6919" width="12.75" style="31" customWidth="1"/>
    <col min="6920" max="6920" width="17.375" style="31" bestFit="1" customWidth="1"/>
    <col min="6921" max="6921" width="12.25" style="31" customWidth="1"/>
    <col min="6922" max="6922" width="20.125" style="31" bestFit="1" customWidth="1"/>
    <col min="6923" max="6923" width="20.125" style="31" customWidth="1"/>
    <col min="6924" max="6924" width="19.375" style="31" bestFit="1" customWidth="1"/>
    <col min="6925" max="6925" width="8.625" style="31" customWidth="1"/>
    <col min="6926" max="6926" width="51.25" style="31" customWidth="1"/>
    <col min="6927" max="6927" width="13" style="31" customWidth="1"/>
    <col min="6928" max="7170" width="6.875" style="31"/>
    <col min="7171" max="7171" width="7.75" style="31" customWidth="1"/>
    <col min="7172" max="7172" width="33.125" style="31" bestFit="1" customWidth="1"/>
    <col min="7173" max="7173" width="14.125" style="31" customWidth="1"/>
    <col min="7174" max="7174" width="12" style="31" bestFit="1" customWidth="1"/>
    <col min="7175" max="7175" width="12.75" style="31" customWidth="1"/>
    <col min="7176" max="7176" width="17.375" style="31" bestFit="1" customWidth="1"/>
    <col min="7177" max="7177" width="12.25" style="31" customWidth="1"/>
    <col min="7178" max="7178" width="20.125" style="31" bestFit="1" customWidth="1"/>
    <col min="7179" max="7179" width="20.125" style="31" customWidth="1"/>
    <col min="7180" max="7180" width="19.375" style="31" bestFit="1" customWidth="1"/>
    <col min="7181" max="7181" width="8.625" style="31" customWidth="1"/>
    <col min="7182" max="7182" width="51.25" style="31" customWidth="1"/>
    <col min="7183" max="7183" width="13" style="31" customWidth="1"/>
    <col min="7184" max="7426" width="6.875" style="31"/>
    <col min="7427" max="7427" width="7.75" style="31" customWidth="1"/>
    <col min="7428" max="7428" width="33.125" style="31" bestFit="1" customWidth="1"/>
    <col min="7429" max="7429" width="14.125" style="31" customWidth="1"/>
    <col min="7430" max="7430" width="12" style="31" bestFit="1" customWidth="1"/>
    <col min="7431" max="7431" width="12.75" style="31" customWidth="1"/>
    <col min="7432" max="7432" width="17.375" style="31" bestFit="1" customWidth="1"/>
    <col min="7433" max="7433" width="12.25" style="31" customWidth="1"/>
    <col min="7434" max="7434" width="20.125" style="31" bestFit="1" customWidth="1"/>
    <col min="7435" max="7435" width="20.125" style="31" customWidth="1"/>
    <col min="7436" max="7436" width="19.375" style="31" bestFit="1" customWidth="1"/>
    <col min="7437" max="7437" width="8.625" style="31" customWidth="1"/>
    <col min="7438" max="7438" width="51.25" style="31" customWidth="1"/>
    <col min="7439" max="7439" width="13" style="31" customWidth="1"/>
    <col min="7440" max="7682" width="6.875" style="31"/>
    <col min="7683" max="7683" width="7.75" style="31" customWidth="1"/>
    <col min="7684" max="7684" width="33.125" style="31" bestFit="1" customWidth="1"/>
    <col min="7685" max="7685" width="14.125" style="31" customWidth="1"/>
    <col min="7686" max="7686" width="12" style="31" bestFit="1" customWidth="1"/>
    <col min="7687" max="7687" width="12.75" style="31" customWidth="1"/>
    <col min="7688" max="7688" width="17.375" style="31" bestFit="1" customWidth="1"/>
    <col min="7689" max="7689" width="12.25" style="31" customWidth="1"/>
    <col min="7690" max="7690" width="20.125" style="31" bestFit="1" customWidth="1"/>
    <col min="7691" max="7691" width="20.125" style="31" customWidth="1"/>
    <col min="7692" max="7692" width="19.375" style="31" bestFit="1" customWidth="1"/>
    <col min="7693" max="7693" width="8.625" style="31" customWidth="1"/>
    <col min="7694" max="7694" width="51.25" style="31" customWidth="1"/>
    <col min="7695" max="7695" width="13" style="31" customWidth="1"/>
    <col min="7696" max="7938" width="6.875" style="31"/>
    <col min="7939" max="7939" width="7.75" style="31" customWidth="1"/>
    <col min="7940" max="7940" width="33.125" style="31" bestFit="1" customWidth="1"/>
    <col min="7941" max="7941" width="14.125" style="31" customWidth="1"/>
    <col min="7942" max="7942" width="12" style="31" bestFit="1" customWidth="1"/>
    <col min="7943" max="7943" width="12.75" style="31" customWidth="1"/>
    <col min="7944" max="7944" width="17.375" style="31" bestFit="1" customWidth="1"/>
    <col min="7945" max="7945" width="12.25" style="31" customWidth="1"/>
    <col min="7946" max="7946" width="20.125" style="31" bestFit="1" customWidth="1"/>
    <col min="7947" max="7947" width="20.125" style="31" customWidth="1"/>
    <col min="7948" max="7948" width="19.375" style="31" bestFit="1" customWidth="1"/>
    <col min="7949" max="7949" width="8.625" style="31" customWidth="1"/>
    <col min="7950" max="7950" width="51.25" style="31" customWidth="1"/>
    <col min="7951" max="7951" width="13" style="31" customWidth="1"/>
    <col min="7952" max="8194" width="6.875" style="31"/>
    <col min="8195" max="8195" width="7.75" style="31" customWidth="1"/>
    <col min="8196" max="8196" width="33.125" style="31" bestFit="1" customWidth="1"/>
    <col min="8197" max="8197" width="14.125" style="31" customWidth="1"/>
    <col min="8198" max="8198" width="12" style="31" bestFit="1" customWidth="1"/>
    <col min="8199" max="8199" width="12.75" style="31" customWidth="1"/>
    <col min="8200" max="8200" width="17.375" style="31" bestFit="1" customWidth="1"/>
    <col min="8201" max="8201" width="12.25" style="31" customWidth="1"/>
    <col min="8202" max="8202" width="20.125" style="31" bestFit="1" customWidth="1"/>
    <col min="8203" max="8203" width="20.125" style="31" customWidth="1"/>
    <col min="8204" max="8204" width="19.375" style="31" bestFit="1" customWidth="1"/>
    <col min="8205" max="8205" width="8.625" style="31" customWidth="1"/>
    <col min="8206" max="8206" width="51.25" style="31" customWidth="1"/>
    <col min="8207" max="8207" width="13" style="31" customWidth="1"/>
    <col min="8208" max="8450" width="6.875" style="31"/>
    <col min="8451" max="8451" width="7.75" style="31" customWidth="1"/>
    <col min="8452" max="8452" width="33.125" style="31" bestFit="1" customWidth="1"/>
    <col min="8453" max="8453" width="14.125" style="31" customWidth="1"/>
    <col min="8454" max="8454" width="12" style="31" bestFit="1" customWidth="1"/>
    <col min="8455" max="8455" width="12.75" style="31" customWidth="1"/>
    <col min="8456" max="8456" width="17.375" style="31" bestFit="1" customWidth="1"/>
    <col min="8457" max="8457" width="12.25" style="31" customWidth="1"/>
    <col min="8458" max="8458" width="20.125" style="31" bestFit="1" customWidth="1"/>
    <col min="8459" max="8459" width="20.125" style="31" customWidth="1"/>
    <col min="8460" max="8460" width="19.375" style="31" bestFit="1" customWidth="1"/>
    <col min="8461" max="8461" width="8.625" style="31" customWidth="1"/>
    <col min="8462" max="8462" width="51.25" style="31" customWidth="1"/>
    <col min="8463" max="8463" width="13" style="31" customWidth="1"/>
    <col min="8464" max="8706" width="6.875" style="31"/>
    <col min="8707" max="8707" width="7.75" style="31" customWidth="1"/>
    <col min="8708" max="8708" width="33.125" style="31" bestFit="1" customWidth="1"/>
    <col min="8709" max="8709" width="14.125" style="31" customWidth="1"/>
    <col min="8710" max="8710" width="12" style="31" bestFit="1" customWidth="1"/>
    <col min="8711" max="8711" width="12.75" style="31" customWidth="1"/>
    <col min="8712" max="8712" width="17.375" style="31" bestFit="1" customWidth="1"/>
    <col min="8713" max="8713" width="12.25" style="31" customWidth="1"/>
    <col min="8714" max="8714" width="20.125" style="31" bestFit="1" customWidth="1"/>
    <col min="8715" max="8715" width="20.125" style="31" customWidth="1"/>
    <col min="8716" max="8716" width="19.375" style="31" bestFit="1" customWidth="1"/>
    <col min="8717" max="8717" width="8.625" style="31" customWidth="1"/>
    <col min="8718" max="8718" width="51.25" style="31" customWidth="1"/>
    <col min="8719" max="8719" width="13" style="31" customWidth="1"/>
    <col min="8720" max="8962" width="6.875" style="31"/>
    <col min="8963" max="8963" width="7.75" style="31" customWidth="1"/>
    <col min="8964" max="8964" width="33.125" style="31" bestFit="1" customWidth="1"/>
    <col min="8965" max="8965" width="14.125" style="31" customWidth="1"/>
    <col min="8966" max="8966" width="12" style="31" bestFit="1" customWidth="1"/>
    <col min="8967" max="8967" width="12.75" style="31" customWidth="1"/>
    <col min="8968" max="8968" width="17.375" style="31" bestFit="1" customWidth="1"/>
    <col min="8969" max="8969" width="12.25" style="31" customWidth="1"/>
    <col min="8970" max="8970" width="20.125" style="31" bestFit="1" customWidth="1"/>
    <col min="8971" max="8971" width="20.125" style="31" customWidth="1"/>
    <col min="8972" max="8972" width="19.375" style="31" bestFit="1" customWidth="1"/>
    <col min="8973" max="8973" width="8.625" style="31" customWidth="1"/>
    <col min="8974" max="8974" width="51.25" style="31" customWidth="1"/>
    <col min="8975" max="8975" width="13" style="31" customWidth="1"/>
    <col min="8976" max="9218" width="6.875" style="31"/>
    <col min="9219" max="9219" width="7.75" style="31" customWidth="1"/>
    <col min="9220" max="9220" width="33.125" style="31" bestFit="1" customWidth="1"/>
    <col min="9221" max="9221" width="14.125" style="31" customWidth="1"/>
    <col min="9222" max="9222" width="12" style="31" bestFit="1" customWidth="1"/>
    <col min="9223" max="9223" width="12.75" style="31" customWidth="1"/>
    <col min="9224" max="9224" width="17.375" style="31" bestFit="1" customWidth="1"/>
    <col min="9225" max="9225" width="12.25" style="31" customWidth="1"/>
    <col min="9226" max="9226" width="20.125" style="31" bestFit="1" customWidth="1"/>
    <col min="9227" max="9227" width="20.125" style="31" customWidth="1"/>
    <col min="9228" max="9228" width="19.375" style="31" bestFit="1" customWidth="1"/>
    <col min="9229" max="9229" width="8.625" style="31" customWidth="1"/>
    <col min="9230" max="9230" width="51.25" style="31" customWidth="1"/>
    <col min="9231" max="9231" width="13" style="31" customWidth="1"/>
    <col min="9232" max="9474" width="6.875" style="31"/>
    <col min="9475" max="9475" width="7.75" style="31" customWidth="1"/>
    <col min="9476" max="9476" width="33.125" style="31" bestFit="1" customWidth="1"/>
    <col min="9477" max="9477" width="14.125" style="31" customWidth="1"/>
    <col min="9478" max="9478" width="12" style="31" bestFit="1" customWidth="1"/>
    <col min="9479" max="9479" width="12.75" style="31" customWidth="1"/>
    <col min="9480" max="9480" width="17.375" style="31" bestFit="1" customWidth="1"/>
    <col min="9481" max="9481" width="12.25" style="31" customWidth="1"/>
    <col min="9482" max="9482" width="20.125" style="31" bestFit="1" customWidth="1"/>
    <col min="9483" max="9483" width="20.125" style="31" customWidth="1"/>
    <col min="9484" max="9484" width="19.375" style="31" bestFit="1" customWidth="1"/>
    <col min="9485" max="9485" width="8.625" style="31" customWidth="1"/>
    <col min="9486" max="9486" width="51.25" style="31" customWidth="1"/>
    <col min="9487" max="9487" width="13" style="31" customWidth="1"/>
    <col min="9488" max="9730" width="6.875" style="31"/>
    <col min="9731" max="9731" width="7.75" style="31" customWidth="1"/>
    <col min="9732" max="9732" width="33.125" style="31" bestFit="1" customWidth="1"/>
    <col min="9733" max="9733" width="14.125" style="31" customWidth="1"/>
    <col min="9734" max="9734" width="12" style="31" bestFit="1" customWidth="1"/>
    <col min="9735" max="9735" width="12.75" style="31" customWidth="1"/>
    <col min="9736" max="9736" width="17.375" style="31" bestFit="1" customWidth="1"/>
    <col min="9737" max="9737" width="12.25" style="31" customWidth="1"/>
    <col min="9738" max="9738" width="20.125" style="31" bestFit="1" customWidth="1"/>
    <col min="9739" max="9739" width="20.125" style="31" customWidth="1"/>
    <col min="9740" max="9740" width="19.375" style="31" bestFit="1" customWidth="1"/>
    <col min="9741" max="9741" width="8.625" style="31" customWidth="1"/>
    <col min="9742" max="9742" width="51.25" style="31" customWidth="1"/>
    <col min="9743" max="9743" width="13" style="31" customWidth="1"/>
    <col min="9744" max="9986" width="6.875" style="31"/>
    <col min="9987" max="9987" width="7.75" style="31" customWidth="1"/>
    <col min="9988" max="9988" width="33.125" style="31" bestFit="1" customWidth="1"/>
    <col min="9989" max="9989" width="14.125" style="31" customWidth="1"/>
    <col min="9990" max="9990" width="12" style="31" bestFit="1" customWidth="1"/>
    <col min="9991" max="9991" width="12.75" style="31" customWidth="1"/>
    <col min="9992" max="9992" width="17.375" style="31" bestFit="1" customWidth="1"/>
    <col min="9993" max="9993" width="12.25" style="31" customWidth="1"/>
    <col min="9994" max="9994" width="20.125" style="31" bestFit="1" customWidth="1"/>
    <col min="9995" max="9995" width="20.125" style="31" customWidth="1"/>
    <col min="9996" max="9996" width="19.375" style="31" bestFit="1" customWidth="1"/>
    <col min="9997" max="9997" width="8.625" style="31" customWidth="1"/>
    <col min="9998" max="9998" width="51.25" style="31" customWidth="1"/>
    <col min="9999" max="9999" width="13" style="31" customWidth="1"/>
    <col min="10000" max="10242" width="6.875" style="31"/>
    <col min="10243" max="10243" width="7.75" style="31" customWidth="1"/>
    <col min="10244" max="10244" width="33.125" style="31" bestFit="1" customWidth="1"/>
    <col min="10245" max="10245" width="14.125" style="31" customWidth="1"/>
    <col min="10246" max="10246" width="12" style="31" bestFit="1" customWidth="1"/>
    <col min="10247" max="10247" width="12.75" style="31" customWidth="1"/>
    <col min="10248" max="10248" width="17.375" style="31" bestFit="1" customWidth="1"/>
    <col min="10249" max="10249" width="12.25" style="31" customWidth="1"/>
    <col min="10250" max="10250" width="20.125" style="31" bestFit="1" customWidth="1"/>
    <col min="10251" max="10251" width="20.125" style="31" customWidth="1"/>
    <col min="10252" max="10252" width="19.375" style="31" bestFit="1" customWidth="1"/>
    <col min="10253" max="10253" width="8.625" style="31" customWidth="1"/>
    <col min="10254" max="10254" width="51.25" style="31" customWidth="1"/>
    <col min="10255" max="10255" width="13" style="31" customWidth="1"/>
    <col min="10256" max="10498" width="6.875" style="31"/>
    <col min="10499" max="10499" width="7.75" style="31" customWidth="1"/>
    <col min="10500" max="10500" width="33.125" style="31" bestFit="1" customWidth="1"/>
    <col min="10501" max="10501" width="14.125" style="31" customWidth="1"/>
    <col min="10502" max="10502" width="12" style="31" bestFit="1" customWidth="1"/>
    <col min="10503" max="10503" width="12.75" style="31" customWidth="1"/>
    <col min="10504" max="10504" width="17.375" style="31" bestFit="1" customWidth="1"/>
    <col min="10505" max="10505" width="12.25" style="31" customWidth="1"/>
    <col min="10506" max="10506" width="20.125" style="31" bestFit="1" customWidth="1"/>
    <col min="10507" max="10507" width="20.125" style="31" customWidth="1"/>
    <col min="10508" max="10508" width="19.375" style="31" bestFit="1" customWidth="1"/>
    <col min="10509" max="10509" width="8.625" style="31" customWidth="1"/>
    <col min="10510" max="10510" width="51.25" style="31" customWidth="1"/>
    <col min="10511" max="10511" width="13" style="31" customWidth="1"/>
    <col min="10512" max="10754" width="6.875" style="31"/>
    <col min="10755" max="10755" width="7.75" style="31" customWidth="1"/>
    <col min="10756" max="10756" width="33.125" style="31" bestFit="1" customWidth="1"/>
    <col min="10757" max="10757" width="14.125" style="31" customWidth="1"/>
    <col min="10758" max="10758" width="12" style="31" bestFit="1" customWidth="1"/>
    <col min="10759" max="10759" width="12.75" style="31" customWidth="1"/>
    <col min="10760" max="10760" width="17.375" style="31" bestFit="1" customWidth="1"/>
    <col min="10761" max="10761" width="12.25" style="31" customWidth="1"/>
    <col min="10762" max="10762" width="20.125" style="31" bestFit="1" customWidth="1"/>
    <col min="10763" max="10763" width="20.125" style="31" customWidth="1"/>
    <col min="10764" max="10764" width="19.375" style="31" bestFit="1" customWidth="1"/>
    <col min="10765" max="10765" width="8.625" style="31" customWidth="1"/>
    <col min="10766" max="10766" width="51.25" style="31" customWidth="1"/>
    <col min="10767" max="10767" width="13" style="31" customWidth="1"/>
    <col min="10768" max="11010" width="6.875" style="31"/>
    <col min="11011" max="11011" width="7.75" style="31" customWidth="1"/>
    <col min="11012" max="11012" width="33.125" style="31" bestFit="1" customWidth="1"/>
    <col min="11013" max="11013" width="14.125" style="31" customWidth="1"/>
    <col min="11014" max="11014" width="12" style="31" bestFit="1" customWidth="1"/>
    <col min="11015" max="11015" width="12.75" style="31" customWidth="1"/>
    <col min="11016" max="11016" width="17.375" style="31" bestFit="1" customWidth="1"/>
    <col min="11017" max="11017" width="12.25" style="31" customWidth="1"/>
    <col min="11018" max="11018" width="20.125" style="31" bestFit="1" customWidth="1"/>
    <col min="11019" max="11019" width="20.125" style="31" customWidth="1"/>
    <col min="11020" max="11020" width="19.375" style="31" bestFit="1" customWidth="1"/>
    <col min="11021" max="11021" width="8.625" style="31" customWidth="1"/>
    <col min="11022" max="11022" width="51.25" style="31" customWidth="1"/>
    <col min="11023" max="11023" width="13" style="31" customWidth="1"/>
    <col min="11024" max="11266" width="6.875" style="31"/>
    <col min="11267" max="11267" width="7.75" style="31" customWidth="1"/>
    <col min="11268" max="11268" width="33.125" style="31" bestFit="1" customWidth="1"/>
    <col min="11269" max="11269" width="14.125" style="31" customWidth="1"/>
    <col min="11270" max="11270" width="12" style="31" bestFit="1" customWidth="1"/>
    <col min="11271" max="11271" width="12.75" style="31" customWidth="1"/>
    <col min="11272" max="11272" width="17.375" style="31" bestFit="1" customWidth="1"/>
    <col min="11273" max="11273" width="12.25" style="31" customWidth="1"/>
    <col min="11274" max="11274" width="20.125" style="31" bestFit="1" customWidth="1"/>
    <col min="11275" max="11275" width="20.125" style="31" customWidth="1"/>
    <col min="11276" max="11276" width="19.375" style="31" bestFit="1" customWidth="1"/>
    <col min="11277" max="11277" width="8.625" style="31" customWidth="1"/>
    <col min="11278" max="11278" width="51.25" style="31" customWidth="1"/>
    <col min="11279" max="11279" width="13" style="31" customWidth="1"/>
    <col min="11280" max="11522" width="6.875" style="31"/>
    <col min="11523" max="11523" width="7.75" style="31" customWidth="1"/>
    <col min="11524" max="11524" width="33.125" style="31" bestFit="1" customWidth="1"/>
    <col min="11525" max="11525" width="14.125" style="31" customWidth="1"/>
    <col min="11526" max="11526" width="12" style="31" bestFit="1" customWidth="1"/>
    <col min="11527" max="11527" width="12.75" style="31" customWidth="1"/>
    <col min="11528" max="11528" width="17.375" style="31" bestFit="1" customWidth="1"/>
    <col min="11529" max="11529" width="12.25" style="31" customWidth="1"/>
    <col min="11530" max="11530" width="20.125" style="31" bestFit="1" customWidth="1"/>
    <col min="11531" max="11531" width="20.125" style="31" customWidth="1"/>
    <col min="11532" max="11532" width="19.375" style="31" bestFit="1" customWidth="1"/>
    <col min="11533" max="11533" width="8.625" style="31" customWidth="1"/>
    <col min="11534" max="11534" width="51.25" style="31" customWidth="1"/>
    <col min="11535" max="11535" width="13" style="31" customWidth="1"/>
    <col min="11536" max="11778" width="6.875" style="31"/>
    <col min="11779" max="11779" width="7.75" style="31" customWidth="1"/>
    <col min="11780" max="11780" width="33.125" style="31" bestFit="1" customWidth="1"/>
    <col min="11781" max="11781" width="14.125" style="31" customWidth="1"/>
    <col min="11782" max="11782" width="12" style="31" bestFit="1" customWidth="1"/>
    <col min="11783" max="11783" width="12.75" style="31" customWidth="1"/>
    <col min="11784" max="11784" width="17.375" style="31" bestFit="1" customWidth="1"/>
    <col min="11785" max="11785" width="12.25" style="31" customWidth="1"/>
    <col min="11786" max="11786" width="20.125" style="31" bestFit="1" customWidth="1"/>
    <col min="11787" max="11787" width="20.125" style="31" customWidth="1"/>
    <col min="11788" max="11788" width="19.375" style="31" bestFit="1" customWidth="1"/>
    <col min="11789" max="11789" width="8.625" style="31" customWidth="1"/>
    <col min="11790" max="11790" width="51.25" style="31" customWidth="1"/>
    <col min="11791" max="11791" width="13" style="31" customWidth="1"/>
    <col min="11792" max="12034" width="6.875" style="31"/>
    <col min="12035" max="12035" width="7.75" style="31" customWidth="1"/>
    <col min="12036" max="12036" width="33.125" style="31" bestFit="1" customWidth="1"/>
    <col min="12037" max="12037" width="14.125" style="31" customWidth="1"/>
    <col min="12038" max="12038" width="12" style="31" bestFit="1" customWidth="1"/>
    <col min="12039" max="12039" width="12.75" style="31" customWidth="1"/>
    <col min="12040" max="12040" width="17.375" style="31" bestFit="1" customWidth="1"/>
    <col min="12041" max="12041" width="12.25" style="31" customWidth="1"/>
    <col min="12042" max="12042" width="20.125" style="31" bestFit="1" customWidth="1"/>
    <col min="12043" max="12043" width="20.125" style="31" customWidth="1"/>
    <col min="12044" max="12044" width="19.375" style="31" bestFit="1" customWidth="1"/>
    <col min="12045" max="12045" width="8.625" style="31" customWidth="1"/>
    <col min="12046" max="12046" width="51.25" style="31" customWidth="1"/>
    <col min="12047" max="12047" width="13" style="31" customWidth="1"/>
    <col min="12048" max="12290" width="6.875" style="31"/>
    <col min="12291" max="12291" width="7.75" style="31" customWidth="1"/>
    <col min="12292" max="12292" width="33.125" style="31" bestFit="1" customWidth="1"/>
    <col min="12293" max="12293" width="14.125" style="31" customWidth="1"/>
    <col min="12294" max="12294" width="12" style="31" bestFit="1" customWidth="1"/>
    <col min="12295" max="12295" width="12.75" style="31" customWidth="1"/>
    <col min="12296" max="12296" width="17.375" style="31" bestFit="1" customWidth="1"/>
    <col min="12297" max="12297" width="12.25" style="31" customWidth="1"/>
    <col min="12298" max="12298" width="20.125" style="31" bestFit="1" customWidth="1"/>
    <col min="12299" max="12299" width="20.125" style="31" customWidth="1"/>
    <col min="12300" max="12300" width="19.375" style="31" bestFit="1" customWidth="1"/>
    <col min="12301" max="12301" width="8.625" style="31" customWidth="1"/>
    <col min="12302" max="12302" width="51.25" style="31" customWidth="1"/>
    <col min="12303" max="12303" width="13" style="31" customWidth="1"/>
    <col min="12304" max="12546" width="6.875" style="31"/>
    <col min="12547" max="12547" width="7.75" style="31" customWidth="1"/>
    <col min="12548" max="12548" width="33.125" style="31" bestFit="1" customWidth="1"/>
    <col min="12549" max="12549" width="14.125" style="31" customWidth="1"/>
    <col min="12550" max="12550" width="12" style="31" bestFit="1" customWidth="1"/>
    <col min="12551" max="12551" width="12.75" style="31" customWidth="1"/>
    <col min="12552" max="12552" width="17.375" style="31" bestFit="1" customWidth="1"/>
    <col min="12553" max="12553" width="12.25" style="31" customWidth="1"/>
    <col min="12554" max="12554" width="20.125" style="31" bestFit="1" customWidth="1"/>
    <col min="12555" max="12555" width="20.125" style="31" customWidth="1"/>
    <col min="12556" max="12556" width="19.375" style="31" bestFit="1" customWidth="1"/>
    <col min="12557" max="12557" width="8.625" style="31" customWidth="1"/>
    <col min="12558" max="12558" width="51.25" style="31" customWidth="1"/>
    <col min="12559" max="12559" width="13" style="31" customWidth="1"/>
    <col min="12560" max="12802" width="6.875" style="31"/>
    <col min="12803" max="12803" width="7.75" style="31" customWidth="1"/>
    <col min="12804" max="12804" width="33.125" style="31" bestFit="1" customWidth="1"/>
    <col min="12805" max="12805" width="14.125" style="31" customWidth="1"/>
    <col min="12806" max="12806" width="12" style="31" bestFit="1" customWidth="1"/>
    <col min="12807" max="12807" width="12.75" style="31" customWidth="1"/>
    <col min="12808" max="12808" width="17.375" style="31" bestFit="1" customWidth="1"/>
    <col min="12809" max="12809" width="12.25" style="31" customWidth="1"/>
    <col min="12810" max="12810" width="20.125" style="31" bestFit="1" customWidth="1"/>
    <col min="12811" max="12811" width="20.125" style="31" customWidth="1"/>
    <col min="12812" max="12812" width="19.375" style="31" bestFit="1" customWidth="1"/>
    <col min="12813" max="12813" width="8.625" style="31" customWidth="1"/>
    <col min="12814" max="12814" width="51.25" style="31" customWidth="1"/>
    <col min="12815" max="12815" width="13" style="31" customWidth="1"/>
    <col min="12816" max="13058" width="6.875" style="31"/>
    <col min="13059" max="13059" width="7.75" style="31" customWidth="1"/>
    <col min="13060" max="13060" width="33.125" style="31" bestFit="1" customWidth="1"/>
    <col min="13061" max="13061" width="14.125" style="31" customWidth="1"/>
    <col min="13062" max="13062" width="12" style="31" bestFit="1" customWidth="1"/>
    <col min="13063" max="13063" width="12.75" style="31" customWidth="1"/>
    <col min="13064" max="13064" width="17.375" style="31" bestFit="1" customWidth="1"/>
    <col min="13065" max="13065" width="12.25" style="31" customWidth="1"/>
    <col min="13066" max="13066" width="20.125" style="31" bestFit="1" customWidth="1"/>
    <col min="13067" max="13067" width="20.125" style="31" customWidth="1"/>
    <col min="13068" max="13068" width="19.375" style="31" bestFit="1" customWidth="1"/>
    <col min="13069" max="13069" width="8.625" style="31" customWidth="1"/>
    <col min="13070" max="13070" width="51.25" style="31" customWidth="1"/>
    <col min="13071" max="13071" width="13" style="31" customWidth="1"/>
    <col min="13072" max="13314" width="6.875" style="31"/>
    <col min="13315" max="13315" width="7.75" style="31" customWidth="1"/>
    <col min="13316" max="13316" width="33.125" style="31" bestFit="1" customWidth="1"/>
    <col min="13317" max="13317" width="14.125" style="31" customWidth="1"/>
    <col min="13318" max="13318" width="12" style="31" bestFit="1" customWidth="1"/>
    <col min="13319" max="13319" width="12.75" style="31" customWidth="1"/>
    <col min="13320" max="13320" width="17.375" style="31" bestFit="1" customWidth="1"/>
    <col min="13321" max="13321" width="12.25" style="31" customWidth="1"/>
    <col min="13322" max="13322" width="20.125" style="31" bestFit="1" customWidth="1"/>
    <col min="13323" max="13323" width="20.125" style="31" customWidth="1"/>
    <col min="13324" max="13324" width="19.375" style="31" bestFit="1" customWidth="1"/>
    <col min="13325" max="13325" width="8.625" style="31" customWidth="1"/>
    <col min="13326" max="13326" width="51.25" style="31" customWidth="1"/>
    <col min="13327" max="13327" width="13" style="31" customWidth="1"/>
    <col min="13328" max="13570" width="6.875" style="31"/>
    <col min="13571" max="13571" width="7.75" style="31" customWidth="1"/>
    <col min="13572" max="13572" width="33.125" style="31" bestFit="1" customWidth="1"/>
    <col min="13573" max="13573" width="14.125" style="31" customWidth="1"/>
    <col min="13574" max="13574" width="12" style="31" bestFit="1" customWidth="1"/>
    <col min="13575" max="13575" width="12.75" style="31" customWidth="1"/>
    <col min="13576" max="13576" width="17.375" style="31" bestFit="1" customWidth="1"/>
    <col min="13577" max="13577" width="12.25" style="31" customWidth="1"/>
    <col min="13578" max="13578" width="20.125" style="31" bestFit="1" customWidth="1"/>
    <col min="13579" max="13579" width="20.125" style="31" customWidth="1"/>
    <col min="13580" max="13580" width="19.375" style="31" bestFit="1" customWidth="1"/>
    <col min="13581" max="13581" width="8.625" style="31" customWidth="1"/>
    <col min="13582" max="13582" width="51.25" style="31" customWidth="1"/>
    <col min="13583" max="13583" width="13" style="31" customWidth="1"/>
    <col min="13584" max="13826" width="6.875" style="31"/>
    <col min="13827" max="13827" width="7.75" style="31" customWidth="1"/>
    <col min="13828" max="13828" width="33.125" style="31" bestFit="1" customWidth="1"/>
    <col min="13829" max="13829" width="14.125" style="31" customWidth="1"/>
    <col min="13830" max="13830" width="12" style="31" bestFit="1" customWidth="1"/>
    <col min="13831" max="13831" width="12.75" style="31" customWidth="1"/>
    <col min="13832" max="13832" width="17.375" style="31" bestFit="1" customWidth="1"/>
    <col min="13833" max="13833" width="12.25" style="31" customWidth="1"/>
    <col min="13834" max="13834" width="20.125" style="31" bestFit="1" customWidth="1"/>
    <col min="13835" max="13835" width="20.125" style="31" customWidth="1"/>
    <col min="13836" max="13836" width="19.375" style="31" bestFit="1" customWidth="1"/>
    <col min="13837" max="13837" width="8.625" style="31" customWidth="1"/>
    <col min="13838" max="13838" width="51.25" style="31" customWidth="1"/>
    <col min="13839" max="13839" width="13" style="31" customWidth="1"/>
    <col min="13840" max="14082" width="6.875" style="31"/>
    <col min="14083" max="14083" width="7.75" style="31" customWidth="1"/>
    <col min="14084" max="14084" width="33.125" style="31" bestFit="1" customWidth="1"/>
    <col min="14085" max="14085" width="14.125" style="31" customWidth="1"/>
    <col min="14086" max="14086" width="12" style="31" bestFit="1" customWidth="1"/>
    <col min="14087" max="14087" width="12.75" style="31" customWidth="1"/>
    <col min="14088" max="14088" width="17.375" style="31" bestFit="1" customWidth="1"/>
    <col min="14089" max="14089" width="12.25" style="31" customWidth="1"/>
    <col min="14090" max="14090" width="20.125" style="31" bestFit="1" customWidth="1"/>
    <col min="14091" max="14091" width="20.125" style="31" customWidth="1"/>
    <col min="14092" max="14092" width="19.375" style="31" bestFit="1" customWidth="1"/>
    <col min="14093" max="14093" width="8.625" style="31" customWidth="1"/>
    <col min="14094" max="14094" width="51.25" style="31" customWidth="1"/>
    <col min="14095" max="14095" width="13" style="31" customWidth="1"/>
    <col min="14096" max="14338" width="6.875" style="31"/>
    <col min="14339" max="14339" width="7.75" style="31" customWidth="1"/>
    <col min="14340" max="14340" width="33.125" style="31" bestFit="1" customWidth="1"/>
    <col min="14341" max="14341" width="14.125" style="31" customWidth="1"/>
    <col min="14342" max="14342" width="12" style="31" bestFit="1" customWidth="1"/>
    <col min="14343" max="14343" width="12.75" style="31" customWidth="1"/>
    <col min="14344" max="14344" width="17.375" style="31" bestFit="1" customWidth="1"/>
    <col min="14345" max="14345" width="12.25" style="31" customWidth="1"/>
    <col min="14346" max="14346" width="20.125" style="31" bestFit="1" customWidth="1"/>
    <col min="14347" max="14347" width="20.125" style="31" customWidth="1"/>
    <col min="14348" max="14348" width="19.375" style="31" bestFit="1" customWidth="1"/>
    <col min="14349" max="14349" width="8.625" style="31" customWidth="1"/>
    <col min="14350" max="14350" width="51.25" style="31" customWidth="1"/>
    <col min="14351" max="14351" width="13" style="31" customWidth="1"/>
    <col min="14352" max="14594" width="6.875" style="31"/>
    <col min="14595" max="14595" width="7.75" style="31" customWidth="1"/>
    <col min="14596" max="14596" width="33.125" style="31" bestFit="1" customWidth="1"/>
    <col min="14597" max="14597" width="14.125" style="31" customWidth="1"/>
    <col min="14598" max="14598" width="12" style="31" bestFit="1" customWidth="1"/>
    <col min="14599" max="14599" width="12.75" style="31" customWidth="1"/>
    <col min="14600" max="14600" width="17.375" style="31" bestFit="1" customWidth="1"/>
    <col min="14601" max="14601" width="12.25" style="31" customWidth="1"/>
    <col min="14602" max="14602" width="20.125" style="31" bestFit="1" customWidth="1"/>
    <col min="14603" max="14603" width="20.125" style="31" customWidth="1"/>
    <col min="14604" max="14604" width="19.375" style="31" bestFit="1" customWidth="1"/>
    <col min="14605" max="14605" width="8.625" style="31" customWidth="1"/>
    <col min="14606" max="14606" width="51.25" style="31" customWidth="1"/>
    <col min="14607" max="14607" width="13" style="31" customWidth="1"/>
    <col min="14608" max="14850" width="6.875" style="31"/>
    <col min="14851" max="14851" width="7.75" style="31" customWidth="1"/>
    <col min="14852" max="14852" width="33.125" style="31" bestFit="1" customWidth="1"/>
    <col min="14853" max="14853" width="14.125" style="31" customWidth="1"/>
    <col min="14854" max="14854" width="12" style="31" bestFit="1" customWidth="1"/>
    <col min="14855" max="14855" width="12.75" style="31" customWidth="1"/>
    <col min="14856" max="14856" width="17.375" style="31" bestFit="1" customWidth="1"/>
    <col min="14857" max="14857" width="12.25" style="31" customWidth="1"/>
    <col min="14858" max="14858" width="20.125" style="31" bestFit="1" customWidth="1"/>
    <col min="14859" max="14859" width="20.125" style="31" customWidth="1"/>
    <col min="14860" max="14860" width="19.375" style="31" bestFit="1" customWidth="1"/>
    <col min="14861" max="14861" width="8.625" style="31" customWidth="1"/>
    <col min="14862" max="14862" width="51.25" style="31" customWidth="1"/>
    <col min="14863" max="14863" width="13" style="31" customWidth="1"/>
    <col min="14864" max="15106" width="6.875" style="31"/>
    <col min="15107" max="15107" width="7.75" style="31" customWidth="1"/>
    <col min="15108" max="15108" width="33.125" style="31" bestFit="1" customWidth="1"/>
    <col min="15109" max="15109" width="14.125" style="31" customWidth="1"/>
    <col min="15110" max="15110" width="12" style="31" bestFit="1" customWidth="1"/>
    <col min="15111" max="15111" width="12.75" style="31" customWidth="1"/>
    <col min="15112" max="15112" width="17.375" style="31" bestFit="1" customWidth="1"/>
    <col min="15113" max="15113" width="12.25" style="31" customWidth="1"/>
    <col min="15114" max="15114" width="20.125" style="31" bestFit="1" customWidth="1"/>
    <col min="15115" max="15115" width="20.125" style="31" customWidth="1"/>
    <col min="15116" max="15116" width="19.375" style="31" bestFit="1" customWidth="1"/>
    <col min="15117" max="15117" width="8.625" style="31" customWidth="1"/>
    <col min="15118" max="15118" width="51.25" style="31" customWidth="1"/>
    <col min="15119" max="15119" width="13" style="31" customWidth="1"/>
    <col min="15120" max="15362" width="6.875" style="31"/>
    <col min="15363" max="15363" width="7.75" style="31" customWidth="1"/>
    <col min="15364" max="15364" width="33.125" style="31" bestFit="1" customWidth="1"/>
    <col min="15365" max="15365" width="14.125" style="31" customWidth="1"/>
    <col min="15366" max="15366" width="12" style="31" bestFit="1" customWidth="1"/>
    <col min="15367" max="15367" width="12.75" style="31" customWidth="1"/>
    <col min="15368" max="15368" width="17.375" style="31" bestFit="1" customWidth="1"/>
    <col min="15369" max="15369" width="12.25" style="31" customWidth="1"/>
    <col min="15370" max="15370" width="20.125" style="31" bestFit="1" customWidth="1"/>
    <col min="15371" max="15371" width="20.125" style="31" customWidth="1"/>
    <col min="15372" max="15372" width="19.375" style="31" bestFit="1" customWidth="1"/>
    <col min="15373" max="15373" width="8.625" style="31" customWidth="1"/>
    <col min="15374" max="15374" width="51.25" style="31" customWidth="1"/>
    <col min="15375" max="15375" width="13" style="31" customWidth="1"/>
    <col min="15376" max="15618" width="6.875" style="31"/>
    <col min="15619" max="15619" width="7.75" style="31" customWidth="1"/>
    <col min="15620" max="15620" width="33.125" style="31" bestFit="1" customWidth="1"/>
    <col min="15621" max="15621" width="14.125" style="31" customWidth="1"/>
    <col min="15622" max="15622" width="12" style="31" bestFit="1" customWidth="1"/>
    <col min="15623" max="15623" width="12.75" style="31" customWidth="1"/>
    <col min="15624" max="15624" width="17.375" style="31" bestFit="1" customWidth="1"/>
    <col min="15625" max="15625" width="12.25" style="31" customWidth="1"/>
    <col min="15626" max="15626" width="20.125" style="31" bestFit="1" customWidth="1"/>
    <col min="15627" max="15627" width="20.125" style="31" customWidth="1"/>
    <col min="15628" max="15628" width="19.375" style="31" bestFit="1" customWidth="1"/>
    <col min="15629" max="15629" width="8.625" style="31" customWidth="1"/>
    <col min="15630" max="15630" width="51.25" style="31" customWidth="1"/>
    <col min="15631" max="15631" width="13" style="31" customWidth="1"/>
    <col min="15632" max="15874" width="6.875" style="31"/>
    <col min="15875" max="15875" width="7.75" style="31" customWidth="1"/>
    <col min="15876" max="15876" width="33.125" style="31" bestFit="1" customWidth="1"/>
    <col min="15877" max="15877" width="14.125" style="31" customWidth="1"/>
    <col min="15878" max="15878" width="12" style="31" bestFit="1" customWidth="1"/>
    <col min="15879" max="15879" width="12.75" style="31" customWidth="1"/>
    <col min="15880" max="15880" width="17.375" style="31" bestFit="1" customWidth="1"/>
    <col min="15881" max="15881" width="12.25" style="31" customWidth="1"/>
    <col min="15882" max="15882" width="20.125" style="31" bestFit="1" customWidth="1"/>
    <col min="15883" max="15883" width="20.125" style="31" customWidth="1"/>
    <col min="15884" max="15884" width="19.375" style="31" bestFit="1" customWidth="1"/>
    <col min="15885" max="15885" width="8.625" style="31" customWidth="1"/>
    <col min="15886" max="15886" width="51.25" style="31" customWidth="1"/>
    <col min="15887" max="15887" width="13" style="31" customWidth="1"/>
    <col min="15888" max="16130" width="6.875" style="31"/>
    <col min="16131" max="16131" width="7.75" style="31" customWidth="1"/>
    <col min="16132" max="16132" width="33.125" style="31" bestFit="1" customWidth="1"/>
    <col min="16133" max="16133" width="14.125" style="31" customWidth="1"/>
    <col min="16134" max="16134" width="12" style="31" bestFit="1" customWidth="1"/>
    <col min="16135" max="16135" width="12.75" style="31" customWidth="1"/>
    <col min="16136" max="16136" width="17.375" style="31" bestFit="1" customWidth="1"/>
    <col min="16137" max="16137" width="12.25" style="31" customWidth="1"/>
    <col min="16138" max="16138" width="20.125" style="31" bestFit="1" customWidth="1"/>
    <col min="16139" max="16139" width="20.125" style="31" customWidth="1"/>
    <col min="16140" max="16140" width="19.375" style="31" bestFit="1" customWidth="1"/>
    <col min="16141" max="16141" width="8.625" style="31" customWidth="1"/>
    <col min="16142" max="16142" width="51.25" style="31" customWidth="1"/>
    <col min="16143" max="16143" width="13" style="31" customWidth="1"/>
    <col min="16144" max="16384" width="6.875" style="31"/>
  </cols>
  <sheetData>
    <row r="1" spans="1:17" x14ac:dyDescent="0.2">
      <c r="A1" s="478" t="s">
        <v>49</v>
      </c>
      <c r="B1" s="478"/>
      <c r="C1" s="478"/>
      <c r="D1" s="478"/>
      <c r="E1" s="478"/>
      <c r="F1" s="478"/>
      <c r="G1" s="478"/>
      <c r="H1" s="478"/>
      <c r="I1" s="478"/>
      <c r="J1" s="478"/>
      <c r="K1" s="478"/>
      <c r="L1" s="478"/>
      <c r="M1" s="478"/>
      <c r="N1" s="478"/>
      <c r="O1" s="478"/>
    </row>
    <row r="2" spans="1:17" x14ac:dyDescent="0.2">
      <c r="A2" s="478" t="s">
        <v>251</v>
      </c>
      <c r="B2" s="478"/>
      <c r="C2" s="478"/>
      <c r="D2" s="478"/>
      <c r="E2" s="478"/>
      <c r="F2" s="478"/>
      <c r="G2" s="478"/>
      <c r="H2" s="478"/>
      <c r="I2" s="478"/>
      <c r="J2" s="478"/>
      <c r="K2" s="478"/>
      <c r="L2" s="478"/>
      <c r="M2" s="478"/>
      <c r="N2" s="478"/>
      <c r="O2" s="478"/>
    </row>
    <row r="3" spans="1:17" x14ac:dyDescent="0.2">
      <c r="A3" s="478" t="s">
        <v>567</v>
      </c>
      <c r="B3" s="478"/>
      <c r="C3" s="478"/>
      <c r="D3" s="478"/>
      <c r="E3" s="478"/>
      <c r="F3" s="478"/>
      <c r="G3" s="478"/>
      <c r="H3" s="478"/>
      <c r="I3" s="478"/>
      <c r="J3" s="478"/>
      <c r="K3" s="478"/>
      <c r="L3" s="478"/>
      <c r="M3" s="478"/>
      <c r="N3" s="478"/>
      <c r="O3" s="478"/>
    </row>
    <row r="4" spans="1:17" x14ac:dyDescent="0.2">
      <c r="A4" s="478" t="s">
        <v>84</v>
      </c>
      <c r="B4" s="478"/>
      <c r="C4" s="478"/>
      <c r="D4" s="478"/>
      <c r="E4" s="478"/>
      <c r="F4" s="478"/>
      <c r="G4" s="478"/>
      <c r="H4" s="478"/>
      <c r="I4" s="478"/>
      <c r="J4" s="478"/>
      <c r="K4" s="478"/>
      <c r="L4" s="478"/>
      <c r="M4" s="478"/>
      <c r="N4" s="478"/>
      <c r="O4" s="478"/>
    </row>
    <row r="5" spans="1:17" x14ac:dyDescent="0.2">
      <c r="A5" s="479" t="s">
        <v>0</v>
      </c>
      <c r="B5" s="479"/>
      <c r="C5" s="479"/>
      <c r="D5" s="479"/>
      <c r="E5" s="479"/>
      <c r="F5" s="479"/>
      <c r="G5" s="479"/>
      <c r="H5" s="479"/>
      <c r="I5" s="479"/>
      <c r="J5" s="479"/>
      <c r="K5" s="479"/>
      <c r="L5" s="479"/>
      <c r="M5" s="479"/>
      <c r="N5" s="479"/>
      <c r="O5" s="479"/>
    </row>
    <row r="6" spans="1:17" s="32" customFormat="1" x14ac:dyDescent="0.2">
      <c r="A6" s="473" t="s">
        <v>1</v>
      </c>
      <c r="B6" s="473" t="s">
        <v>2</v>
      </c>
      <c r="C6" s="476" t="s">
        <v>7</v>
      </c>
      <c r="D6" s="63" t="s">
        <v>53</v>
      </c>
      <c r="E6" s="63" t="s">
        <v>51</v>
      </c>
      <c r="F6" s="63" t="s">
        <v>30</v>
      </c>
      <c r="G6" s="480" t="s">
        <v>5</v>
      </c>
      <c r="H6" s="482" t="s">
        <v>69</v>
      </c>
      <c r="I6" s="483"/>
      <c r="J6" s="483"/>
      <c r="K6" s="484"/>
      <c r="L6" s="616" t="s">
        <v>6</v>
      </c>
      <c r="M6" s="616" t="s">
        <v>7</v>
      </c>
      <c r="N6" s="485" t="s">
        <v>8</v>
      </c>
      <c r="O6" s="488" t="s">
        <v>47</v>
      </c>
    </row>
    <row r="7" spans="1:17" s="32" customFormat="1" x14ac:dyDescent="0.2">
      <c r="A7" s="474"/>
      <c r="B7" s="474"/>
      <c r="C7" s="477"/>
      <c r="D7" s="64" t="s">
        <v>52</v>
      </c>
      <c r="E7" s="64" t="s">
        <v>50</v>
      </c>
      <c r="F7" s="64" t="s">
        <v>11</v>
      </c>
      <c r="G7" s="481"/>
      <c r="H7" s="65" t="s">
        <v>31</v>
      </c>
      <c r="I7" s="66" t="s">
        <v>33</v>
      </c>
      <c r="J7" s="66" t="s">
        <v>35</v>
      </c>
      <c r="K7" s="602" t="s">
        <v>17</v>
      </c>
      <c r="L7" s="602" t="s">
        <v>25</v>
      </c>
      <c r="M7" s="602" t="s">
        <v>63</v>
      </c>
      <c r="N7" s="486"/>
      <c r="O7" s="489"/>
    </row>
    <row r="8" spans="1:17" s="32" customFormat="1" x14ac:dyDescent="0.2">
      <c r="A8" s="474"/>
      <c r="B8" s="474"/>
      <c r="C8" s="477"/>
      <c r="D8" s="64" t="s">
        <v>50</v>
      </c>
      <c r="E8" s="64"/>
      <c r="F8" s="64"/>
      <c r="G8" s="481"/>
      <c r="H8" s="65" t="s">
        <v>32</v>
      </c>
      <c r="I8" s="66" t="s">
        <v>34</v>
      </c>
      <c r="J8" s="66" t="s">
        <v>42</v>
      </c>
      <c r="K8" s="602" t="s">
        <v>55</v>
      </c>
      <c r="L8" s="602" t="s">
        <v>253</v>
      </c>
      <c r="M8" s="602" t="s">
        <v>48</v>
      </c>
      <c r="N8" s="486"/>
      <c r="O8" s="489"/>
    </row>
    <row r="9" spans="1:17" s="32" customFormat="1" x14ac:dyDescent="0.2">
      <c r="A9" s="475"/>
      <c r="B9" s="475"/>
      <c r="C9" s="67" t="s">
        <v>12</v>
      </c>
      <c r="D9" s="67" t="s">
        <v>13</v>
      </c>
      <c r="E9" s="67" t="s">
        <v>37</v>
      </c>
      <c r="F9" s="67" t="s">
        <v>58</v>
      </c>
      <c r="G9" s="67" t="s">
        <v>16</v>
      </c>
      <c r="H9" s="68" t="s">
        <v>27</v>
      </c>
      <c r="I9" s="68" t="s">
        <v>28</v>
      </c>
      <c r="J9" s="68" t="s">
        <v>54</v>
      </c>
      <c r="K9" s="603" t="s">
        <v>43</v>
      </c>
      <c r="L9" s="603" t="s">
        <v>56</v>
      </c>
      <c r="M9" s="604" t="s">
        <v>57</v>
      </c>
      <c r="N9" s="487"/>
      <c r="O9" s="490"/>
    </row>
    <row r="10" spans="1:17" x14ac:dyDescent="0.2">
      <c r="A10" s="122"/>
      <c r="B10" s="123" t="s">
        <v>59</v>
      </c>
      <c r="C10" s="124"/>
      <c r="D10" s="124"/>
      <c r="E10" s="124"/>
      <c r="F10" s="124"/>
      <c r="G10" s="124"/>
      <c r="H10" s="124"/>
      <c r="I10" s="124"/>
      <c r="J10" s="124"/>
      <c r="K10" s="605"/>
      <c r="L10" s="605"/>
      <c r="M10" s="605"/>
      <c r="N10" s="125"/>
      <c r="O10" s="126"/>
    </row>
    <row r="11" spans="1:17" x14ac:dyDescent="0.2">
      <c r="A11" s="127"/>
      <c r="B11" s="128" t="s">
        <v>77</v>
      </c>
      <c r="C11" s="129"/>
      <c r="D11" s="129"/>
      <c r="E11" s="129"/>
      <c r="F11" s="129"/>
      <c r="G11" s="129"/>
      <c r="H11" s="129"/>
      <c r="I11" s="129"/>
      <c r="J11" s="129"/>
      <c r="K11" s="606"/>
      <c r="L11" s="606"/>
      <c r="M11" s="606"/>
      <c r="N11" s="130"/>
      <c r="O11" s="131"/>
    </row>
    <row r="12" spans="1:17" x14ac:dyDescent="0.2">
      <c r="A12" s="127"/>
      <c r="B12" s="132" t="s">
        <v>85</v>
      </c>
      <c r="C12" s="73"/>
      <c r="D12" s="69"/>
      <c r="E12" s="74"/>
      <c r="F12" s="69"/>
      <c r="G12" s="69"/>
      <c r="H12" s="69"/>
      <c r="I12" s="69"/>
      <c r="J12" s="69"/>
      <c r="K12" s="607"/>
      <c r="L12" s="607"/>
      <c r="M12" s="607"/>
      <c r="N12" s="133"/>
      <c r="O12" s="131"/>
      <c r="Q12" s="31" t="s">
        <v>61</v>
      </c>
    </row>
    <row r="13" spans="1:17" x14ac:dyDescent="0.2">
      <c r="A13" s="127">
        <v>1</v>
      </c>
      <c r="B13" s="134" t="s">
        <v>86</v>
      </c>
      <c r="C13" s="74">
        <v>98083.37</v>
      </c>
      <c r="D13" s="135">
        <v>44497</v>
      </c>
      <c r="E13" s="74">
        <v>98083.37</v>
      </c>
      <c r="F13" s="69">
        <f t="shared" ref="F13:F76" si="0">C13-E13</f>
        <v>0</v>
      </c>
      <c r="G13" s="74">
        <v>98083.37</v>
      </c>
      <c r="H13" s="74">
        <v>0</v>
      </c>
      <c r="I13" s="231">
        <v>0</v>
      </c>
      <c r="J13" s="231">
        <v>0</v>
      </c>
      <c r="K13" s="608">
        <f>H13+I13+J13</f>
        <v>0</v>
      </c>
      <c r="L13" s="608">
        <f>G13+K13</f>
        <v>98083.37</v>
      </c>
      <c r="M13" s="608">
        <f>E13-L13</f>
        <v>0</v>
      </c>
      <c r="N13" s="259">
        <v>44845</v>
      </c>
      <c r="O13" s="131" t="s">
        <v>206</v>
      </c>
      <c r="Q13" s="31" t="s">
        <v>62</v>
      </c>
    </row>
    <row r="14" spans="1:17" x14ac:dyDescent="0.2">
      <c r="A14" s="127">
        <v>2</v>
      </c>
      <c r="B14" s="136" t="s">
        <v>87</v>
      </c>
      <c r="C14" s="69">
        <v>103000</v>
      </c>
      <c r="D14" s="135">
        <v>44497</v>
      </c>
      <c r="E14" s="74">
        <v>103000</v>
      </c>
      <c r="F14" s="69">
        <f t="shared" si="0"/>
        <v>0</v>
      </c>
      <c r="G14" s="74">
        <v>103000</v>
      </c>
      <c r="H14" s="74">
        <v>0</v>
      </c>
      <c r="I14" s="231">
        <v>0</v>
      </c>
      <c r="J14" s="231">
        <v>0</v>
      </c>
      <c r="K14" s="608">
        <f t="shared" ref="K14:K72" si="1">H14+I14+J14</f>
        <v>0</v>
      </c>
      <c r="L14" s="608">
        <f t="shared" ref="L14:L72" si="2">G14+K14</f>
        <v>103000</v>
      </c>
      <c r="M14" s="608">
        <f t="shared" ref="M14:M72" si="3">E14-L14</f>
        <v>0</v>
      </c>
      <c r="N14" s="259">
        <v>44845</v>
      </c>
      <c r="O14" s="131" t="s">
        <v>206</v>
      </c>
    </row>
    <row r="15" spans="1:17" x14ac:dyDescent="0.2">
      <c r="A15" s="127">
        <v>3</v>
      </c>
      <c r="B15" s="134" t="s">
        <v>125</v>
      </c>
      <c r="C15" s="69">
        <v>15000</v>
      </c>
      <c r="D15" s="135">
        <v>44742</v>
      </c>
      <c r="E15" s="74">
        <v>15000</v>
      </c>
      <c r="F15" s="69">
        <f t="shared" si="0"/>
        <v>0</v>
      </c>
      <c r="G15" s="74">
        <v>15000</v>
      </c>
      <c r="H15" s="74">
        <v>0</v>
      </c>
      <c r="I15" s="231">
        <v>0</v>
      </c>
      <c r="J15" s="231">
        <v>0</v>
      </c>
      <c r="K15" s="608">
        <f t="shared" si="1"/>
        <v>0</v>
      </c>
      <c r="L15" s="608">
        <f t="shared" si="2"/>
        <v>15000</v>
      </c>
      <c r="M15" s="608">
        <f t="shared" si="3"/>
        <v>0</v>
      </c>
      <c r="N15" s="259">
        <v>44841</v>
      </c>
      <c r="O15" s="131" t="s">
        <v>206</v>
      </c>
    </row>
    <row r="16" spans="1:17" x14ac:dyDescent="0.2">
      <c r="A16" s="127"/>
      <c r="B16" s="132" t="s">
        <v>88</v>
      </c>
      <c r="C16" s="69"/>
      <c r="D16" s="135"/>
      <c r="E16" s="74"/>
      <c r="F16" s="69"/>
      <c r="G16" s="74"/>
      <c r="H16" s="74"/>
      <c r="I16" s="231"/>
      <c r="J16" s="231"/>
      <c r="K16" s="608"/>
      <c r="L16" s="608"/>
      <c r="M16" s="608"/>
      <c r="N16" s="260"/>
      <c r="O16" s="131"/>
    </row>
    <row r="17" spans="1:15" x14ac:dyDescent="0.2">
      <c r="A17" s="127">
        <v>4</v>
      </c>
      <c r="B17" s="134" t="s">
        <v>125</v>
      </c>
      <c r="C17" s="69">
        <v>16240</v>
      </c>
      <c r="D17" s="135">
        <v>44480</v>
      </c>
      <c r="E17" s="74">
        <v>16240</v>
      </c>
      <c r="F17" s="69">
        <f t="shared" si="0"/>
        <v>0</v>
      </c>
      <c r="G17" s="74">
        <v>16240</v>
      </c>
      <c r="H17" s="74">
        <v>0</v>
      </c>
      <c r="I17" s="231">
        <v>0</v>
      </c>
      <c r="J17" s="231">
        <v>0</v>
      </c>
      <c r="K17" s="608">
        <f t="shared" si="1"/>
        <v>0</v>
      </c>
      <c r="L17" s="608">
        <f t="shared" si="2"/>
        <v>16240</v>
      </c>
      <c r="M17" s="608">
        <f t="shared" si="3"/>
        <v>0</v>
      </c>
      <c r="N17" s="259">
        <v>44841</v>
      </c>
      <c r="O17" s="131" t="s">
        <v>206</v>
      </c>
    </row>
    <row r="18" spans="1:15" x14ac:dyDescent="0.2">
      <c r="A18" s="127">
        <v>5</v>
      </c>
      <c r="B18" s="134" t="s">
        <v>125</v>
      </c>
      <c r="C18" s="69">
        <v>10900</v>
      </c>
      <c r="D18" s="135">
        <v>44480</v>
      </c>
      <c r="E18" s="74">
        <v>10900</v>
      </c>
      <c r="F18" s="69">
        <f t="shared" si="0"/>
        <v>0</v>
      </c>
      <c r="G18" s="74">
        <v>10900</v>
      </c>
      <c r="H18" s="74">
        <v>0</v>
      </c>
      <c r="I18" s="231">
        <v>0</v>
      </c>
      <c r="J18" s="231">
        <v>0</v>
      </c>
      <c r="K18" s="608">
        <f t="shared" si="1"/>
        <v>0</v>
      </c>
      <c r="L18" s="608">
        <f t="shared" si="2"/>
        <v>10900</v>
      </c>
      <c r="M18" s="608">
        <f t="shared" si="3"/>
        <v>0</v>
      </c>
      <c r="N18" s="259">
        <v>44841</v>
      </c>
      <c r="O18" s="131" t="s">
        <v>206</v>
      </c>
    </row>
    <row r="19" spans="1:15" x14ac:dyDescent="0.2">
      <c r="A19" s="127"/>
      <c r="B19" s="132" t="s">
        <v>89</v>
      </c>
      <c r="C19" s="69"/>
      <c r="D19" s="135"/>
      <c r="E19" s="74"/>
      <c r="F19" s="69"/>
      <c r="G19" s="74"/>
      <c r="H19" s="74"/>
      <c r="I19" s="231"/>
      <c r="J19" s="231"/>
      <c r="K19" s="608"/>
      <c r="L19" s="608"/>
      <c r="M19" s="608"/>
      <c r="N19" s="260"/>
      <c r="O19" s="131"/>
    </row>
    <row r="20" spans="1:15" x14ac:dyDescent="0.2">
      <c r="A20" s="127">
        <v>6</v>
      </c>
      <c r="B20" s="134" t="s">
        <v>125</v>
      </c>
      <c r="C20" s="69">
        <v>10900</v>
      </c>
      <c r="D20" s="135">
        <v>44480</v>
      </c>
      <c r="E20" s="74">
        <v>10900</v>
      </c>
      <c r="F20" s="69">
        <f t="shared" si="0"/>
        <v>0</v>
      </c>
      <c r="G20" s="74">
        <v>10900</v>
      </c>
      <c r="H20" s="74">
        <v>0</v>
      </c>
      <c r="I20" s="231">
        <v>0</v>
      </c>
      <c r="J20" s="231">
        <v>0</v>
      </c>
      <c r="K20" s="608">
        <f t="shared" si="1"/>
        <v>0</v>
      </c>
      <c r="L20" s="608">
        <f t="shared" si="2"/>
        <v>10900</v>
      </c>
      <c r="M20" s="608">
        <f t="shared" si="3"/>
        <v>0</v>
      </c>
      <c r="N20" s="259">
        <v>44844</v>
      </c>
      <c r="O20" s="131" t="s">
        <v>206</v>
      </c>
    </row>
    <row r="21" spans="1:15" x14ac:dyDescent="0.2">
      <c r="A21" s="127"/>
      <c r="B21" s="132" t="s">
        <v>90</v>
      </c>
      <c r="C21" s="69"/>
      <c r="D21" s="135"/>
      <c r="E21" s="74"/>
      <c r="F21" s="69"/>
      <c r="G21" s="74"/>
      <c r="H21" s="74"/>
      <c r="I21" s="231"/>
      <c r="J21" s="231"/>
      <c r="K21" s="608"/>
      <c r="L21" s="608"/>
      <c r="M21" s="608"/>
      <c r="N21" s="260"/>
      <c r="O21" s="131"/>
    </row>
    <row r="22" spans="1:15" x14ac:dyDescent="0.2">
      <c r="A22" s="127">
        <v>7</v>
      </c>
      <c r="B22" s="134" t="s">
        <v>126</v>
      </c>
      <c r="C22" s="69">
        <v>11960</v>
      </c>
      <c r="D22" s="135">
        <v>44511</v>
      </c>
      <c r="E22" s="74">
        <v>11960</v>
      </c>
      <c r="F22" s="69">
        <f t="shared" si="0"/>
        <v>0</v>
      </c>
      <c r="G22" s="74">
        <v>11960</v>
      </c>
      <c r="H22" s="74">
        <v>0</v>
      </c>
      <c r="I22" s="231">
        <v>0</v>
      </c>
      <c r="J22" s="231">
        <v>0</v>
      </c>
      <c r="K22" s="608">
        <f t="shared" si="1"/>
        <v>0</v>
      </c>
      <c r="L22" s="608">
        <f t="shared" si="2"/>
        <v>11960</v>
      </c>
      <c r="M22" s="608">
        <f t="shared" si="3"/>
        <v>0</v>
      </c>
      <c r="N22" s="259">
        <v>44841</v>
      </c>
      <c r="O22" s="131" t="s">
        <v>206</v>
      </c>
    </row>
    <row r="23" spans="1:15" x14ac:dyDescent="0.2">
      <c r="A23" s="127"/>
      <c r="B23" s="132" t="s">
        <v>91</v>
      </c>
      <c r="C23" s="69"/>
      <c r="D23" s="135"/>
      <c r="E23" s="74"/>
      <c r="F23" s="69"/>
      <c r="G23" s="74"/>
      <c r="H23" s="74"/>
      <c r="I23" s="231"/>
      <c r="J23" s="231"/>
      <c r="K23" s="608"/>
      <c r="L23" s="608"/>
      <c r="M23" s="608"/>
      <c r="N23" s="260"/>
      <c r="O23" s="131"/>
    </row>
    <row r="24" spans="1:15" ht="46.5" x14ac:dyDescent="0.2">
      <c r="A24" s="127">
        <v>8</v>
      </c>
      <c r="B24" s="134" t="s">
        <v>92</v>
      </c>
      <c r="C24" s="69">
        <v>60800</v>
      </c>
      <c r="D24" s="135">
        <v>44501</v>
      </c>
      <c r="E24" s="74">
        <v>60800</v>
      </c>
      <c r="F24" s="69">
        <f t="shared" si="0"/>
        <v>0</v>
      </c>
      <c r="G24" s="74">
        <v>60800</v>
      </c>
      <c r="H24" s="74">
        <v>0</v>
      </c>
      <c r="I24" s="231">
        <v>0</v>
      </c>
      <c r="J24" s="231">
        <v>0</v>
      </c>
      <c r="K24" s="608">
        <f t="shared" si="1"/>
        <v>0</v>
      </c>
      <c r="L24" s="608">
        <f t="shared" si="2"/>
        <v>60800</v>
      </c>
      <c r="M24" s="608">
        <f t="shared" si="3"/>
        <v>0</v>
      </c>
      <c r="N24" s="259">
        <v>44889</v>
      </c>
      <c r="O24" s="131" t="s">
        <v>206</v>
      </c>
    </row>
    <row r="25" spans="1:15" x14ac:dyDescent="0.2">
      <c r="A25" s="127"/>
      <c r="B25" s="132" t="s">
        <v>123</v>
      </c>
      <c r="C25" s="69"/>
      <c r="D25" s="135"/>
      <c r="E25" s="74"/>
      <c r="F25" s="69"/>
      <c r="G25" s="74"/>
      <c r="H25" s="74"/>
      <c r="I25" s="231"/>
      <c r="J25" s="231"/>
      <c r="K25" s="608"/>
      <c r="L25" s="608"/>
      <c r="M25" s="608"/>
      <c r="N25" s="260"/>
      <c r="O25" s="131"/>
    </row>
    <row r="26" spans="1:15" x14ac:dyDescent="0.2">
      <c r="A26" s="127">
        <v>9</v>
      </c>
      <c r="B26" s="134" t="s">
        <v>108</v>
      </c>
      <c r="C26" s="69">
        <v>948361.7</v>
      </c>
      <c r="D26" s="135">
        <v>44700</v>
      </c>
      <c r="E26" s="74">
        <v>948361.7</v>
      </c>
      <c r="F26" s="69">
        <f>C26-E26</f>
        <v>0</v>
      </c>
      <c r="G26" s="74">
        <v>948361.7</v>
      </c>
      <c r="H26" s="74">
        <v>0</v>
      </c>
      <c r="I26" s="231">
        <v>0</v>
      </c>
      <c r="J26" s="231">
        <v>0</v>
      </c>
      <c r="K26" s="608">
        <f>H26+I26+J26</f>
        <v>0</v>
      </c>
      <c r="L26" s="608">
        <f>G26+K26</f>
        <v>948361.7</v>
      </c>
      <c r="M26" s="608">
        <f>E26-L26</f>
        <v>0</v>
      </c>
      <c r="N26" s="259">
        <v>44895</v>
      </c>
      <c r="O26" s="131" t="s">
        <v>206</v>
      </c>
    </row>
    <row r="27" spans="1:15" x14ac:dyDescent="0.2">
      <c r="A27" s="127"/>
      <c r="B27" s="137" t="s">
        <v>93</v>
      </c>
      <c r="C27" s="69"/>
      <c r="D27" s="135"/>
      <c r="E27" s="74"/>
      <c r="F27" s="69"/>
      <c r="G27" s="74"/>
      <c r="H27" s="74"/>
      <c r="I27" s="231"/>
      <c r="J27" s="231"/>
      <c r="K27" s="608"/>
      <c r="L27" s="608"/>
      <c r="M27" s="608"/>
      <c r="N27" s="260"/>
      <c r="O27" s="131"/>
    </row>
    <row r="28" spans="1:15" ht="69.75" x14ac:dyDescent="0.2">
      <c r="A28" s="127">
        <v>10</v>
      </c>
      <c r="B28" s="134" t="s">
        <v>190</v>
      </c>
      <c r="C28" s="69">
        <v>16240</v>
      </c>
      <c r="D28" s="135">
        <v>44488</v>
      </c>
      <c r="E28" s="74">
        <v>16240</v>
      </c>
      <c r="F28" s="69">
        <f t="shared" si="0"/>
        <v>0</v>
      </c>
      <c r="G28" s="74">
        <v>16240</v>
      </c>
      <c r="H28" s="74">
        <v>0</v>
      </c>
      <c r="I28" s="231">
        <v>0</v>
      </c>
      <c r="J28" s="231">
        <v>0</v>
      </c>
      <c r="K28" s="608">
        <f t="shared" si="1"/>
        <v>0</v>
      </c>
      <c r="L28" s="608">
        <f t="shared" si="2"/>
        <v>16240</v>
      </c>
      <c r="M28" s="608">
        <f t="shared" si="3"/>
        <v>0</v>
      </c>
      <c r="N28" s="259">
        <v>44844</v>
      </c>
      <c r="O28" s="131" t="s">
        <v>206</v>
      </c>
    </row>
    <row r="29" spans="1:15" ht="69.75" x14ac:dyDescent="0.2">
      <c r="A29" s="77">
        <v>11</v>
      </c>
      <c r="B29" s="78" t="s">
        <v>190</v>
      </c>
      <c r="C29" s="79">
        <v>16240</v>
      </c>
      <c r="D29" s="150">
        <v>44480</v>
      </c>
      <c r="E29" s="199">
        <v>16240</v>
      </c>
      <c r="F29" s="79">
        <f t="shared" si="0"/>
        <v>0</v>
      </c>
      <c r="G29" s="199">
        <v>16240</v>
      </c>
      <c r="H29" s="199">
        <v>0</v>
      </c>
      <c r="I29" s="232">
        <v>0</v>
      </c>
      <c r="J29" s="232">
        <v>0</v>
      </c>
      <c r="K29" s="609">
        <f t="shared" si="1"/>
        <v>0</v>
      </c>
      <c r="L29" s="609">
        <f t="shared" si="2"/>
        <v>16240</v>
      </c>
      <c r="M29" s="609">
        <f t="shared" si="3"/>
        <v>0</v>
      </c>
      <c r="N29" s="261">
        <v>44844</v>
      </c>
      <c r="O29" s="80" t="s">
        <v>206</v>
      </c>
    </row>
    <row r="30" spans="1:15" x14ac:dyDescent="0.2">
      <c r="A30" s="144"/>
      <c r="B30" s="145" t="s">
        <v>94</v>
      </c>
      <c r="C30" s="146"/>
      <c r="D30" s="147"/>
      <c r="E30" s="200"/>
      <c r="F30" s="146"/>
      <c r="G30" s="200"/>
      <c r="H30" s="200"/>
      <c r="I30" s="233"/>
      <c r="J30" s="233"/>
      <c r="K30" s="610"/>
      <c r="L30" s="610"/>
      <c r="M30" s="610"/>
      <c r="N30" s="262"/>
      <c r="O30" s="149"/>
    </row>
    <row r="31" spans="1:15" ht="69.75" x14ac:dyDescent="0.2">
      <c r="A31" s="127">
        <v>12</v>
      </c>
      <c r="B31" s="134" t="s">
        <v>127</v>
      </c>
      <c r="C31" s="69">
        <v>15000</v>
      </c>
      <c r="D31" s="135">
        <v>44558</v>
      </c>
      <c r="E31" s="74">
        <v>15000</v>
      </c>
      <c r="F31" s="69">
        <f t="shared" si="0"/>
        <v>0</v>
      </c>
      <c r="G31" s="74">
        <v>15000</v>
      </c>
      <c r="H31" s="74">
        <v>0</v>
      </c>
      <c r="I31" s="231">
        <v>0</v>
      </c>
      <c r="J31" s="231">
        <v>0</v>
      </c>
      <c r="K31" s="608">
        <f t="shared" si="1"/>
        <v>0</v>
      </c>
      <c r="L31" s="608">
        <f t="shared" si="2"/>
        <v>15000</v>
      </c>
      <c r="M31" s="608">
        <f t="shared" si="3"/>
        <v>0</v>
      </c>
      <c r="N31" s="259">
        <v>44840</v>
      </c>
      <c r="O31" s="131" t="s">
        <v>206</v>
      </c>
    </row>
    <row r="32" spans="1:15" ht="69.75" x14ac:dyDescent="0.2">
      <c r="A32" s="127">
        <v>13</v>
      </c>
      <c r="B32" s="134" t="s">
        <v>128</v>
      </c>
      <c r="C32" s="69">
        <v>15000</v>
      </c>
      <c r="D32" s="135">
        <v>44558</v>
      </c>
      <c r="E32" s="74">
        <v>15000</v>
      </c>
      <c r="F32" s="69">
        <f t="shared" si="0"/>
        <v>0</v>
      </c>
      <c r="G32" s="74">
        <v>15000</v>
      </c>
      <c r="H32" s="74">
        <v>0</v>
      </c>
      <c r="I32" s="231">
        <v>0</v>
      </c>
      <c r="J32" s="231">
        <v>0</v>
      </c>
      <c r="K32" s="608">
        <f t="shared" si="1"/>
        <v>0</v>
      </c>
      <c r="L32" s="608">
        <f t="shared" si="2"/>
        <v>15000</v>
      </c>
      <c r="M32" s="608">
        <f t="shared" si="3"/>
        <v>0</v>
      </c>
      <c r="N32" s="259">
        <v>44840</v>
      </c>
      <c r="O32" s="131" t="s">
        <v>206</v>
      </c>
    </row>
    <row r="33" spans="1:15" ht="69.75" x14ac:dyDescent="0.2">
      <c r="A33" s="127">
        <v>14</v>
      </c>
      <c r="B33" s="134" t="s">
        <v>95</v>
      </c>
      <c r="C33" s="69">
        <v>16240</v>
      </c>
      <c r="D33" s="135">
        <v>44480</v>
      </c>
      <c r="E33" s="74">
        <v>16240</v>
      </c>
      <c r="F33" s="69">
        <f t="shared" si="0"/>
        <v>0</v>
      </c>
      <c r="G33" s="74">
        <v>16240</v>
      </c>
      <c r="H33" s="74">
        <v>0</v>
      </c>
      <c r="I33" s="231">
        <v>0</v>
      </c>
      <c r="J33" s="231">
        <v>0</v>
      </c>
      <c r="K33" s="608">
        <f t="shared" si="1"/>
        <v>0</v>
      </c>
      <c r="L33" s="608">
        <f t="shared" si="2"/>
        <v>16240</v>
      </c>
      <c r="M33" s="608">
        <f t="shared" si="3"/>
        <v>0</v>
      </c>
      <c r="N33" s="259">
        <v>44840</v>
      </c>
      <c r="O33" s="131" t="s">
        <v>206</v>
      </c>
    </row>
    <row r="34" spans="1:15" ht="69.75" x14ac:dyDescent="0.2">
      <c r="A34" s="127">
        <v>15</v>
      </c>
      <c r="B34" s="134" t="s">
        <v>95</v>
      </c>
      <c r="C34" s="69">
        <v>11960</v>
      </c>
      <c r="D34" s="135">
        <v>44480</v>
      </c>
      <c r="E34" s="74">
        <v>11960</v>
      </c>
      <c r="F34" s="69">
        <f t="shared" si="0"/>
        <v>0</v>
      </c>
      <c r="G34" s="74">
        <v>11960</v>
      </c>
      <c r="H34" s="74">
        <v>0</v>
      </c>
      <c r="I34" s="231">
        <v>0</v>
      </c>
      <c r="J34" s="231">
        <v>0</v>
      </c>
      <c r="K34" s="608">
        <f t="shared" si="1"/>
        <v>0</v>
      </c>
      <c r="L34" s="608">
        <f t="shared" si="2"/>
        <v>11960</v>
      </c>
      <c r="M34" s="608">
        <f t="shared" si="3"/>
        <v>0</v>
      </c>
      <c r="N34" s="259">
        <v>44840</v>
      </c>
      <c r="O34" s="131" t="s">
        <v>206</v>
      </c>
    </row>
    <row r="35" spans="1:15" x14ac:dyDescent="0.2">
      <c r="A35" s="127"/>
      <c r="B35" s="137" t="s">
        <v>96</v>
      </c>
      <c r="C35" s="69"/>
      <c r="D35" s="135"/>
      <c r="E35" s="74"/>
      <c r="F35" s="69"/>
      <c r="G35" s="74"/>
      <c r="H35" s="74"/>
      <c r="I35" s="231"/>
      <c r="J35" s="231"/>
      <c r="K35" s="608"/>
      <c r="L35" s="608"/>
      <c r="M35" s="608"/>
      <c r="N35" s="260"/>
      <c r="O35" s="131"/>
    </row>
    <row r="36" spans="1:15" x14ac:dyDescent="0.2">
      <c r="A36" s="127">
        <v>16</v>
      </c>
      <c r="B36" s="134" t="s">
        <v>97</v>
      </c>
      <c r="C36" s="69">
        <v>31000</v>
      </c>
      <c r="D36" s="135">
        <v>44494</v>
      </c>
      <c r="E36" s="74">
        <v>31000</v>
      </c>
      <c r="F36" s="69">
        <f t="shared" si="0"/>
        <v>0</v>
      </c>
      <c r="G36" s="74">
        <v>31000</v>
      </c>
      <c r="H36" s="74">
        <v>0</v>
      </c>
      <c r="I36" s="231">
        <v>0</v>
      </c>
      <c r="J36" s="231">
        <v>0</v>
      </c>
      <c r="K36" s="608">
        <f t="shared" si="1"/>
        <v>0</v>
      </c>
      <c r="L36" s="608">
        <f t="shared" si="2"/>
        <v>31000</v>
      </c>
      <c r="M36" s="608">
        <f t="shared" si="3"/>
        <v>0</v>
      </c>
      <c r="N36" s="259">
        <v>44860</v>
      </c>
      <c r="O36" s="131" t="s">
        <v>206</v>
      </c>
    </row>
    <row r="37" spans="1:15" ht="46.5" x14ac:dyDescent="0.2">
      <c r="A37" s="127">
        <v>17</v>
      </c>
      <c r="B37" s="134" t="s">
        <v>98</v>
      </c>
      <c r="C37" s="69">
        <v>96300</v>
      </c>
      <c r="D37" s="135">
        <v>44495</v>
      </c>
      <c r="E37" s="74">
        <v>96300</v>
      </c>
      <c r="F37" s="69">
        <f t="shared" si="0"/>
        <v>0</v>
      </c>
      <c r="G37" s="74">
        <v>96300</v>
      </c>
      <c r="H37" s="74">
        <v>0</v>
      </c>
      <c r="I37" s="231">
        <v>0</v>
      </c>
      <c r="J37" s="231">
        <v>0</v>
      </c>
      <c r="K37" s="608">
        <f t="shared" si="1"/>
        <v>0</v>
      </c>
      <c r="L37" s="608">
        <f t="shared" si="2"/>
        <v>96300</v>
      </c>
      <c r="M37" s="608">
        <f t="shared" si="3"/>
        <v>0</v>
      </c>
      <c r="N37" s="259">
        <v>44853</v>
      </c>
      <c r="O37" s="131" t="s">
        <v>206</v>
      </c>
    </row>
    <row r="38" spans="1:15" ht="69.75" x14ac:dyDescent="0.2">
      <c r="A38" s="127">
        <v>18</v>
      </c>
      <c r="B38" s="134" t="s">
        <v>99</v>
      </c>
      <c r="C38" s="69">
        <v>287000</v>
      </c>
      <c r="D38" s="135">
        <v>44496</v>
      </c>
      <c r="E38" s="74">
        <v>287000</v>
      </c>
      <c r="F38" s="69">
        <f t="shared" si="0"/>
        <v>0</v>
      </c>
      <c r="G38" s="74">
        <v>287000</v>
      </c>
      <c r="H38" s="74">
        <v>0</v>
      </c>
      <c r="I38" s="231">
        <v>0</v>
      </c>
      <c r="J38" s="231">
        <v>0</v>
      </c>
      <c r="K38" s="608">
        <f t="shared" si="1"/>
        <v>0</v>
      </c>
      <c r="L38" s="608">
        <f t="shared" si="2"/>
        <v>287000</v>
      </c>
      <c r="M38" s="608">
        <f t="shared" si="3"/>
        <v>0</v>
      </c>
      <c r="N38" s="259">
        <v>44866</v>
      </c>
      <c r="O38" s="131" t="s">
        <v>206</v>
      </c>
    </row>
    <row r="39" spans="1:15" x14ac:dyDescent="0.2">
      <c r="A39" s="127"/>
      <c r="B39" s="128" t="s">
        <v>124</v>
      </c>
      <c r="C39" s="69"/>
      <c r="D39" s="135"/>
      <c r="E39" s="74"/>
      <c r="F39" s="69"/>
      <c r="G39" s="74"/>
      <c r="H39" s="74"/>
      <c r="I39" s="231"/>
      <c r="J39" s="231"/>
      <c r="K39" s="608"/>
      <c r="L39" s="608"/>
      <c r="M39" s="608"/>
      <c r="N39" s="260"/>
      <c r="O39" s="131"/>
    </row>
    <row r="40" spans="1:15" x14ac:dyDescent="0.2">
      <c r="A40" s="127"/>
      <c r="B40" s="137" t="s">
        <v>96</v>
      </c>
      <c r="C40" s="69"/>
      <c r="D40" s="135"/>
      <c r="E40" s="74"/>
      <c r="F40" s="69"/>
      <c r="G40" s="74"/>
      <c r="H40" s="74"/>
      <c r="I40" s="231"/>
      <c r="J40" s="231"/>
      <c r="K40" s="608"/>
      <c r="L40" s="608"/>
      <c r="M40" s="608"/>
      <c r="N40" s="260"/>
      <c r="O40" s="131"/>
    </row>
    <row r="41" spans="1:15" x14ac:dyDescent="0.2">
      <c r="A41" s="127">
        <v>19</v>
      </c>
      <c r="B41" s="134" t="s">
        <v>100</v>
      </c>
      <c r="C41" s="69">
        <v>35816</v>
      </c>
      <c r="D41" s="135">
        <v>44804</v>
      </c>
      <c r="E41" s="74">
        <v>35816</v>
      </c>
      <c r="F41" s="69">
        <f t="shared" si="0"/>
        <v>0</v>
      </c>
      <c r="G41" s="74">
        <v>34140</v>
      </c>
      <c r="H41" s="74">
        <v>0</v>
      </c>
      <c r="I41" s="231">
        <v>0</v>
      </c>
      <c r="J41" s="231">
        <v>0</v>
      </c>
      <c r="K41" s="608">
        <f t="shared" si="1"/>
        <v>0</v>
      </c>
      <c r="L41" s="608">
        <f t="shared" si="2"/>
        <v>34140</v>
      </c>
      <c r="M41" s="608">
        <f t="shared" si="3"/>
        <v>1676</v>
      </c>
      <c r="N41" s="259">
        <v>44854</v>
      </c>
      <c r="O41" s="143" t="s">
        <v>207</v>
      </c>
    </row>
    <row r="42" spans="1:15" ht="46.5" x14ac:dyDescent="0.2">
      <c r="A42" s="127">
        <v>20</v>
      </c>
      <c r="B42" s="134" t="s">
        <v>101</v>
      </c>
      <c r="C42" s="69">
        <v>114180</v>
      </c>
      <c r="D42" s="135">
        <v>44804</v>
      </c>
      <c r="E42" s="74">
        <v>114180</v>
      </c>
      <c r="F42" s="69">
        <f t="shared" si="0"/>
        <v>0</v>
      </c>
      <c r="G42" s="74">
        <v>108990</v>
      </c>
      <c r="H42" s="74">
        <v>0</v>
      </c>
      <c r="I42" s="231">
        <v>0</v>
      </c>
      <c r="J42" s="231">
        <v>0</v>
      </c>
      <c r="K42" s="608">
        <f t="shared" si="1"/>
        <v>0</v>
      </c>
      <c r="L42" s="608">
        <f t="shared" si="2"/>
        <v>108990</v>
      </c>
      <c r="M42" s="608">
        <f t="shared" si="3"/>
        <v>5190</v>
      </c>
      <c r="N42" s="259">
        <v>44854</v>
      </c>
      <c r="O42" s="143" t="s">
        <v>207</v>
      </c>
    </row>
    <row r="43" spans="1:15" x14ac:dyDescent="0.2">
      <c r="A43" s="127">
        <v>21</v>
      </c>
      <c r="B43" s="134" t="s">
        <v>102</v>
      </c>
      <c r="C43" s="69">
        <v>78456</v>
      </c>
      <c r="D43" s="135">
        <v>44804</v>
      </c>
      <c r="E43" s="74">
        <v>78456</v>
      </c>
      <c r="F43" s="69">
        <f t="shared" si="0"/>
        <v>0</v>
      </c>
      <c r="G43" s="74">
        <v>78408</v>
      </c>
      <c r="H43" s="74">
        <v>0</v>
      </c>
      <c r="I43" s="231">
        <v>0</v>
      </c>
      <c r="J43" s="231">
        <v>0</v>
      </c>
      <c r="K43" s="608">
        <f t="shared" si="1"/>
        <v>0</v>
      </c>
      <c r="L43" s="608">
        <f t="shared" si="2"/>
        <v>78408</v>
      </c>
      <c r="M43" s="608">
        <f t="shared" si="3"/>
        <v>48</v>
      </c>
      <c r="N43" s="259">
        <v>44880</v>
      </c>
      <c r="O43" s="143" t="s">
        <v>207</v>
      </c>
    </row>
    <row r="44" spans="1:15" ht="46.5" x14ac:dyDescent="0.2">
      <c r="A44" s="204">
        <v>22</v>
      </c>
      <c r="B44" s="205" t="s">
        <v>103</v>
      </c>
      <c r="C44" s="206">
        <v>128835</v>
      </c>
      <c r="D44" s="207">
        <v>44804</v>
      </c>
      <c r="E44" s="208">
        <v>128835</v>
      </c>
      <c r="F44" s="206">
        <f t="shared" si="0"/>
        <v>0</v>
      </c>
      <c r="G44" s="208">
        <v>128835</v>
      </c>
      <c r="H44" s="208">
        <v>0</v>
      </c>
      <c r="I44" s="234">
        <v>0</v>
      </c>
      <c r="J44" s="234">
        <v>0</v>
      </c>
      <c r="K44" s="611">
        <f t="shared" si="1"/>
        <v>0</v>
      </c>
      <c r="L44" s="611">
        <f t="shared" si="2"/>
        <v>128835</v>
      </c>
      <c r="M44" s="611">
        <f t="shared" si="3"/>
        <v>0</v>
      </c>
      <c r="N44" s="259">
        <v>44880</v>
      </c>
      <c r="O44" s="209" t="s">
        <v>206</v>
      </c>
    </row>
    <row r="45" spans="1:15" x14ac:dyDescent="0.2">
      <c r="A45" s="127">
        <v>23</v>
      </c>
      <c r="B45" s="134" t="s">
        <v>104</v>
      </c>
      <c r="C45" s="69">
        <v>85844</v>
      </c>
      <c r="D45" s="135">
        <v>44804</v>
      </c>
      <c r="E45" s="74">
        <v>85844</v>
      </c>
      <c r="F45" s="69">
        <f t="shared" si="0"/>
        <v>0</v>
      </c>
      <c r="G45" s="74">
        <v>85844</v>
      </c>
      <c r="H45" s="74">
        <v>0</v>
      </c>
      <c r="I45" s="231">
        <v>0</v>
      </c>
      <c r="J45" s="231">
        <v>0</v>
      </c>
      <c r="K45" s="608">
        <f t="shared" si="1"/>
        <v>0</v>
      </c>
      <c r="L45" s="608">
        <f t="shared" si="2"/>
        <v>85844</v>
      </c>
      <c r="M45" s="608">
        <f t="shared" si="3"/>
        <v>0</v>
      </c>
      <c r="N45" s="259">
        <v>44917</v>
      </c>
      <c r="O45" s="131" t="s">
        <v>206</v>
      </c>
    </row>
    <row r="46" spans="1:15" ht="46.5" x14ac:dyDescent="0.2">
      <c r="A46" s="77">
        <v>24</v>
      </c>
      <c r="B46" s="78" t="s">
        <v>105</v>
      </c>
      <c r="C46" s="79">
        <v>124740</v>
      </c>
      <c r="D46" s="150">
        <v>44804</v>
      </c>
      <c r="E46" s="199">
        <v>124740</v>
      </c>
      <c r="F46" s="79">
        <f t="shared" si="0"/>
        <v>0</v>
      </c>
      <c r="G46" s="199">
        <v>124740</v>
      </c>
      <c r="H46" s="199">
        <v>0</v>
      </c>
      <c r="I46" s="232">
        <v>0</v>
      </c>
      <c r="J46" s="232">
        <v>0</v>
      </c>
      <c r="K46" s="609">
        <f t="shared" si="1"/>
        <v>0</v>
      </c>
      <c r="L46" s="609">
        <f t="shared" si="2"/>
        <v>124740</v>
      </c>
      <c r="M46" s="609">
        <f t="shared" si="3"/>
        <v>0</v>
      </c>
      <c r="N46" s="261">
        <v>44917</v>
      </c>
      <c r="O46" s="80" t="s">
        <v>206</v>
      </c>
    </row>
    <row r="47" spans="1:15" x14ac:dyDescent="0.2">
      <c r="A47" s="122">
        <v>25</v>
      </c>
      <c r="B47" s="210" t="s">
        <v>106</v>
      </c>
      <c r="C47" s="154">
        <v>104566</v>
      </c>
      <c r="D47" s="211">
        <v>44804</v>
      </c>
      <c r="E47" s="212">
        <v>104566</v>
      </c>
      <c r="F47" s="154">
        <f t="shared" si="0"/>
        <v>0</v>
      </c>
      <c r="G47" s="212">
        <v>104518</v>
      </c>
      <c r="H47" s="212">
        <v>0</v>
      </c>
      <c r="I47" s="235">
        <v>0</v>
      </c>
      <c r="J47" s="235">
        <v>0</v>
      </c>
      <c r="K47" s="612">
        <f t="shared" si="1"/>
        <v>0</v>
      </c>
      <c r="L47" s="612">
        <f t="shared" si="2"/>
        <v>104518</v>
      </c>
      <c r="M47" s="612">
        <f t="shared" si="3"/>
        <v>48</v>
      </c>
      <c r="N47" s="259">
        <v>44867</v>
      </c>
      <c r="O47" s="213" t="s">
        <v>207</v>
      </c>
    </row>
    <row r="48" spans="1:15" ht="46.5" x14ac:dyDescent="0.2">
      <c r="A48" s="127">
        <v>26</v>
      </c>
      <c r="B48" s="134" t="s">
        <v>107</v>
      </c>
      <c r="C48" s="69">
        <v>153780</v>
      </c>
      <c r="D48" s="135">
        <v>44804</v>
      </c>
      <c r="E48" s="74">
        <v>153780</v>
      </c>
      <c r="F48" s="69">
        <f t="shared" si="0"/>
        <v>0</v>
      </c>
      <c r="G48" s="74">
        <v>153780</v>
      </c>
      <c r="H48" s="74">
        <v>0</v>
      </c>
      <c r="I48" s="231">
        <v>0</v>
      </c>
      <c r="J48" s="231">
        <v>0</v>
      </c>
      <c r="K48" s="608">
        <f t="shared" si="1"/>
        <v>0</v>
      </c>
      <c r="L48" s="608">
        <f t="shared" si="2"/>
        <v>153780</v>
      </c>
      <c r="M48" s="608">
        <f t="shared" si="3"/>
        <v>0</v>
      </c>
      <c r="N48" s="259">
        <v>44867</v>
      </c>
      <c r="O48" s="131" t="s">
        <v>206</v>
      </c>
    </row>
    <row r="49" spans="1:15" x14ac:dyDescent="0.2">
      <c r="A49" s="127">
        <v>27</v>
      </c>
      <c r="B49" s="134" t="s">
        <v>109</v>
      </c>
      <c r="C49" s="69">
        <v>39030</v>
      </c>
      <c r="D49" s="135">
        <v>44827</v>
      </c>
      <c r="E49" s="74">
        <v>39030</v>
      </c>
      <c r="F49" s="69">
        <f t="shared" si="0"/>
        <v>0</v>
      </c>
      <c r="G49" s="74">
        <v>38982</v>
      </c>
      <c r="H49" s="74">
        <v>0</v>
      </c>
      <c r="I49" s="231">
        <v>0</v>
      </c>
      <c r="J49" s="231">
        <v>0</v>
      </c>
      <c r="K49" s="608">
        <f t="shared" si="1"/>
        <v>0</v>
      </c>
      <c r="L49" s="608">
        <f t="shared" si="2"/>
        <v>38982</v>
      </c>
      <c r="M49" s="608">
        <f t="shared" si="3"/>
        <v>48</v>
      </c>
      <c r="N49" s="259">
        <v>44853</v>
      </c>
      <c r="O49" s="143" t="s">
        <v>207</v>
      </c>
    </row>
    <row r="50" spans="1:15" ht="46.5" x14ac:dyDescent="0.2">
      <c r="A50" s="127">
        <v>28</v>
      </c>
      <c r="B50" s="134" t="s">
        <v>110</v>
      </c>
      <c r="C50" s="69">
        <v>69450</v>
      </c>
      <c r="D50" s="135">
        <v>44827</v>
      </c>
      <c r="E50" s="74">
        <v>69450</v>
      </c>
      <c r="F50" s="69">
        <f t="shared" si="0"/>
        <v>0</v>
      </c>
      <c r="G50" s="74">
        <v>69450</v>
      </c>
      <c r="H50" s="74">
        <v>0</v>
      </c>
      <c r="I50" s="231">
        <v>0</v>
      </c>
      <c r="J50" s="231">
        <v>0</v>
      </c>
      <c r="K50" s="608">
        <f t="shared" si="1"/>
        <v>0</v>
      </c>
      <c r="L50" s="608">
        <f t="shared" si="2"/>
        <v>69450</v>
      </c>
      <c r="M50" s="608">
        <f t="shared" si="3"/>
        <v>0</v>
      </c>
      <c r="N50" s="259">
        <v>44853</v>
      </c>
      <c r="O50" s="131" t="s">
        <v>206</v>
      </c>
    </row>
    <row r="51" spans="1:15" x14ac:dyDescent="0.2">
      <c r="A51" s="127">
        <v>29</v>
      </c>
      <c r="B51" s="134" t="s">
        <v>111</v>
      </c>
      <c r="C51" s="69">
        <v>35449</v>
      </c>
      <c r="D51" s="135">
        <v>44827</v>
      </c>
      <c r="E51" s="74">
        <v>35449</v>
      </c>
      <c r="F51" s="69">
        <f t="shared" si="0"/>
        <v>0</v>
      </c>
      <c r="G51" s="74">
        <v>35449</v>
      </c>
      <c r="H51" s="74">
        <v>0</v>
      </c>
      <c r="I51" s="231">
        <v>0</v>
      </c>
      <c r="J51" s="231">
        <v>0</v>
      </c>
      <c r="K51" s="608">
        <f t="shared" si="1"/>
        <v>0</v>
      </c>
      <c r="L51" s="608">
        <f t="shared" si="2"/>
        <v>35449</v>
      </c>
      <c r="M51" s="608">
        <f t="shared" si="3"/>
        <v>0</v>
      </c>
      <c r="N51" s="259">
        <v>44860</v>
      </c>
      <c r="O51" s="131" t="s">
        <v>206</v>
      </c>
    </row>
    <row r="52" spans="1:15" ht="46.5" x14ac:dyDescent="0.2">
      <c r="A52" s="127">
        <v>30</v>
      </c>
      <c r="B52" s="134" t="s">
        <v>112</v>
      </c>
      <c r="C52" s="69">
        <v>60525</v>
      </c>
      <c r="D52" s="135">
        <v>44827</v>
      </c>
      <c r="E52" s="74">
        <v>60525</v>
      </c>
      <c r="F52" s="69">
        <f t="shared" si="0"/>
        <v>0</v>
      </c>
      <c r="G52" s="74">
        <v>60525</v>
      </c>
      <c r="H52" s="74">
        <v>0</v>
      </c>
      <c r="I52" s="231">
        <v>0</v>
      </c>
      <c r="J52" s="231">
        <v>0</v>
      </c>
      <c r="K52" s="608">
        <f t="shared" si="1"/>
        <v>0</v>
      </c>
      <c r="L52" s="608">
        <f t="shared" si="2"/>
        <v>60525</v>
      </c>
      <c r="M52" s="608">
        <f t="shared" si="3"/>
        <v>0</v>
      </c>
      <c r="N52" s="259">
        <v>44860</v>
      </c>
      <c r="O52" s="131" t="s">
        <v>206</v>
      </c>
    </row>
    <row r="53" spans="1:15" x14ac:dyDescent="0.2">
      <c r="A53" s="127">
        <v>31</v>
      </c>
      <c r="B53" s="134" t="s">
        <v>113</v>
      </c>
      <c r="C53" s="69">
        <v>18680</v>
      </c>
      <c r="D53" s="135">
        <v>44833</v>
      </c>
      <c r="E53" s="74">
        <v>18680</v>
      </c>
      <c r="F53" s="69">
        <f t="shared" si="0"/>
        <v>0</v>
      </c>
      <c r="G53" s="74">
        <v>18680</v>
      </c>
      <c r="H53" s="74">
        <v>0</v>
      </c>
      <c r="I53" s="231">
        <v>0</v>
      </c>
      <c r="J53" s="231">
        <v>0</v>
      </c>
      <c r="K53" s="608">
        <f t="shared" si="1"/>
        <v>0</v>
      </c>
      <c r="L53" s="608">
        <f t="shared" si="2"/>
        <v>18680</v>
      </c>
      <c r="M53" s="608">
        <f t="shared" si="3"/>
        <v>0</v>
      </c>
      <c r="N53" s="259">
        <v>44880</v>
      </c>
      <c r="O53" s="131" t="s">
        <v>206</v>
      </c>
    </row>
    <row r="54" spans="1:15" ht="46.5" x14ac:dyDescent="0.2">
      <c r="A54" s="127">
        <v>32</v>
      </c>
      <c r="B54" s="134" t="s">
        <v>114</v>
      </c>
      <c r="C54" s="69">
        <v>30675</v>
      </c>
      <c r="D54" s="135">
        <v>44833</v>
      </c>
      <c r="E54" s="74">
        <v>30675</v>
      </c>
      <c r="F54" s="69">
        <f t="shared" si="0"/>
        <v>0</v>
      </c>
      <c r="G54" s="74">
        <v>30675</v>
      </c>
      <c r="H54" s="74">
        <v>0</v>
      </c>
      <c r="I54" s="231">
        <v>0</v>
      </c>
      <c r="J54" s="231">
        <v>0</v>
      </c>
      <c r="K54" s="608">
        <f t="shared" si="1"/>
        <v>0</v>
      </c>
      <c r="L54" s="608">
        <f t="shared" si="2"/>
        <v>30675</v>
      </c>
      <c r="M54" s="608">
        <f t="shared" si="3"/>
        <v>0</v>
      </c>
      <c r="N54" s="259">
        <v>44880</v>
      </c>
      <c r="O54" s="131" t="s">
        <v>206</v>
      </c>
    </row>
    <row r="55" spans="1:15" x14ac:dyDescent="0.2">
      <c r="A55" s="127">
        <v>33</v>
      </c>
      <c r="B55" s="134" t="s">
        <v>115</v>
      </c>
      <c r="C55" s="69">
        <v>23765</v>
      </c>
      <c r="D55" s="135">
        <v>44834</v>
      </c>
      <c r="E55" s="74">
        <v>23765</v>
      </c>
      <c r="F55" s="69">
        <f t="shared" si="0"/>
        <v>0</v>
      </c>
      <c r="G55" s="74">
        <v>23765</v>
      </c>
      <c r="H55" s="74">
        <v>0</v>
      </c>
      <c r="I55" s="231">
        <v>0</v>
      </c>
      <c r="J55" s="231">
        <v>0</v>
      </c>
      <c r="K55" s="608">
        <f t="shared" si="1"/>
        <v>0</v>
      </c>
      <c r="L55" s="608">
        <f t="shared" si="2"/>
        <v>23765</v>
      </c>
      <c r="M55" s="608">
        <f t="shared" si="3"/>
        <v>0</v>
      </c>
      <c r="N55" s="259">
        <v>44867</v>
      </c>
      <c r="O55" s="131" t="s">
        <v>206</v>
      </c>
    </row>
    <row r="56" spans="1:15" ht="46.5" x14ac:dyDescent="0.2">
      <c r="A56" s="127">
        <v>34</v>
      </c>
      <c r="B56" s="134" t="s">
        <v>131</v>
      </c>
      <c r="C56" s="69">
        <v>34950</v>
      </c>
      <c r="D56" s="135">
        <v>44834</v>
      </c>
      <c r="E56" s="74">
        <v>34950</v>
      </c>
      <c r="F56" s="69">
        <f t="shared" si="0"/>
        <v>0</v>
      </c>
      <c r="G56" s="74">
        <v>34950</v>
      </c>
      <c r="H56" s="74">
        <v>0</v>
      </c>
      <c r="I56" s="231">
        <v>0</v>
      </c>
      <c r="J56" s="231">
        <v>0</v>
      </c>
      <c r="K56" s="608">
        <f t="shared" si="1"/>
        <v>0</v>
      </c>
      <c r="L56" s="608">
        <f t="shared" si="2"/>
        <v>34950</v>
      </c>
      <c r="M56" s="608">
        <f t="shared" si="3"/>
        <v>0</v>
      </c>
      <c r="N56" s="259">
        <v>44867</v>
      </c>
      <c r="O56" s="131" t="s">
        <v>206</v>
      </c>
    </row>
    <row r="57" spans="1:15" x14ac:dyDescent="0.2">
      <c r="A57" s="127">
        <v>35</v>
      </c>
      <c r="B57" s="134" t="s">
        <v>116</v>
      </c>
      <c r="C57" s="69">
        <v>36350</v>
      </c>
      <c r="D57" s="135">
        <v>44834</v>
      </c>
      <c r="E57" s="74">
        <v>36350</v>
      </c>
      <c r="F57" s="69">
        <f t="shared" si="0"/>
        <v>0</v>
      </c>
      <c r="G57" s="74">
        <v>36350</v>
      </c>
      <c r="H57" s="74">
        <v>0</v>
      </c>
      <c r="I57" s="231">
        <v>0</v>
      </c>
      <c r="J57" s="231">
        <v>0</v>
      </c>
      <c r="K57" s="608">
        <f t="shared" si="1"/>
        <v>0</v>
      </c>
      <c r="L57" s="608">
        <f t="shared" si="2"/>
        <v>36350</v>
      </c>
      <c r="M57" s="608">
        <f t="shared" si="3"/>
        <v>0</v>
      </c>
      <c r="N57" s="259">
        <v>44884</v>
      </c>
      <c r="O57" s="131" t="s">
        <v>206</v>
      </c>
    </row>
    <row r="58" spans="1:15" ht="46.5" x14ac:dyDescent="0.2">
      <c r="A58" s="127">
        <v>36</v>
      </c>
      <c r="B58" s="134" t="s">
        <v>117</v>
      </c>
      <c r="C58" s="69">
        <v>59925</v>
      </c>
      <c r="D58" s="135">
        <v>44834</v>
      </c>
      <c r="E58" s="74">
        <v>59925</v>
      </c>
      <c r="F58" s="69">
        <f t="shared" si="0"/>
        <v>0</v>
      </c>
      <c r="G58" s="74">
        <v>59925</v>
      </c>
      <c r="H58" s="74">
        <v>0</v>
      </c>
      <c r="I58" s="231">
        <v>0</v>
      </c>
      <c r="J58" s="231">
        <v>0</v>
      </c>
      <c r="K58" s="608">
        <f t="shared" si="1"/>
        <v>0</v>
      </c>
      <c r="L58" s="608">
        <f t="shared" si="2"/>
        <v>59925</v>
      </c>
      <c r="M58" s="608">
        <f t="shared" si="3"/>
        <v>0</v>
      </c>
      <c r="N58" s="259">
        <v>44884</v>
      </c>
      <c r="O58" s="131" t="s">
        <v>206</v>
      </c>
    </row>
    <row r="59" spans="1:15" x14ac:dyDescent="0.2">
      <c r="A59" s="127">
        <v>37</v>
      </c>
      <c r="B59" s="134" t="s">
        <v>118</v>
      </c>
      <c r="C59" s="69">
        <v>8140</v>
      </c>
      <c r="D59" s="135">
        <v>44834</v>
      </c>
      <c r="E59" s="74">
        <v>8140</v>
      </c>
      <c r="F59" s="69">
        <f t="shared" si="0"/>
        <v>0</v>
      </c>
      <c r="G59" s="74">
        <v>8140</v>
      </c>
      <c r="H59" s="74">
        <v>0</v>
      </c>
      <c r="I59" s="231">
        <v>0</v>
      </c>
      <c r="J59" s="231">
        <v>0</v>
      </c>
      <c r="K59" s="608">
        <f t="shared" si="1"/>
        <v>0</v>
      </c>
      <c r="L59" s="608">
        <f t="shared" si="2"/>
        <v>8140</v>
      </c>
      <c r="M59" s="608">
        <f t="shared" si="3"/>
        <v>0</v>
      </c>
      <c r="N59" s="259">
        <v>44854</v>
      </c>
      <c r="O59" s="131" t="s">
        <v>206</v>
      </c>
    </row>
    <row r="60" spans="1:15" ht="46.5" x14ac:dyDescent="0.2">
      <c r="A60" s="127">
        <v>38</v>
      </c>
      <c r="B60" s="134" t="s">
        <v>132</v>
      </c>
      <c r="C60" s="69">
        <v>25950</v>
      </c>
      <c r="D60" s="135">
        <v>44834</v>
      </c>
      <c r="E60" s="74">
        <v>25950</v>
      </c>
      <c r="F60" s="69">
        <f t="shared" si="0"/>
        <v>0</v>
      </c>
      <c r="G60" s="74">
        <v>25950</v>
      </c>
      <c r="H60" s="74">
        <v>0</v>
      </c>
      <c r="I60" s="231">
        <v>0</v>
      </c>
      <c r="J60" s="231">
        <v>0</v>
      </c>
      <c r="K60" s="608">
        <f t="shared" si="1"/>
        <v>0</v>
      </c>
      <c r="L60" s="608">
        <f t="shared" si="2"/>
        <v>25950</v>
      </c>
      <c r="M60" s="608">
        <f t="shared" si="3"/>
        <v>0</v>
      </c>
      <c r="N60" s="259">
        <v>44854</v>
      </c>
      <c r="O60" s="131" t="s">
        <v>206</v>
      </c>
    </row>
    <row r="61" spans="1:15" x14ac:dyDescent="0.2">
      <c r="A61" s="127">
        <v>39</v>
      </c>
      <c r="B61" s="134" t="s">
        <v>119</v>
      </c>
      <c r="C61" s="69">
        <v>17081</v>
      </c>
      <c r="D61" s="135">
        <v>44834</v>
      </c>
      <c r="E61" s="74">
        <v>17081</v>
      </c>
      <c r="F61" s="69">
        <f t="shared" si="0"/>
        <v>0</v>
      </c>
      <c r="G61" s="74">
        <v>17081</v>
      </c>
      <c r="H61" s="74">
        <v>0</v>
      </c>
      <c r="I61" s="231">
        <v>0</v>
      </c>
      <c r="J61" s="231">
        <v>0</v>
      </c>
      <c r="K61" s="608">
        <f t="shared" si="1"/>
        <v>0</v>
      </c>
      <c r="L61" s="608">
        <f t="shared" si="2"/>
        <v>17081</v>
      </c>
      <c r="M61" s="608">
        <f t="shared" si="3"/>
        <v>0</v>
      </c>
      <c r="N61" s="259">
        <v>44917</v>
      </c>
      <c r="O61" s="131" t="s">
        <v>206</v>
      </c>
    </row>
    <row r="62" spans="1:15" ht="46.5" x14ac:dyDescent="0.2">
      <c r="A62" s="127">
        <v>40</v>
      </c>
      <c r="B62" s="134" t="s">
        <v>120</v>
      </c>
      <c r="C62" s="69">
        <v>20130</v>
      </c>
      <c r="D62" s="135">
        <v>44834</v>
      </c>
      <c r="E62" s="74">
        <v>20130</v>
      </c>
      <c r="F62" s="69">
        <f t="shared" si="0"/>
        <v>0</v>
      </c>
      <c r="G62" s="74">
        <v>20130</v>
      </c>
      <c r="H62" s="74">
        <v>0</v>
      </c>
      <c r="I62" s="231">
        <v>0</v>
      </c>
      <c r="J62" s="231">
        <v>0</v>
      </c>
      <c r="K62" s="608">
        <f t="shared" si="1"/>
        <v>0</v>
      </c>
      <c r="L62" s="608">
        <f t="shared" si="2"/>
        <v>20130</v>
      </c>
      <c r="M62" s="608">
        <f t="shared" si="3"/>
        <v>0</v>
      </c>
      <c r="N62" s="259">
        <v>44917</v>
      </c>
      <c r="O62" s="131" t="s">
        <v>206</v>
      </c>
    </row>
    <row r="63" spans="1:15" x14ac:dyDescent="0.2">
      <c r="A63" s="127"/>
      <c r="B63" s="128" t="s">
        <v>121</v>
      </c>
      <c r="C63" s="69"/>
      <c r="D63" s="135"/>
      <c r="E63" s="74"/>
      <c r="F63" s="69"/>
      <c r="G63" s="74"/>
      <c r="H63" s="74"/>
      <c r="I63" s="231"/>
      <c r="J63" s="231"/>
      <c r="K63" s="608"/>
      <c r="L63" s="608"/>
      <c r="M63" s="608"/>
      <c r="N63" s="260"/>
      <c r="O63" s="131"/>
    </row>
    <row r="64" spans="1:15" x14ac:dyDescent="0.2">
      <c r="A64" s="127"/>
      <c r="B64" s="132" t="s">
        <v>85</v>
      </c>
      <c r="C64" s="69"/>
      <c r="D64" s="135"/>
      <c r="E64" s="74"/>
      <c r="F64" s="69"/>
      <c r="G64" s="74"/>
      <c r="H64" s="74"/>
      <c r="I64" s="231"/>
      <c r="J64" s="231"/>
      <c r="K64" s="608"/>
      <c r="L64" s="608"/>
      <c r="M64" s="608"/>
      <c r="N64" s="260"/>
      <c r="O64" s="131"/>
    </row>
    <row r="65" spans="1:15" ht="46.5" x14ac:dyDescent="0.2">
      <c r="A65" s="127">
        <v>41</v>
      </c>
      <c r="B65" s="134" t="s">
        <v>188</v>
      </c>
      <c r="C65" s="69">
        <v>10190</v>
      </c>
      <c r="D65" s="135">
        <v>44497</v>
      </c>
      <c r="E65" s="74">
        <v>10190</v>
      </c>
      <c r="F65" s="69">
        <f>C65-E65</f>
        <v>0</v>
      </c>
      <c r="G65" s="74">
        <v>10190</v>
      </c>
      <c r="H65" s="74">
        <v>0</v>
      </c>
      <c r="I65" s="231">
        <v>0</v>
      </c>
      <c r="J65" s="231">
        <v>0</v>
      </c>
      <c r="K65" s="608">
        <f>H65+I65+J65</f>
        <v>0</v>
      </c>
      <c r="L65" s="608">
        <f>G65+K65</f>
        <v>10190</v>
      </c>
      <c r="M65" s="608">
        <f>E65-L65</f>
        <v>0</v>
      </c>
      <c r="N65" s="259">
        <v>44841</v>
      </c>
      <c r="O65" s="131" t="s">
        <v>206</v>
      </c>
    </row>
    <row r="66" spans="1:15" ht="46.5" x14ac:dyDescent="0.2">
      <c r="A66" s="77">
        <v>42</v>
      </c>
      <c r="B66" s="78" t="s">
        <v>189</v>
      </c>
      <c r="C66" s="79">
        <v>10190</v>
      </c>
      <c r="D66" s="150">
        <v>44512</v>
      </c>
      <c r="E66" s="199">
        <v>10190</v>
      </c>
      <c r="F66" s="79">
        <f>C66-E66</f>
        <v>0</v>
      </c>
      <c r="G66" s="199">
        <v>10190</v>
      </c>
      <c r="H66" s="199">
        <v>0</v>
      </c>
      <c r="I66" s="232">
        <v>0</v>
      </c>
      <c r="J66" s="232">
        <v>0</v>
      </c>
      <c r="K66" s="609">
        <f>H66+I66+J66</f>
        <v>0</v>
      </c>
      <c r="L66" s="609">
        <f>G66+K66</f>
        <v>10190</v>
      </c>
      <c r="M66" s="609">
        <f>E66-L66</f>
        <v>0</v>
      </c>
      <c r="N66" s="261">
        <v>44841</v>
      </c>
      <c r="O66" s="80" t="s">
        <v>206</v>
      </c>
    </row>
    <row r="67" spans="1:15" x14ac:dyDescent="0.2">
      <c r="A67" s="144"/>
      <c r="B67" s="151" t="s">
        <v>122</v>
      </c>
      <c r="C67" s="146"/>
      <c r="D67" s="147"/>
      <c r="E67" s="146"/>
      <c r="F67" s="146"/>
      <c r="G67" s="200"/>
      <c r="H67" s="200"/>
      <c r="I67" s="233"/>
      <c r="J67" s="233"/>
      <c r="K67" s="610"/>
      <c r="L67" s="610"/>
      <c r="M67" s="610"/>
      <c r="N67" s="148"/>
      <c r="O67" s="149"/>
    </row>
    <row r="68" spans="1:15" x14ac:dyDescent="0.2">
      <c r="A68" s="127"/>
      <c r="B68" s="137" t="s">
        <v>139</v>
      </c>
      <c r="C68" s="69"/>
      <c r="D68" s="135"/>
      <c r="E68" s="69"/>
      <c r="F68" s="69"/>
      <c r="G68" s="74"/>
      <c r="H68" s="74"/>
      <c r="I68" s="231"/>
      <c r="J68" s="231"/>
      <c r="K68" s="608"/>
      <c r="L68" s="608"/>
      <c r="M68" s="608"/>
      <c r="N68" s="133"/>
      <c r="O68" s="131"/>
    </row>
    <row r="69" spans="1:15" ht="255.75" x14ac:dyDescent="0.2">
      <c r="A69" s="127">
        <v>43</v>
      </c>
      <c r="B69" s="134" t="s">
        <v>191</v>
      </c>
      <c r="C69" s="69">
        <v>13300000</v>
      </c>
      <c r="D69" s="135">
        <v>44832</v>
      </c>
      <c r="E69" s="69">
        <v>13300000</v>
      </c>
      <c r="F69" s="69">
        <f t="shared" si="0"/>
        <v>0</v>
      </c>
      <c r="G69" s="74">
        <v>0</v>
      </c>
      <c r="H69" s="231">
        <v>0</v>
      </c>
      <c r="I69" s="231">
        <v>13300000</v>
      </c>
      <c r="J69" s="231">
        <v>0</v>
      </c>
      <c r="K69" s="608">
        <f t="shared" si="1"/>
        <v>13300000</v>
      </c>
      <c r="L69" s="608">
        <f t="shared" si="2"/>
        <v>13300000</v>
      </c>
      <c r="M69" s="608">
        <f t="shared" si="3"/>
        <v>0</v>
      </c>
      <c r="N69" s="468" t="s">
        <v>641</v>
      </c>
      <c r="O69" s="469" t="s">
        <v>640</v>
      </c>
    </row>
    <row r="70" spans="1:15" ht="255.75" x14ac:dyDescent="0.2">
      <c r="A70" s="77">
        <v>44</v>
      </c>
      <c r="B70" s="78" t="s">
        <v>129</v>
      </c>
      <c r="C70" s="79">
        <v>7938500</v>
      </c>
      <c r="D70" s="150">
        <v>44832</v>
      </c>
      <c r="E70" s="79">
        <v>7938500</v>
      </c>
      <c r="F70" s="79">
        <f t="shared" si="0"/>
        <v>0</v>
      </c>
      <c r="G70" s="199">
        <v>0</v>
      </c>
      <c r="H70" s="232">
        <v>0</v>
      </c>
      <c r="I70" s="232">
        <v>7938500</v>
      </c>
      <c r="J70" s="232">
        <v>0</v>
      </c>
      <c r="K70" s="609">
        <f t="shared" si="1"/>
        <v>7938500</v>
      </c>
      <c r="L70" s="609">
        <f t="shared" si="2"/>
        <v>7938500</v>
      </c>
      <c r="M70" s="609">
        <f t="shared" si="3"/>
        <v>0</v>
      </c>
      <c r="N70" s="470" t="s">
        <v>642</v>
      </c>
      <c r="O70" s="337" t="s">
        <v>643</v>
      </c>
    </row>
    <row r="71" spans="1:15" x14ac:dyDescent="0.2">
      <c r="A71" s="144"/>
      <c r="B71" s="263" t="s">
        <v>96</v>
      </c>
      <c r="C71" s="146"/>
      <c r="D71" s="147"/>
      <c r="E71" s="146"/>
      <c r="F71" s="146"/>
      <c r="G71" s="200"/>
      <c r="H71" s="233"/>
      <c r="I71" s="233"/>
      <c r="J71" s="233"/>
      <c r="K71" s="610"/>
      <c r="L71" s="610"/>
      <c r="M71" s="610"/>
      <c r="N71" s="148"/>
      <c r="O71" s="322"/>
    </row>
    <row r="72" spans="1:15" ht="116.25" x14ac:dyDescent="0.2">
      <c r="A72" s="77">
        <v>45</v>
      </c>
      <c r="B72" s="78" t="s">
        <v>130</v>
      </c>
      <c r="C72" s="79">
        <v>1445000</v>
      </c>
      <c r="D72" s="150">
        <v>44818</v>
      </c>
      <c r="E72" s="79">
        <v>1445000</v>
      </c>
      <c r="F72" s="79">
        <f t="shared" si="0"/>
        <v>0</v>
      </c>
      <c r="G72" s="199">
        <v>1445000</v>
      </c>
      <c r="H72" s="232">
        <v>0</v>
      </c>
      <c r="I72" s="232">
        <v>0</v>
      </c>
      <c r="J72" s="232">
        <v>0</v>
      </c>
      <c r="K72" s="609">
        <f t="shared" si="1"/>
        <v>0</v>
      </c>
      <c r="L72" s="609">
        <f t="shared" si="2"/>
        <v>1445000</v>
      </c>
      <c r="M72" s="609">
        <f t="shared" si="3"/>
        <v>0</v>
      </c>
      <c r="N72" s="336">
        <v>45006</v>
      </c>
      <c r="O72" s="337" t="s">
        <v>206</v>
      </c>
    </row>
    <row r="73" spans="1:15" x14ac:dyDescent="0.2">
      <c r="A73" s="122"/>
      <c r="B73" s="153" t="s">
        <v>60</v>
      </c>
      <c r="C73" s="154"/>
      <c r="D73" s="154"/>
      <c r="E73" s="154"/>
      <c r="F73" s="154"/>
      <c r="G73" s="212"/>
      <c r="H73" s="212"/>
      <c r="I73" s="235"/>
      <c r="J73" s="235"/>
      <c r="K73" s="612"/>
      <c r="L73" s="612"/>
      <c r="M73" s="612"/>
      <c r="N73" s="155"/>
      <c r="O73" s="126"/>
    </row>
    <row r="74" spans="1:15" x14ac:dyDescent="0.2">
      <c r="A74" s="127"/>
      <c r="B74" s="128" t="s">
        <v>122</v>
      </c>
      <c r="C74" s="69"/>
      <c r="D74" s="69"/>
      <c r="E74" s="69"/>
      <c r="F74" s="69"/>
      <c r="G74" s="74"/>
      <c r="H74" s="74"/>
      <c r="I74" s="231"/>
      <c r="J74" s="231"/>
      <c r="K74" s="608"/>
      <c r="L74" s="608"/>
      <c r="M74" s="608"/>
      <c r="N74" s="133"/>
      <c r="O74" s="131"/>
    </row>
    <row r="75" spans="1:15" x14ac:dyDescent="0.2">
      <c r="A75" s="127"/>
      <c r="B75" s="132" t="s">
        <v>140</v>
      </c>
      <c r="C75" s="69"/>
      <c r="D75" s="69"/>
      <c r="E75" s="69"/>
      <c r="F75" s="69"/>
      <c r="G75" s="74"/>
      <c r="H75" s="74"/>
      <c r="I75" s="231"/>
      <c r="J75" s="231"/>
      <c r="K75" s="608"/>
      <c r="L75" s="608"/>
      <c r="M75" s="608"/>
      <c r="N75" s="133"/>
      <c r="O75" s="131"/>
    </row>
    <row r="76" spans="1:15" ht="209.25" x14ac:dyDescent="0.2">
      <c r="A76" s="77">
        <v>46</v>
      </c>
      <c r="B76" s="78" t="s">
        <v>272</v>
      </c>
      <c r="C76" s="79">
        <v>11874000</v>
      </c>
      <c r="D76" s="150">
        <v>44937</v>
      </c>
      <c r="E76" s="79">
        <v>11874000</v>
      </c>
      <c r="F76" s="79">
        <f t="shared" si="0"/>
        <v>0</v>
      </c>
      <c r="G76" s="199">
        <v>0</v>
      </c>
      <c r="H76" s="199">
        <v>0</v>
      </c>
      <c r="I76" s="232">
        <v>0</v>
      </c>
      <c r="J76" s="232">
        <v>11874000</v>
      </c>
      <c r="K76" s="613">
        <f t="shared" ref="K76" si="4">H76+I76+J76</f>
        <v>11874000</v>
      </c>
      <c r="L76" s="613">
        <f>G76+K76</f>
        <v>11874000</v>
      </c>
      <c r="M76" s="609">
        <f>E76-L76</f>
        <v>0</v>
      </c>
      <c r="N76" s="470" t="s">
        <v>645</v>
      </c>
      <c r="O76" s="337" t="s">
        <v>644</v>
      </c>
    </row>
    <row r="77" spans="1:15" s="32" customFormat="1" x14ac:dyDescent="0.2">
      <c r="A77" s="33"/>
      <c r="B77" s="34" t="s">
        <v>46</v>
      </c>
      <c r="C77" s="75">
        <f>SUM(C12:C76)</f>
        <v>37664422.07</v>
      </c>
      <c r="D77" s="75"/>
      <c r="E77" s="75">
        <f t="shared" ref="E77:M77" si="5">SUM(E12:E76)</f>
        <v>37664422.07</v>
      </c>
      <c r="F77" s="75">
        <f t="shared" si="5"/>
        <v>0</v>
      </c>
      <c r="G77" s="75">
        <f>SUM(G12:G76)</f>
        <v>4544912.07</v>
      </c>
      <c r="H77" s="75">
        <f t="shared" si="5"/>
        <v>0</v>
      </c>
      <c r="I77" s="76">
        <f t="shared" si="5"/>
        <v>21238500</v>
      </c>
      <c r="J77" s="76">
        <f t="shared" si="5"/>
        <v>11874000</v>
      </c>
      <c r="K77" s="614">
        <f t="shared" si="5"/>
        <v>33112500</v>
      </c>
      <c r="L77" s="614">
        <f t="shared" si="5"/>
        <v>37657412.07</v>
      </c>
      <c r="M77" s="615">
        <f t="shared" si="5"/>
        <v>7010</v>
      </c>
      <c r="N77" s="70"/>
      <c r="O77" s="35"/>
    </row>
    <row r="78" spans="1:15" x14ac:dyDescent="0.2">
      <c r="A78" s="36" t="s">
        <v>10</v>
      </c>
    </row>
    <row r="79" spans="1:15" x14ac:dyDescent="0.2">
      <c r="A79" s="60" t="s">
        <v>64</v>
      </c>
      <c r="B79" s="61"/>
      <c r="C79" s="72"/>
      <c r="D79" s="72"/>
      <c r="E79" s="72"/>
    </row>
    <row r="80" spans="1:15" x14ac:dyDescent="0.2">
      <c r="A80" s="60" t="s">
        <v>80</v>
      </c>
      <c r="B80" s="61"/>
      <c r="C80" s="72"/>
      <c r="D80" s="72"/>
      <c r="E80" s="72"/>
    </row>
  </sheetData>
  <mergeCells count="12">
    <mergeCell ref="A6:A9"/>
    <mergeCell ref="C6:C8"/>
    <mergeCell ref="A1:O1"/>
    <mergeCell ref="A2:O2"/>
    <mergeCell ref="A3:O3"/>
    <mergeCell ref="A4:O4"/>
    <mergeCell ref="A5:O5"/>
    <mergeCell ref="G6:G8"/>
    <mergeCell ref="H6:K6"/>
    <mergeCell ref="N6:N9"/>
    <mergeCell ref="O6:O9"/>
    <mergeCell ref="B6:B9"/>
  </mergeCells>
  <printOptions horizontalCentered="1"/>
  <pageMargins left="0.15748031496062992" right="0.15748031496062992" top="0.39370078740157483" bottom="0.35433070866141736" header="0.31496062992125984" footer="0.31496062992125984"/>
  <pageSetup paperSize="5" scale="66" fitToHeight="0" orientation="landscape" r:id="rId1"/>
  <rowBreaks count="4" manualBreakCount="4">
    <brk id="29" max="16383" man="1"/>
    <brk id="46" max="14" man="1"/>
    <brk id="66" max="14" man="1"/>
    <brk id="70"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M17"/>
  <sheetViews>
    <sheetView view="pageBreakPreview" zoomScaleNormal="100" zoomScaleSheetLayoutView="100" workbookViewId="0">
      <selection activeCell="J6" sqref="J6"/>
    </sheetView>
  </sheetViews>
  <sheetFormatPr defaultColWidth="6.875" defaultRowHeight="21.75" x14ac:dyDescent="0.2"/>
  <cols>
    <col min="1" max="1" width="5.75" style="27" customWidth="1"/>
    <col min="2" max="2" width="44.25" style="1" customWidth="1"/>
    <col min="3" max="3" width="10.75" style="101" customWidth="1"/>
    <col min="4" max="4" width="11.75" style="101" customWidth="1"/>
    <col min="5" max="5" width="10.25" style="101" customWidth="1"/>
    <col min="6" max="6" width="11" style="101" customWidth="1"/>
    <col min="7" max="7" width="11" style="101" bestFit="1" customWidth="1"/>
    <col min="8" max="8" width="12.375" style="101" bestFit="1" customWidth="1"/>
    <col min="9" max="9" width="12.5" style="101" customWidth="1"/>
    <col min="10" max="10" width="11.625" style="101" customWidth="1"/>
    <col min="11" max="11" width="10.125" style="101" customWidth="1"/>
    <col min="12" max="12" width="46.75" style="1" customWidth="1"/>
    <col min="13" max="13" width="8.375" style="1" bestFit="1" customWidth="1"/>
    <col min="14" max="256" width="6.875" style="1"/>
    <col min="257" max="257" width="7.75" style="1" customWidth="1"/>
    <col min="258" max="258" width="33.125" style="1" bestFit="1" customWidth="1"/>
    <col min="259" max="259" width="14.125" style="1" customWidth="1"/>
    <col min="260" max="260" width="12" style="1" bestFit="1" customWidth="1"/>
    <col min="261" max="261" width="12.75" style="1" customWidth="1"/>
    <col min="262" max="262" width="17.375" style="1" bestFit="1" customWidth="1"/>
    <col min="263" max="263" width="12.25" style="1" customWidth="1"/>
    <col min="264" max="264" width="20.125" style="1" bestFit="1" customWidth="1"/>
    <col min="265" max="265" width="20.125" style="1" customWidth="1"/>
    <col min="266" max="266" width="19.375" style="1" bestFit="1" customWidth="1"/>
    <col min="267" max="267" width="8.625" style="1" customWidth="1"/>
    <col min="268" max="268" width="51.25" style="1" customWidth="1"/>
    <col min="269" max="269" width="13" style="1" customWidth="1"/>
    <col min="270" max="512" width="6.875" style="1"/>
    <col min="513" max="513" width="7.75" style="1" customWidth="1"/>
    <col min="514" max="514" width="33.125" style="1" bestFit="1" customWidth="1"/>
    <col min="515" max="515" width="14.125" style="1" customWidth="1"/>
    <col min="516" max="516" width="12" style="1" bestFit="1" customWidth="1"/>
    <col min="517" max="517" width="12.75" style="1" customWidth="1"/>
    <col min="518" max="518" width="17.375" style="1" bestFit="1" customWidth="1"/>
    <col min="519" max="519" width="12.25" style="1" customWidth="1"/>
    <col min="520" max="520" width="20.125" style="1" bestFit="1" customWidth="1"/>
    <col min="521" max="521" width="20.125" style="1" customWidth="1"/>
    <col min="522" max="522" width="19.375" style="1" bestFit="1" customWidth="1"/>
    <col min="523" max="523" width="8.625" style="1" customWidth="1"/>
    <col min="524" max="524" width="51.25" style="1" customWidth="1"/>
    <col min="525" max="525" width="13" style="1" customWidth="1"/>
    <col min="526" max="768" width="6.875" style="1"/>
    <col min="769" max="769" width="7.75" style="1" customWidth="1"/>
    <col min="770" max="770" width="33.125" style="1" bestFit="1" customWidth="1"/>
    <col min="771" max="771" width="14.125" style="1" customWidth="1"/>
    <col min="772" max="772" width="12" style="1" bestFit="1" customWidth="1"/>
    <col min="773" max="773" width="12.75" style="1" customWidth="1"/>
    <col min="774" max="774" width="17.375" style="1" bestFit="1" customWidth="1"/>
    <col min="775" max="775" width="12.25" style="1" customWidth="1"/>
    <col min="776" max="776" width="20.125" style="1" bestFit="1" customWidth="1"/>
    <col min="777" max="777" width="20.125" style="1" customWidth="1"/>
    <col min="778" max="778" width="19.375" style="1" bestFit="1" customWidth="1"/>
    <col min="779" max="779" width="8.625" style="1" customWidth="1"/>
    <col min="780" max="780" width="51.25" style="1" customWidth="1"/>
    <col min="781" max="781" width="13" style="1" customWidth="1"/>
    <col min="782" max="1024" width="6.875" style="1"/>
    <col min="1025" max="1025" width="7.75" style="1" customWidth="1"/>
    <col min="1026" max="1026" width="33.125" style="1" bestFit="1" customWidth="1"/>
    <col min="1027" max="1027" width="14.125" style="1" customWidth="1"/>
    <col min="1028" max="1028" width="12" style="1" bestFit="1" customWidth="1"/>
    <col min="1029" max="1029" width="12.75" style="1" customWidth="1"/>
    <col min="1030" max="1030" width="17.375" style="1" bestFit="1" customWidth="1"/>
    <col min="1031" max="1031" width="12.25" style="1" customWidth="1"/>
    <col min="1032" max="1032" width="20.125" style="1" bestFit="1" customWidth="1"/>
    <col min="1033" max="1033" width="20.125" style="1" customWidth="1"/>
    <col min="1034" max="1034" width="19.375" style="1" bestFit="1" customWidth="1"/>
    <col min="1035" max="1035" width="8.625" style="1" customWidth="1"/>
    <col min="1036" max="1036" width="51.25" style="1" customWidth="1"/>
    <col min="1037" max="1037" width="13" style="1" customWidth="1"/>
    <col min="1038" max="1280" width="6.875" style="1"/>
    <col min="1281" max="1281" width="7.75" style="1" customWidth="1"/>
    <col min="1282" max="1282" width="33.125" style="1" bestFit="1" customWidth="1"/>
    <col min="1283" max="1283" width="14.125" style="1" customWidth="1"/>
    <col min="1284" max="1284" width="12" style="1" bestFit="1" customWidth="1"/>
    <col min="1285" max="1285" width="12.75" style="1" customWidth="1"/>
    <col min="1286" max="1286" width="17.375" style="1" bestFit="1" customWidth="1"/>
    <col min="1287" max="1287" width="12.25" style="1" customWidth="1"/>
    <col min="1288" max="1288" width="20.125" style="1" bestFit="1" customWidth="1"/>
    <col min="1289" max="1289" width="20.125" style="1" customWidth="1"/>
    <col min="1290" max="1290" width="19.375" style="1" bestFit="1" customWidth="1"/>
    <col min="1291" max="1291" width="8.625" style="1" customWidth="1"/>
    <col min="1292" max="1292" width="51.25" style="1" customWidth="1"/>
    <col min="1293" max="1293" width="13" style="1" customWidth="1"/>
    <col min="1294" max="1536" width="6.875" style="1"/>
    <col min="1537" max="1537" width="7.75" style="1" customWidth="1"/>
    <col min="1538" max="1538" width="33.125" style="1" bestFit="1" customWidth="1"/>
    <col min="1539" max="1539" width="14.125" style="1" customWidth="1"/>
    <col min="1540" max="1540" width="12" style="1" bestFit="1" customWidth="1"/>
    <col min="1541" max="1541" width="12.75" style="1" customWidth="1"/>
    <col min="1542" max="1542" width="17.375" style="1" bestFit="1" customWidth="1"/>
    <col min="1543" max="1543" width="12.25" style="1" customWidth="1"/>
    <col min="1544" max="1544" width="20.125" style="1" bestFit="1" customWidth="1"/>
    <col min="1545" max="1545" width="20.125" style="1" customWidth="1"/>
    <col min="1546" max="1546" width="19.375" style="1" bestFit="1" customWidth="1"/>
    <col min="1547" max="1547" width="8.625" style="1" customWidth="1"/>
    <col min="1548" max="1548" width="51.25" style="1" customWidth="1"/>
    <col min="1549" max="1549" width="13" style="1" customWidth="1"/>
    <col min="1550" max="1792" width="6.875" style="1"/>
    <col min="1793" max="1793" width="7.75" style="1" customWidth="1"/>
    <col min="1794" max="1794" width="33.125" style="1" bestFit="1" customWidth="1"/>
    <col min="1795" max="1795" width="14.125" style="1" customWidth="1"/>
    <col min="1796" max="1796" width="12" style="1" bestFit="1" customWidth="1"/>
    <col min="1797" max="1797" width="12.75" style="1" customWidth="1"/>
    <col min="1798" max="1798" width="17.375" style="1" bestFit="1" customWidth="1"/>
    <col min="1799" max="1799" width="12.25" style="1" customWidth="1"/>
    <col min="1800" max="1800" width="20.125" style="1" bestFit="1" customWidth="1"/>
    <col min="1801" max="1801" width="20.125" style="1" customWidth="1"/>
    <col min="1802" max="1802" width="19.375" style="1" bestFit="1" customWidth="1"/>
    <col min="1803" max="1803" width="8.625" style="1" customWidth="1"/>
    <col min="1804" max="1804" width="51.25" style="1" customWidth="1"/>
    <col min="1805" max="1805" width="13" style="1" customWidth="1"/>
    <col min="1806" max="2048" width="6.875" style="1"/>
    <col min="2049" max="2049" width="7.75" style="1" customWidth="1"/>
    <col min="2050" max="2050" width="33.125" style="1" bestFit="1" customWidth="1"/>
    <col min="2051" max="2051" width="14.125" style="1" customWidth="1"/>
    <col min="2052" max="2052" width="12" style="1" bestFit="1" customWidth="1"/>
    <col min="2053" max="2053" width="12.75" style="1" customWidth="1"/>
    <col min="2054" max="2054" width="17.375" style="1" bestFit="1" customWidth="1"/>
    <col min="2055" max="2055" width="12.25" style="1" customWidth="1"/>
    <col min="2056" max="2056" width="20.125" style="1" bestFit="1" customWidth="1"/>
    <col min="2057" max="2057" width="20.125" style="1" customWidth="1"/>
    <col min="2058" max="2058" width="19.375" style="1" bestFit="1" customWidth="1"/>
    <col min="2059" max="2059" width="8.625" style="1" customWidth="1"/>
    <col min="2060" max="2060" width="51.25" style="1" customWidth="1"/>
    <col min="2061" max="2061" width="13" style="1" customWidth="1"/>
    <col min="2062" max="2304" width="6.875" style="1"/>
    <col min="2305" max="2305" width="7.75" style="1" customWidth="1"/>
    <col min="2306" max="2306" width="33.125" style="1" bestFit="1" customWidth="1"/>
    <col min="2307" max="2307" width="14.125" style="1" customWidth="1"/>
    <col min="2308" max="2308" width="12" style="1" bestFit="1" customWidth="1"/>
    <col min="2309" max="2309" width="12.75" style="1" customWidth="1"/>
    <col min="2310" max="2310" width="17.375" style="1" bestFit="1" customWidth="1"/>
    <col min="2311" max="2311" width="12.25" style="1" customWidth="1"/>
    <col min="2312" max="2312" width="20.125" style="1" bestFit="1" customWidth="1"/>
    <col min="2313" max="2313" width="20.125" style="1" customWidth="1"/>
    <col min="2314" max="2314" width="19.375" style="1" bestFit="1" customWidth="1"/>
    <col min="2315" max="2315" width="8.625" style="1" customWidth="1"/>
    <col min="2316" max="2316" width="51.25" style="1" customWidth="1"/>
    <col min="2317" max="2317" width="13" style="1" customWidth="1"/>
    <col min="2318" max="2560" width="6.875" style="1"/>
    <col min="2561" max="2561" width="7.75" style="1" customWidth="1"/>
    <col min="2562" max="2562" width="33.125" style="1" bestFit="1" customWidth="1"/>
    <col min="2563" max="2563" width="14.125" style="1" customWidth="1"/>
    <col min="2564" max="2564" width="12" style="1" bestFit="1" customWidth="1"/>
    <col min="2565" max="2565" width="12.75" style="1" customWidth="1"/>
    <col min="2566" max="2566" width="17.375" style="1" bestFit="1" customWidth="1"/>
    <col min="2567" max="2567" width="12.25" style="1" customWidth="1"/>
    <col min="2568" max="2568" width="20.125" style="1" bestFit="1" customWidth="1"/>
    <col min="2569" max="2569" width="20.125" style="1" customWidth="1"/>
    <col min="2570" max="2570" width="19.375" style="1" bestFit="1" customWidth="1"/>
    <col min="2571" max="2571" width="8.625" style="1" customWidth="1"/>
    <col min="2572" max="2572" width="51.25" style="1" customWidth="1"/>
    <col min="2573" max="2573" width="13" style="1" customWidth="1"/>
    <col min="2574" max="2816" width="6.875" style="1"/>
    <col min="2817" max="2817" width="7.75" style="1" customWidth="1"/>
    <col min="2818" max="2818" width="33.125" style="1" bestFit="1" customWidth="1"/>
    <col min="2819" max="2819" width="14.125" style="1" customWidth="1"/>
    <col min="2820" max="2820" width="12" style="1" bestFit="1" customWidth="1"/>
    <col min="2821" max="2821" width="12.75" style="1" customWidth="1"/>
    <col min="2822" max="2822" width="17.375" style="1" bestFit="1" customWidth="1"/>
    <col min="2823" max="2823" width="12.25" style="1" customWidth="1"/>
    <col min="2824" max="2824" width="20.125" style="1" bestFit="1" customWidth="1"/>
    <col min="2825" max="2825" width="20.125" style="1" customWidth="1"/>
    <col min="2826" max="2826" width="19.375" style="1" bestFit="1" customWidth="1"/>
    <col min="2827" max="2827" width="8.625" style="1" customWidth="1"/>
    <col min="2828" max="2828" width="51.25" style="1" customWidth="1"/>
    <col min="2829" max="2829" width="13" style="1" customWidth="1"/>
    <col min="2830" max="3072" width="6.875" style="1"/>
    <col min="3073" max="3073" width="7.75" style="1" customWidth="1"/>
    <col min="3074" max="3074" width="33.125" style="1" bestFit="1" customWidth="1"/>
    <col min="3075" max="3075" width="14.125" style="1" customWidth="1"/>
    <col min="3076" max="3076" width="12" style="1" bestFit="1" customWidth="1"/>
    <col min="3077" max="3077" width="12.75" style="1" customWidth="1"/>
    <col min="3078" max="3078" width="17.375" style="1" bestFit="1" customWidth="1"/>
    <col min="3079" max="3079" width="12.25" style="1" customWidth="1"/>
    <col min="3080" max="3080" width="20.125" style="1" bestFit="1" customWidth="1"/>
    <col min="3081" max="3081" width="20.125" style="1" customWidth="1"/>
    <col min="3082" max="3082" width="19.375" style="1" bestFit="1" customWidth="1"/>
    <col min="3083" max="3083" width="8.625" style="1" customWidth="1"/>
    <col min="3084" max="3084" width="51.25" style="1" customWidth="1"/>
    <col min="3085" max="3085" width="13" style="1" customWidth="1"/>
    <col min="3086" max="3328" width="6.875" style="1"/>
    <col min="3329" max="3329" width="7.75" style="1" customWidth="1"/>
    <col min="3330" max="3330" width="33.125" style="1" bestFit="1" customWidth="1"/>
    <col min="3331" max="3331" width="14.125" style="1" customWidth="1"/>
    <col min="3332" max="3332" width="12" style="1" bestFit="1" customWidth="1"/>
    <col min="3333" max="3333" width="12.75" style="1" customWidth="1"/>
    <col min="3334" max="3334" width="17.375" style="1" bestFit="1" customWidth="1"/>
    <col min="3335" max="3335" width="12.25" style="1" customWidth="1"/>
    <col min="3336" max="3336" width="20.125" style="1" bestFit="1" customWidth="1"/>
    <col min="3337" max="3337" width="20.125" style="1" customWidth="1"/>
    <col min="3338" max="3338" width="19.375" style="1" bestFit="1" customWidth="1"/>
    <col min="3339" max="3339" width="8.625" style="1" customWidth="1"/>
    <col min="3340" max="3340" width="51.25" style="1" customWidth="1"/>
    <col min="3341" max="3341" width="13" style="1" customWidth="1"/>
    <col min="3342" max="3584" width="6.875" style="1"/>
    <col min="3585" max="3585" width="7.75" style="1" customWidth="1"/>
    <col min="3586" max="3586" width="33.125" style="1" bestFit="1" customWidth="1"/>
    <col min="3587" max="3587" width="14.125" style="1" customWidth="1"/>
    <col min="3588" max="3588" width="12" style="1" bestFit="1" customWidth="1"/>
    <col min="3589" max="3589" width="12.75" style="1" customWidth="1"/>
    <col min="3590" max="3590" width="17.375" style="1" bestFit="1" customWidth="1"/>
    <col min="3591" max="3591" width="12.25" style="1" customWidth="1"/>
    <col min="3592" max="3592" width="20.125" style="1" bestFit="1" customWidth="1"/>
    <col min="3593" max="3593" width="20.125" style="1" customWidth="1"/>
    <col min="3594" max="3594" width="19.375" style="1" bestFit="1" customWidth="1"/>
    <col min="3595" max="3595" width="8.625" style="1" customWidth="1"/>
    <col min="3596" max="3596" width="51.25" style="1" customWidth="1"/>
    <col min="3597" max="3597" width="13" style="1" customWidth="1"/>
    <col min="3598" max="3840" width="6.875" style="1"/>
    <col min="3841" max="3841" width="7.75" style="1" customWidth="1"/>
    <col min="3842" max="3842" width="33.125" style="1" bestFit="1" customWidth="1"/>
    <col min="3843" max="3843" width="14.125" style="1" customWidth="1"/>
    <col min="3844" max="3844" width="12" style="1" bestFit="1" customWidth="1"/>
    <col min="3845" max="3845" width="12.75" style="1" customWidth="1"/>
    <col min="3846" max="3846" width="17.375" style="1" bestFit="1" customWidth="1"/>
    <col min="3847" max="3847" width="12.25" style="1" customWidth="1"/>
    <col min="3848" max="3848" width="20.125" style="1" bestFit="1" customWidth="1"/>
    <col min="3849" max="3849" width="20.125" style="1" customWidth="1"/>
    <col min="3850" max="3850" width="19.375" style="1" bestFit="1" customWidth="1"/>
    <col min="3851" max="3851" width="8.625" style="1" customWidth="1"/>
    <col min="3852" max="3852" width="51.25" style="1" customWidth="1"/>
    <col min="3853" max="3853" width="13" style="1" customWidth="1"/>
    <col min="3854" max="4096" width="6.875" style="1"/>
    <col min="4097" max="4097" width="7.75" style="1" customWidth="1"/>
    <col min="4098" max="4098" width="33.125" style="1" bestFit="1" customWidth="1"/>
    <col min="4099" max="4099" width="14.125" style="1" customWidth="1"/>
    <col min="4100" max="4100" width="12" style="1" bestFit="1" customWidth="1"/>
    <col min="4101" max="4101" width="12.75" style="1" customWidth="1"/>
    <col min="4102" max="4102" width="17.375" style="1" bestFit="1" customWidth="1"/>
    <col min="4103" max="4103" width="12.25" style="1" customWidth="1"/>
    <col min="4104" max="4104" width="20.125" style="1" bestFit="1" customWidth="1"/>
    <col min="4105" max="4105" width="20.125" style="1" customWidth="1"/>
    <col min="4106" max="4106" width="19.375" style="1" bestFit="1" customWidth="1"/>
    <col min="4107" max="4107" width="8.625" style="1" customWidth="1"/>
    <col min="4108" max="4108" width="51.25" style="1" customWidth="1"/>
    <col min="4109" max="4109" width="13" style="1" customWidth="1"/>
    <col min="4110" max="4352" width="6.875" style="1"/>
    <col min="4353" max="4353" width="7.75" style="1" customWidth="1"/>
    <col min="4354" max="4354" width="33.125" style="1" bestFit="1" customWidth="1"/>
    <col min="4355" max="4355" width="14.125" style="1" customWidth="1"/>
    <col min="4356" max="4356" width="12" style="1" bestFit="1" customWidth="1"/>
    <col min="4357" max="4357" width="12.75" style="1" customWidth="1"/>
    <col min="4358" max="4358" width="17.375" style="1" bestFit="1" customWidth="1"/>
    <col min="4359" max="4359" width="12.25" style="1" customWidth="1"/>
    <col min="4360" max="4360" width="20.125" style="1" bestFit="1" customWidth="1"/>
    <col min="4361" max="4361" width="20.125" style="1" customWidth="1"/>
    <col min="4362" max="4362" width="19.375" style="1" bestFit="1" customWidth="1"/>
    <col min="4363" max="4363" width="8.625" style="1" customWidth="1"/>
    <col min="4364" max="4364" width="51.25" style="1" customWidth="1"/>
    <col min="4365" max="4365" width="13" style="1" customWidth="1"/>
    <col min="4366" max="4608" width="6.875" style="1"/>
    <col min="4609" max="4609" width="7.75" style="1" customWidth="1"/>
    <col min="4610" max="4610" width="33.125" style="1" bestFit="1" customWidth="1"/>
    <col min="4611" max="4611" width="14.125" style="1" customWidth="1"/>
    <col min="4612" max="4612" width="12" style="1" bestFit="1" customWidth="1"/>
    <col min="4613" max="4613" width="12.75" style="1" customWidth="1"/>
    <col min="4614" max="4614" width="17.375" style="1" bestFit="1" customWidth="1"/>
    <col min="4615" max="4615" width="12.25" style="1" customWidth="1"/>
    <col min="4616" max="4616" width="20.125" style="1" bestFit="1" customWidth="1"/>
    <col min="4617" max="4617" width="20.125" style="1" customWidth="1"/>
    <col min="4618" max="4618" width="19.375" style="1" bestFit="1" customWidth="1"/>
    <col min="4619" max="4619" width="8.625" style="1" customWidth="1"/>
    <col min="4620" max="4620" width="51.25" style="1" customWidth="1"/>
    <col min="4621" max="4621" width="13" style="1" customWidth="1"/>
    <col min="4622" max="4864" width="6.875" style="1"/>
    <col min="4865" max="4865" width="7.75" style="1" customWidth="1"/>
    <col min="4866" max="4866" width="33.125" style="1" bestFit="1" customWidth="1"/>
    <col min="4867" max="4867" width="14.125" style="1" customWidth="1"/>
    <col min="4868" max="4868" width="12" style="1" bestFit="1" customWidth="1"/>
    <col min="4869" max="4869" width="12.75" style="1" customWidth="1"/>
    <col min="4870" max="4870" width="17.375" style="1" bestFit="1" customWidth="1"/>
    <col min="4871" max="4871" width="12.25" style="1" customWidth="1"/>
    <col min="4872" max="4872" width="20.125" style="1" bestFit="1" customWidth="1"/>
    <col min="4873" max="4873" width="20.125" style="1" customWidth="1"/>
    <col min="4874" max="4874" width="19.375" style="1" bestFit="1" customWidth="1"/>
    <col min="4875" max="4875" width="8.625" style="1" customWidth="1"/>
    <col min="4876" max="4876" width="51.25" style="1" customWidth="1"/>
    <col min="4877" max="4877" width="13" style="1" customWidth="1"/>
    <col min="4878" max="5120" width="6.875" style="1"/>
    <col min="5121" max="5121" width="7.75" style="1" customWidth="1"/>
    <col min="5122" max="5122" width="33.125" style="1" bestFit="1" customWidth="1"/>
    <col min="5123" max="5123" width="14.125" style="1" customWidth="1"/>
    <col min="5124" max="5124" width="12" style="1" bestFit="1" customWidth="1"/>
    <col min="5125" max="5125" width="12.75" style="1" customWidth="1"/>
    <col min="5126" max="5126" width="17.375" style="1" bestFit="1" customWidth="1"/>
    <col min="5127" max="5127" width="12.25" style="1" customWidth="1"/>
    <col min="5128" max="5128" width="20.125" style="1" bestFit="1" customWidth="1"/>
    <col min="5129" max="5129" width="20.125" style="1" customWidth="1"/>
    <col min="5130" max="5130" width="19.375" style="1" bestFit="1" customWidth="1"/>
    <col min="5131" max="5131" width="8.625" style="1" customWidth="1"/>
    <col min="5132" max="5132" width="51.25" style="1" customWidth="1"/>
    <col min="5133" max="5133" width="13" style="1" customWidth="1"/>
    <col min="5134" max="5376" width="6.875" style="1"/>
    <col min="5377" max="5377" width="7.75" style="1" customWidth="1"/>
    <col min="5378" max="5378" width="33.125" style="1" bestFit="1" customWidth="1"/>
    <col min="5379" max="5379" width="14.125" style="1" customWidth="1"/>
    <col min="5380" max="5380" width="12" style="1" bestFit="1" customWidth="1"/>
    <col min="5381" max="5381" width="12.75" style="1" customWidth="1"/>
    <col min="5382" max="5382" width="17.375" style="1" bestFit="1" customWidth="1"/>
    <col min="5383" max="5383" width="12.25" style="1" customWidth="1"/>
    <col min="5384" max="5384" width="20.125" style="1" bestFit="1" customWidth="1"/>
    <col min="5385" max="5385" width="20.125" style="1" customWidth="1"/>
    <col min="5386" max="5386" width="19.375" style="1" bestFit="1" customWidth="1"/>
    <col min="5387" max="5387" width="8.625" style="1" customWidth="1"/>
    <col min="5388" max="5388" width="51.25" style="1" customWidth="1"/>
    <col min="5389" max="5389" width="13" style="1" customWidth="1"/>
    <col min="5390" max="5632" width="6.875" style="1"/>
    <col min="5633" max="5633" width="7.75" style="1" customWidth="1"/>
    <col min="5634" max="5634" width="33.125" style="1" bestFit="1" customWidth="1"/>
    <col min="5635" max="5635" width="14.125" style="1" customWidth="1"/>
    <col min="5636" max="5636" width="12" style="1" bestFit="1" customWidth="1"/>
    <col min="5637" max="5637" width="12.75" style="1" customWidth="1"/>
    <col min="5638" max="5638" width="17.375" style="1" bestFit="1" customWidth="1"/>
    <col min="5639" max="5639" width="12.25" style="1" customWidth="1"/>
    <col min="5640" max="5640" width="20.125" style="1" bestFit="1" customWidth="1"/>
    <col min="5641" max="5641" width="20.125" style="1" customWidth="1"/>
    <col min="5642" max="5642" width="19.375" style="1" bestFit="1" customWidth="1"/>
    <col min="5643" max="5643" width="8.625" style="1" customWidth="1"/>
    <col min="5644" max="5644" width="51.25" style="1" customWidth="1"/>
    <col min="5645" max="5645" width="13" style="1" customWidth="1"/>
    <col min="5646" max="5888" width="6.875" style="1"/>
    <col min="5889" max="5889" width="7.75" style="1" customWidth="1"/>
    <col min="5890" max="5890" width="33.125" style="1" bestFit="1" customWidth="1"/>
    <col min="5891" max="5891" width="14.125" style="1" customWidth="1"/>
    <col min="5892" max="5892" width="12" style="1" bestFit="1" customWidth="1"/>
    <col min="5893" max="5893" width="12.75" style="1" customWidth="1"/>
    <col min="5894" max="5894" width="17.375" style="1" bestFit="1" customWidth="1"/>
    <col min="5895" max="5895" width="12.25" style="1" customWidth="1"/>
    <col min="5896" max="5896" width="20.125" style="1" bestFit="1" customWidth="1"/>
    <col min="5897" max="5897" width="20.125" style="1" customWidth="1"/>
    <col min="5898" max="5898" width="19.375" style="1" bestFit="1" customWidth="1"/>
    <col min="5899" max="5899" width="8.625" style="1" customWidth="1"/>
    <col min="5900" max="5900" width="51.25" style="1" customWidth="1"/>
    <col min="5901" max="5901" width="13" style="1" customWidth="1"/>
    <col min="5902" max="6144" width="6.875" style="1"/>
    <col min="6145" max="6145" width="7.75" style="1" customWidth="1"/>
    <col min="6146" max="6146" width="33.125" style="1" bestFit="1" customWidth="1"/>
    <col min="6147" max="6147" width="14.125" style="1" customWidth="1"/>
    <col min="6148" max="6148" width="12" style="1" bestFit="1" customWidth="1"/>
    <col min="6149" max="6149" width="12.75" style="1" customWidth="1"/>
    <col min="6150" max="6150" width="17.375" style="1" bestFit="1" customWidth="1"/>
    <col min="6151" max="6151" width="12.25" style="1" customWidth="1"/>
    <col min="6152" max="6152" width="20.125" style="1" bestFit="1" customWidth="1"/>
    <col min="6153" max="6153" width="20.125" style="1" customWidth="1"/>
    <col min="6154" max="6154" width="19.375" style="1" bestFit="1" customWidth="1"/>
    <col min="6155" max="6155" width="8.625" style="1" customWidth="1"/>
    <col min="6156" max="6156" width="51.25" style="1" customWidth="1"/>
    <col min="6157" max="6157" width="13" style="1" customWidth="1"/>
    <col min="6158" max="6400" width="6.875" style="1"/>
    <col min="6401" max="6401" width="7.75" style="1" customWidth="1"/>
    <col min="6402" max="6402" width="33.125" style="1" bestFit="1" customWidth="1"/>
    <col min="6403" max="6403" width="14.125" style="1" customWidth="1"/>
    <col min="6404" max="6404" width="12" style="1" bestFit="1" customWidth="1"/>
    <col min="6405" max="6405" width="12.75" style="1" customWidth="1"/>
    <col min="6406" max="6406" width="17.375" style="1" bestFit="1" customWidth="1"/>
    <col min="6407" max="6407" width="12.25" style="1" customWidth="1"/>
    <col min="6408" max="6408" width="20.125" style="1" bestFit="1" customWidth="1"/>
    <col min="6409" max="6409" width="20.125" style="1" customWidth="1"/>
    <col min="6410" max="6410" width="19.375" style="1" bestFit="1" customWidth="1"/>
    <col min="6411" max="6411" width="8.625" style="1" customWidth="1"/>
    <col min="6412" max="6412" width="51.25" style="1" customWidth="1"/>
    <col min="6413" max="6413" width="13" style="1" customWidth="1"/>
    <col min="6414" max="6656" width="6.875" style="1"/>
    <col min="6657" max="6657" width="7.75" style="1" customWidth="1"/>
    <col min="6658" max="6658" width="33.125" style="1" bestFit="1" customWidth="1"/>
    <col min="6659" max="6659" width="14.125" style="1" customWidth="1"/>
    <col min="6660" max="6660" width="12" style="1" bestFit="1" customWidth="1"/>
    <col min="6661" max="6661" width="12.75" style="1" customWidth="1"/>
    <col min="6662" max="6662" width="17.375" style="1" bestFit="1" customWidth="1"/>
    <col min="6663" max="6663" width="12.25" style="1" customWidth="1"/>
    <col min="6664" max="6664" width="20.125" style="1" bestFit="1" customWidth="1"/>
    <col min="6665" max="6665" width="20.125" style="1" customWidth="1"/>
    <col min="6666" max="6666" width="19.375" style="1" bestFit="1" customWidth="1"/>
    <col min="6667" max="6667" width="8.625" style="1" customWidth="1"/>
    <col min="6668" max="6668" width="51.25" style="1" customWidth="1"/>
    <col min="6669" max="6669" width="13" style="1" customWidth="1"/>
    <col min="6670" max="6912" width="6.875" style="1"/>
    <col min="6913" max="6913" width="7.75" style="1" customWidth="1"/>
    <col min="6914" max="6914" width="33.125" style="1" bestFit="1" customWidth="1"/>
    <col min="6915" max="6915" width="14.125" style="1" customWidth="1"/>
    <col min="6916" max="6916" width="12" style="1" bestFit="1" customWidth="1"/>
    <col min="6917" max="6917" width="12.75" style="1" customWidth="1"/>
    <col min="6918" max="6918" width="17.375" style="1" bestFit="1" customWidth="1"/>
    <col min="6919" max="6919" width="12.25" style="1" customWidth="1"/>
    <col min="6920" max="6920" width="20.125" style="1" bestFit="1" customWidth="1"/>
    <col min="6921" max="6921" width="20.125" style="1" customWidth="1"/>
    <col min="6922" max="6922" width="19.375" style="1" bestFit="1" customWidth="1"/>
    <col min="6923" max="6923" width="8.625" style="1" customWidth="1"/>
    <col min="6924" max="6924" width="51.25" style="1" customWidth="1"/>
    <col min="6925" max="6925" width="13" style="1" customWidth="1"/>
    <col min="6926" max="7168" width="6.875" style="1"/>
    <col min="7169" max="7169" width="7.75" style="1" customWidth="1"/>
    <col min="7170" max="7170" width="33.125" style="1" bestFit="1" customWidth="1"/>
    <col min="7171" max="7171" width="14.125" style="1" customWidth="1"/>
    <col min="7172" max="7172" width="12" style="1" bestFit="1" customWidth="1"/>
    <col min="7173" max="7173" width="12.75" style="1" customWidth="1"/>
    <col min="7174" max="7174" width="17.375" style="1" bestFit="1" customWidth="1"/>
    <col min="7175" max="7175" width="12.25" style="1" customWidth="1"/>
    <col min="7176" max="7176" width="20.125" style="1" bestFit="1" customWidth="1"/>
    <col min="7177" max="7177" width="20.125" style="1" customWidth="1"/>
    <col min="7178" max="7178" width="19.375" style="1" bestFit="1" customWidth="1"/>
    <col min="7179" max="7179" width="8.625" style="1" customWidth="1"/>
    <col min="7180" max="7180" width="51.25" style="1" customWidth="1"/>
    <col min="7181" max="7181" width="13" style="1" customWidth="1"/>
    <col min="7182" max="7424" width="6.875" style="1"/>
    <col min="7425" max="7425" width="7.75" style="1" customWidth="1"/>
    <col min="7426" max="7426" width="33.125" style="1" bestFit="1" customWidth="1"/>
    <col min="7427" max="7427" width="14.125" style="1" customWidth="1"/>
    <col min="7428" max="7428" width="12" style="1" bestFit="1" customWidth="1"/>
    <col min="7429" max="7429" width="12.75" style="1" customWidth="1"/>
    <col min="7430" max="7430" width="17.375" style="1" bestFit="1" customWidth="1"/>
    <col min="7431" max="7431" width="12.25" style="1" customWidth="1"/>
    <col min="7432" max="7432" width="20.125" style="1" bestFit="1" customWidth="1"/>
    <col min="7433" max="7433" width="20.125" style="1" customWidth="1"/>
    <col min="7434" max="7434" width="19.375" style="1" bestFit="1" customWidth="1"/>
    <col min="7435" max="7435" width="8.625" style="1" customWidth="1"/>
    <col min="7436" max="7436" width="51.25" style="1" customWidth="1"/>
    <col min="7437" max="7437" width="13" style="1" customWidth="1"/>
    <col min="7438" max="7680" width="6.875" style="1"/>
    <col min="7681" max="7681" width="7.75" style="1" customWidth="1"/>
    <col min="7682" max="7682" width="33.125" style="1" bestFit="1" customWidth="1"/>
    <col min="7683" max="7683" width="14.125" style="1" customWidth="1"/>
    <col min="7684" max="7684" width="12" style="1" bestFit="1" customWidth="1"/>
    <col min="7685" max="7685" width="12.75" style="1" customWidth="1"/>
    <col min="7686" max="7686" width="17.375" style="1" bestFit="1" customWidth="1"/>
    <col min="7687" max="7687" width="12.25" style="1" customWidth="1"/>
    <col min="7688" max="7688" width="20.125" style="1" bestFit="1" customWidth="1"/>
    <col min="7689" max="7689" width="20.125" style="1" customWidth="1"/>
    <col min="7690" max="7690" width="19.375" style="1" bestFit="1" customWidth="1"/>
    <col min="7691" max="7691" width="8.625" style="1" customWidth="1"/>
    <col min="7692" max="7692" width="51.25" style="1" customWidth="1"/>
    <col min="7693" max="7693" width="13" style="1" customWidth="1"/>
    <col min="7694" max="7936" width="6.875" style="1"/>
    <col min="7937" max="7937" width="7.75" style="1" customWidth="1"/>
    <col min="7938" max="7938" width="33.125" style="1" bestFit="1" customWidth="1"/>
    <col min="7939" max="7939" width="14.125" style="1" customWidth="1"/>
    <col min="7940" max="7940" width="12" style="1" bestFit="1" customWidth="1"/>
    <col min="7941" max="7941" width="12.75" style="1" customWidth="1"/>
    <col min="7942" max="7942" width="17.375" style="1" bestFit="1" customWidth="1"/>
    <col min="7943" max="7943" width="12.25" style="1" customWidth="1"/>
    <col min="7944" max="7944" width="20.125" style="1" bestFit="1" customWidth="1"/>
    <col min="7945" max="7945" width="20.125" style="1" customWidth="1"/>
    <col min="7946" max="7946" width="19.375" style="1" bestFit="1" customWidth="1"/>
    <col min="7947" max="7947" width="8.625" style="1" customWidth="1"/>
    <col min="7948" max="7948" width="51.25" style="1" customWidth="1"/>
    <col min="7949" max="7949" width="13" style="1" customWidth="1"/>
    <col min="7950" max="8192" width="6.875" style="1"/>
    <col min="8193" max="8193" width="7.75" style="1" customWidth="1"/>
    <col min="8194" max="8194" width="33.125" style="1" bestFit="1" customWidth="1"/>
    <col min="8195" max="8195" width="14.125" style="1" customWidth="1"/>
    <col min="8196" max="8196" width="12" style="1" bestFit="1" customWidth="1"/>
    <col min="8197" max="8197" width="12.75" style="1" customWidth="1"/>
    <col min="8198" max="8198" width="17.375" style="1" bestFit="1" customWidth="1"/>
    <col min="8199" max="8199" width="12.25" style="1" customWidth="1"/>
    <col min="8200" max="8200" width="20.125" style="1" bestFit="1" customWidth="1"/>
    <col min="8201" max="8201" width="20.125" style="1" customWidth="1"/>
    <col min="8202" max="8202" width="19.375" style="1" bestFit="1" customWidth="1"/>
    <col min="8203" max="8203" width="8.625" style="1" customWidth="1"/>
    <col min="8204" max="8204" width="51.25" style="1" customWidth="1"/>
    <col min="8205" max="8205" width="13" style="1" customWidth="1"/>
    <col min="8206" max="8448" width="6.875" style="1"/>
    <col min="8449" max="8449" width="7.75" style="1" customWidth="1"/>
    <col min="8450" max="8450" width="33.125" style="1" bestFit="1" customWidth="1"/>
    <col min="8451" max="8451" width="14.125" style="1" customWidth="1"/>
    <col min="8452" max="8452" width="12" style="1" bestFit="1" customWidth="1"/>
    <col min="8453" max="8453" width="12.75" style="1" customWidth="1"/>
    <col min="8454" max="8454" width="17.375" style="1" bestFit="1" customWidth="1"/>
    <col min="8455" max="8455" width="12.25" style="1" customWidth="1"/>
    <col min="8456" max="8456" width="20.125" style="1" bestFit="1" customWidth="1"/>
    <col min="8457" max="8457" width="20.125" style="1" customWidth="1"/>
    <col min="8458" max="8458" width="19.375" style="1" bestFit="1" customWidth="1"/>
    <col min="8459" max="8459" width="8.625" style="1" customWidth="1"/>
    <col min="8460" max="8460" width="51.25" style="1" customWidth="1"/>
    <col min="8461" max="8461" width="13" style="1" customWidth="1"/>
    <col min="8462" max="8704" width="6.875" style="1"/>
    <col min="8705" max="8705" width="7.75" style="1" customWidth="1"/>
    <col min="8706" max="8706" width="33.125" style="1" bestFit="1" customWidth="1"/>
    <col min="8707" max="8707" width="14.125" style="1" customWidth="1"/>
    <col min="8708" max="8708" width="12" style="1" bestFit="1" customWidth="1"/>
    <col min="8709" max="8709" width="12.75" style="1" customWidth="1"/>
    <col min="8710" max="8710" width="17.375" style="1" bestFit="1" customWidth="1"/>
    <col min="8711" max="8711" width="12.25" style="1" customWidth="1"/>
    <col min="8712" max="8712" width="20.125" style="1" bestFit="1" customWidth="1"/>
    <col min="8713" max="8713" width="20.125" style="1" customWidth="1"/>
    <col min="8714" max="8714" width="19.375" style="1" bestFit="1" customWidth="1"/>
    <col min="8715" max="8715" width="8.625" style="1" customWidth="1"/>
    <col min="8716" max="8716" width="51.25" style="1" customWidth="1"/>
    <col min="8717" max="8717" width="13" style="1" customWidth="1"/>
    <col min="8718" max="8960" width="6.875" style="1"/>
    <col min="8961" max="8961" width="7.75" style="1" customWidth="1"/>
    <col min="8962" max="8962" width="33.125" style="1" bestFit="1" customWidth="1"/>
    <col min="8963" max="8963" width="14.125" style="1" customWidth="1"/>
    <col min="8964" max="8964" width="12" style="1" bestFit="1" customWidth="1"/>
    <col min="8965" max="8965" width="12.75" style="1" customWidth="1"/>
    <col min="8966" max="8966" width="17.375" style="1" bestFit="1" customWidth="1"/>
    <col min="8967" max="8967" width="12.25" style="1" customWidth="1"/>
    <col min="8968" max="8968" width="20.125" style="1" bestFit="1" customWidth="1"/>
    <col min="8969" max="8969" width="20.125" style="1" customWidth="1"/>
    <col min="8970" max="8970" width="19.375" style="1" bestFit="1" customWidth="1"/>
    <col min="8971" max="8971" width="8.625" style="1" customWidth="1"/>
    <col min="8972" max="8972" width="51.25" style="1" customWidth="1"/>
    <col min="8973" max="8973" width="13" style="1" customWidth="1"/>
    <col min="8974" max="9216" width="6.875" style="1"/>
    <col min="9217" max="9217" width="7.75" style="1" customWidth="1"/>
    <col min="9218" max="9218" width="33.125" style="1" bestFit="1" customWidth="1"/>
    <col min="9219" max="9219" width="14.125" style="1" customWidth="1"/>
    <col min="9220" max="9220" width="12" style="1" bestFit="1" customWidth="1"/>
    <col min="9221" max="9221" width="12.75" style="1" customWidth="1"/>
    <col min="9222" max="9222" width="17.375" style="1" bestFit="1" customWidth="1"/>
    <col min="9223" max="9223" width="12.25" style="1" customWidth="1"/>
    <col min="9224" max="9224" width="20.125" style="1" bestFit="1" customWidth="1"/>
    <col min="9225" max="9225" width="20.125" style="1" customWidth="1"/>
    <col min="9226" max="9226" width="19.375" style="1" bestFit="1" customWidth="1"/>
    <col min="9227" max="9227" width="8.625" style="1" customWidth="1"/>
    <col min="9228" max="9228" width="51.25" style="1" customWidth="1"/>
    <col min="9229" max="9229" width="13" style="1" customWidth="1"/>
    <col min="9230" max="9472" width="6.875" style="1"/>
    <col min="9473" max="9473" width="7.75" style="1" customWidth="1"/>
    <col min="9474" max="9474" width="33.125" style="1" bestFit="1" customWidth="1"/>
    <col min="9475" max="9475" width="14.125" style="1" customWidth="1"/>
    <col min="9476" max="9476" width="12" style="1" bestFit="1" customWidth="1"/>
    <col min="9477" max="9477" width="12.75" style="1" customWidth="1"/>
    <col min="9478" max="9478" width="17.375" style="1" bestFit="1" customWidth="1"/>
    <col min="9479" max="9479" width="12.25" style="1" customWidth="1"/>
    <col min="9480" max="9480" width="20.125" style="1" bestFit="1" customWidth="1"/>
    <col min="9481" max="9481" width="20.125" style="1" customWidth="1"/>
    <col min="9482" max="9482" width="19.375" style="1" bestFit="1" customWidth="1"/>
    <col min="9483" max="9483" width="8.625" style="1" customWidth="1"/>
    <col min="9484" max="9484" width="51.25" style="1" customWidth="1"/>
    <col min="9485" max="9485" width="13" style="1" customWidth="1"/>
    <col min="9486" max="9728" width="6.875" style="1"/>
    <col min="9729" max="9729" width="7.75" style="1" customWidth="1"/>
    <col min="9730" max="9730" width="33.125" style="1" bestFit="1" customWidth="1"/>
    <col min="9731" max="9731" width="14.125" style="1" customWidth="1"/>
    <col min="9732" max="9732" width="12" style="1" bestFit="1" customWidth="1"/>
    <col min="9733" max="9733" width="12.75" style="1" customWidth="1"/>
    <col min="9734" max="9734" width="17.375" style="1" bestFit="1" customWidth="1"/>
    <col min="9735" max="9735" width="12.25" style="1" customWidth="1"/>
    <col min="9736" max="9736" width="20.125" style="1" bestFit="1" customWidth="1"/>
    <col min="9737" max="9737" width="20.125" style="1" customWidth="1"/>
    <col min="9738" max="9738" width="19.375" style="1" bestFit="1" customWidth="1"/>
    <col min="9739" max="9739" width="8.625" style="1" customWidth="1"/>
    <col min="9740" max="9740" width="51.25" style="1" customWidth="1"/>
    <col min="9741" max="9741" width="13" style="1" customWidth="1"/>
    <col min="9742" max="9984" width="6.875" style="1"/>
    <col min="9985" max="9985" width="7.75" style="1" customWidth="1"/>
    <col min="9986" max="9986" width="33.125" style="1" bestFit="1" customWidth="1"/>
    <col min="9987" max="9987" width="14.125" style="1" customWidth="1"/>
    <col min="9988" max="9988" width="12" style="1" bestFit="1" customWidth="1"/>
    <col min="9989" max="9989" width="12.75" style="1" customWidth="1"/>
    <col min="9990" max="9990" width="17.375" style="1" bestFit="1" customWidth="1"/>
    <col min="9991" max="9991" width="12.25" style="1" customWidth="1"/>
    <col min="9992" max="9992" width="20.125" style="1" bestFit="1" customWidth="1"/>
    <col min="9993" max="9993" width="20.125" style="1" customWidth="1"/>
    <col min="9994" max="9994" width="19.375" style="1" bestFit="1" customWidth="1"/>
    <col min="9995" max="9995" width="8.625" style="1" customWidth="1"/>
    <col min="9996" max="9996" width="51.25" style="1" customWidth="1"/>
    <col min="9997" max="9997" width="13" style="1" customWidth="1"/>
    <col min="9998" max="10240" width="6.875" style="1"/>
    <col min="10241" max="10241" width="7.75" style="1" customWidth="1"/>
    <col min="10242" max="10242" width="33.125" style="1" bestFit="1" customWidth="1"/>
    <col min="10243" max="10243" width="14.125" style="1" customWidth="1"/>
    <col min="10244" max="10244" width="12" style="1" bestFit="1" customWidth="1"/>
    <col min="10245" max="10245" width="12.75" style="1" customWidth="1"/>
    <col min="10246" max="10246" width="17.375" style="1" bestFit="1" customWidth="1"/>
    <col min="10247" max="10247" width="12.25" style="1" customWidth="1"/>
    <col min="10248" max="10248" width="20.125" style="1" bestFit="1" customWidth="1"/>
    <col min="10249" max="10249" width="20.125" style="1" customWidth="1"/>
    <col min="10250" max="10250" width="19.375" style="1" bestFit="1" customWidth="1"/>
    <col min="10251" max="10251" width="8.625" style="1" customWidth="1"/>
    <col min="10252" max="10252" width="51.25" style="1" customWidth="1"/>
    <col min="10253" max="10253" width="13" style="1" customWidth="1"/>
    <col min="10254" max="10496" width="6.875" style="1"/>
    <col min="10497" max="10497" width="7.75" style="1" customWidth="1"/>
    <col min="10498" max="10498" width="33.125" style="1" bestFit="1" customWidth="1"/>
    <col min="10499" max="10499" width="14.125" style="1" customWidth="1"/>
    <col min="10500" max="10500" width="12" style="1" bestFit="1" customWidth="1"/>
    <col min="10501" max="10501" width="12.75" style="1" customWidth="1"/>
    <col min="10502" max="10502" width="17.375" style="1" bestFit="1" customWidth="1"/>
    <col min="10503" max="10503" width="12.25" style="1" customWidth="1"/>
    <col min="10504" max="10504" width="20.125" style="1" bestFit="1" customWidth="1"/>
    <col min="10505" max="10505" width="20.125" style="1" customWidth="1"/>
    <col min="10506" max="10506" width="19.375" style="1" bestFit="1" customWidth="1"/>
    <col min="10507" max="10507" width="8.625" style="1" customWidth="1"/>
    <col min="10508" max="10508" width="51.25" style="1" customWidth="1"/>
    <col min="10509" max="10509" width="13" style="1" customWidth="1"/>
    <col min="10510" max="10752" width="6.875" style="1"/>
    <col min="10753" max="10753" width="7.75" style="1" customWidth="1"/>
    <col min="10754" max="10754" width="33.125" style="1" bestFit="1" customWidth="1"/>
    <col min="10755" max="10755" width="14.125" style="1" customWidth="1"/>
    <col min="10756" max="10756" width="12" style="1" bestFit="1" customWidth="1"/>
    <col min="10757" max="10757" width="12.75" style="1" customWidth="1"/>
    <col min="10758" max="10758" width="17.375" style="1" bestFit="1" customWidth="1"/>
    <col min="10759" max="10759" width="12.25" style="1" customWidth="1"/>
    <col min="10760" max="10760" width="20.125" style="1" bestFit="1" customWidth="1"/>
    <col min="10761" max="10761" width="20.125" style="1" customWidth="1"/>
    <col min="10762" max="10762" width="19.375" style="1" bestFit="1" customWidth="1"/>
    <col min="10763" max="10763" width="8.625" style="1" customWidth="1"/>
    <col min="10764" max="10764" width="51.25" style="1" customWidth="1"/>
    <col min="10765" max="10765" width="13" style="1" customWidth="1"/>
    <col min="10766" max="11008" width="6.875" style="1"/>
    <col min="11009" max="11009" width="7.75" style="1" customWidth="1"/>
    <col min="11010" max="11010" width="33.125" style="1" bestFit="1" customWidth="1"/>
    <col min="11011" max="11011" width="14.125" style="1" customWidth="1"/>
    <col min="11012" max="11012" width="12" style="1" bestFit="1" customWidth="1"/>
    <col min="11013" max="11013" width="12.75" style="1" customWidth="1"/>
    <col min="11014" max="11014" width="17.375" style="1" bestFit="1" customWidth="1"/>
    <col min="11015" max="11015" width="12.25" style="1" customWidth="1"/>
    <col min="11016" max="11016" width="20.125" style="1" bestFit="1" customWidth="1"/>
    <col min="11017" max="11017" width="20.125" style="1" customWidth="1"/>
    <col min="11018" max="11018" width="19.375" style="1" bestFit="1" customWidth="1"/>
    <col min="11019" max="11019" width="8.625" style="1" customWidth="1"/>
    <col min="11020" max="11020" width="51.25" style="1" customWidth="1"/>
    <col min="11021" max="11021" width="13" style="1" customWidth="1"/>
    <col min="11022" max="11264" width="6.875" style="1"/>
    <col min="11265" max="11265" width="7.75" style="1" customWidth="1"/>
    <col min="11266" max="11266" width="33.125" style="1" bestFit="1" customWidth="1"/>
    <col min="11267" max="11267" width="14.125" style="1" customWidth="1"/>
    <col min="11268" max="11268" width="12" style="1" bestFit="1" customWidth="1"/>
    <col min="11269" max="11269" width="12.75" style="1" customWidth="1"/>
    <col min="11270" max="11270" width="17.375" style="1" bestFit="1" customWidth="1"/>
    <col min="11271" max="11271" width="12.25" style="1" customWidth="1"/>
    <col min="11272" max="11272" width="20.125" style="1" bestFit="1" customWidth="1"/>
    <col min="11273" max="11273" width="20.125" style="1" customWidth="1"/>
    <col min="11274" max="11274" width="19.375" style="1" bestFit="1" customWidth="1"/>
    <col min="11275" max="11275" width="8.625" style="1" customWidth="1"/>
    <col min="11276" max="11276" width="51.25" style="1" customWidth="1"/>
    <col min="11277" max="11277" width="13" style="1" customWidth="1"/>
    <col min="11278" max="11520" width="6.875" style="1"/>
    <col min="11521" max="11521" width="7.75" style="1" customWidth="1"/>
    <col min="11522" max="11522" width="33.125" style="1" bestFit="1" customWidth="1"/>
    <col min="11523" max="11523" width="14.125" style="1" customWidth="1"/>
    <col min="11524" max="11524" width="12" style="1" bestFit="1" customWidth="1"/>
    <col min="11525" max="11525" width="12.75" style="1" customWidth="1"/>
    <col min="11526" max="11526" width="17.375" style="1" bestFit="1" customWidth="1"/>
    <col min="11527" max="11527" width="12.25" style="1" customWidth="1"/>
    <col min="11528" max="11528" width="20.125" style="1" bestFit="1" customWidth="1"/>
    <col min="11529" max="11529" width="20.125" style="1" customWidth="1"/>
    <col min="11530" max="11530" width="19.375" style="1" bestFit="1" customWidth="1"/>
    <col min="11531" max="11531" width="8.625" style="1" customWidth="1"/>
    <col min="11532" max="11532" width="51.25" style="1" customWidth="1"/>
    <col min="11533" max="11533" width="13" style="1" customWidth="1"/>
    <col min="11534" max="11776" width="6.875" style="1"/>
    <col min="11777" max="11777" width="7.75" style="1" customWidth="1"/>
    <col min="11778" max="11778" width="33.125" style="1" bestFit="1" customWidth="1"/>
    <col min="11779" max="11779" width="14.125" style="1" customWidth="1"/>
    <col min="11780" max="11780" width="12" style="1" bestFit="1" customWidth="1"/>
    <col min="11781" max="11781" width="12.75" style="1" customWidth="1"/>
    <col min="11782" max="11782" width="17.375" style="1" bestFit="1" customWidth="1"/>
    <col min="11783" max="11783" width="12.25" style="1" customWidth="1"/>
    <col min="11784" max="11784" width="20.125" style="1" bestFit="1" customWidth="1"/>
    <col min="11785" max="11785" width="20.125" style="1" customWidth="1"/>
    <col min="11786" max="11786" width="19.375" style="1" bestFit="1" customWidth="1"/>
    <col min="11787" max="11787" width="8.625" style="1" customWidth="1"/>
    <col min="11788" max="11788" width="51.25" style="1" customWidth="1"/>
    <col min="11789" max="11789" width="13" style="1" customWidth="1"/>
    <col min="11790" max="12032" width="6.875" style="1"/>
    <col min="12033" max="12033" width="7.75" style="1" customWidth="1"/>
    <col min="12034" max="12034" width="33.125" style="1" bestFit="1" customWidth="1"/>
    <col min="12035" max="12035" width="14.125" style="1" customWidth="1"/>
    <col min="12036" max="12036" width="12" style="1" bestFit="1" customWidth="1"/>
    <col min="12037" max="12037" width="12.75" style="1" customWidth="1"/>
    <col min="12038" max="12038" width="17.375" style="1" bestFit="1" customWidth="1"/>
    <col min="12039" max="12039" width="12.25" style="1" customWidth="1"/>
    <col min="12040" max="12040" width="20.125" style="1" bestFit="1" customWidth="1"/>
    <col min="12041" max="12041" width="20.125" style="1" customWidth="1"/>
    <col min="12042" max="12042" width="19.375" style="1" bestFit="1" customWidth="1"/>
    <col min="12043" max="12043" width="8.625" style="1" customWidth="1"/>
    <col min="12044" max="12044" width="51.25" style="1" customWidth="1"/>
    <col min="12045" max="12045" width="13" style="1" customWidth="1"/>
    <col min="12046" max="12288" width="6.875" style="1"/>
    <col min="12289" max="12289" width="7.75" style="1" customWidth="1"/>
    <col min="12290" max="12290" width="33.125" style="1" bestFit="1" customWidth="1"/>
    <col min="12291" max="12291" width="14.125" style="1" customWidth="1"/>
    <col min="12292" max="12292" width="12" style="1" bestFit="1" customWidth="1"/>
    <col min="12293" max="12293" width="12.75" style="1" customWidth="1"/>
    <col min="12294" max="12294" width="17.375" style="1" bestFit="1" customWidth="1"/>
    <col min="12295" max="12295" width="12.25" style="1" customWidth="1"/>
    <col min="12296" max="12296" width="20.125" style="1" bestFit="1" customWidth="1"/>
    <col min="12297" max="12297" width="20.125" style="1" customWidth="1"/>
    <col min="12298" max="12298" width="19.375" style="1" bestFit="1" customWidth="1"/>
    <col min="12299" max="12299" width="8.625" style="1" customWidth="1"/>
    <col min="12300" max="12300" width="51.25" style="1" customWidth="1"/>
    <col min="12301" max="12301" width="13" style="1" customWidth="1"/>
    <col min="12302" max="12544" width="6.875" style="1"/>
    <col min="12545" max="12545" width="7.75" style="1" customWidth="1"/>
    <col min="12546" max="12546" width="33.125" style="1" bestFit="1" customWidth="1"/>
    <col min="12547" max="12547" width="14.125" style="1" customWidth="1"/>
    <col min="12548" max="12548" width="12" style="1" bestFit="1" customWidth="1"/>
    <col min="12549" max="12549" width="12.75" style="1" customWidth="1"/>
    <col min="12550" max="12550" width="17.375" style="1" bestFit="1" customWidth="1"/>
    <col min="12551" max="12551" width="12.25" style="1" customWidth="1"/>
    <col min="12552" max="12552" width="20.125" style="1" bestFit="1" customWidth="1"/>
    <col min="12553" max="12553" width="20.125" style="1" customWidth="1"/>
    <col min="12554" max="12554" width="19.375" style="1" bestFit="1" customWidth="1"/>
    <col min="12555" max="12555" width="8.625" style="1" customWidth="1"/>
    <col min="12556" max="12556" width="51.25" style="1" customWidth="1"/>
    <col min="12557" max="12557" width="13" style="1" customWidth="1"/>
    <col min="12558" max="12800" width="6.875" style="1"/>
    <col min="12801" max="12801" width="7.75" style="1" customWidth="1"/>
    <col min="12802" max="12802" width="33.125" style="1" bestFit="1" customWidth="1"/>
    <col min="12803" max="12803" width="14.125" style="1" customWidth="1"/>
    <col min="12804" max="12804" width="12" style="1" bestFit="1" customWidth="1"/>
    <col min="12805" max="12805" width="12.75" style="1" customWidth="1"/>
    <col min="12806" max="12806" width="17.375" style="1" bestFit="1" customWidth="1"/>
    <col min="12807" max="12807" width="12.25" style="1" customWidth="1"/>
    <col min="12808" max="12808" width="20.125" style="1" bestFit="1" customWidth="1"/>
    <col min="12809" max="12809" width="20.125" style="1" customWidth="1"/>
    <col min="12810" max="12810" width="19.375" style="1" bestFit="1" customWidth="1"/>
    <col min="12811" max="12811" width="8.625" style="1" customWidth="1"/>
    <col min="12812" max="12812" width="51.25" style="1" customWidth="1"/>
    <col min="12813" max="12813" width="13" style="1" customWidth="1"/>
    <col min="12814" max="13056" width="6.875" style="1"/>
    <col min="13057" max="13057" width="7.75" style="1" customWidth="1"/>
    <col min="13058" max="13058" width="33.125" style="1" bestFit="1" customWidth="1"/>
    <col min="13059" max="13059" width="14.125" style="1" customWidth="1"/>
    <col min="13060" max="13060" width="12" style="1" bestFit="1" customWidth="1"/>
    <col min="13061" max="13061" width="12.75" style="1" customWidth="1"/>
    <col min="13062" max="13062" width="17.375" style="1" bestFit="1" customWidth="1"/>
    <col min="13063" max="13063" width="12.25" style="1" customWidth="1"/>
    <col min="13064" max="13064" width="20.125" style="1" bestFit="1" customWidth="1"/>
    <col min="13065" max="13065" width="20.125" style="1" customWidth="1"/>
    <col min="13066" max="13066" width="19.375" style="1" bestFit="1" customWidth="1"/>
    <col min="13067" max="13067" width="8.625" style="1" customWidth="1"/>
    <col min="13068" max="13068" width="51.25" style="1" customWidth="1"/>
    <col min="13069" max="13069" width="13" style="1" customWidth="1"/>
    <col min="13070" max="13312" width="6.875" style="1"/>
    <col min="13313" max="13313" width="7.75" style="1" customWidth="1"/>
    <col min="13314" max="13314" width="33.125" style="1" bestFit="1" customWidth="1"/>
    <col min="13315" max="13315" width="14.125" style="1" customWidth="1"/>
    <col min="13316" max="13316" width="12" style="1" bestFit="1" customWidth="1"/>
    <col min="13317" max="13317" width="12.75" style="1" customWidth="1"/>
    <col min="13318" max="13318" width="17.375" style="1" bestFit="1" customWidth="1"/>
    <col min="13319" max="13319" width="12.25" style="1" customWidth="1"/>
    <col min="13320" max="13320" width="20.125" style="1" bestFit="1" customWidth="1"/>
    <col min="13321" max="13321" width="20.125" style="1" customWidth="1"/>
    <col min="13322" max="13322" width="19.375" style="1" bestFit="1" customWidth="1"/>
    <col min="13323" max="13323" width="8.625" style="1" customWidth="1"/>
    <col min="13324" max="13324" width="51.25" style="1" customWidth="1"/>
    <col min="13325" max="13325" width="13" style="1" customWidth="1"/>
    <col min="13326" max="13568" width="6.875" style="1"/>
    <col min="13569" max="13569" width="7.75" style="1" customWidth="1"/>
    <col min="13570" max="13570" width="33.125" style="1" bestFit="1" customWidth="1"/>
    <col min="13571" max="13571" width="14.125" style="1" customWidth="1"/>
    <col min="13572" max="13572" width="12" style="1" bestFit="1" customWidth="1"/>
    <col min="13573" max="13573" width="12.75" style="1" customWidth="1"/>
    <col min="13574" max="13574" width="17.375" style="1" bestFit="1" customWidth="1"/>
    <col min="13575" max="13575" width="12.25" style="1" customWidth="1"/>
    <col min="13576" max="13576" width="20.125" style="1" bestFit="1" customWidth="1"/>
    <col min="13577" max="13577" width="20.125" style="1" customWidth="1"/>
    <col min="13578" max="13578" width="19.375" style="1" bestFit="1" customWidth="1"/>
    <col min="13579" max="13579" width="8.625" style="1" customWidth="1"/>
    <col min="13580" max="13580" width="51.25" style="1" customWidth="1"/>
    <col min="13581" max="13581" width="13" style="1" customWidth="1"/>
    <col min="13582" max="13824" width="6.875" style="1"/>
    <col min="13825" max="13825" width="7.75" style="1" customWidth="1"/>
    <col min="13826" max="13826" width="33.125" style="1" bestFit="1" customWidth="1"/>
    <col min="13827" max="13827" width="14.125" style="1" customWidth="1"/>
    <col min="13828" max="13828" width="12" style="1" bestFit="1" customWidth="1"/>
    <col min="13829" max="13829" width="12.75" style="1" customWidth="1"/>
    <col min="13830" max="13830" width="17.375" style="1" bestFit="1" customWidth="1"/>
    <col min="13831" max="13831" width="12.25" style="1" customWidth="1"/>
    <col min="13832" max="13832" width="20.125" style="1" bestFit="1" customWidth="1"/>
    <col min="13833" max="13833" width="20.125" style="1" customWidth="1"/>
    <col min="13834" max="13834" width="19.375" style="1" bestFit="1" customWidth="1"/>
    <col min="13835" max="13835" width="8.625" style="1" customWidth="1"/>
    <col min="13836" max="13836" width="51.25" style="1" customWidth="1"/>
    <col min="13837" max="13837" width="13" style="1" customWidth="1"/>
    <col min="13838" max="14080" width="6.875" style="1"/>
    <col min="14081" max="14081" width="7.75" style="1" customWidth="1"/>
    <col min="14082" max="14082" width="33.125" style="1" bestFit="1" customWidth="1"/>
    <col min="14083" max="14083" width="14.125" style="1" customWidth="1"/>
    <col min="14084" max="14084" width="12" style="1" bestFit="1" customWidth="1"/>
    <col min="14085" max="14085" width="12.75" style="1" customWidth="1"/>
    <col min="14086" max="14086" width="17.375" style="1" bestFit="1" customWidth="1"/>
    <col min="14087" max="14087" width="12.25" style="1" customWidth="1"/>
    <col min="14088" max="14088" width="20.125" style="1" bestFit="1" customWidth="1"/>
    <col min="14089" max="14089" width="20.125" style="1" customWidth="1"/>
    <col min="14090" max="14090" width="19.375" style="1" bestFit="1" customWidth="1"/>
    <col min="14091" max="14091" width="8.625" style="1" customWidth="1"/>
    <col min="14092" max="14092" width="51.25" style="1" customWidth="1"/>
    <col min="14093" max="14093" width="13" style="1" customWidth="1"/>
    <col min="14094" max="14336" width="6.875" style="1"/>
    <col min="14337" max="14337" width="7.75" style="1" customWidth="1"/>
    <col min="14338" max="14338" width="33.125" style="1" bestFit="1" customWidth="1"/>
    <col min="14339" max="14339" width="14.125" style="1" customWidth="1"/>
    <col min="14340" max="14340" width="12" style="1" bestFit="1" customWidth="1"/>
    <col min="14341" max="14341" width="12.75" style="1" customWidth="1"/>
    <col min="14342" max="14342" width="17.375" style="1" bestFit="1" customWidth="1"/>
    <col min="14343" max="14343" width="12.25" style="1" customWidth="1"/>
    <col min="14344" max="14344" width="20.125" style="1" bestFit="1" customWidth="1"/>
    <col min="14345" max="14345" width="20.125" style="1" customWidth="1"/>
    <col min="14346" max="14346" width="19.375" style="1" bestFit="1" customWidth="1"/>
    <col min="14347" max="14347" width="8.625" style="1" customWidth="1"/>
    <col min="14348" max="14348" width="51.25" style="1" customWidth="1"/>
    <col min="14349" max="14349" width="13" style="1" customWidth="1"/>
    <col min="14350" max="14592" width="6.875" style="1"/>
    <col min="14593" max="14593" width="7.75" style="1" customWidth="1"/>
    <col min="14594" max="14594" width="33.125" style="1" bestFit="1" customWidth="1"/>
    <col min="14595" max="14595" width="14.125" style="1" customWidth="1"/>
    <col min="14596" max="14596" width="12" style="1" bestFit="1" customWidth="1"/>
    <col min="14597" max="14597" width="12.75" style="1" customWidth="1"/>
    <col min="14598" max="14598" width="17.375" style="1" bestFit="1" customWidth="1"/>
    <col min="14599" max="14599" width="12.25" style="1" customWidth="1"/>
    <col min="14600" max="14600" width="20.125" style="1" bestFit="1" customWidth="1"/>
    <col min="14601" max="14601" width="20.125" style="1" customWidth="1"/>
    <col min="14602" max="14602" width="19.375" style="1" bestFit="1" customWidth="1"/>
    <col min="14603" max="14603" width="8.625" style="1" customWidth="1"/>
    <col min="14604" max="14604" width="51.25" style="1" customWidth="1"/>
    <col min="14605" max="14605" width="13" style="1" customWidth="1"/>
    <col min="14606" max="14848" width="6.875" style="1"/>
    <col min="14849" max="14849" width="7.75" style="1" customWidth="1"/>
    <col min="14850" max="14850" width="33.125" style="1" bestFit="1" customWidth="1"/>
    <col min="14851" max="14851" width="14.125" style="1" customWidth="1"/>
    <col min="14852" max="14852" width="12" style="1" bestFit="1" customWidth="1"/>
    <col min="14853" max="14853" width="12.75" style="1" customWidth="1"/>
    <col min="14854" max="14854" width="17.375" style="1" bestFit="1" customWidth="1"/>
    <col min="14855" max="14855" width="12.25" style="1" customWidth="1"/>
    <col min="14856" max="14856" width="20.125" style="1" bestFit="1" customWidth="1"/>
    <col min="14857" max="14857" width="20.125" style="1" customWidth="1"/>
    <col min="14858" max="14858" width="19.375" style="1" bestFit="1" customWidth="1"/>
    <col min="14859" max="14859" width="8.625" style="1" customWidth="1"/>
    <col min="14860" max="14860" width="51.25" style="1" customWidth="1"/>
    <col min="14861" max="14861" width="13" style="1" customWidth="1"/>
    <col min="14862" max="15104" width="6.875" style="1"/>
    <col min="15105" max="15105" width="7.75" style="1" customWidth="1"/>
    <col min="15106" max="15106" width="33.125" style="1" bestFit="1" customWidth="1"/>
    <col min="15107" max="15107" width="14.125" style="1" customWidth="1"/>
    <col min="15108" max="15108" width="12" style="1" bestFit="1" customWidth="1"/>
    <col min="15109" max="15109" width="12.75" style="1" customWidth="1"/>
    <col min="15110" max="15110" width="17.375" style="1" bestFit="1" customWidth="1"/>
    <col min="15111" max="15111" width="12.25" style="1" customWidth="1"/>
    <col min="15112" max="15112" width="20.125" style="1" bestFit="1" customWidth="1"/>
    <col min="15113" max="15113" width="20.125" style="1" customWidth="1"/>
    <col min="15114" max="15114" width="19.375" style="1" bestFit="1" customWidth="1"/>
    <col min="15115" max="15115" width="8.625" style="1" customWidth="1"/>
    <col min="15116" max="15116" width="51.25" style="1" customWidth="1"/>
    <col min="15117" max="15117" width="13" style="1" customWidth="1"/>
    <col min="15118" max="15360" width="6.875" style="1"/>
    <col min="15361" max="15361" width="7.75" style="1" customWidth="1"/>
    <col min="15362" max="15362" width="33.125" style="1" bestFit="1" customWidth="1"/>
    <col min="15363" max="15363" width="14.125" style="1" customWidth="1"/>
    <col min="15364" max="15364" width="12" style="1" bestFit="1" customWidth="1"/>
    <col min="15365" max="15365" width="12.75" style="1" customWidth="1"/>
    <col min="15366" max="15366" width="17.375" style="1" bestFit="1" customWidth="1"/>
    <col min="15367" max="15367" width="12.25" style="1" customWidth="1"/>
    <col min="15368" max="15368" width="20.125" style="1" bestFit="1" customWidth="1"/>
    <col min="15369" max="15369" width="20.125" style="1" customWidth="1"/>
    <col min="15370" max="15370" width="19.375" style="1" bestFit="1" customWidth="1"/>
    <col min="15371" max="15371" width="8.625" style="1" customWidth="1"/>
    <col min="15372" max="15372" width="51.25" style="1" customWidth="1"/>
    <col min="15373" max="15373" width="13" style="1" customWidth="1"/>
    <col min="15374" max="15616" width="6.875" style="1"/>
    <col min="15617" max="15617" width="7.75" style="1" customWidth="1"/>
    <col min="15618" max="15618" width="33.125" style="1" bestFit="1" customWidth="1"/>
    <col min="15619" max="15619" width="14.125" style="1" customWidth="1"/>
    <col min="15620" max="15620" width="12" style="1" bestFit="1" customWidth="1"/>
    <col min="15621" max="15621" width="12.75" style="1" customWidth="1"/>
    <col min="15622" max="15622" width="17.375" style="1" bestFit="1" customWidth="1"/>
    <col min="15623" max="15623" width="12.25" style="1" customWidth="1"/>
    <col min="15624" max="15624" width="20.125" style="1" bestFit="1" customWidth="1"/>
    <col min="15625" max="15625" width="20.125" style="1" customWidth="1"/>
    <col min="15626" max="15626" width="19.375" style="1" bestFit="1" customWidth="1"/>
    <col min="15627" max="15627" width="8.625" style="1" customWidth="1"/>
    <col min="15628" max="15628" width="51.25" style="1" customWidth="1"/>
    <col min="15629" max="15629" width="13" style="1" customWidth="1"/>
    <col min="15630" max="15872" width="6.875" style="1"/>
    <col min="15873" max="15873" width="7.75" style="1" customWidth="1"/>
    <col min="15874" max="15874" width="33.125" style="1" bestFit="1" customWidth="1"/>
    <col min="15875" max="15875" width="14.125" style="1" customWidth="1"/>
    <col min="15876" max="15876" width="12" style="1" bestFit="1" customWidth="1"/>
    <col min="15877" max="15877" width="12.75" style="1" customWidth="1"/>
    <col min="15878" max="15878" width="17.375" style="1" bestFit="1" customWidth="1"/>
    <col min="15879" max="15879" width="12.25" style="1" customWidth="1"/>
    <col min="15880" max="15880" width="20.125" style="1" bestFit="1" customWidth="1"/>
    <col min="15881" max="15881" width="20.125" style="1" customWidth="1"/>
    <col min="15882" max="15882" width="19.375" style="1" bestFit="1" customWidth="1"/>
    <col min="15883" max="15883" width="8.625" style="1" customWidth="1"/>
    <col min="15884" max="15884" width="51.25" style="1" customWidth="1"/>
    <col min="15885" max="15885" width="13" style="1" customWidth="1"/>
    <col min="15886" max="16128" width="6.875" style="1"/>
    <col min="16129" max="16129" width="7.75" style="1" customWidth="1"/>
    <col min="16130" max="16130" width="33.125" style="1" bestFit="1" customWidth="1"/>
    <col min="16131" max="16131" width="14.125" style="1" customWidth="1"/>
    <col min="16132" max="16132" width="12" style="1" bestFit="1" customWidth="1"/>
    <col min="16133" max="16133" width="12.75" style="1" customWidth="1"/>
    <col min="16134" max="16134" width="17.375" style="1" bestFit="1" customWidth="1"/>
    <col min="16135" max="16135" width="12.25" style="1" customWidth="1"/>
    <col min="16136" max="16136" width="20.125" style="1" bestFit="1" customWidth="1"/>
    <col min="16137" max="16137" width="20.125" style="1" customWidth="1"/>
    <col min="16138" max="16138" width="19.375" style="1" bestFit="1" customWidth="1"/>
    <col min="16139" max="16139" width="8.625" style="1" customWidth="1"/>
    <col min="16140" max="16140" width="51.25" style="1" customWidth="1"/>
    <col min="16141" max="16141" width="13" style="1" customWidth="1"/>
    <col min="16142" max="16384" width="6.875" style="1"/>
  </cols>
  <sheetData>
    <row r="1" spans="1:13" x14ac:dyDescent="0.2">
      <c r="A1" s="497" t="s">
        <v>75</v>
      </c>
      <c r="B1" s="497"/>
      <c r="C1" s="497"/>
      <c r="D1" s="497"/>
      <c r="E1" s="497"/>
      <c r="F1" s="497"/>
      <c r="G1" s="497"/>
      <c r="H1" s="497"/>
      <c r="I1" s="497"/>
      <c r="J1" s="497"/>
      <c r="K1" s="497"/>
      <c r="L1" s="497"/>
      <c r="M1" s="497"/>
    </row>
    <row r="2" spans="1:13" x14ac:dyDescent="0.2">
      <c r="A2" s="497" t="s">
        <v>24</v>
      </c>
      <c r="B2" s="497"/>
      <c r="C2" s="497"/>
      <c r="D2" s="497"/>
      <c r="E2" s="497"/>
      <c r="F2" s="497"/>
      <c r="G2" s="497"/>
      <c r="H2" s="497"/>
      <c r="I2" s="497"/>
      <c r="J2" s="497"/>
      <c r="K2" s="497"/>
      <c r="L2" s="497"/>
      <c r="M2" s="497"/>
    </row>
    <row r="3" spans="1:13" x14ac:dyDescent="0.2">
      <c r="A3" s="497" t="str">
        <f>'กันเหลื่อม '!A3:O3</f>
        <v>วันที่ 1 เมษายน 2566</v>
      </c>
      <c r="B3" s="497"/>
      <c r="C3" s="497"/>
      <c r="D3" s="497"/>
      <c r="E3" s="497"/>
      <c r="F3" s="497"/>
      <c r="G3" s="497"/>
      <c r="H3" s="497"/>
      <c r="I3" s="497"/>
      <c r="J3" s="497"/>
      <c r="K3" s="497"/>
      <c r="L3" s="497"/>
      <c r="M3" s="497"/>
    </row>
    <row r="4" spans="1:13" x14ac:dyDescent="0.2">
      <c r="A4" s="497" t="str">
        <f>'กันเหลื่อม '!A4:O4</f>
        <v>สำนักงานเขตหลักสี่</v>
      </c>
      <c r="B4" s="497"/>
      <c r="C4" s="497"/>
      <c r="D4" s="497"/>
      <c r="E4" s="497"/>
      <c r="F4" s="497"/>
      <c r="G4" s="497"/>
      <c r="H4" s="497"/>
      <c r="I4" s="497"/>
      <c r="J4" s="497"/>
      <c r="K4" s="497"/>
      <c r="L4" s="497"/>
      <c r="M4" s="497"/>
    </row>
    <row r="5" spans="1:13" x14ac:dyDescent="0.2">
      <c r="A5" s="504" t="s">
        <v>0</v>
      </c>
      <c r="B5" s="504"/>
      <c r="C5" s="504"/>
      <c r="D5" s="504"/>
      <c r="E5" s="504"/>
      <c r="F5" s="504"/>
      <c r="G5" s="504"/>
      <c r="H5" s="504"/>
      <c r="I5" s="504"/>
      <c r="J5" s="504"/>
      <c r="K5" s="504"/>
      <c r="L5" s="504"/>
      <c r="M5" s="504"/>
    </row>
    <row r="6" spans="1:13" s="2" customFormat="1" x14ac:dyDescent="0.2">
      <c r="A6" s="494" t="s">
        <v>1</v>
      </c>
      <c r="B6" s="494" t="s">
        <v>2</v>
      </c>
      <c r="C6" s="498" t="s">
        <v>3</v>
      </c>
      <c r="D6" s="82" t="s">
        <v>67</v>
      </c>
      <c r="E6" s="498" t="s">
        <v>82</v>
      </c>
      <c r="F6" s="505" t="s">
        <v>69</v>
      </c>
      <c r="G6" s="506"/>
      <c r="H6" s="506"/>
      <c r="I6" s="507"/>
      <c r="J6" s="601" t="s">
        <v>65</v>
      </c>
      <c r="K6" s="501" t="s">
        <v>8</v>
      </c>
      <c r="L6" s="491" t="s">
        <v>9</v>
      </c>
      <c r="M6" s="494" t="s">
        <v>10</v>
      </c>
    </row>
    <row r="7" spans="1:13" s="2" customFormat="1" x14ac:dyDescent="0.2">
      <c r="A7" s="495"/>
      <c r="B7" s="495"/>
      <c r="C7" s="499"/>
      <c r="D7" s="83" t="s">
        <v>68</v>
      </c>
      <c r="E7" s="499"/>
      <c r="F7" s="83" t="s">
        <v>31</v>
      </c>
      <c r="G7" s="84" t="s">
        <v>33</v>
      </c>
      <c r="H7" s="84" t="s">
        <v>35</v>
      </c>
      <c r="I7" s="594" t="s">
        <v>17</v>
      </c>
      <c r="J7" s="594" t="s">
        <v>66</v>
      </c>
      <c r="K7" s="502"/>
      <c r="L7" s="492"/>
      <c r="M7" s="495"/>
    </row>
    <row r="8" spans="1:13" s="2" customFormat="1" x14ac:dyDescent="0.2">
      <c r="A8" s="495"/>
      <c r="B8" s="495"/>
      <c r="C8" s="499"/>
      <c r="D8" s="85"/>
      <c r="E8" s="499"/>
      <c r="F8" s="86" t="s">
        <v>32</v>
      </c>
      <c r="G8" s="87" t="s">
        <v>34</v>
      </c>
      <c r="H8" s="87" t="s">
        <v>42</v>
      </c>
      <c r="I8" s="595" t="s">
        <v>38</v>
      </c>
      <c r="J8" s="594"/>
      <c r="K8" s="502"/>
      <c r="L8" s="492"/>
      <c r="M8" s="495"/>
    </row>
    <row r="9" spans="1:13" s="2" customFormat="1" x14ac:dyDescent="0.2">
      <c r="A9" s="496"/>
      <c r="B9" s="496"/>
      <c r="C9" s="88" t="s">
        <v>12</v>
      </c>
      <c r="D9" s="88" t="s">
        <v>13</v>
      </c>
      <c r="E9" s="500"/>
      <c r="F9" s="89" t="s">
        <v>37</v>
      </c>
      <c r="G9" s="89" t="s">
        <v>15</v>
      </c>
      <c r="H9" s="89" t="s">
        <v>16</v>
      </c>
      <c r="I9" s="596" t="s">
        <v>39</v>
      </c>
      <c r="J9" s="597" t="s">
        <v>79</v>
      </c>
      <c r="K9" s="503"/>
      <c r="L9" s="493"/>
      <c r="M9" s="496"/>
    </row>
    <row r="10" spans="1:13" x14ac:dyDescent="0.2">
      <c r="A10" s="29"/>
      <c r="B10" s="44" t="s">
        <v>19</v>
      </c>
      <c r="C10" s="110"/>
      <c r="D10" s="111"/>
      <c r="E10" s="111"/>
      <c r="F10" s="112"/>
      <c r="G10" s="112"/>
      <c r="H10" s="112"/>
      <c r="I10" s="598"/>
      <c r="J10" s="599"/>
      <c r="K10" s="113"/>
      <c r="L10" s="114"/>
      <c r="M10" s="115"/>
    </row>
    <row r="11" spans="1:13" x14ac:dyDescent="0.2">
      <c r="A11" s="102"/>
      <c r="B11" s="11" t="s">
        <v>18</v>
      </c>
      <c r="C11" s="95"/>
      <c r="D11" s="94"/>
      <c r="E11" s="94"/>
      <c r="F11" s="96"/>
      <c r="G11" s="96"/>
      <c r="H11" s="96"/>
      <c r="I11" s="572"/>
      <c r="J11" s="573"/>
      <c r="K11" s="116"/>
      <c r="L11" s="14"/>
      <c r="M11" s="103"/>
    </row>
    <row r="12" spans="1:13" x14ac:dyDescent="0.2">
      <c r="A12" s="102"/>
      <c r="B12" s="11" t="s">
        <v>20</v>
      </c>
      <c r="C12" s="95"/>
      <c r="D12" s="94"/>
      <c r="E12" s="94"/>
      <c r="F12" s="96"/>
      <c r="G12" s="96"/>
      <c r="H12" s="96"/>
      <c r="I12" s="572"/>
      <c r="J12" s="573"/>
      <c r="K12" s="116"/>
      <c r="L12" s="14"/>
      <c r="M12" s="103"/>
    </row>
    <row r="13" spans="1:13" x14ac:dyDescent="0.2">
      <c r="A13" s="102"/>
      <c r="B13" s="108" t="s">
        <v>140</v>
      </c>
      <c r="C13" s="95"/>
      <c r="D13" s="94"/>
      <c r="E13" s="94"/>
      <c r="F13" s="96"/>
      <c r="G13" s="94"/>
      <c r="H13" s="96"/>
      <c r="I13" s="572"/>
      <c r="J13" s="573"/>
      <c r="K13" s="116"/>
      <c r="L13" s="105"/>
      <c r="M13" s="103"/>
    </row>
    <row r="14" spans="1:13" ht="195.75" x14ac:dyDescent="0.2">
      <c r="A14" s="15">
        <v>1</v>
      </c>
      <c r="B14" s="294" t="s">
        <v>480</v>
      </c>
      <c r="C14" s="195">
        <v>1140000</v>
      </c>
      <c r="D14" s="196">
        <v>0</v>
      </c>
      <c r="E14" s="197">
        <v>44957</v>
      </c>
      <c r="F14" s="198">
        <v>0</v>
      </c>
      <c r="G14" s="196">
        <v>1140000</v>
      </c>
      <c r="H14" s="198">
        <v>0</v>
      </c>
      <c r="I14" s="570">
        <f>F14+G14+H14</f>
        <v>1140000</v>
      </c>
      <c r="J14" s="571">
        <f>C14-I14</f>
        <v>0</v>
      </c>
      <c r="K14" s="472" t="s">
        <v>646</v>
      </c>
      <c r="L14" s="285" t="s">
        <v>647</v>
      </c>
      <c r="M14" s="17"/>
    </row>
    <row r="15" spans="1:13" ht="22.5" customHeight="1" x14ac:dyDescent="0.2">
      <c r="A15" s="237"/>
      <c r="B15" s="247"/>
      <c r="C15" s="238"/>
      <c r="D15" s="239"/>
      <c r="E15" s="240"/>
      <c r="F15" s="241"/>
      <c r="G15" s="241"/>
      <c r="H15" s="239"/>
      <c r="I15" s="578"/>
      <c r="J15" s="579"/>
      <c r="K15" s="549"/>
      <c r="L15" s="301"/>
      <c r="M15" s="255"/>
    </row>
    <row r="16" spans="1:13" x14ac:dyDescent="0.2">
      <c r="A16" s="38"/>
      <c r="B16" s="39" t="s">
        <v>17</v>
      </c>
      <c r="C16" s="97">
        <f>SUM(C13:C14)</f>
        <v>1140000</v>
      </c>
      <c r="D16" s="98">
        <f>SUM(D13:D14)</f>
        <v>0</v>
      </c>
      <c r="E16" s="98"/>
      <c r="F16" s="98">
        <f>SUM(F13:F14)</f>
        <v>0</v>
      </c>
      <c r="G16" s="98">
        <f>SUM(G13:G14)</f>
        <v>1140000</v>
      </c>
      <c r="H16" s="98">
        <f>SUM(H13:H14)</f>
        <v>0</v>
      </c>
      <c r="I16" s="600">
        <f>SUM(I13:I14)</f>
        <v>1140000</v>
      </c>
      <c r="J16" s="600">
        <f>SUM(J13:J14)</f>
        <v>0</v>
      </c>
      <c r="K16" s="99"/>
      <c r="L16" s="42"/>
      <c r="M16" s="43"/>
    </row>
    <row r="17" spans="2:13" x14ac:dyDescent="0.2">
      <c r="B17" s="45"/>
      <c r="C17" s="100"/>
      <c r="D17" s="100"/>
      <c r="E17" s="100"/>
      <c r="F17" s="100"/>
      <c r="G17" s="100"/>
      <c r="H17" s="100"/>
      <c r="I17" s="100"/>
      <c r="J17" s="100"/>
      <c r="K17" s="100"/>
      <c r="M17" s="46"/>
    </row>
  </sheetData>
  <mergeCells count="13">
    <mergeCell ref="L6:L9"/>
    <mergeCell ref="M6:M9"/>
    <mergeCell ref="A1:M1"/>
    <mergeCell ref="A2:M2"/>
    <mergeCell ref="A3:M3"/>
    <mergeCell ref="A4:M4"/>
    <mergeCell ref="A6:A9"/>
    <mergeCell ref="B6:B9"/>
    <mergeCell ref="C6:C8"/>
    <mergeCell ref="E6:E9"/>
    <mergeCell ref="K6:K9"/>
    <mergeCell ref="A5:M5"/>
    <mergeCell ref="F6:I6"/>
  </mergeCells>
  <printOptions horizontalCentered="1"/>
  <pageMargins left="0.15748031496062992" right="0.15748031496062992" top="0.39370078740157483" bottom="0.35433070866141736" header="0.31496062992125984" footer="0.31496062992125984"/>
  <pageSetup paperSize="5" scale="7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179"/>
  <sheetViews>
    <sheetView view="pageBreakPreview" zoomScale="80" zoomScaleNormal="90" zoomScaleSheetLayoutView="80" workbookViewId="0">
      <pane xSplit="2" ySplit="9" topLeftCell="C167" activePane="bottomRight" state="frozen"/>
      <selection activeCell="B13" sqref="B13:J13"/>
      <selection pane="topRight" activeCell="B13" sqref="B13:J13"/>
      <selection pane="bottomLeft" activeCell="B13" sqref="B13:J13"/>
      <selection pane="bottomRight" activeCell="F176" sqref="F6:F176"/>
    </sheetView>
  </sheetViews>
  <sheetFormatPr defaultColWidth="6.875" defaultRowHeight="21.75" x14ac:dyDescent="0.5"/>
  <cols>
    <col min="1" max="1" width="6.25" style="27" customWidth="1"/>
    <col min="2" max="2" width="43.125" style="1" customWidth="1"/>
    <col min="3" max="3" width="12.75" style="26" customWidth="1"/>
    <col min="4" max="4" width="12.375" style="26" bestFit="1" customWidth="1"/>
    <col min="5" max="5" width="14.25" style="26" customWidth="1"/>
    <col min="6" max="6" width="12.625" style="26" customWidth="1"/>
    <col min="7" max="7" width="11.625" style="26" customWidth="1"/>
    <col min="8" max="8" width="9.25" style="26" customWidth="1"/>
    <col min="9" max="9" width="10.875" style="26" customWidth="1"/>
    <col min="10" max="10" width="12.25" style="26" customWidth="1"/>
    <col min="11" max="11" width="12.125" style="26" customWidth="1"/>
    <col min="12" max="12" width="18.375" style="26" customWidth="1"/>
    <col min="13" max="13" width="13.125" style="26" customWidth="1"/>
    <col min="14" max="14" width="10" style="26" customWidth="1"/>
    <col min="15" max="15" width="40.625" style="1" customWidth="1"/>
    <col min="16" max="16" width="8.375" style="1" bestFit="1" customWidth="1"/>
    <col min="17" max="259" width="6.875" style="1"/>
    <col min="260" max="260" width="7.75" style="1" customWidth="1"/>
    <col min="261" max="261" width="33.125" style="1" bestFit="1" customWidth="1"/>
    <col min="262" max="262" width="14.125" style="1" customWidth="1"/>
    <col min="263" max="263" width="12" style="1" bestFit="1" customWidth="1"/>
    <col min="264" max="264" width="12.75" style="1" customWidth="1"/>
    <col min="265" max="265" width="17.375" style="1" bestFit="1" customWidth="1"/>
    <col min="266" max="266" width="12.25" style="1" customWidth="1"/>
    <col min="267" max="267" width="20.125" style="1" bestFit="1" customWidth="1"/>
    <col min="268" max="268" width="20.125" style="1" customWidth="1"/>
    <col min="269" max="269" width="19.375" style="1" bestFit="1" customWidth="1"/>
    <col min="270" max="270" width="8.625" style="1" customWidth="1"/>
    <col min="271" max="271" width="51.25" style="1" customWidth="1"/>
    <col min="272" max="272" width="13" style="1" customWidth="1"/>
    <col min="273" max="515" width="6.875" style="1"/>
    <col min="516" max="516" width="7.75" style="1" customWidth="1"/>
    <col min="517" max="517" width="33.125" style="1" bestFit="1" customWidth="1"/>
    <col min="518" max="518" width="14.125" style="1" customWidth="1"/>
    <col min="519" max="519" width="12" style="1" bestFit="1" customWidth="1"/>
    <col min="520" max="520" width="12.75" style="1" customWidth="1"/>
    <col min="521" max="521" width="17.375" style="1" bestFit="1" customWidth="1"/>
    <col min="522" max="522" width="12.25" style="1" customWidth="1"/>
    <col min="523" max="523" width="20.125" style="1" bestFit="1" customWidth="1"/>
    <col min="524" max="524" width="20.125" style="1" customWidth="1"/>
    <col min="525" max="525" width="19.375" style="1" bestFit="1" customWidth="1"/>
    <col min="526" max="526" width="8.625" style="1" customWidth="1"/>
    <col min="527" max="527" width="51.25" style="1" customWidth="1"/>
    <col min="528" max="528" width="13" style="1" customWidth="1"/>
    <col min="529" max="771" width="6.875" style="1"/>
    <col min="772" max="772" width="7.75" style="1" customWidth="1"/>
    <col min="773" max="773" width="33.125" style="1" bestFit="1" customWidth="1"/>
    <col min="774" max="774" width="14.125" style="1" customWidth="1"/>
    <col min="775" max="775" width="12" style="1" bestFit="1" customWidth="1"/>
    <col min="776" max="776" width="12.75" style="1" customWidth="1"/>
    <col min="777" max="777" width="17.375" style="1" bestFit="1" customWidth="1"/>
    <col min="778" max="778" width="12.25" style="1" customWidth="1"/>
    <col min="779" max="779" width="20.125" style="1" bestFit="1" customWidth="1"/>
    <col min="780" max="780" width="20.125" style="1" customWidth="1"/>
    <col min="781" max="781" width="19.375" style="1" bestFit="1" customWidth="1"/>
    <col min="782" max="782" width="8.625" style="1" customWidth="1"/>
    <col min="783" max="783" width="51.25" style="1" customWidth="1"/>
    <col min="784" max="784" width="13" style="1" customWidth="1"/>
    <col min="785" max="1027" width="6.875" style="1"/>
    <col min="1028" max="1028" width="7.75" style="1" customWidth="1"/>
    <col min="1029" max="1029" width="33.125" style="1" bestFit="1" customWidth="1"/>
    <col min="1030" max="1030" width="14.125" style="1" customWidth="1"/>
    <col min="1031" max="1031" width="12" style="1" bestFit="1" customWidth="1"/>
    <col min="1032" max="1032" width="12.75" style="1" customWidth="1"/>
    <col min="1033" max="1033" width="17.375" style="1" bestFit="1" customWidth="1"/>
    <col min="1034" max="1034" width="12.25" style="1" customWidth="1"/>
    <col min="1035" max="1035" width="20.125" style="1" bestFit="1" customWidth="1"/>
    <col min="1036" max="1036" width="20.125" style="1" customWidth="1"/>
    <col min="1037" max="1037" width="19.375" style="1" bestFit="1" customWidth="1"/>
    <col min="1038" max="1038" width="8.625" style="1" customWidth="1"/>
    <col min="1039" max="1039" width="51.25" style="1" customWidth="1"/>
    <col min="1040" max="1040" width="13" style="1" customWidth="1"/>
    <col min="1041" max="1283" width="6.875" style="1"/>
    <col min="1284" max="1284" width="7.75" style="1" customWidth="1"/>
    <col min="1285" max="1285" width="33.125" style="1" bestFit="1" customWidth="1"/>
    <col min="1286" max="1286" width="14.125" style="1" customWidth="1"/>
    <col min="1287" max="1287" width="12" style="1" bestFit="1" customWidth="1"/>
    <col min="1288" max="1288" width="12.75" style="1" customWidth="1"/>
    <col min="1289" max="1289" width="17.375" style="1" bestFit="1" customWidth="1"/>
    <col min="1290" max="1290" width="12.25" style="1" customWidth="1"/>
    <col min="1291" max="1291" width="20.125" style="1" bestFit="1" customWidth="1"/>
    <col min="1292" max="1292" width="20.125" style="1" customWidth="1"/>
    <col min="1293" max="1293" width="19.375" style="1" bestFit="1" customWidth="1"/>
    <col min="1294" max="1294" width="8.625" style="1" customWidth="1"/>
    <col min="1295" max="1295" width="51.25" style="1" customWidth="1"/>
    <col min="1296" max="1296" width="13" style="1" customWidth="1"/>
    <col min="1297" max="1539" width="6.875" style="1"/>
    <col min="1540" max="1540" width="7.75" style="1" customWidth="1"/>
    <col min="1541" max="1541" width="33.125" style="1" bestFit="1" customWidth="1"/>
    <col min="1542" max="1542" width="14.125" style="1" customWidth="1"/>
    <col min="1543" max="1543" width="12" style="1" bestFit="1" customWidth="1"/>
    <col min="1544" max="1544" width="12.75" style="1" customWidth="1"/>
    <col min="1545" max="1545" width="17.375" style="1" bestFit="1" customWidth="1"/>
    <col min="1546" max="1546" width="12.25" style="1" customWidth="1"/>
    <col min="1547" max="1547" width="20.125" style="1" bestFit="1" customWidth="1"/>
    <col min="1548" max="1548" width="20.125" style="1" customWidth="1"/>
    <col min="1549" max="1549" width="19.375" style="1" bestFit="1" customWidth="1"/>
    <col min="1550" max="1550" width="8.625" style="1" customWidth="1"/>
    <col min="1551" max="1551" width="51.25" style="1" customWidth="1"/>
    <col min="1552" max="1552" width="13" style="1" customWidth="1"/>
    <col min="1553" max="1795" width="6.875" style="1"/>
    <col min="1796" max="1796" width="7.75" style="1" customWidth="1"/>
    <col min="1797" max="1797" width="33.125" style="1" bestFit="1" customWidth="1"/>
    <col min="1798" max="1798" width="14.125" style="1" customWidth="1"/>
    <col min="1799" max="1799" width="12" style="1" bestFit="1" customWidth="1"/>
    <col min="1800" max="1800" width="12.75" style="1" customWidth="1"/>
    <col min="1801" max="1801" width="17.375" style="1" bestFit="1" customWidth="1"/>
    <col min="1802" max="1802" width="12.25" style="1" customWidth="1"/>
    <col min="1803" max="1803" width="20.125" style="1" bestFit="1" customWidth="1"/>
    <col min="1804" max="1804" width="20.125" style="1" customWidth="1"/>
    <col min="1805" max="1805" width="19.375" style="1" bestFit="1" customWidth="1"/>
    <col min="1806" max="1806" width="8.625" style="1" customWidth="1"/>
    <col min="1807" max="1807" width="51.25" style="1" customWidth="1"/>
    <col min="1808" max="1808" width="13" style="1" customWidth="1"/>
    <col min="1809" max="2051" width="6.875" style="1"/>
    <col min="2052" max="2052" width="7.75" style="1" customWidth="1"/>
    <col min="2053" max="2053" width="33.125" style="1" bestFit="1" customWidth="1"/>
    <col min="2054" max="2054" width="14.125" style="1" customWidth="1"/>
    <col min="2055" max="2055" width="12" style="1" bestFit="1" customWidth="1"/>
    <col min="2056" max="2056" width="12.75" style="1" customWidth="1"/>
    <col min="2057" max="2057" width="17.375" style="1" bestFit="1" customWidth="1"/>
    <col min="2058" max="2058" width="12.25" style="1" customWidth="1"/>
    <col min="2059" max="2059" width="20.125" style="1" bestFit="1" customWidth="1"/>
    <col min="2060" max="2060" width="20.125" style="1" customWidth="1"/>
    <col min="2061" max="2061" width="19.375" style="1" bestFit="1" customWidth="1"/>
    <col min="2062" max="2062" width="8.625" style="1" customWidth="1"/>
    <col min="2063" max="2063" width="51.25" style="1" customWidth="1"/>
    <col min="2064" max="2064" width="13" style="1" customWidth="1"/>
    <col min="2065" max="2307" width="6.875" style="1"/>
    <col min="2308" max="2308" width="7.75" style="1" customWidth="1"/>
    <col min="2309" max="2309" width="33.125" style="1" bestFit="1" customWidth="1"/>
    <col min="2310" max="2310" width="14.125" style="1" customWidth="1"/>
    <col min="2311" max="2311" width="12" style="1" bestFit="1" customWidth="1"/>
    <col min="2312" max="2312" width="12.75" style="1" customWidth="1"/>
    <col min="2313" max="2313" width="17.375" style="1" bestFit="1" customWidth="1"/>
    <col min="2314" max="2314" width="12.25" style="1" customWidth="1"/>
    <col min="2315" max="2315" width="20.125" style="1" bestFit="1" customWidth="1"/>
    <col min="2316" max="2316" width="20.125" style="1" customWidth="1"/>
    <col min="2317" max="2317" width="19.375" style="1" bestFit="1" customWidth="1"/>
    <col min="2318" max="2318" width="8.625" style="1" customWidth="1"/>
    <col min="2319" max="2319" width="51.25" style="1" customWidth="1"/>
    <col min="2320" max="2320" width="13" style="1" customWidth="1"/>
    <col min="2321" max="2563" width="6.875" style="1"/>
    <col min="2564" max="2564" width="7.75" style="1" customWidth="1"/>
    <col min="2565" max="2565" width="33.125" style="1" bestFit="1" customWidth="1"/>
    <col min="2566" max="2566" width="14.125" style="1" customWidth="1"/>
    <col min="2567" max="2567" width="12" style="1" bestFit="1" customWidth="1"/>
    <col min="2568" max="2568" width="12.75" style="1" customWidth="1"/>
    <col min="2569" max="2569" width="17.375" style="1" bestFit="1" customWidth="1"/>
    <col min="2570" max="2570" width="12.25" style="1" customWidth="1"/>
    <col min="2571" max="2571" width="20.125" style="1" bestFit="1" customWidth="1"/>
    <col min="2572" max="2572" width="20.125" style="1" customWidth="1"/>
    <col min="2573" max="2573" width="19.375" style="1" bestFit="1" customWidth="1"/>
    <col min="2574" max="2574" width="8.625" style="1" customWidth="1"/>
    <col min="2575" max="2575" width="51.25" style="1" customWidth="1"/>
    <col min="2576" max="2576" width="13" style="1" customWidth="1"/>
    <col min="2577" max="2819" width="6.875" style="1"/>
    <col min="2820" max="2820" width="7.75" style="1" customWidth="1"/>
    <col min="2821" max="2821" width="33.125" style="1" bestFit="1" customWidth="1"/>
    <col min="2822" max="2822" width="14.125" style="1" customWidth="1"/>
    <col min="2823" max="2823" width="12" style="1" bestFit="1" customWidth="1"/>
    <col min="2824" max="2824" width="12.75" style="1" customWidth="1"/>
    <col min="2825" max="2825" width="17.375" style="1" bestFit="1" customWidth="1"/>
    <col min="2826" max="2826" width="12.25" style="1" customWidth="1"/>
    <col min="2827" max="2827" width="20.125" style="1" bestFit="1" customWidth="1"/>
    <col min="2828" max="2828" width="20.125" style="1" customWidth="1"/>
    <col min="2829" max="2829" width="19.375" style="1" bestFit="1" customWidth="1"/>
    <col min="2830" max="2830" width="8.625" style="1" customWidth="1"/>
    <col min="2831" max="2831" width="51.25" style="1" customWidth="1"/>
    <col min="2832" max="2832" width="13" style="1" customWidth="1"/>
    <col min="2833" max="3075" width="6.875" style="1"/>
    <col min="3076" max="3076" width="7.75" style="1" customWidth="1"/>
    <col min="3077" max="3077" width="33.125" style="1" bestFit="1" customWidth="1"/>
    <col min="3078" max="3078" width="14.125" style="1" customWidth="1"/>
    <col min="3079" max="3079" width="12" style="1" bestFit="1" customWidth="1"/>
    <col min="3080" max="3080" width="12.75" style="1" customWidth="1"/>
    <col min="3081" max="3081" width="17.375" style="1" bestFit="1" customWidth="1"/>
    <col min="3082" max="3082" width="12.25" style="1" customWidth="1"/>
    <col min="3083" max="3083" width="20.125" style="1" bestFit="1" customWidth="1"/>
    <col min="3084" max="3084" width="20.125" style="1" customWidth="1"/>
    <col min="3085" max="3085" width="19.375" style="1" bestFit="1" customWidth="1"/>
    <col min="3086" max="3086" width="8.625" style="1" customWidth="1"/>
    <col min="3087" max="3087" width="51.25" style="1" customWidth="1"/>
    <col min="3088" max="3088" width="13" style="1" customWidth="1"/>
    <col min="3089" max="3331" width="6.875" style="1"/>
    <col min="3332" max="3332" width="7.75" style="1" customWidth="1"/>
    <col min="3333" max="3333" width="33.125" style="1" bestFit="1" customWidth="1"/>
    <col min="3334" max="3334" width="14.125" style="1" customWidth="1"/>
    <col min="3335" max="3335" width="12" style="1" bestFit="1" customWidth="1"/>
    <col min="3336" max="3336" width="12.75" style="1" customWidth="1"/>
    <col min="3337" max="3337" width="17.375" style="1" bestFit="1" customWidth="1"/>
    <col min="3338" max="3338" width="12.25" style="1" customWidth="1"/>
    <col min="3339" max="3339" width="20.125" style="1" bestFit="1" customWidth="1"/>
    <col min="3340" max="3340" width="20.125" style="1" customWidth="1"/>
    <col min="3341" max="3341" width="19.375" style="1" bestFit="1" customWidth="1"/>
    <col min="3342" max="3342" width="8.625" style="1" customWidth="1"/>
    <col min="3343" max="3343" width="51.25" style="1" customWidth="1"/>
    <col min="3344" max="3344" width="13" style="1" customWidth="1"/>
    <col min="3345" max="3587" width="6.875" style="1"/>
    <col min="3588" max="3588" width="7.75" style="1" customWidth="1"/>
    <col min="3589" max="3589" width="33.125" style="1" bestFit="1" customWidth="1"/>
    <col min="3590" max="3590" width="14.125" style="1" customWidth="1"/>
    <col min="3591" max="3591" width="12" style="1" bestFit="1" customWidth="1"/>
    <col min="3592" max="3592" width="12.75" style="1" customWidth="1"/>
    <col min="3593" max="3593" width="17.375" style="1" bestFit="1" customWidth="1"/>
    <col min="3594" max="3594" width="12.25" style="1" customWidth="1"/>
    <col min="3595" max="3595" width="20.125" style="1" bestFit="1" customWidth="1"/>
    <col min="3596" max="3596" width="20.125" style="1" customWidth="1"/>
    <col min="3597" max="3597" width="19.375" style="1" bestFit="1" customWidth="1"/>
    <col min="3598" max="3598" width="8.625" style="1" customWidth="1"/>
    <col min="3599" max="3599" width="51.25" style="1" customWidth="1"/>
    <col min="3600" max="3600" width="13" style="1" customWidth="1"/>
    <col min="3601" max="3843" width="6.875" style="1"/>
    <col min="3844" max="3844" width="7.75" style="1" customWidth="1"/>
    <col min="3845" max="3845" width="33.125" style="1" bestFit="1" customWidth="1"/>
    <col min="3846" max="3846" width="14.125" style="1" customWidth="1"/>
    <col min="3847" max="3847" width="12" style="1" bestFit="1" customWidth="1"/>
    <col min="3848" max="3848" width="12.75" style="1" customWidth="1"/>
    <col min="3849" max="3849" width="17.375" style="1" bestFit="1" customWidth="1"/>
    <col min="3850" max="3850" width="12.25" style="1" customWidth="1"/>
    <col min="3851" max="3851" width="20.125" style="1" bestFit="1" customWidth="1"/>
    <col min="3852" max="3852" width="20.125" style="1" customWidth="1"/>
    <col min="3853" max="3853" width="19.375" style="1" bestFit="1" customWidth="1"/>
    <col min="3854" max="3854" width="8.625" style="1" customWidth="1"/>
    <col min="3855" max="3855" width="51.25" style="1" customWidth="1"/>
    <col min="3856" max="3856" width="13" style="1" customWidth="1"/>
    <col min="3857" max="4099" width="6.875" style="1"/>
    <col min="4100" max="4100" width="7.75" style="1" customWidth="1"/>
    <col min="4101" max="4101" width="33.125" style="1" bestFit="1" customWidth="1"/>
    <col min="4102" max="4102" width="14.125" style="1" customWidth="1"/>
    <col min="4103" max="4103" width="12" style="1" bestFit="1" customWidth="1"/>
    <col min="4104" max="4104" width="12.75" style="1" customWidth="1"/>
    <col min="4105" max="4105" width="17.375" style="1" bestFit="1" customWidth="1"/>
    <col min="4106" max="4106" width="12.25" style="1" customWidth="1"/>
    <col min="4107" max="4107" width="20.125" style="1" bestFit="1" customWidth="1"/>
    <col min="4108" max="4108" width="20.125" style="1" customWidth="1"/>
    <col min="4109" max="4109" width="19.375" style="1" bestFit="1" customWidth="1"/>
    <col min="4110" max="4110" width="8.625" style="1" customWidth="1"/>
    <col min="4111" max="4111" width="51.25" style="1" customWidth="1"/>
    <col min="4112" max="4112" width="13" style="1" customWidth="1"/>
    <col min="4113" max="4355" width="6.875" style="1"/>
    <col min="4356" max="4356" width="7.75" style="1" customWidth="1"/>
    <col min="4357" max="4357" width="33.125" style="1" bestFit="1" customWidth="1"/>
    <col min="4358" max="4358" width="14.125" style="1" customWidth="1"/>
    <col min="4359" max="4359" width="12" style="1" bestFit="1" customWidth="1"/>
    <col min="4360" max="4360" width="12.75" style="1" customWidth="1"/>
    <col min="4361" max="4361" width="17.375" style="1" bestFit="1" customWidth="1"/>
    <col min="4362" max="4362" width="12.25" style="1" customWidth="1"/>
    <col min="4363" max="4363" width="20.125" style="1" bestFit="1" customWidth="1"/>
    <col min="4364" max="4364" width="20.125" style="1" customWidth="1"/>
    <col min="4365" max="4365" width="19.375" style="1" bestFit="1" customWidth="1"/>
    <col min="4366" max="4366" width="8.625" style="1" customWidth="1"/>
    <col min="4367" max="4367" width="51.25" style="1" customWidth="1"/>
    <col min="4368" max="4368" width="13" style="1" customWidth="1"/>
    <col min="4369" max="4611" width="6.875" style="1"/>
    <col min="4612" max="4612" width="7.75" style="1" customWidth="1"/>
    <col min="4613" max="4613" width="33.125" style="1" bestFit="1" customWidth="1"/>
    <col min="4614" max="4614" width="14.125" style="1" customWidth="1"/>
    <col min="4615" max="4615" width="12" style="1" bestFit="1" customWidth="1"/>
    <col min="4616" max="4616" width="12.75" style="1" customWidth="1"/>
    <col min="4617" max="4617" width="17.375" style="1" bestFit="1" customWidth="1"/>
    <col min="4618" max="4618" width="12.25" style="1" customWidth="1"/>
    <col min="4619" max="4619" width="20.125" style="1" bestFit="1" customWidth="1"/>
    <col min="4620" max="4620" width="20.125" style="1" customWidth="1"/>
    <col min="4621" max="4621" width="19.375" style="1" bestFit="1" customWidth="1"/>
    <col min="4622" max="4622" width="8.625" style="1" customWidth="1"/>
    <col min="4623" max="4623" width="51.25" style="1" customWidth="1"/>
    <col min="4624" max="4624" width="13" style="1" customWidth="1"/>
    <col min="4625" max="4867" width="6.875" style="1"/>
    <col min="4868" max="4868" width="7.75" style="1" customWidth="1"/>
    <col min="4869" max="4869" width="33.125" style="1" bestFit="1" customWidth="1"/>
    <col min="4870" max="4870" width="14.125" style="1" customWidth="1"/>
    <col min="4871" max="4871" width="12" style="1" bestFit="1" customWidth="1"/>
    <col min="4872" max="4872" width="12.75" style="1" customWidth="1"/>
    <col min="4873" max="4873" width="17.375" style="1" bestFit="1" customWidth="1"/>
    <col min="4874" max="4874" width="12.25" style="1" customWidth="1"/>
    <col min="4875" max="4875" width="20.125" style="1" bestFit="1" customWidth="1"/>
    <col min="4876" max="4876" width="20.125" style="1" customWidth="1"/>
    <col min="4877" max="4877" width="19.375" style="1" bestFit="1" customWidth="1"/>
    <col min="4878" max="4878" width="8.625" style="1" customWidth="1"/>
    <col min="4879" max="4879" width="51.25" style="1" customWidth="1"/>
    <col min="4880" max="4880" width="13" style="1" customWidth="1"/>
    <col min="4881" max="5123" width="6.875" style="1"/>
    <col min="5124" max="5124" width="7.75" style="1" customWidth="1"/>
    <col min="5125" max="5125" width="33.125" style="1" bestFit="1" customWidth="1"/>
    <col min="5126" max="5126" width="14.125" style="1" customWidth="1"/>
    <col min="5127" max="5127" width="12" style="1" bestFit="1" customWidth="1"/>
    <col min="5128" max="5128" width="12.75" style="1" customWidth="1"/>
    <col min="5129" max="5129" width="17.375" style="1" bestFit="1" customWidth="1"/>
    <col min="5130" max="5130" width="12.25" style="1" customWidth="1"/>
    <col min="5131" max="5131" width="20.125" style="1" bestFit="1" customWidth="1"/>
    <col min="5132" max="5132" width="20.125" style="1" customWidth="1"/>
    <col min="5133" max="5133" width="19.375" style="1" bestFit="1" customWidth="1"/>
    <col min="5134" max="5134" width="8.625" style="1" customWidth="1"/>
    <col min="5135" max="5135" width="51.25" style="1" customWidth="1"/>
    <col min="5136" max="5136" width="13" style="1" customWidth="1"/>
    <col min="5137" max="5379" width="6.875" style="1"/>
    <col min="5380" max="5380" width="7.75" style="1" customWidth="1"/>
    <col min="5381" max="5381" width="33.125" style="1" bestFit="1" customWidth="1"/>
    <col min="5382" max="5382" width="14.125" style="1" customWidth="1"/>
    <col min="5383" max="5383" width="12" style="1" bestFit="1" customWidth="1"/>
    <col min="5384" max="5384" width="12.75" style="1" customWidth="1"/>
    <col min="5385" max="5385" width="17.375" style="1" bestFit="1" customWidth="1"/>
    <col min="5386" max="5386" width="12.25" style="1" customWidth="1"/>
    <col min="5387" max="5387" width="20.125" style="1" bestFit="1" customWidth="1"/>
    <col min="5388" max="5388" width="20.125" style="1" customWidth="1"/>
    <col min="5389" max="5389" width="19.375" style="1" bestFit="1" customWidth="1"/>
    <col min="5390" max="5390" width="8.625" style="1" customWidth="1"/>
    <col min="5391" max="5391" width="51.25" style="1" customWidth="1"/>
    <col min="5392" max="5392" width="13" style="1" customWidth="1"/>
    <col min="5393" max="5635" width="6.875" style="1"/>
    <col min="5636" max="5636" width="7.75" style="1" customWidth="1"/>
    <col min="5637" max="5637" width="33.125" style="1" bestFit="1" customWidth="1"/>
    <col min="5638" max="5638" width="14.125" style="1" customWidth="1"/>
    <col min="5639" max="5639" width="12" style="1" bestFit="1" customWidth="1"/>
    <col min="5640" max="5640" width="12.75" style="1" customWidth="1"/>
    <col min="5641" max="5641" width="17.375" style="1" bestFit="1" customWidth="1"/>
    <col min="5642" max="5642" width="12.25" style="1" customWidth="1"/>
    <col min="5643" max="5643" width="20.125" style="1" bestFit="1" customWidth="1"/>
    <col min="5644" max="5644" width="20.125" style="1" customWidth="1"/>
    <col min="5645" max="5645" width="19.375" style="1" bestFit="1" customWidth="1"/>
    <col min="5646" max="5646" width="8.625" style="1" customWidth="1"/>
    <col min="5647" max="5647" width="51.25" style="1" customWidth="1"/>
    <col min="5648" max="5648" width="13" style="1" customWidth="1"/>
    <col min="5649" max="5891" width="6.875" style="1"/>
    <col min="5892" max="5892" width="7.75" style="1" customWidth="1"/>
    <col min="5893" max="5893" width="33.125" style="1" bestFit="1" customWidth="1"/>
    <col min="5894" max="5894" width="14.125" style="1" customWidth="1"/>
    <col min="5895" max="5895" width="12" style="1" bestFit="1" customWidth="1"/>
    <col min="5896" max="5896" width="12.75" style="1" customWidth="1"/>
    <col min="5897" max="5897" width="17.375" style="1" bestFit="1" customWidth="1"/>
    <col min="5898" max="5898" width="12.25" style="1" customWidth="1"/>
    <col min="5899" max="5899" width="20.125" style="1" bestFit="1" customWidth="1"/>
    <col min="5900" max="5900" width="20.125" style="1" customWidth="1"/>
    <col min="5901" max="5901" width="19.375" style="1" bestFit="1" customWidth="1"/>
    <col min="5902" max="5902" width="8.625" style="1" customWidth="1"/>
    <col min="5903" max="5903" width="51.25" style="1" customWidth="1"/>
    <col min="5904" max="5904" width="13" style="1" customWidth="1"/>
    <col min="5905" max="6147" width="6.875" style="1"/>
    <col min="6148" max="6148" width="7.75" style="1" customWidth="1"/>
    <col min="6149" max="6149" width="33.125" style="1" bestFit="1" customWidth="1"/>
    <col min="6150" max="6150" width="14.125" style="1" customWidth="1"/>
    <col min="6151" max="6151" width="12" style="1" bestFit="1" customWidth="1"/>
    <col min="6152" max="6152" width="12.75" style="1" customWidth="1"/>
    <col min="6153" max="6153" width="17.375" style="1" bestFit="1" customWidth="1"/>
    <col min="6154" max="6154" width="12.25" style="1" customWidth="1"/>
    <col min="6155" max="6155" width="20.125" style="1" bestFit="1" customWidth="1"/>
    <col min="6156" max="6156" width="20.125" style="1" customWidth="1"/>
    <col min="6157" max="6157" width="19.375" style="1" bestFit="1" customWidth="1"/>
    <col min="6158" max="6158" width="8.625" style="1" customWidth="1"/>
    <col min="6159" max="6159" width="51.25" style="1" customWidth="1"/>
    <col min="6160" max="6160" width="13" style="1" customWidth="1"/>
    <col min="6161" max="6403" width="6.875" style="1"/>
    <col min="6404" max="6404" width="7.75" style="1" customWidth="1"/>
    <col min="6405" max="6405" width="33.125" style="1" bestFit="1" customWidth="1"/>
    <col min="6406" max="6406" width="14.125" style="1" customWidth="1"/>
    <col min="6407" max="6407" width="12" style="1" bestFit="1" customWidth="1"/>
    <col min="6408" max="6408" width="12.75" style="1" customWidth="1"/>
    <col min="6409" max="6409" width="17.375" style="1" bestFit="1" customWidth="1"/>
    <col min="6410" max="6410" width="12.25" style="1" customWidth="1"/>
    <col min="6411" max="6411" width="20.125" style="1" bestFit="1" customWidth="1"/>
    <col min="6412" max="6412" width="20.125" style="1" customWidth="1"/>
    <col min="6413" max="6413" width="19.375" style="1" bestFit="1" customWidth="1"/>
    <col min="6414" max="6414" width="8.625" style="1" customWidth="1"/>
    <col min="6415" max="6415" width="51.25" style="1" customWidth="1"/>
    <col min="6416" max="6416" width="13" style="1" customWidth="1"/>
    <col min="6417" max="6659" width="6.875" style="1"/>
    <col min="6660" max="6660" width="7.75" style="1" customWidth="1"/>
    <col min="6661" max="6661" width="33.125" style="1" bestFit="1" customWidth="1"/>
    <col min="6662" max="6662" width="14.125" style="1" customWidth="1"/>
    <col min="6663" max="6663" width="12" style="1" bestFit="1" customWidth="1"/>
    <col min="6664" max="6664" width="12.75" style="1" customWidth="1"/>
    <col min="6665" max="6665" width="17.375" style="1" bestFit="1" customWidth="1"/>
    <col min="6666" max="6666" width="12.25" style="1" customWidth="1"/>
    <col min="6667" max="6667" width="20.125" style="1" bestFit="1" customWidth="1"/>
    <col min="6668" max="6668" width="20.125" style="1" customWidth="1"/>
    <col min="6669" max="6669" width="19.375" style="1" bestFit="1" customWidth="1"/>
    <col min="6670" max="6670" width="8.625" style="1" customWidth="1"/>
    <col min="6671" max="6671" width="51.25" style="1" customWidth="1"/>
    <col min="6672" max="6672" width="13" style="1" customWidth="1"/>
    <col min="6673" max="6915" width="6.875" style="1"/>
    <col min="6916" max="6916" width="7.75" style="1" customWidth="1"/>
    <col min="6917" max="6917" width="33.125" style="1" bestFit="1" customWidth="1"/>
    <col min="6918" max="6918" width="14.125" style="1" customWidth="1"/>
    <col min="6919" max="6919" width="12" style="1" bestFit="1" customWidth="1"/>
    <col min="6920" max="6920" width="12.75" style="1" customWidth="1"/>
    <col min="6921" max="6921" width="17.375" style="1" bestFit="1" customWidth="1"/>
    <col min="6922" max="6922" width="12.25" style="1" customWidth="1"/>
    <col min="6923" max="6923" width="20.125" style="1" bestFit="1" customWidth="1"/>
    <col min="6924" max="6924" width="20.125" style="1" customWidth="1"/>
    <col min="6925" max="6925" width="19.375" style="1" bestFit="1" customWidth="1"/>
    <col min="6926" max="6926" width="8.625" style="1" customWidth="1"/>
    <col min="6927" max="6927" width="51.25" style="1" customWidth="1"/>
    <col min="6928" max="6928" width="13" style="1" customWidth="1"/>
    <col min="6929" max="7171" width="6.875" style="1"/>
    <col min="7172" max="7172" width="7.75" style="1" customWidth="1"/>
    <col min="7173" max="7173" width="33.125" style="1" bestFit="1" customWidth="1"/>
    <col min="7174" max="7174" width="14.125" style="1" customWidth="1"/>
    <col min="7175" max="7175" width="12" style="1" bestFit="1" customWidth="1"/>
    <col min="7176" max="7176" width="12.75" style="1" customWidth="1"/>
    <col min="7177" max="7177" width="17.375" style="1" bestFit="1" customWidth="1"/>
    <col min="7178" max="7178" width="12.25" style="1" customWidth="1"/>
    <col min="7179" max="7179" width="20.125" style="1" bestFit="1" customWidth="1"/>
    <col min="7180" max="7180" width="20.125" style="1" customWidth="1"/>
    <col min="7181" max="7181" width="19.375" style="1" bestFit="1" customWidth="1"/>
    <col min="7182" max="7182" width="8.625" style="1" customWidth="1"/>
    <col min="7183" max="7183" width="51.25" style="1" customWidth="1"/>
    <col min="7184" max="7184" width="13" style="1" customWidth="1"/>
    <col min="7185" max="7427" width="6.875" style="1"/>
    <col min="7428" max="7428" width="7.75" style="1" customWidth="1"/>
    <col min="7429" max="7429" width="33.125" style="1" bestFit="1" customWidth="1"/>
    <col min="7430" max="7430" width="14.125" style="1" customWidth="1"/>
    <col min="7431" max="7431" width="12" style="1" bestFit="1" customWidth="1"/>
    <col min="7432" max="7432" width="12.75" style="1" customWidth="1"/>
    <col min="7433" max="7433" width="17.375" style="1" bestFit="1" customWidth="1"/>
    <col min="7434" max="7434" width="12.25" style="1" customWidth="1"/>
    <col min="7435" max="7435" width="20.125" style="1" bestFit="1" customWidth="1"/>
    <col min="7436" max="7436" width="20.125" style="1" customWidth="1"/>
    <col min="7437" max="7437" width="19.375" style="1" bestFit="1" customWidth="1"/>
    <col min="7438" max="7438" width="8.625" style="1" customWidth="1"/>
    <col min="7439" max="7439" width="51.25" style="1" customWidth="1"/>
    <col min="7440" max="7440" width="13" style="1" customWidth="1"/>
    <col min="7441" max="7683" width="6.875" style="1"/>
    <col min="7684" max="7684" width="7.75" style="1" customWidth="1"/>
    <col min="7685" max="7685" width="33.125" style="1" bestFit="1" customWidth="1"/>
    <col min="7686" max="7686" width="14.125" style="1" customWidth="1"/>
    <col min="7687" max="7687" width="12" style="1" bestFit="1" customWidth="1"/>
    <col min="7688" max="7688" width="12.75" style="1" customWidth="1"/>
    <col min="7689" max="7689" width="17.375" style="1" bestFit="1" customWidth="1"/>
    <col min="7690" max="7690" width="12.25" style="1" customWidth="1"/>
    <col min="7691" max="7691" width="20.125" style="1" bestFit="1" customWidth="1"/>
    <col min="7692" max="7692" width="20.125" style="1" customWidth="1"/>
    <col min="7693" max="7693" width="19.375" style="1" bestFit="1" customWidth="1"/>
    <col min="7694" max="7694" width="8.625" style="1" customWidth="1"/>
    <col min="7695" max="7695" width="51.25" style="1" customWidth="1"/>
    <col min="7696" max="7696" width="13" style="1" customWidth="1"/>
    <col min="7697" max="7939" width="6.875" style="1"/>
    <col min="7940" max="7940" width="7.75" style="1" customWidth="1"/>
    <col min="7941" max="7941" width="33.125" style="1" bestFit="1" customWidth="1"/>
    <col min="7942" max="7942" width="14.125" style="1" customWidth="1"/>
    <col min="7943" max="7943" width="12" style="1" bestFit="1" customWidth="1"/>
    <col min="7944" max="7944" width="12.75" style="1" customWidth="1"/>
    <col min="7945" max="7945" width="17.375" style="1" bestFit="1" customWidth="1"/>
    <col min="7946" max="7946" width="12.25" style="1" customWidth="1"/>
    <col min="7947" max="7947" width="20.125" style="1" bestFit="1" customWidth="1"/>
    <col min="7948" max="7948" width="20.125" style="1" customWidth="1"/>
    <col min="7949" max="7949" width="19.375" style="1" bestFit="1" customWidth="1"/>
    <col min="7950" max="7950" width="8.625" style="1" customWidth="1"/>
    <col min="7951" max="7951" width="51.25" style="1" customWidth="1"/>
    <col min="7952" max="7952" width="13" style="1" customWidth="1"/>
    <col min="7953" max="8195" width="6.875" style="1"/>
    <col min="8196" max="8196" width="7.75" style="1" customWidth="1"/>
    <col min="8197" max="8197" width="33.125" style="1" bestFit="1" customWidth="1"/>
    <col min="8198" max="8198" width="14.125" style="1" customWidth="1"/>
    <col min="8199" max="8199" width="12" style="1" bestFit="1" customWidth="1"/>
    <col min="8200" max="8200" width="12.75" style="1" customWidth="1"/>
    <col min="8201" max="8201" width="17.375" style="1" bestFit="1" customWidth="1"/>
    <col min="8202" max="8202" width="12.25" style="1" customWidth="1"/>
    <col min="8203" max="8203" width="20.125" style="1" bestFit="1" customWidth="1"/>
    <col min="8204" max="8204" width="20.125" style="1" customWidth="1"/>
    <col min="8205" max="8205" width="19.375" style="1" bestFit="1" customWidth="1"/>
    <col min="8206" max="8206" width="8.625" style="1" customWidth="1"/>
    <col min="8207" max="8207" width="51.25" style="1" customWidth="1"/>
    <col min="8208" max="8208" width="13" style="1" customWidth="1"/>
    <col min="8209" max="8451" width="6.875" style="1"/>
    <col min="8452" max="8452" width="7.75" style="1" customWidth="1"/>
    <col min="8453" max="8453" width="33.125" style="1" bestFit="1" customWidth="1"/>
    <col min="8454" max="8454" width="14.125" style="1" customWidth="1"/>
    <col min="8455" max="8455" width="12" style="1" bestFit="1" customWidth="1"/>
    <col min="8456" max="8456" width="12.75" style="1" customWidth="1"/>
    <col min="8457" max="8457" width="17.375" style="1" bestFit="1" customWidth="1"/>
    <col min="8458" max="8458" width="12.25" style="1" customWidth="1"/>
    <col min="8459" max="8459" width="20.125" style="1" bestFit="1" customWidth="1"/>
    <col min="8460" max="8460" width="20.125" style="1" customWidth="1"/>
    <col min="8461" max="8461" width="19.375" style="1" bestFit="1" customWidth="1"/>
    <col min="8462" max="8462" width="8.625" style="1" customWidth="1"/>
    <col min="8463" max="8463" width="51.25" style="1" customWidth="1"/>
    <col min="8464" max="8464" width="13" style="1" customWidth="1"/>
    <col min="8465" max="8707" width="6.875" style="1"/>
    <col min="8708" max="8708" width="7.75" style="1" customWidth="1"/>
    <col min="8709" max="8709" width="33.125" style="1" bestFit="1" customWidth="1"/>
    <col min="8710" max="8710" width="14.125" style="1" customWidth="1"/>
    <col min="8711" max="8711" width="12" style="1" bestFit="1" customWidth="1"/>
    <col min="8712" max="8712" width="12.75" style="1" customWidth="1"/>
    <col min="8713" max="8713" width="17.375" style="1" bestFit="1" customWidth="1"/>
    <col min="8714" max="8714" width="12.25" style="1" customWidth="1"/>
    <col min="8715" max="8715" width="20.125" style="1" bestFit="1" customWidth="1"/>
    <col min="8716" max="8716" width="20.125" style="1" customWidth="1"/>
    <col min="8717" max="8717" width="19.375" style="1" bestFit="1" customWidth="1"/>
    <col min="8718" max="8718" width="8.625" style="1" customWidth="1"/>
    <col min="8719" max="8719" width="51.25" style="1" customWidth="1"/>
    <col min="8720" max="8720" width="13" style="1" customWidth="1"/>
    <col min="8721" max="8963" width="6.875" style="1"/>
    <col min="8964" max="8964" width="7.75" style="1" customWidth="1"/>
    <col min="8965" max="8965" width="33.125" style="1" bestFit="1" customWidth="1"/>
    <col min="8966" max="8966" width="14.125" style="1" customWidth="1"/>
    <col min="8967" max="8967" width="12" style="1" bestFit="1" customWidth="1"/>
    <col min="8968" max="8968" width="12.75" style="1" customWidth="1"/>
    <col min="8969" max="8969" width="17.375" style="1" bestFit="1" customWidth="1"/>
    <col min="8970" max="8970" width="12.25" style="1" customWidth="1"/>
    <col min="8971" max="8971" width="20.125" style="1" bestFit="1" customWidth="1"/>
    <col min="8972" max="8972" width="20.125" style="1" customWidth="1"/>
    <col min="8973" max="8973" width="19.375" style="1" bestFit="1" customWidth="1"/>
    <col min="8974" max="8974" width="8.625" style="1" customWidth="1"/>
    <col min="8975" max="8975" width="51.25" style="1" customWidth="1"/>
    <col min="8976" max="8976" width="13" style="1" customWidth="1"/>
    <col min="8977" max="9219" width="6.875" style="1"/>
    <col min="9220" max="9220" width="7.75" style="1" customWidth="1"/>
    <col min="9221" max="9221" width="33.125" style="1" bestFit="1" customWidth="1"/>
    <col min="9222" max="9222" width="14.125" style="1" customWidth="1"/>
    <col min="9223" max="9223" width="12" style="1" bestFit="1" customWidth="1"/>
    <col min="9224" max="9224" width="12.75" style="1" customWidth="1"/>
    <col min="9225" max="9225" width="17.375" style="1" bestFit="1" customWidth="1"/>
    <col min="9226" max="9226" width="12.25" style="1" customWidth="1"/>
    <col min="9227" max="9227" width="20.125" style="1" bestFit="1" customWidth="1"/>
    <col min="9228" max="9228" width="20.125" style="1" customWidth="1"/>
    <col min="9229" max="9229" width="19.375" style="1" bestFit="1" customWidth="1"/>
    <col min="9230" max="9230" width="8.625" style="1" customWidth="1"/>
    <col min="9231" max="9231" width="51.25" style="1" customWidth="1"/>
    <col min="9232" max="9232" width="13" style="1" customWidth="1"/>
    <col min="9233" max="9475" width="6.875" style="1"/>
    <col min="9476" max="9476" width="7.75" style="1" customWidth="1"/>
    <col min="9477" max="9477" width="33.125" style="1" bestFit="1" customWidth="1"/>
    <col min="9478" max="9478" width="14.125" style="1" customWidth="1"/>
    <col min="9479" max="9479" width="12" style="1" bestFit="1" customWidth="1"/>
    <col min="9480" max="9480" width="12.75" style="1" customWidth="1"/>
    <col min="9481" max="9481" width="17.375" style="1" bestFit="1" customWidth="1"/>
    <col min="9482" max="9482" width="12.25" style="1" customWidth="1"/>
    <col min="9483" max="9483" width="20.125" style="1" bestFit="1" customWidth="1"/>
    <col min="9484" max="9484" width="20.125" style="1" customWidth="1"/>
    <col min="9485" max="9485" width="19.375" style="1" bestFit="1" customWidth="1"/>
    <col min="9486" max="9486" width="8.625" style="1" customWidth="1"/>
    <col min="9487" max="9487" width="51.25" style="1" customWidth="1"/>
    <col min="9488" max="9488" width="13" style="1" customWidth="1"/>
    <col min="9489" max="9731" width="6.875" style="1"/>
    <col min="9732" max="9732" width="7.75" style="1" customWidth="1"/>
    <col min="9733" max="9733" width="33.125" style="1" bestFit="1" customWidth="1"/>
    <col min="9734" max="9734" width="14.125" style="1" customWidth="1"/>
    <col min="9735" max="9735" width="12" style="1" bestFit="1" customWidth="1"/>
    <col min="9736" max="9736" width="12.75" style="1" customWidth="1"/>
    <col min="9737" max="9737" width="17.375" style="1" bestFit="1" customWidth="1"/>
    <col min="9738" max="9738" width="12.25" style="1" customWidth="1"/>
    <col min="9739" max="9739" width="20.125" style="1" bestFit="1" customWidth="1"/>
    <col min="9740" max="9740" width="20.125" style="1" customWidth="1"/>
    <col min="9741" max="9741" width="19.375" style="1" bestFit="1" customWidth="1"/>
    <col min="9742" max="9742" width="8.625" style="1" customWidth="1"/>
    <col min="9743" max="9743" width="51.25" style="1" customWidth="1"/>
    <col min="9744" max="9744" width="13" style="1" customWidth="1"/>
    <col min="9745" max="9987" width="6.875" style="1"/>
    <col min="9988" max="9988" width="7.75" style="1" customWidth="1"/>
    <col min="9989" max="9989" width="33.125" style="1" bestFit="1" customWidth="1"/>
    <col min="9990" max="9990" width="14.125" style="1" customWidth="1"/>
    <col min="9991" max="9991" width="12" style="1" bestFit="1" customWidth="1"/>
    <col min="9992" max="9992" width="12.75" style="1" customWidth="1"/>
    <col min="9993" max="9993" width="17.375" style="1" bestFit="1" customWidth="1"/>
    <col min="9994" max="9994" width="12.25" style="1" customWidth="1"/>
    <col min="9995" max="9995" width="20.125" style="1" bestFit="1" customWidth="1"/>
    <col min="9996" max="9996" width="20.125" style="1" customWidth="1"/>
    <col min="9997" max="9997" width="19.375" style="1" bestFit="1" customWidth="1"/>
    <col min="9998" max="9998" width="8.625" style="1" customWidth="1"/>
    <col min="9999" max="9999" width="51.25" style="1" customWidth="1"/>
    <col min="10000" max="10000" width="13" style="1" customWidth="1"/>
    <col min="10001" max="10243" width="6.875" style="1"/>
    <col min="10244" max="10244" width="7.75" style="1" customWidth="1"/>
    <col min="10245" max="10245" width="33.125" style="1" bestFit="1" customWidth="1"/>
    <col min="10246" max="10246" width="14.125" style="1" customWidth="1"/>
    <col min="10247" max="10247" width="12" style="1" bestFit="1" customWidth="1"/>
    <col min="10248" max="10248" width="12.75" style="1" customWidth="1"/>
    <col min="10249" max="10249" width="17.375" style="1" bestFit="1" customWidth="1"/>
    <col min="10250" max="10250" width="12.25" style="1" customWidth="1"/>
    <col min="10251" max="10251" width="20.125" style="1" bestFit="1" customWidth="1"/>
    <col min="10252" max="10252" width="20.125" style="1" customWidth="1"/>
    <col min="10253" max="10253" width="19.375" style="1" bestFit="1" customWidth="1"/>
    <col min="10254" max="10254" width="8.625" style="1" customWidth="1"/>
    <col min="10255" max="10255" width="51.25" style="1" customWidth="1"/>
    <col min="10256" max="10256" width="13" style="1" customWidth="1"/>
    <col min="10257" max="10499" width="6.875" style="1"/>
    <col min="10500" max="10500" width="7.75" style="1" customWidth="1"/>
    <col min="10501" max="10501" width="33.125" style="1" bestFit="1" customWidth="1"/>
    <col min="10502" max="10502" width="14.125" style="1" customWidth="1"/>
    <col min="10503" max="10503" width="12" style="1" bestFit="1" customWidth="1"/>
    <col min="10504" max="10504" width="12.75" style="1" customWidth="1"/>
    <col min="10505" max="10505" width="17.375" style="1" bestFit="1" customWidth="1"/>
    <col min="10506" max="10506" width="12.25" style="1" customWidth="1"/>
    <col min="10507" max="10507" width="20.125" style="1" bestFit="1" customWidth="1"/>
    <col min="10508" max="10508" width="20.125" style="1" customWidth="1"/>
    <col min="10509" max="10509" width="19.375" style="1" bestFit="1" customWidth="1"/>
    <col min="10510" max="10510" width="8.625" style="1" customWidth="1"/>
    <col min="10511" max="10511" width="51.25" style="1" customWidth="1"/>
    <col min="10512" max="10512" width="13" style="1" customWidth="1"/>
    <col min="10513" max="10755" width="6.875" style="1"/>
    <col min="10756" max="10756" width="7.75" style="1" customWidth="1"/>
    <col min="10757" max="10757" width="33.125" style="1" bestFit="1" customWidth="1"/>
    <col min="10758" max="10758" width="14.125" style="1" customWidth="1"/>
    <col min="10759" max="10759" width="12" style="1" bestFit="1" customWidth="1"/>
    <col min="10760" max="10760" width="12.75" style="1" customWidth="1"/>
    <col min="10761" max="10761" width="17.375" style="1" bestFit="1" customWidth="1"/>
    <col min="10762" max="10762" width="12.25" style="1" customWidth="1"/>
    <col min="10763" max="10763" width="20.125" style="1" bestFit="1" customWidth="1"/>
    <col min="10764" max="10764" width="20.125" style="1" customWidth="1"/>
    <col min="10765" max="10765" width="19.375" style="1" bestFit="1" customWidth="1"/>
    <col min="10766" max="10766" width="8.625" style="1" customWidth="1"/>
    <col min="10767" max="10767" width="51.25" style="1" customWidth="1"/>
    <col min="10768" max="10768" width="13" style="1" customWidth="1"/>
    <col min="10769" max="11011" width="6.875" style="1"/>
    <col min="11012" max="11012" width="7.75" style="1" customWidth="1"/>
    <col min="11013" max="11013" width="33.125" style="1" bestFit="1" customWidth="1"/>
    <col min="11014" max="11014" width="14.125" style="1" customWidth="1"/>
    <col min="11015" max="11015" width="12" style="1" bestFit="1" customWidth="1"/>
    <col min="11016" max="11016" width="12.75" style="1" customWidth="1"/>
    <col min="11017" max="11017" width="17.375" style="1" bestFit="1" customWidth="1"/>
    <col min="11018" max="11018" width="12.25" style="1" customWidth="1"/>
    <col min="11019" max="11019" width="20.125" style="1" bestFit="1" customWidth="1"/>
    <col min="11020" max="11020" width="20.125" style="1" customWidth="1"/>
    <col min="11021" max="11021" width="19.375" style="1" bestFit="1" customWidth="1"/>
    <col min="11022" max="11022" width="8.625" style="1" customWidth="1"/>
    <col min="11023" max="11023" width="51.25" style="1" customWidth="1"/>
    <col min="11024" max="11024" width="13" style="1" customWidth="1"/>
    <col min="11025" max="11267" width="6.875" style="1"/>
    <col min="11268" max="11268" width="7.75" style="1" customWidth="1"/>
    <col min="11269" max="11269" width="33.125" style="1" bestFit="1" customWidth="1"/>
    <col min="11270" max="11270" width="14.125" style="1" customWidth="1"/>
    <col min="11271" max="11271" width="12" style="1" bestFit="1" customWidth="1"/>
    <col min="11272" max="11272" width="12.75" style="1" customWidth="1"/>
    <col min="11273" max="11273" width="17.375" style="1" bestFit="1" customWidth="1"/>
    <col min="11274" max="11274" width="12.25" style="1" customWidth="1"/>
    <col min="11275" max="11275" width="20.125" style="1" bestFit="1" customWidth="1"/>
    <col min="11276" max="11276" width="20.125" style="1" customWidth="1"/>
    <col min="11277" max="11277" width="19.375" style="1" bestFit="1" customWidth="1"/>
    <col min="11278" max="11278" width="8.625" style="1" customWidth="1"/>
    <col min="11279" max="11279" width="51.25" style="1" customWidth="1"/>
    <col min="11280" max="11280" width="13" style="1" customWidth="1"/>
    <col min="11281" max="11523" width="6.875" style="1"/>
    <col min="11524" max="11524" width="7.75" style="1" customWidth="1"/>
    <col min="11525" max="11525" width="33.125" style="1" bestFit="1" customWidth="1"/>
    <col min="11526" max="11526" width="14.125" style="1" customWidth="1"/>
    <col min="11527" max="11527" width="12" style="1" bestFit="1" customWidth="1"/>
    <col min="11528" max="11528" width="12.75" style="1" customWidth="1"/>
    <col min="11529" max="11529" width="17.375" style="1" bestFit="1" customWidth="1"/>
    <col min="11530" max="11530" width="12.25" style="1" customWidth="1"/>
    <col min="11531" max="11531" width="20.125" style="1" bestFit="1" customWidth="1"/>
    <col min="11532" max="11532" width="20.125" style="1" customWidth="1"/>
    <col min="11533" max="11533" width="19.375" style="1" bestFit="1" customWidth="1"/>
    <col min="11534" max="11534" width="8.625" style="1" customWidth="1"/>
    <col min="11535" max="11535" width="51.25" style="1" customWidth="1"/>
    <col min="11536" max="11536" width="13" style="1" customWidth="1"/>
    <col min="11537" max="11779" width="6.875" style="1"/>
    <col min="11780" max="11780" width="7.75" style="1" customWidth="1"/>
    <col min="11781" max="11781" width="33.125" style="1" bestFit="1" customWidth="1"/>
    <col min="11782" max="11782" width="14.125" style="1" customWidth="1"/>
    <col min="11783" max="11783" width="12" style="1" bestFit="1" customWidth="1"/>
    <col min="11784" max="11784" width="12.75" style="1" customWidth="1"/>
    <col min="11785" max="11785" width="17.375" style="1" bestFit="1" customWidth="1"/>
    <col min="11786" max="11786" width="12.25" style="1" customWidth="1"/>
    <col min="11787" max="11787" width="20.125" style="1" bestFit="1" customWidth="1"/>
    <col min="11788" max="11788" width="20.125" style="1" customWidth="1"/>
    <col min="11789" max="11789" width="19.375" style="1" bestFit="1" customWidth="1"/>
    <col min="11790" max="11790" width="8.625" style="1" customWidth="1"/>
    <col min="11791" max="11791" width="51.25" style="1" customWidth="1"/>
    <col min="11792" max="11792" width="13" style="1" customWidth="1"/>
    <col min="11793" max="12035" width="6.875" style="1"/>
    <col min="12036" max="12036" width="7.75" style="1" customWidth="1"/>
    <col min="12037" max="12037" width="33.125" style="1" bestFit="1" customWidth="1"/>
    <col min="12038" max="12038" width="14.125" style="1" customWidth="1"/>
    <col min="12039" max="12039" width="12" style="1" bestFit="1" customWidth="1"/>
    <col min="12040" max="12040" width="12.75" style="1" customWidth="1"/>
    <col min="12041" max="12041" width="17.375" style="1" bestFit="1" customWidth="1"/>
    <col min="12042" max="12042" width="12.25" style="1" customWidth="1"/>
    <col min="12043" max="12043" width="20.125" style="1" bestFit="1" customWidth="1"/>
    <col min="12044" max="12044" width="20.125" style="1" customWidth="1"/>
    <col min="12045" max="12045" width="19.375" style="1" bestFit="1" customWidth="1"/>
    <col min="12046" max="12046" width="8.625" style="1" customWidth="1"/>
    <col min="12047" max="12047" width="51.25" style="1" customWidth="1"/>
    <col min="12048" max="12048" width="13" style="1" customWidth="1"/>
    <col min="12049" max="12291" width="6.875" style="1"/>
    <col min="12292" max="12292" width="7.75" style="1" customWidth="1"/>
    <col min="12293" max="12293" width="33.125" style="1" bestFit="1" customWidth="1"/>
    <col min="12294" max="12294" width="14.125" style="1" customWidth="1"/>
    <col min="12295" max="12295" width="12" style="1" bestFit="1" customWidth="1"/>
    <col min="12296" max="12296" width="12.75" style="1" customWidth="1"/>
    <col min="12297" max="12297" width="17.375" style="1" bestFit="1" customWidth="1"/>
    <col min="12298" max="12298" width="12.25" style="1" customWidth="1"/>
    <col min="12299" max="12299" width="20.125" style="1" bestFit="1" customWidth="1"/>
    <col min="12300" max="12300" width="20.125" style="1" customWidth="1"/>
    <col min="12301" max="12301" width="19.375" style="1" bestFit="1" customWidth="1"/>
    <col min="12302" max="12302" width="8.625" style="1" customWidth="1"/>
    <col min="12303" max="12303" width="51.25" style="1" customWidth="1"/>
    <col min="12304" max="12304" width="13" style="1" customWidth="1"/>
    <col min="12305" max="12547" width="6.875" style="1"/>
    <col min="12548" max="12548" width="7.75" style="1" customWidth="1"/>
    <col min="12549" max="12549" width="33.125" style="1" bestFit="1" customWidth="1"/>
    <col min="12550" max="12550" width="14.125" style="1" customWidth="1"/>
    <col min="12551" max="12551" width="12" style="1" bestFit="1" customWidth="1"/>
    <col min="12552" max="12552" width="12.75" style="1" customWidth="1"/>
    <col min="12553" max="12553" width="17.375" style="1" bestFit="1" customWidth="1"/>
    <col min="12554" max="12554" width="12.25" style="1" customWidth="1"/>
    <col min="12555" max="12555" width="20.125" style="1" bestFit="1" customWidth="1"/>
    <col min="12556" max="12556" width="20.125" style="1" customWidth="1"/>
    <col min="12557" max="12557" width="19.375" style="1" bestFit="1" customWidth="1"/>
    <col min="12558" max="12558" width="8.625" style="1" customWidth="1"/>
    <col min="12559" max="12559" width="51.25" style="1" customWidth="1"/>
    <col min="12560" max="12560" width="13" style="1" customWidth="1"/>
    <col min="12561" max="12803" width="6.875" style="1"/>
    <col min="12804" max="12804" width="7.75" style="1" customWidth="1"/>
    <col min="12805" max="12805" width="33.125" style="1" bestFit="1" customWidth="1"/>
    <col min="12806" max="12806" width="14.125" style="1" customWidth="1"/>
    <col min="12807" max="12807" width="12" style="1" bestFit="1" customWidth="1"/>
    <col min="12808" max="12808" width="12.75" style="1" customWidth="1"/>
    <col min="12809" max="12809" width="17.375" style="1" bestFit="1" customWidth="1"/>
    <col min="12810" max="12810" width="12.25" style="1" customWidth="1"/>
    <col min="12811" max="12811" width="20.125" style="1" bestFit="1" customWidth="1"/>
    <col min="12812" max="12812" width="20.125" style="1" customWidth="1"/>
    <col min="12813" max="12813" width="19.375" style="1" bestFit="1" customWidth="1"/>
    <col min="12814" max="12814" width="8.625" style="1" customWidth="1"/>
    <col min="12815" max="12815" width="51.25" style="1" customWidth="1"/>
    <col min="12816" max="12816" width="13" style="1" customWidth="1"/>
    <col min="12817" max="13059" width="6.875" style="1"/>
    <col min="13060" max="13060" width="7.75" style="1" customWidth="1"/>
    <col min="13061" max="13061" width="33.125" style="1" bestFit="1" customWidth="1"/>
    <col min="13062" max="13062" width="14.125" style="1" customWidth="1"/>
    <col min="13063" max="13063" width="12" style="1" bestFit="1" customWidth="1"/>
    <col min="13064" max="13064" width="12.75" style="1" customWidth="1"/>
    <col min="13065" max="13065" width="17.375" style="1" bestFit="1" customWidth="1"/>
    <col min="13066" max="13066" width="12.25" style="1" customWidth="1"/>
    <col min="13067" max="13067" width="20.125" style="1" bestFit="1" customWidth="1"/>
    <col min="13068" max="13068" width="20.125" style="1" customWidth="1"/>
    <col min="13069" max="13069" width="19.375" style="1" bestFit="1" customWidth="1"/>
    <col min="13070" max="13070" width="8.625" style="1" customWidth="1"/>
    <col min="13071" max="13071" width="51.25" style="1" customWidth="1"/>
    <col min="13072" max="13072" width="13" style="1" customWidth="1"/>
    <col min="13073" max="13315" width="6.875" style="1"/>
    <col min="13316" max="13316" width="7.75" style="1" customWidth="1"/>
    <col min="13317" max="13317" width="33.125" style="1" bestFit="1" customWidth="1"/>
    <col min="13318" max="13318" width="14.125" style="1" customWidth="1"/>
    <col min="13319" max="13319" width="12" style="1" bestFit="1" customWidth="1"/>
    <col min="13320" max="13320" width="12.75" style="1" customWidth="1"/>
    <col min="13321" max="13321" width="17.375" style="1" bestFit="1" customWidth="1"/>
    <col min="13322" max="13322" width="12.25" style="1" customWidth="1"/>
    <col min="13323" max="13323" width="20.125" style="1" bestFit="1" customWidth="1"/>
    <col min="13324" max="13324" width="20.125" style="1" customWidth="1"/>
    <col min="13325" max="13325" width="19.375" style="1" bestFit="1" customWidth="1"/>
    <col min="13326" max="13326" width="8.625" style="1" customWidth="1"/>
    <col min="13327" max="13327" width="51.25" style="1" customWidth="1"/>
    <col min="13328" max="13328" width="13" style="1" customWidth="1"/>
    <col min="13329" max="13571" width="6.875" style="1"/>
    <col min="13572" max="13572" width="7.75" style="1" customWidth="1"/>
    <col min="13573" max="13573" width="33.125" style="1" bestFit="1" customWidth="1"/>
    <col min="13574" max="13574" width="14.125" style="1" customWidth="1"/>
    <col min="13575" max="13575" width="12" style="1" bestFit="1" customWidth="1"/>
    <col min="13576" max="13576" width="12.75" style="1" customWidth="1"/>
    <col min="13577" max="13577" width="17.375" style="1" bestFit="1" customWidth="1"/>
    <col min="13578" max="13578" width="12.25" style="1" customWidth="1"/>
    <col min="13579" max="13579" width="20.125" style="1" bestFit="1" customWidth="1"/>
    <col min="13580" max="13580" width="20.125" style="1" customWidth="1"/>
    <col min="13581" max="13581" width="19.375" style="1" bestFit="1" customWidth="1"/>
    <col min="13582" max="13582" width="8.625" style="1" customWidth="1"/>
    <col min="13583" max="13583" width="51.25" style="1" customWidth="1"/>
    <col min="13584" max="13584" width="13" style="1" customWidth="1"/>
    <col min="13585" max="13827" width="6.875" style="1"/>
    <col min="13828" max="13828" width="7.75" style="1" customWidth="1"/>
    <col min="13829" max="13829" width="33.125" style="1" bestFit="1" customWidth="1"/>
    <col min="13830" max="13830" width="14.125" style="1" customWidth="1"/>
    <col min="13831" max="13831" width="12" style="1" bestFit="1" customWidth="1"/>
    <col min="13832" max="13832" width="12.75" style="1" customWidth="1"/>
    <col min="13833" max="13833" width="17.375" style="1" bestFit="1" customWidth="1"/>
    <col min="13834" max="13834" width="12.25" style="1" customWidth="1"/>
    <col min="13835" max="13835" width="20.125" style="1" bestFit="1" customWidth="1"/>
    <col min="13836" max="13836" width="20.125" style="1" customWidth="1"/>
    <col min="13837" max="13837" width="19.375" style="1" bestFit="1" customWidth="1"/>
    <col min="13838" max="13838" width="8.625" style="1" customWidth="1"/>
    <col min="13839" max="13839" width="51.25" style="1" customWidth="1"/>
    <col min="13840" max="13840" width="13" style="1" customWidth="1"/>
    <col min="13841" max="14083" width="6.875" style="1"/>
    <col min="14084" max="14084" width="7.75" style="1" customWidth="1"/>
    <col min="14085" max="14085" width="33.125" style="1" bestFit="1" customWidth="1"/>
    <col min="14086" max="14086" width="14.125" style="1" customWidth="1"/>
    <col min="14087" max="14087" width="12" style="1" bestFit="1" customWidth="1"/>
    <col min="14088" max="14088" width="12.75" style="1" customWidth="1"/>
    <col min="14089" max="14089" width="17.375" style="1" bestFit="1" customWidth="1"/>
    <col min="14090" max="14090" width="12.25" style="1" customWidth="1"/>
    <col min="14091" max="14091" width="20.125" style="1" bestFit="1" customWidth="1"/>
    <col min="14092" max="14092" width="20.125" style="1" customWidth="1"/>
    <col min="14093" max="14093" width="19.375" style="1" bestFit="1" customWidth="1"/>
    <col min="14094" max="14094" width="8.625" style="1" customWidth="1"/>
    <col min="14095" max="14095" width="51.25" style="1" customWidth="1"/>
    <col min="14096" max="14096" width="13" style="1" customWidth="1"/>
    <col min="14097" max="14339" width="6.875" style="1"/>
    <col min="14340" max="14340" width="7.75" style="1" customWidth="1"/>
    <col min="14341" max="14341" width="33.125" style="1" bestFit="1" customWidth="1"/>
    <col min="14342" max="14342" width="14.125" style="1" customWidth="1"/>
    <col min="14343" max="14343" width="12" style="1" bestFit="1" customWidth="1"/>
    <col min="14344" max="14344" width="12.75" style="1" customWidth="1"/>
    <col min="14345" max="14345" width="17.375" style="1" bestFit="1" customWidth="1"/>
    <col min="14346" max="14346" width="12.25" style="1" customWidth="1"/>
    <col min="14347" max="14347" width="20.125" style="1" bestFit="1" customWidth="1"/>
    <col min="14348" max="14348" width="20.125" style="1" customWidth="1"/>
    <col min="14349" max="14349" width="19.375" style="1" bestFit="1" customWidth="1"/>
    <col min="14350" max="14350" width="8.625" style="1" customWidth="1"/>
    <col min="14351" max="14351" width="51.25" style="1" customWidth="1"/>
    <col min="14352" max="14352" width="13" style="1" customWidth="1"/>
    <col min="14353" max="14595" width="6.875" style="1"/>
    <col min="14596" max="14596" width="7.75" style="1" customWidth="1"/>
    <col min="14597" max="14597" width="33.125" style="1" bestFit="1" customWidth="1"/>
    <col min="14598" max="14598" width="14.125" style="1" customWidth="1"/>
    <col min="14599" max="14599" width="12" style="1" bestFit="1" customWidth="1"/>
    <col min="14600" max="14600" width="12.75" style="1" customWidth="1"/>
    <col min="14601" max="14601" width="17.375" style="1" bestFit="1" customWidth="1"/>
    <col min="14602" max="14602" width="12.25" style="1" customWidth="1"/>
    <col min="14603" max="14603" width="20.125" style="1" bestFit="1" customWidth="1"/>
    <col min="14604" max="14604" width="20.125" style="1" customWidth="1"/>
    <col min="14605" max="14605" width="19.375" style="1" bestFit="1" customWidth="1"/>
    <col min="14606" max="14606" width="8.625" style="1" customWidth="1"/>
    <col min="14607" max="14607" width="51.25" style="1" customWidth="1"/>
    <col min="14608" max="14608" width="13" style="1" customWidth="1"/>
    <col min="14609" max="14851" width="6.875" style="1"/>
    <col min="14852" max="14852" width="7.75" style="1" customWidth="1"/>
    <col min="14853" max="14853" width="33.125" style="1" bestFit="1" customWidth="1"/>
    <col min="14854" max="14854" width="14.125" style="1" customWidth="1"/>
    <col min="14855" max="14855" width="12" style="1" bestFit="1" customWidth="1"/>
    <col min="14856" max="14856" width="12.75" style="1" customWidth="1"/>
    <col min="14857" max="14857" width="17.375" style="1" bestFit="1" customWidth="1"/>
    <col min="14858" max="14858" width="12.25" style="1" customWidth="1"/>
    <col min="14859" max="14859" width="20.125" style="1" bestFit="1" customWidth="1"/>
    <col min="14860" max="14860" width="20.125" style="1" customWidth="1"/>
    <col min="14861" max="14861" width="19.375" style="1" bestFit="1" customWidth="1"/>
    <col min="14862" max="14862" width="8.625" style="1" customWidth="1"/>
    <col min="14863" max="14863" width="51.25" style="1" customWidth="1"/>
    <col min="14864" max="14864" width="13" style="1" customWidth="1"/>
    <col min="14865" max="15107" width="6.875" style="1"/>
    <col min="15108" max="15108" width="7.75" style="1" customWidth="1"/>
    <col min="15109" max="15109" width="33.125" style="1" bestFit="1" customWidth="1"/>
    <col min="15110" max="15110" width="14.125" style="1" customWidth="1"/>
    <col min="15111" max="15111" width="12" style="1" bestFit="1" customWidth="1"/>
    <col min="15112" max="15112" width="12.75" style="1" customWidth="1"/>
    <col min="15113" max="15113" width="17.375" style="1" bestFit="1" customWidth="1"/>
    <col min="15114" max="15114" width="12.25" style="1" customWidth="1"/>
    <col min="15115" max="15115" width="20.125" style="1" bestFit="1" customWidth="1"/>
    <col min="15116" max="15116" width="20.125" style="1" customWidth="1"/>
    <col min="15117" max="15117" width="19.375" style="1" bestFit="1" customWidth="1"/>
    <col min="15118" max="15118" width="8.625" style="1" customWidth="1"/>
    <col min="15119" max="15119" width="51.25" style="1" customWidth="1"/>
    <col min="15120" max="15120" width="13" style="1" customWidth="1"/>
    <col min="15121" max="15363" width="6.875" style="1"/>
    <col min="15364" max="15364" width="7.75" style="1" customWidth="1"/>
    <col min="15365" max="15365" width="33.125" style="1" bestFit="1" customWidth="1"/>
    <col min="15366" max="15366" width="14.125" style="1" customWidth="1"/>
    <col min="15367" max="15367" width="12" style="1" bestFit="1" customWidth="1"/>
    <col min="15368" max="15368" width="12.75" style="1" customWidth="1"/>
    <col min="15369" max="15369" width="17.375" style="1" bestFit="1" customWidth="1"/>
    <col min="15370" max="15370" width="12.25" style="1" customWidth="1"/>
    <col min="15371" max="15371" width="20.125" style="1" bestFit="1" customWidth="1"/>
    <col min="15372" max="15372" width="20.125" style="1" customWidth="1"/>
    <col min="15373" max="15373" width="19.375" style="1" bestFit="1" customWidth="1"/>
    <col min="15374" max="15374" width="8.625" style="1" customWidth="1"/>
    <col min="15375" max="15375" width="51.25" style="1" customWidth="1"/>
    <col min="15376" max="15376" width="13" style="1" customWidth="1"/>
    <col min="15377" max="15619" width="6.875" style="1"/>
    <col min="15620" max="15620" width="7.75" style="1" customWidth="1"/>
    <col min="15621" max="15621" width="33.125" style="1" bestFit="1" customWidth="1"/>
    <col min="15622" max="15622" width="14.125" style="1" customWidth="1"/>
    <col min="15623" max="15623" width="12" style="1" bestFit="1" customWidth="1"/>
    <col min="15624" max="15624" width="12.75" style="1" customWidth="1"/>
    <col min="15625" max="15625" width="17.375" style="1" bestFit="1" customWidth="1"/>
    <col min="15626" max="15626" width="12.25" style="1" customWidth="1"/>
    <col min="15627" max="15627" width="20.125" style="1" bestFit="1" customWidth="1"/>
    <col min="15628" max="15628" width="20.125" style="1" customWidth="1"/>
    <col min="15629" max="15629" width="19.375" style="1" bestFit="1" customWidth="1"/>
    <col min="15630" max="15630" width="8.625" style="1" customWidth="1"/>
    <col min="15631" max="15631" width="51.25" style="1" customWidth="1"/>
    <col min="15632" max="15632" width="13" style="1" customWidth="1"/>
    <col min="15633" max="15875" width="6.875" style="1"/>
    <col min="15876" max="15876" width="7.75" style="1" customWidth="1"/>
    <col min="15877" max="15877" width="33.125" style="1" bestFit="1" customWidth="1"/>
    <col min="15878" max="15878" width="14.125" style="1" customWidth="1"/>
    <col min="15879" max="15879" width="12" style="1" bestFit="1" customWidth="1"/>
    <col min="15880" max="15880" width="12.75" style="1" customWidth="1"/>
    <col min="15881" max="15881" width="17.375" style="1" bestFit="1" customWidth="1"/>
    <col min="15882" max="15882" width="12.25" style="1" customWidth="1"/>
    <col min="15883" max="15883" width="20.125" style="1" bestFit="1" customWidth="1"/>
    <col min="15884" max="15884" width="20.125" style="1" customWidth="1"/>
    <col min="15885" max="15885" width="19.375" style="1" bestFit="1" customWidth="1"/>
    <col min="15886" max="15886" width="8.625" style="1" customWidth="1"/>
    <col min="15887" max="15887" width="51.25" style="1" customWidth="1"/>
    <col min="15888" max="15888" width="13" style="1" customWidth="1"/>
    <col min="15889" max="16131" width="6.875" style="1"/>
    <col min="16132" max="16132" width="7.75" style="1" customWidth="1"/>
    <col min="16133" max="16133" width="33.125" style="1" bestFit="1" customWidth="1"/>
    <col min="16134" max="16134" width="14.125" style="1" customWidth="1"/>
    <col min="16135" max="16135" width="12" style="1" bestFit="1" customWidth="1"/>
    <col min="16136" max="16136" width="12.75" style="1" customWidth="1"/>
    <col min="16137" max="16137" width="17.375" style="1" bestFit="1" customWidth="1"/>
    <col min="16138" max="16138" width="12.25" style="1" customWidth="1"/>
    <col min="16139" max="16139" width="20.125" style="1" bestFit="1" customWidth="1"/>
    <col min="16140" max="16140" width="20.125" style="1" customWidth="1"/>
    <col min="16141" max="16141" width="19.375" style="1" bestFit="1" customWidth="1"/>
    <col min="16142" max="16142" width="8.625" style="1" customWidth="1"/>
    <col min="16143" max="16143" width="51.25" style="1" customWidth="1"/>
    <col min="16144" max="16144" width="13" style="1" customWidth="1"/>
    <col min="16145" max="16384" width="6.875" style="1"/>
  </cols>
  <sheetData>
    <row r="1" spans="1:16" x14ac:dyDescent="0.2">
      <c r="A1" s="497" t="s">
        <v>75</v>
      </c>
      <c r="B1" s="497"/>
      <c r="C1" s="497"/>
      <c r="D1" s="497"/>
      <c r="E1" s="497"/>
      <c r="F1" s="497"/>
      <c r="G1" s="497"/>
      <c r="H1" s="497"/>
      <c r="I1" s="497"/>
      <c r="J1" s="497"/>
      <c r="K1" s="497"/>
      <c r="L1" s="497"/>
      <c r="M1" s="497"/>
      <c r="N1" s="497"/>
      <c r="O1" s="497"/>
      <c r="P1" s="497"/>
    </row>
    <row r="2" spans="1:16" x14ac:dyDescent="0.2">
      <c r="A2" s="497" t="s">
        <v>24</v>
      </c>
      <c r="B2" s="497"/>
      <c r="C2" s="497"/>
      <c r="D2" s="497"/>
      <c r="E2" s="497"/>
      <c r="F2" s="497"/>
      <c r="G2" s="497"/>
      <c r="H2" s="497"/>
      <c r="I2" s="497"/>
      <c r="J2" s="497"/>
      <c r="K2" s="497"/>
      <c r="L2" s="497"/>
      <c r="M2" s="497"/>
      <c r="N2" s="497"/>
      <c r="O2" s="497"/>
      <c r="P2" s="497"/>
    </row>
    <row r="3" spans="1:16" x14ac:dyDescent="0.2">
      <c r="A3" s="497" t="str">
        <f>'กันเหลื่อม '!A3:O3</f>
        <v>วันที่ 1 เมษายน 2566</v>
      </c>
      <c r="B3" s="497"/>
      <c r="C3" s="497"/>
      <c r="D3" s="497"/>
      <c r="E3" s="497"/>
      <c r="F3" s="497"/>
      <c r="G3" s="497"/>
      <c r="H3" s="497"/>
      <c r="I3" s="497"/>
      <c r="J3" s="497"/>
      <c r="K3" s="497"/>
      <c r="L3" s="497"/>
      <c r="M3" s="497"/>
      <c r="N3" s="497"/>
      <c r="O3" s="497"/>
      <c r="P3" s="497"/>
    </row>
    <row r="4" spans="1:16" x14ac:dyDescent="0.2">
      <c r="A4" s="497" t="str">
        <f>'กันเหลื่อม '!A4:O4</f>
        <v>สำนักงานเขตหลักสี่</v>
      </c>
      <c r="B4" s="497"/>
      <c r="C4" s="497"/>
      <c r="D4" s="497"/>
      <c r="E4" s="497"/>
      <c r="F4" s="497"/>
      <c r="G4" s="497"/>
      <c r="H4" s="497"/>
      <c r="I4" s="497"/>
      <c r="J4" s="497"/>
      <c r="K4" s="497"/>
      <c r="L4" s="497"/>
      <c r="M4" s="497"/>
      <c r="N4" s="497"/>
      <c r="O4" s="497"/>
      <c r="P4" s="497"/>
    </row>
    <row r="5" spans="1:16" x14ac:dyDescent="0.2">
      <c r="A5" s="511" t="s">
        <v>0</v>
      </c>
      <c r="B5" s="511"/>
      <c r="C5" s="511"/>
      <c r="D5" s="511"/>
      <c r="E5" s="511"/>
      <c r="F5" s="511"/>
      <c r="G5" s="511"/>
      <c r="H5" s="511"/>
      <c r="I5" s="511"/>
      <c r="J5" s="511"/>
      <c r="K5" s="511"/>
      <c r="L5" s="511"/>
      <c r="M5" s="511"/>
      <c r="N5" s="511"/>
      <c r="O5" s="511"/>
      <c r="P5" s="511"/>
    </row>
    <row r="6" spans="1:16" s="2" customFormat="1" x14ac:dyDescent="0.2">
      <c r="A6" s="494" t="s">
        <v>1</v>
      </c>
      <c r="B6" s="494" t="s">
        <v>2</v>
      </c>
      <c r="C6" s="512" t="s">
        <v>3</v>
      </c>
      <c r="D6" s="514" t="s">
        <v>4</v>
      </c>
      <c r="E6" s="512" t="s">
        <v>81</v>
      </c>
      <c r="F6" s="589" t="s">
        <v>7</v>
      </c>
      <c r="G6" s="514" t="s">
        <v>5</v>
      </c>
      <c r="H6" s="517" t="s">
        <v>69</v>
      </c>
      <c r="I6" s="518"/>
      <c r="J6" s="518"/>
      <c r="K6" s="519"/>
      <c r="L6" s="587" t="s">
        <v>6</v>
      </c>
      <c r="M6" s="588" t="s">
        <v>65</v>
      </c>
      <c r="N6" s="520" t="s">
        <v>8</v>
      </c>
      <c r="O6" s="491" t="s">
        <v>9</v>
      </c>
      <c r="P6" s="494" t="s">
        <v>10</v>
      </c>
    </row>
    <row r="7" spans="1:16" s="2" customFormat="1" x14ac:dyDescent="0.2">
      <c r="A7" s="495"/>
      <c r="B7" s="495"/>
      <c r="C7" s="513"/>
      <c r="D7" s="515"/>
      <c r="E7" s="513"/>
      <c r="F7" s="590" t="s">
        <v>30</v>
      </c>
      <c r="G7" s="515"/>
      <c r="H7" s="30" t="s">
        <v>31</v>
      </c>
      <c r="I7" s="3" t="s">
        <v>33</v>
      </c>
      <c r="J7" s="3" t="s">
        <v>35</v>
      </c>
      <c r="K7" s="558" t="s">
        <v>17</v>
      </c>
      <c r="L7" s="559" t="s">
        <v>25</v>
      </c>
      <c r="M7" s="558" t="s">
        <v>66</v>
      </c>
      <c r="N7" s="521"/>
      <c r="O7" s="492"/>
      <c r="P7" s="495"/>
    </row>
    <row r="8" spans="1:16" s="2" customFormat="1" x14ac:dyDescent="0.2">
      <c r="A8" s="495"/>
      <c r="B8" s="495"/>
      <c r="C8" s="513"/>
      <c r="D8" s="515"/>
      <c r="E8" s="513"/>
      <c r="F8" s="590" t="s">
        <v>11</v>
      </c>
      <c r="G8" s="515"/>
      <c r="H8" s="4" t="s">
        <v>32</v>
      </c>
      <c r="I8" s="5" t="s">
        <v>34</v>
      </c>
      <c r="J8" s="5" t="s">
        <v>42</v>
      </c>
      <c r="K8" s="559" t="s">
        <v>36</v>
      </c>
      <c r="L8" s="559" t="s">
        <v>253</v>
      </c>
      <c r="M8" s="558"/>
      <c r="N8" s="521"/>
      <c r="O8" s="492"/>
      <c r="P8" s="495"/>
    </row>
    <row r="9" spans="1:16" s="2" customFormat="1" x14ac:dyDescent="0.2">
      <c r="A9" s="496"/>
      <c r="B9" s="496"/>
      <c r="C9" s="6" t="s">
        <v>12</v>
      </c>
      <c r="D9" s="6" t="s">
        <v>13</v>
      </c>
      <c r="E9" s="516"/>
      <c r="F9" s="591" t="s">
        <v>14</v>
      </c>
      <c r="G9" s="6" t="s">
        <v>15</v>
      </c>
      <c r="H9" s="7" t="s">
        <v>16</v>
      </c>
      <c r="I9" s="7" t="s">
        <v>27</v>
      </c>
      <c r="J9" s="7" t="s">
        <v>28</v>
      </c>
      <c r="K9" s="560" t="s">
        <v>43</v>
      </c>
      <c r="L9" s="560" t="s">
        <v>29</v>
      </c>
      <c r="M9" s="561" t="s">
        <v>45</v>
      </c>
      <c r="N9" s="522"/>
      <c r="O9" s="493"/>
      <c r="P9" s="496"/>
    </row>
    <row r="10" spans="1:16" x14ac:dyDescent="0.5">
      <c r="A10" s="29"/>
      <c r="B10" s="44" t="s">
        <v>19</v>
      </c>
      <c r="C10" s="24"/>
      <c r="D10" s="24"/>
      <c r="E10" s="24"/>
      <c r="F10" s="563"/>
      <c r="G10" s="24"/>
      <c r="H10" s="256"/>
      <c r="I10" s="256"/>
      <c r="J10" s="256"/>
      <c r="K10" s="562"/>
      <c r="L10" s="562"/>
      <c r="M10" s="563"/>
      <c r="N10" s="257"/>
      <c r="O10" s="114"/>
      <c r="P10" s="115"/>
    </row>
    <row r="11" spans="1:16" x14ac:dyDescent="0.5">
      <c r="A11" s="102"/>
      <c r="B11" s="258" t="s">
        <v>23</v>
      </c>
      <c r="C11" s="12"/>
      <c r="D11" s="12"/>
      <c r="E11" s="12"/>
      <c r="F11" s="565"/>
      <c r="G11" s="12"/>
      <c r="H11" s="21"/>
      <c r="I11" s="21"/>
      <c r="J11" s="21"/>
      <c r="K11" s="564"/>
      <c r="L11" s="564"/>
      <c r="M11" s="565"/>
      <c r="N11" s="13"/>
      <c r="O11" s="14"/>
      <c r="P11" s="14"/>
    </row>
    <row r="12" spans="1:16" x14ac:dyDescent="0.5">
      <c r="A12" s="102"/>
      <c r="B12" s="11" t="s">
        <v>20</v>
      </c>
      <c r="C12" s="12"/>
      <c r="D12" s="12"/>
      <c r="E12" s="12"/>
      <c r="F12" s="565"/>
      <c r="G12" s="12"/>
      <c r="H12" s="21"/>
      <c r="I12" s="21"/>
      <c r="J12" s="21"/>
      <c r="K12" s="564"/>
      <c r="L12" s="564"/>
      <c r="M12" s="565"/>
      <c r="N12" s="13"/>
      <c r="O12" s="14"/>
      <c r="P12" s="103"/>
    </row>
    <row r="13" spans="1:16" x14ac:dyDescent="0.5">
      <c r="A13" s="8"/>
      <c r="B13" s="108" t="s">
        <v>85</v>
      </c>
      <c r="C13" s="95"/>
      <c r="D13" s="18"/>
      <c r="E13" s="18"/>
      <c r="F13" s="567"/>
      <c r="G13" s="18"/>
      <c r="H13" s="19"/>
      <c r="I13" s="19"/>
      <c r="J13" s="19"/>
      <c r="K13" s="566"/>
      <c r="L13" s="566"/>
      <c r="M13" s="567"/>
      <c r="N13" s="20"/>
      <c r="O13" s="9"/>
      <c r="P13" s="10"/>
    </row>
    <row r="14" spans="1:16" ht="109.5" customHeight="1" x14ac:dyDescent="0.2">
      <c r="A14" s="8">
        <v>1</v>
      </c>
      <c r="B14" s="104" t="s">
        <v>192</v>
      </c>
      <c r="C14" s="95">
        <v>153060</v>
      </c>
      <c r="D14" s="91">
        <v>153000</v>
      </c>
      <c r="E14" s="117">
        <v>44908</v>
      </c>
      <c r="F14" s="573">
        <f t="shared" ref="F14:F16" si="0">C14-D14</f>
        <v>60</v>
      </c>
      <c r="G14" s="91">
        <v>0</v>
      </c>
      <c r="H14" s="91">
        <v>0</v>
      </c>
      <c r="I14" s="92">
        <v>153000</v>
      </c>
      <c r="J14" s="92">
        <v>0</v>
      </c>
      <c r="K14" s="568">
        <f t="shared" ref="K14:K16" si="1">H14+I14+J14</f>
        <v>153000</v>
      </c>
      <c r="L14" s="568">
        <f>G14+K14</f>
        <v>153000</v>
      </c>
      <c r="M14" s="569">
        <f t="shared" ref="M14:M16" si="2">D14-L14</f>
        <v>0</v>
      </c>
      <c r="N14" s="527" t="s">
        <v>590</v>
      </c>
      <c r="O14" s="523" t="s">
        <v>474</v>
      </c>
      <c r="P14" s="194" t="s">
        <v>263</v>
      </c>
    </row>
    <row r="15" spans="1:16" ht="109.5" customHeight="1" x14ac:dyDescent="0.2">
      <c r="A15" s="8">
        <v>2</v>
      </c>
      <c r="B15" s="104" t="s">
        <v>193</v>
      </c>
      <c r="C15" s="95">
        <v>77020</v>
      </c>
      <c r="D15" s="91">
        <v>77000</v>
      </c>
      <c r="E15" s="117">
        <v>44908</v>
      </c>
      <c r="F15" s="573">
        <f t="shared" si="0"/>
        <v>20</v>
      </c>
      <c r="G15" s="91">
        <v>0</v>
      </c>
      <c r="H15" s="91">
        <v>0</v>
      </c>
      <c r="I15" s="92">
        <v>77000</v>
      </c>
      <c r="J15" s="92">
        <v>0</v>
      </c>
      <c r="K15" s="568">
        <f t="shared" si="1"/>
        <v>77000</v>
      </c>
      <c r="L15" s="568">
        <f t="shared" ref="L15:L16" si="3">G15+K15</f>
        <v>77000</v>
      </c>
      <c r="M15" s="569">
        <f t="shared" si="2"/>
        <v>0</v>
      </c>
      <c r="N15" s="528"/>
      <c r="O15" s="529"/>
      <c r="P15" s="10"/>
    </row>
    <row r="16" spans="1:16" ht="43.5" x14ac:dyDescent="0.2">
      <c r="A16" s="8">
        <v>3</v>
      </c>
      <c r="B16" s="104" t="s">
        <v>208</v>
      </c>
      <c r="C16" s="95">
        <v>192000</v>
      </c>
      <c r="D16" s="91">
        <v>192000</v>
      </c>
      <c r="E16" s="117">
        <v>44908</v>
      </c>
      <c r="F16" s="573">
        <f t="shared" si="0"/>
        <v>0</v>
      </c>
      <c r="G16" s="91">
        <v>192000</v>
      </c>
      <c r="H16" s="91">
        <v>0</v>
      </c>
      <c r="I16" s="92">
        <v>0</v>
      </c>
      <c r="J16" s="92">
        <v>0</v>
      </c>
      <c r="K16" s="568">
        <f t="shared" si="1"/>
        <v>0</v>
      </c>
      <c r="L16" s="568">
        <f t="shared" si="3"/>
        <v>192000</v>
      </c>
      <c r="M16" s="569">
        <f t="shared" si="2"/>
        <v>0</v>
      </c>
      <c r="N16" s="230" t="s">
        <v>466</v>
      </c>
      <c r="O16" s="284" t="s">
        <v>467</v>
      </c>
      <c r="P16" s="10" t="s">
        <v>273</v>
      </c>
    </row>
    <row r="17" spans="1:16" x14ac:dyDescent="0.2">
      <c r="A17" s="102"/>
      <c r="B17" s="108" t="s">
        <v>88</v>
      </c>
      <c r="C17" s="95"/>
      <c r="D17" s="94"/>
      <c r="E17" s="217"/>
      <c r="F17" s="569"/>
      <c r="G17" s="91"/>
      <c r="H17" s="92"/>
      <c r="I17" s="92"/>
      <c r="J17" s="92"/>
      <c r="K17" s="568"/>
      <c r="L17" s="568"/>
      <c r="M17" s="569"/>
      <c r="N17" s="93"/>
      <c r="O17" s="287"/>
      <c r="P17" s="10"/>
    </row>
    <row r="18" spans="1:16" ht="43.5" x14ac:dyDescent="0.2">
      <c r="A18" s="102">
        <v>4</v>
      </c>
      <c r="B18" s="104" t="s">
        <v>196</v>
      </c>
      <c r="C18" s="95">
        <v>8900</v>
      </c>
      <c r="D18" s="94">
        <v>7000</v>
      </c>
      <c r="E18" s="217">
        <v>44893</v>
      </c>
      <c r="F18" s="573">
        <f t="shared" ref="F18" si="4">C18-D18</f>
        <v>1900</v>
      </c>
      <c r="G18" s="91">
        <v>7000</v>
      </c>
      <c r="H18" s="94">
        <v>0</v>
      </c>
      <c r="I18" s="92">
        <v>0</v>
      </c>
      <c r="J18" s="92">
        <v>0</v>
      </c>
      <c r="K18" s="568">
        <f t="shared" ref="K18:K19" si="5">H18+I18+J18</f>
        <v>0</v>
      </c>
      <c r="L18" s="568">
        <f t="shared" ref="L18:L19" si="6">G18+K18</f>
        <v>7000</v>
      </c>
      <c r="M18" s="569">
        <f t="shared" ref="M18:M19" si="7">D18-L18</f>
        <v>0</v>
      </c>
      <c r="N18" s="275">
        <v>44917</v>
      </c>
      <c r="O18" s="284" t="s">
        <v>254</v>
      </c>
      <c r="P18" s="10"/>
    </row>
    <row r="19" spans="1:16" x14ac:dyDescent="0.2">
      <c r="A19" s="15">
        <v>5</v>
      </c>
      <c r="B19" s="194" t="s">
        <v>194</v>
      </c>
      <c r="C19" s="195">
        <v>23000</v>
      </c>
      <c r="D19" s="196">
        <v>23000</v>
      </c>
      <c r="E19" s="197">
        <v>44901</v>
      </c>
      <c r="F19" s="571">
        <f>C19-D19</f>
        <v>0</v>
      </c>
      <c r="G19" s="196">
        <v>23000</v>
      </c>
      <c r="H19" s="196">
        <v>0</v>
      </c>
      <c r="I19" s="198">
        <v>0</v>
      </c>
      <c r="J19" s="198">
        <v>0</v>
      </c>
      <c r="K19" s="570">
        <f t="shared" si="5"/>
        <v>0</v>
      </c>
      <c r="L19" s="570">
        <f t="shared" si="6"/>
        <v>23000</v>
      </c>
      <c r="M19" s="571">
        <f t="shared" si="7"/>
        <v>0</v>
      </c>
      <c r="N19" s="229">
        <v>44917</v>
      </c>
      <c r="O19" s="285" t="s">
        <v>255</v>
      </c>
      <c r="P19" s="17"/>
    </row>
    <row r="20" spans="1:16" x14ac:dyDescent="0.5">
      <c r="A20" s="102"/>
      <c r="B20" s="108" t="s">
        <v>89</v>
      </c>
      <c r="C20" s="95"/>
      <c r="D20" s="12"/>
      <c r="E20" s="12"/>
      <c r="F20" s="565"/>
      <c r="G20" s="12"/>
      <c r="H20" s="21"/>
      <c r="I20" s="21"/>
      <c r="J20" s="21"/>
      <c r="K20" s="564"/>
      <c r="L20" s="564"/>
      <c r="M20" s="565"/>
      <c r="N20" s="13"/>
      <c r="O20" s="288"/>
      <c r="P20" s="103"/>
    </row>
    <row r="21" spans="1:16" ht="65.25" x14ac:dyDescent="0.2">
      <c r="A21" s="102">
        <v>6</v>
      </c>
      <c r="B21" s="104" t="s">
        <v>195</v>
      </c>
      <c r="C21" s="95">
        <v>76530</v>
      </c>
      <c r="D21" s="94">
        <v>76500</v>
      </c>
      <c r="E21" s="117">
        <v>44886</v>
      </c>
      <c r="F21" s="573">
        <f>C21-D21</f>
        <v>30</v>
      </c>
      <c r="G21" s="91">
        <v>76500</v>
      </c>
      <c r="H21" s="92">
        <v>0</v>
      </c>
      <c r="I21" s="92">
        <v>0</v>
      </c>
      <c r="J21" s="92">
        <v>0</v>
      </c>
      <c r="K21" s="568">
        <f>H21+I21+J21</f>
        <v>0</v>
      </c>
      <c r="L21" s="568">
        <f>G21+K21</f>
        <v>76500</v>
      </c>
      <c r="M21" s="569">
        <f>D21-L21</f>
        <v>0</v>
      </c>
      <c r="N21" s="230" t="s">
        <v>466</v>
      </c>
      <c r="O21" s="284" t="s">
        <v>468</v>
      </c>
      <c r="P21" s="10"/>
    </row>
    <row r="22" spans="1:16" ht="43.5" x14ac:dyDescent="0.2">
      <c r="A22" s="102">
        <v>7</v>
      </c>
      <c r="B22" s="194" t="s">
        <v>464</v>
      </c>
      <c r="C22" s="195">
        <v>8900</v>
      </c>
      <c r="D22" s="196">
        <v>7000</v>
      </c>
      <c r="E22" s="117">
        <v>44895</v>
      </c>
      <c r="F22" s="573">
        <f t="shared" ref="F22:F23" si="8">C22-D22</f>
        <v>1900</v>
      </c>
      <c r="G22" s="94">
        <v>7000</v>
      </c>
      <c r="H22" s="196">
        <v>0</v>
      </c>
      <c r="I22" s="96">
        <v>0</v>
      </c>
      <c r="J22" s="96">
        <v>0</v>
      </c>
      <c r="K22" s="572">
        <f>H22+I22+J22</f>
        <v>0</v>
      </c>
      <c r="L22" s="572">
        <f>G22+K22</f>
        <v>7000</v>
      </c>
      <c r="M22" s="573">
        <f>D22-L22</f>
        <v>0</v>
      </c>
      <c r="N22" s="525" t="s">
        <v>463</v>
      </c>
      <c r="O22" s="523" t="s">
        <v>462</v>
      </c>
      <c r="P22" s="508" t="s">
        <v>263</v>
      </c>
    </row>
    <row r="23" spans="1:16" ht="43.5" x14ac:dyDescent="0.2">
      <c r="A23" s="106">
        <v>8</v>
      </c>
      <c r="B23" s="156" t="s">
        <v>133</v>
      </c>
      <c r="C23" s="118">
        <v>11200</v>
      </c>
      <c r="D23" s="119">
        <v>11200</v>
      </c>
      <c r="E23" s="120">
        <v>44895</v>
      </c>
      <c r="F23" s="575">
        <f t="shared" si="8"/>
        <v>0</v>
      </c>
      <c r="G23" s="119">
        <v>11200</v>
      </c>
      <c r="H23" s="119">
        <v>0</v>
      </c>
      <c r="I23" s="121">
        <v>0</v>
      </c>
      <c r="J23" s="121">
        <v>0</v>
      </c>
      <c r="K23" s="574">
        <f>H23+I23+J23</f>
        <v>0</v>
      </c>
      <c r="L23" s="574">
        <f>G23+K23</f>
        <v>11200</v>
      </c>
      <c r="M23" s="575">
        <f>D23-L23</f>
        <v>0</v>
      </c>
      <c r="N23" s="526"/>
      <c r="O23" s="524"/>
      <c r="P23" s="530"/>
    </row>
    <row r="24" spans="1:16" x14ac:dyDescent="0.2">
      <c r="A24" s="8"/>
      <c r="B24" s="157" t="s">
        <v>90</v>
      </c>
      <c r="C24" s="90"/>
      <c r="D24" s="91"/>
      <c r="E24" s="217"/>
      <c r="F24" s="569"/>
      <c r="G24" s="91"/>
      <c r="H24" s="221"/>
      <c r="I24" s="92"/>
      <c r="J24" s="92"/>
      <c r="K24" s="568"/>
      <c r="L24" s="568"/>
      <c r="M24" s="569"/>
      <c r="N24" s="218"/>
      <c r="O24" s="284"/>
      <c r="P24" s="10"/>
    </row>
    <row r="25" spans="1:16" ht="43.5" x14ac:dyDescent="0.2">
      <c r="A25" s="8">
        <v>9</v>
      </c>
      <c r="B25" s="104" t="s">
        <v>134</v>
      </c>
      <c r="C25" s="95">
        <v>136500</v>
      </c>
      <c r="D25" s="94">
        <v>136500</v>
      </c>
      <c r="E25" s="217">
        <v>44896</v>
      </c>
      <c r="F25" s="573">
        <f t="shared" ref="F25:F26" si="9">C25-D25</f>
        <v>0</v>
      </c>
      <c r="G25" s="91">
        <v>136500</v>
      </c>
      <c r="H25" s="94">
        <v>0</v>
      </c>
      <c r="I25" s="92">
        <v>0</v>
      </c>
      <c r="J25" s="92">
        <v>0</v>
      </c>
      <c r="K25" s="568">
        <f t="shared" ref="K25:K26" si="10">H25+I25+J25</f>
        <v>0</v>
      </c>
      <c r="L25" s="568">
        <f t="shared" ref="L25:L26" si="11">G25+K25</f>
        <v>136500</v>
      </c>
      <c r="M25" s="569">
        <f t="shared" ref="M25:M26" si="12">D25-L25</f>
        <v>0</v>
      </c>
      <c r="N25" s="230" t="s">
        <v>271</v>
      </c>
      <c r="O25" s="284" t="s">
        <v>256</v>
      </c>
      <c r="P25" s="10"/>
    </row>
    <row r="26" spans="1:16" ht="65.25" x14ac:dyDescent="0.2">
      <c r="A26" s="15">
        <v>10</v>
      </c>
      <c r="B26" s="194" t="s">
        <v>199</v>
      </c>
      <c r="C26" s="195">
        <v>255100</v>
      </c>
      <c r="D26" s="196">
        <v>255100</v>
      </c>
      <c r="E26" s="197">
        <v>44895</v>
      </c>
      <c r="F26" s="571">
        <f t="shared" si="9"/>
        <v>0</v>
      </c>
      <c r="G26" s="196">
        <v>255100</v>
      </c>
      <c r="H26" s="196">
        <v>0</v>
      </c>
      <c r="I26" s="198">
        <v>0</v>
      </c>
      <c r="J26" s="198">
        <v>0</v>
      </c>
      <c r="K26" s="570">
        <f t="shared" si="10"/>
        <v>0</v>
      </c>
      <c r="L26" s="570">
        <f t="shared" si="11"/>
        <v>255100</v>
      </c>
      <c r="M26" s="571">
        <f t="shared" si="12"/>
        <v>0</v>
      </c>
      <c r="N26" s="229">
        <v>44950</v>
      </c>
      <c r="O26" s="285" t="s">
        <v>290</v>
      </c>
      <c r="P26" s="17"/>
    </row>
    <row r="27" spans="1:16" x14ac:dyDescent="0.2">
      <c r="A27" s="102"/>
      <c r="B27" s="108" t="s">
        <v>198</v>
      </c>
      <c r="C27" s="95"/>
      <c r="D27" s="94"/>
      <c r="E27" s="117"/>
      <c r="F27" s="573"/>
      <c r="G27" s="94"/>
      <c r="H27" s="96"/>
      <c r="I27" s="96"/>
      <c r="J27" s="96"/>
      <c r="K27" s="572"/>
      <c r="L27" s="572"/>
      <c r="M27" s="573"/>
      <c r="N27" s="201"/>
      <c r="O27" s="286"/>
      <c r="P27" s="103"/>
    </row>
    <row r="28" spans="1:16" x14ac:dyDescent="0.2">
      <c r="A28" s="15">
        <v>11</v>
      </c>
      <c r="B28" s="508" t="s">
        <v>209</v>
      </c>
      <c r="C28" s="195">
        <v>86000</v>
      </c>
      <c r="D28" s="196">
        <v>86000</v>
      </c>
      <c r="E28" s="197">
        <v>44903</v>
      </c>
      <c r="F28" s="571">
        <f t="shared" ref="F28:F41" si="13">C28-D28</f>
        <v>0</v>
      </c>
      <c r="G28" s="196">
        <v>86000</v>
      </c>
      <c r="H28" s="196">
        <v>0</v>
      </c>
      <c r="I28" s="198">
        <v>0</v>
      </c>
      <c r="J28" s="198">
        <v>0</v>
      </c>
      <c r="K28" s="570">
        <f t="shared" ref="K28" si="14">H28+I28+J28</f>
        <v>0</v>
      </c>
      <c r="L28" s="570">
        <f t="shared" ref="L28" si="15">G28+K28</f>
        <v>86000</v>
      </c>
      <c r="M28" s="571">
        <f t="shared" ref="M28" si="16">D28-L28</f>
        <v>0</v>
      </c>
      <c r="N28" s="229">
        <v>45013</v>
      </c>
      <c r="O28" s="285" t="s">
        <v>632</v>
      </c>
      <c r="P28" s="17"/>
    </row>
    <row r="29" spans="1:16" x14ac:dyDescent="0.2">
      <c r="A29" s="28"/>
      <c r="B29" s="509"/>
      <c r="C29" s="219"/>
      <c r="D29" s="220"/>
      <c r="E29" s="222"/>
      <c r="F29" s="577"/>
      <c r="G29" s="220"/>
      <c r="H29" s="221"/>
      <c r="I29" s="221"/>
      <c r="J29" s="221"/>
      <c r="K29" s="576"/>
      <c r="L29" s="576"/>
      <c r="M29" s="577"/>
      <c r="N29" s="296"/>
      <c r="O29" s="297"/>
      <c r="P29" s="223"/>
    </row>
    <row r="30" spans="1:16" x14ac:dyDescent="0.2">
      <c r="A30" s="102"/>
      <c r="B30" s="108" t="s">
        <v>135</v>
      </c>
      <c r="C30" s="95"/>
      <c r="D30" s="94"/>
      <c r="E30" s="117"/>
      <c r="F30" s="573"/>
      <c r="G30" s="94"/>
      <c r="H30" s="96"/>
      <c r="I30" s="96"/>
      <c r="J30" s="96"/>
      <c r="K30" s="572"/>
      <c r="L30" s="572"/>
      <c r="M30" s="573"/>
      <c r="N30" s="201"/>
      <c r="O30" s="286"/>
      <c r="P30" s="103"/>
    </row>
    <row r="31" spans="1:16" x14ac:dyDescent="0.2">
      <c r="A31" s="15">
        <v>12</v>
      </c>
      <c r="B31" s="508" t="s">
        <v>211</v>
      </c>
      <c r="C31" s="195">
        <v>2700000</v>
      </c>
      <c r="D31" s="196">
        <v>2700000</v>
      </c>
      <c r="E31" s="197">
        <v>44965</v>
      </c>
      <c r="F31" s="571">
        <f t="shared" ref="F31" si="17">C31-D31</f>
        <v>0</v>
      </c>
      <c r="G31" s="196">
        <v>0</v>
      </c>
      <c r="H31" s="198">
        <v>0</v>
      </c>
      <c r="I31" s="198">
        <v>0</v>
      </c>
      <c r="J31" s="198">
        <v>2700000</v>
      </c>
      <c r="K31" s="570">
        <f t="shared" ref="K31" si="18">H31+I31+J31</f>
        <v>2700000</v>
      </c>
      <c r="L31" s="570">
        <f t="shared" ref="L31" si="19">G31+K31</f>
        <v>2700000</v>
      </c>
      <c r="M31" s="571">
        <f t="shared" ref="M31" si="20">D31-L31</f>
        <v>0</v>
      </c>
      <c r="N31" s="229">
        <v>44867</v>
      </c>
      <c r="O31" s="285" t="s">
        <v>257</v>
      </c>
      <c r="P31" s="17"/>
    </row>
    <row r="32" spans="1:16" x14ac:dyDescent="0.2">
      <c r="A32" s="28"/>
      <c r="B32" s="509"/>
      <c r="C32" s="219"/>
      <c r="D32" s="220"/>
      <c r="E32" s="222"/>
      <c r="F32" s="577"/>
      <c r="G32" s="220"/>
      <c r="H32" s="221"/>
      <c r="I32" s="221"/>
      <c r="J32" s="221"/>
      <c r="K32" s="576"/>
      <c r="L32" s="576"/>
      <c r="M32" s="577"/>
      <c r="N32" s="296">
        <v>44886</v>
      </c>
      <c r="O32" s="297" t="s">
        <v>375</v>
      </c>
      <c r="P32" s="223"/>
    </row>
    <row r="33" spans="1:16" x14ac:dyDescent="0.2">
      <c r="A33" s="28"/>
      <c r="B33" s="509"/>
      <c r="C33" s="219"/>
      <c r="D33" s="220"/>
      <c r="E33" s="222"/>
      <c r="F33" s="577"/>
      <c r="G33" s="220"/>
      <c r="H33" s="221"/>
      <c r="I33" s="221"/>
      <c r="J33" s="221"/>
      <c r="K33" s="576"/>
      <c r="L33" s="576"/>
      <c r="M33" s="577"/>
      <c r="N33" s="296">
        <v>44894</v>
      </c>
      <c r="O33" s="297" t="s">
        <v>260</v>
      </c>
      <c r="P33" s="223"/>
    </row>
    <row r="34" spans="1:16" x14ac:dyDescent="0.2">
      <c r="A34" s="28"/>
      <c r="B34" s="295"/>
      <c r="C34" s="219"/>
      <c r="D34" s="220"/>
      <c r="E34" s="222"/>
      <c r="F34" s="577"/>
      <c r="G34" s="220"/>
      <c r="H34" s="221"/>
      <c r="I34" s="221"/>
      <c r="J34" s="221"/>
      <c r="K34" s="576"/>
      <c r="L34" s="576"/>
      <c r="M34" s="577"/>
      <c r="N34" s="296">
        <v>44897</v>
      </c>
      <c r="O34" s="297" t="s">
        <v>376</v>
      </c>
      <c r="P34" s="223"/>
    </row>
    <row r="35" spans="1:16" ht="43.5" x14ac:dyDescent="0.2">
      <c r="A35" s="28"/>
      <c r="B35" s="295"/>
      <c r="C35" s="219"/>
      <c r="D35" s="220"/>
      <c r="E35" s="222"/>
      <c r="F35" s="577"/>
      <c r="G35" s="220"/>
      <c r="H35" s="221"/>
      <c r="I35" s="221"/>
      <c r="J35" s="221"/>
      <c r="K35" s="576"/>
      <c r="L35" s="576"/>
      <c r="M35" s="577"/>
      <c r="N35" s="296">
        <v>44904</v>
      </c>
      <c r="O35" s="297" t="s">
        <v>291</v>
      </c>
      <c r="P35" s="223"/>
    </row>
    <row r="36" spans="1:16" x14ac:dyDescent="0.2">
      <c r="A36" s="28"/>
      <c r="B36" s="295"/>
      <c r="C36" s="219"/>
      <c r="D36" s="220"/>
      <c r="E36" s="222"/>
      <c r="F36" s="577"/>
      <c r="G36" s="220"/>
      <c r="H36" s="221"/>
      <c r="I36" s="221"/>
      <c r="J36" s="221"/>
      <c r="K36" s="576"/>
      <c r="L36" s="576"/>
      <c r="M36" s="577"/>
      <c r="N36" s="296">
        <v>44923</v>
      </c>
      <c r="O36" s="297" t="s">
        <v>292</v>
      </c>
      <c r="P36" s="223"/>
    </row>
    <row r="37" spans="1:16" x14ac:dyDescent="0.2">
      <c r="A37" s="28"/>
      <c r="B37" s="295"/>
      <c r="C37" s="219"/>
      <c r="D37" s="220"/>
      <c r="E37" s="222"/>
      <c r="F37" s="577"/>
      <c r="G37" s="220"/>
      <c r="H37" s="221"/>
      <c r="I37" s="221"/>
      <c r="J37" s="221"/>
      <c r="K37" s="576"/>
      <c r="L37" s="576"/>
      <c r="M37" s="577"/>
      <c r="N37" s="296">
        <v>44935</v>
      </c>
      <c r="O37" s="293" t="s">
        <v>295</v>
      </c>
      <c r="P37" s="223"/>
    </row>
    <row r="38" spans="1:16" x14ac:dyDescent="0.2">
      <c r="A38" s="28"/>
      <c r="B38" s="236"/>
      <c r="C38" s="219"/>
      <c r="D38" s="220"/>
      <c r="E38" s="222"/>
      <c r="F38" s="577"/>
      <c r="G38" s="220"/>
      <c r="H38" s="221"/>
      <c r="I38" s="221"/>
      <c r="J38" s="221"/>
      <c r="K38" s="576"/>
      <c r="L38" s="576"/>
      <c r="M38" s="577"/>
      <c r="N38" s="296">
        <v>44945</v>
      </c>
      <c r="O38" s="297" t="s">
        <v>293</v>
      </c>
      <c r="P38" s="223"/>
    </row>
    <row r="39" spans="1:16" x14ac:dyDescent="0.2">
      <c r="A39" s="28"/>
      <c r="B39" s="277"/>
      <c r="C39" s="219"/>
      <c r="D39" s="220"/>
      <c r="E39" s="222"/>
      <c r="F39" s="577"/>
      <c r="G39" s="220"/>
      <c r="H39" s="221"/>
      <c r="I39" s="221"/>
      <c r="J39" s="221"/>
      <c r="K39" s="576"/>
      <c r="L39" s="576"/>
      <c r="M39" s="577"/>
      <c r="N39" s="296">
        <v>44965</v>
      </c>
      <c r="O39" s="297" t="s">
        <v>445</v>
      </c>
      <c r="P39" s="223"/>
    </row>
    <row r="40" spans="1:16" x14ac:dyDescent="0.2">
      <c r="A40" s="28"/>
      <c r="B40" s="277"/>
      <c r="C40" s="219"/>
      <c r="D40" s="220"/>
      <c r="E40" s="222"/>
      <c r="F40" s="577"/>
      <c r="G40" s="220"/>
      <c r="H40" s="221"/>
      <c r="I40" s="221"/>
      <c r="J40" s="221"/>
      <c r="K40" s="576"/>
      <c r="L40" s="576"/>
      <c r="M40" s="577"/>
      <c r="N40" s="298"/>
      <c r="O40" s="297" t="s">
        <v>446</v>
      </c>
      <c r="P40" s="223"/>
    </row>
    <row r="41" spans="1:16" x14ac:dyDescent="0.2">
      <c r="A41" s="15">
        <v>13</v>
      </c>
      <c r="B41" s="508" t="s">
        <v>210</v>
      </c>
      <c r="C41" s="195">
        <v>304950</v>
      </c>
      <c r="D41" s="196">
        <v>304950</v>
      </c>
      <c r="E41" s="197">
        <v>44923</v>
      </c>
      <c r="F41" s="571">
        <f t="shared" si="13"/>
        <v>0</v>
      </c>
      <c r="G41" s="196">
        <v>0</v>
      </c>
      <c r="H41" s="198">
        <v>0</v>
      </c>
      <c r="I41" s="198">
        <v>304950</v>
      </c>
      <c r="J41" s="198">
        <v>0</v>
      </c>
      <c r="K41" s="570">
        <f t="shared" ref="K41" si="21">H41+I41+J41</f>
        <v>304950</v>
      </c>
      <c r="L41" s="570">
        <f t="shared" ref="L41" si="22">G41+K41</f>
        <v>304950</v>
      </c>
      <c r="M41" s="571">
        <f t="shared" ref="M41" si="23">D41-L41</f>
        <v>0</v>
      </c>
      <c r="N41" s="229">
        <v>44888</v>
      </c>
      <c r="O41" s="285" t="s">
        <v>257</v>
      </c>
      <c r="P41" s="17" t="s">
        <v>273</v>
      </c>
    </row>
    <row r="42" spans="1:16" x14ac:dyDescent="0.2">
      <c r="A42" s="28"/>
      <c r="B42" s="509"/>
      <c r="C42" s="219"/>
      <c r="D42" s="220"/>
      <c r="E42" s="222"/>
      <c r="F42" s="577"/>
      <c r="G42" s="220"/>
      <c r="H42" s="221"/>
      <c r="I42" s="221"/>
      <c r="J42" s="221"/>
      <c r="K42" s="576"/>
      <c r="L42" s="576"/>
      <c r="M42" s="577"/>
      <c r="N42" s="296">
        <v>44889</v>
      </c>
      <c r="O42" s="297" t="s">
        <v>259</v>
      </c>
      <c r="P42" s="223"/>
    </row>
    <row r="43" spans="1:16" x14ac:dyDescent="0.2">
      <c r="A43" s="28"/>
      <c r="B43" s="236"/>
      <c r="C43" s="219"/>
      <c r="D43" s="220"/>
      <c r="E43" s="222"/>
      <c r="F43" s="577"/>
      <c r="G43" s="220"/>
      <c r="H43" s="221"/>
      <c r="I43" s="221"/>
      <c r="J43" s="221"/>
      <c r="K43" s="576"/>
      <c r="L43" s="576"/>
      <c r="M43" s="577"/>
      <c r="N43" s="296">
        <v>44890</v>
      </c>
      <c r="O43" s="297" t="s">
        <v>260</v>
      </c>
      <c r="P43" s="223"/>
    </row>
    <row r="44" spans="1:16" x14ac:dyDescent="0.2">
      <c r="A44" s="28"/>
      <c r="B44" s="236"/>
      <c r="C44" s="219"/>
      <c r="D44" s="220"/>
      <c r="E44" s="222"/>
      <c r="F44" s="577"/>
      <c r="G44" s="220"/>
      <c r="H44" s="221"/>
      <c r="I44" s="221"/>
      <c r="J44" s="221"/>
      <c r="K44" s="576"/>
      <c r="L44" s="576"/>
      <c r="M44" s="577"/>
      <c r="N44" s="296">
        <v>44893</v>
      </c>
      <c r="O44" s="297" t="s">
        <v>261</v>
      </c>
      <c r="P44" s="223"/>
    </row>
    <row r="45" spans="1:16" x14ac:dyDescent="0.2">
      <c r="A45" s="28"/>
      <c r="B45" s="236"/>
      <c r="C45" s="219"/>
      <c r="D45" s="220"/>
      <c r="E45" s="222"/>
      <c r="F45" s="577"/>
      <c r="G45" s="220"/>
      <c r="H45" s="221"/>
      <c r="I45" s="221"/>
      <c r="J45" s="221"/>
      <c r="K45" s="576"/>
      <c r="L45" s="576"/>
      <c r="M45" s="577"/>
      <c r="N45" s="296">
        <v>44894</v>
      </c>
      <c r="O45" s="297" t="s">
        <v>294</v>
      </c>
      <c r="P45" s="223"/>
    </row>
    <row r="46" spans="1:16" x14ac:dyDescent="0.2">
      <c r="A46" s="28"/>
      <c r="B46" s="236"/>
      <c r="C46" s="219"/>
      <c r="D46" s="220"/>
      <c r="E46" s="222"/>
      <c r="F46" s="577"/>
      <c r="G46" s="220"/>
      <c r="H46" s="221"/>
      <c r="I46" s="221"/>
      <c r="J46" s="221"/>
      <c r="K46" s="576"/>
      <c r="L46" s="576"/>
      <c r="M46" s="577"/>
      <c r="N46" s="296">
        <v>44896</v>
      </c>
      <c r="O46" s="297" t="s">
        <v>266</v>
      </c>
      <c r="P46" s="223"/>
    </row>
    <row r="47" spans="1:16" x14ac:dyDescent="0.2">
      <c r="A47" s="28"/>
      <c r="B47" s="236"/>
      <c r="C47" s="219"/>
      <c r="D47" s="220"/>
      <c r="E47" s="222"/>
      <c r="F47" s="577"/>
      <c r="G47" s="220"/>
      <c r="H47" s="221"/>
      <c r="I47" s="221"/>
      <c r="J47" s="221"/>
      <c r="K47" s="576"/>
      <c r="L47" s="576"/>
      <c r="M47" s="577"/>
      <c r="N47" s="296">
        <v>44916</v>
      </c>
      <c r="O47" s="297" t="s">
        <v>298</v>
      </c>
      <c r="P47" s="223"/>
    </row>
    <row r="48" spans="1:16" x14ac:dyDescent="0.5">
      <c r="A48" s="28"/>
      <c r="B48" s="236"/>
      <c r="C48" s="219"/>
      <c r="D48" s="220"/>
      <c r="E48" s="222"/>
      <c r="F48" s="577"/>
      <c r="G48" s="220"/>
      <c r="H48" s="221"/>
      <c r="I48" s="221"/>
      <c r="J48" s="221"/>
      <c r="K48" s="576"/>
      <c r="L48" s="576"/>
      <c r="M48" s="577"/>
      <c r="N48" s="296">
        <v>44923</v>
      </c>
      <c r="O48" s="354" t="s">
        <v>296</v>
      </c>
      <c r="P48" s="223"/>
    </row>
    <row r="49" spans="1:16" x14ac:dyDescent="0.5">
      <c r="A49" s="28"/>
      <c r="B49" s="236"/>
      <c r="C49" s="219"/>
      <c r="D49" s="220"/>
      <c r="E49" s="222"/>
      <c r="F49" s="577"/>
      <c r="G49" s="220"/>
      <c r="H49" s="221"/>
      <c r="I49" s="221"/>
      <c r="J49" s="221"/>
      <c r="K49" s="576"/>
      <c r="L49" s="576"/>
      <c r="M49" s="577"/>
      <c r="N49" s="296">
        <v>44931</v>
      </c>
      <c r="O49" s="354" t="s">
        <v>262</v>
      </c>
      <c r="P49" s="223"/>
    </row>
    <row r="50" spans="1:16" x14ac:dyDescent="0.5">
      <c r="A50" s="28"/>
      <c r="B50" s="236"/>
      <c r="C50" s="219"/>
      <c r="D50" s="220"/>
      <c r="E50" s="222"/>
      <c r="F50" s="577"/>
      <c r="G50" s="220"/>
      <c r="H50" s="221"/>
      <c r="I50" s="221"/>
      <c r="J50" s="221"/>
      <c r="K50" s="576"/>
      <c r="L50" s="576"/>
      <c r="M50" s="577"/>
      <c r="N50" s="296">
        <v>45009</v>
      </c>
      <c r="O50" s="354" t="s">
        <v>297</v>
      </c>
      <c r="P50" s="223"/>
    </row>
    <row r="51" spans="1:16" x14ac:dyDescent="0.5">
      <c r="A51" s="102"/>
      <c r="B51" s="108" t="s">
        <v>136</v>
      </c>
      <c r="C51" s="278"/>
      <c r="D51" s="12"/>
      <c r="E51" s="12"/>
      <c r="F51" s="565"/>
      <c r="G51" s="12"/>
      <c r="H51" s="21"/>
      <c r="I51" s="21"/>
      <c r="J51" s="21"/>
      <c r="K51" s="564"/>
      <c r="L51" s="564"/>
      <c r="M51" s="565"/>
      <c r="N51" s="13"/>
      <c r="O51" s="288"/>
      <c r="P51" s="103"/>
    </row>
    <row r="52" spans="1:16" x14ac:dyDescent="0.2">
      <c r="A52" s="15">
        <v>14</v>
      </c>
      <c r="B52" s="508" t="s">
        <v>202</v>
      </c>
      <c r="C52" s="195">
        <v>25510</v>
      </c>
      <c r="D52" s="196">
        <v>25500</v>
      </c>
      <c r="E52" s="197">
        <v>44868</v>
      </c>
      <c r="F52" s="571">
        <f>C52-D52</f>
        <v>10</v>
      </c>
      <c r="G52" s="196">
        <v>25500</v>
      </c>
      <c r="H52" s="198">
        <v>0</v>
      </c>
      <c r="I52" s="198">
        <v>0</v>
      </c>
      <c r="J52" s="198">
        <v>0</v>
      </c>
      <c r="K52" s="570">
        <f>H52+I52+J52</f>
        <v>0</v>
      </c>
      <c r="L52" s="570">
        <f>G52+K52</f>
        <v>25500</v>
      </c>
      <c r="M52" s="571">
        <f>D52-L52</f>
        <v>0</v>
      </c>
      <c r="N52" s="230" t="s">
        <v>649</v>
      </c>
      <c r="O52" s="284" t="s">
        <v>650</v>
      </c>
      <c r="P52" s="227"/>
    </row>
    <row r="53" spans="1:16" x14ac:dyDescent="0.2">
      <c r="A53" s="28"/>
      <c r="B53" s="509"/>
      <c r="C53" s="219"/>
      <c r="D53" s="220"/>
      <c r="E53" s="222"/>
      <c r="F53" s="577"/>
      <c r="G53" s="220"/>
      <c r="H53" s="221"/>
      <c r="I53" s="221"/>
      <c r="J53" s="221"/>
      <c r="K53" s="576"/>
      <c r="L53" s="576"/>
      <c r="M53" s="577"/>
      <c r="N53" s="296"/>
      <c r="O53" s="356"/>
      <c r="P53" s="228"/>
    </row>
    <row r="54" spans="1:16" x14ac:dyDescent="0.5">
      <c r="A54" s="28"/>
      <c r="B54" s="509"/>
      <c r="C54" s="219"/>
      <c r="D54" s="220"/>
      <c r="E54" s="222"/>
      <c r="F54" s="577"/>
      <c r="G54" s="220"/>
      <c r="H54" s="221"/>
      <c r="I54" s="221"/>
      <c r="J54" s="221"/>
      <c r="K54" s="576"/>
      <c r="L54" s="576"/>
      <c r="M54" s="577"/>
      <c r="N54" s="296"/>
      <c r="O54" s="354"/>
      <c r="P54" s="228"/>
    </row>
    <row r="55" spans="1:16" x14ac:dyDescent="0.2">
      <c r="A55" s="102"/>
      <c r="B55" s="108" t="s">
        <v>137</v>
      </c>
      <c r="C55" s="95"/>
      <c r="D55" s="94"/>
      <c r="E55" s="117"/>
      <c r="F55" s="573"/>
      <c r="G55" s="94"/>
      <c r="H55" s="96"/>
      <c r="I55" s="96"/>
      <c r="J55" s="96"/>
      <c r="K55" s="572"/>
      <c r="L55" s="572"/>
      <c r="M55" s="573"/>
      <c r="N55" s="201"/>
      <c r="O55" s="286"/>
      <c r="P55" s="103"/>
    </row>
    <row r="56" spans="1:16" ht="43.5" x14ac:dyDescent="0.2">
      <c r="A56" s="102">
        <v>15</v>
      </c>
      <c r="B56" s="104" t="s">
        <v>138</v>
      </c>
      <c r="C56" s="95">
        <v>91000</v>
      </c>
      <c r="D56" s="94">
        <v>91000</v>
      </c>
      <c r="E56" s="117">
        <v>44939</v>
      </c>
      <c r="F56" s="573">
        <f>C56-D56</f>
        <v>0</v>
      </c>
      <c r="G56" s="94">
        <v>91000</v>
      </c>
      <c r="H56" s="92">
        <v>0</v>
      </c>
      <c r="I56" s="92">
        <v>0</v>
      </c>
      <c r="J56" s="92">
        <v>0</v>
      </c>
      <c r="K56" s="568">
        <f>H56+I56+J56</f>
        <v>0</v>
      </c>
      <c r="L56" s="568">
        <f>G56+K56</f>
        <v>91000</v>
      </c>
      <c r="M56" s="569">
        <f>D56-L56</f>
        <v>0</v>
      </c>
      <c r="N56" s="230" t="s">
        <v>469</v>
      </c>
      <c r="O56" s="284" t="s">
        <v>470</v>
      </c>
      <c r="P56" s="103"/>
    </row>
    <row r="57" spans="1:16" x14ac:dyDescent="0.2">
      <c r="A57" s="102"/>
      <c r="B57" s="108" t="s">
        <v>140</v>
      </c>
      <c r="C57" s="95"/>
      <c r="D57" s="94"/>
      <c r="E57" s="117"/>
      <c r="F57" s="573"/>
      <c r="G57" s="94"/>
      <c r="H57" s="92"/>
      <c r="I57" s="92"/>
      <c r="J57" s="92"/>
      <c r="K57" s="568"/>
      <c r="L57" s="568"/>
      <c r="M57" s="569"/>
      <c r="N57" s="201"/>
      <c r="O57" s="284"/>
      <c r="P57" s="103"/>
    </row>
    <row r="58" spans="1:16" x14ac:dyDescent="0.2">
      <c r="A58" s="102">
        <v>16</v>
      </c>
      <c r="B58" s="104" t="s">
        <v>141</v>
      </c>
      <c r="C58" s="95">
        <v>60000</v>
      </c>
      <c r="D58" s="94">
        <v>60000</v>
      </c>
      <c r="E58" s="117">
        <v>44939</v>
      </c>
      <c r="F58" s="573">
        <f t="shared" ref="F58:F59" si="24">C58-D58</f>
        <v>0</v>
      </c>
      <c r="G58" s="94">
        <v>60000</v>
      </c>
      <c r="H58" s="92">
        <v>0</v>
      </c>
      <c r="I58" s="92">
        <v>0</v>
      </c>
      <c r="J58" s="92">
        <v>0</v>
      </c>
      <c r="K58" s="568">
        <f t="shared" ref="K58:K59" si="25">H58+I58+J58</f>
        <v>0</v>
      </c>
      <c r="L58" s="568">
        <f t="shared" ref="L58:L59" si="26">G58+K58</f>
        <v>60000</v>
      </c>
      <c r="M58" s="569">
        <f t="shared" ref="M58:M59" si="27">D58-L58</f>
        <v>0</v>
      </c>
      <c r="N58" s="230" t="s">
        <v>576</v>
      </c>
      <c r="O58" s="284" t="s">
        <v>577</v>
      </c>
      <c r="P58" s="103"/>
    </row>
    <row r="59" spans="1:16" ht="43.5" x14ac:dyDescent="0.2">
      <c r="A59" s="102">
        <v>17</v>
      </c>
      <c r="B59" s="104" t="s">
        <v>203</v>
      </c>
      <c r="C59" s="95">
        <v>37000</v>
      </c>
      <c r="D59" s="94">
        <v>37000</v>
      </c>
      <c r="E59" s="117">
        <v>44939</v>
      </c>
      <c r="F59" s="573">
        <f t="shared" si="24"/>
        <v>0</v>
      </c>
      <c r="G59" s="94">
        <v>37000</v>
      </c>
      <c r="H59" s="96">
        <v>0</v>
      </c>
      <c r="I59" s="96">
        <v>0</v>
      </c>
      <c r="J59" s="96">
        <v>0</v>
      </c>
      <c r="K59" s="572">
        <f t="shared" si="25"/>
        <v>0</v>
      </c>
      <c r="L59" s="572">
        <f t="shared" si="26"/>
        <v>37000</v>
      </c>
      <c r="M59" s="573">
        <f t="shared" si="27"/>
        <v>0</v>
      </c>
      <c r="N59" s="230" t="s">
        <v>485</v>
      </c>
      <c r="O59" s="286" t="s">
        <v>486</v>
      </c>
      <c r="P59" s="103"/>
    </row>
    <row r="60" spans="1:16" x14ac:dyDescent="0.2">
      <c r="A60" s="8"/>
      <c r="B60" s="157" t="s">
        <v>93</v>
      </c>
      <c r="C60" s="90"/>
      <c r="D60" s="91"/>
      <c r="E60" s="217"/>
      <c r="F60" s="569"/>
      <c r="G60" s="91"/>
      <c r="H60" s="92"/>
      <c r="I60" s="92"/>
      <c r="J60" s="92"/>
      <c r="K60" s="568"/>
      <c r="L60" s="568"/>
      <c r="M60" s="569"/>
      <c r="N60" s="218"/>
      <c r="O60" s="284"/>
      <c r="P60" s="10"/>
    </row>
    <row r="61" spans="1:16" x14ac:dyDescent="0.2">
      <c r="A61" s="15">
        <v>18</v>
      </c>
      <c r="B61" s="508" t="s">
        <v>392</v>
      </c>
      <c r="C61" s="195">
        <v>76530</v>
      </c>
      <c r="D61" s="196">
        <v>76500</v>
      </c>
      <c r="E61" s="197">
        <v>44893</v>
      </c>
      <c r="F61" s="571">
        <f t="shared" ref="F61:F64" si="28">C61-D61</f>
        <v>30</v>
      </c>
      <c r="G61" s="196">
        <v>76500</v>
      </c>
      <c r="H61" s="196">
        <v>0</v>
      </c>
      <c r="I61" s="198">
        <v>0</v>
      </c>
      <c r="J61" s="198">
        <v>0</v>
      </c>
      <c r="K61" s="570">
        <f t="shared" ref="K61:K64" si="29">H61+I61+J61</f>
        <v>0</v>
      </c>
      <c r="L61" s="570">
        <f t="shared" ref="L61:L64" si="30">G61+K61</f>
        <v>76500</v>
      </c>
      <c r="M61" s="571">
        <f t="shared" ref="M61:M64" si="31">D61-L61</f>
        <v>0</v>
      </c>
      <c r="N61" s="229">
        <v>44978</v>
      </c>
      <c r="O61" s="285" t="s">
        <v>473</v>
      </c>
      <c r="P61" s="17"/>
    </row>
    <row r="62" spans="1:16" x14ac:dyDescent="0.2">
      <c r="A62" s="28"/>
      <c r="B62" s="509"/>
      <c r="C62" s="219"/>
      <c r="D62" s="220"/>
      <c r="E62" s="222"/>
      <c r="F62" s="577"/>
      <c r="G62" s="220"/>
      <c r="H62" s="220"/>
      <c r="I62" s="221"/>
      <c r="J62" s="221"/>
      <c r="K62" s="576"/>
      <c r="L62" s="576"/>
      <c r="M62" s="577"/>
      <c r="N62" s="296"/>
      <c r="O62" s="297"/>
      <c r="P62" s="223"/>
    </row>
    <row r="63" spans="1:16" x14ac:dyDescent="0.2">
      <c r="A63" s="28"/>
      <c r="B63" s="509"/>
      <c r="C63" s="219"/>
      <c r="D63" s="220"/>
      <c r="E63" s="222"/>
      <c r="F63" s="577"/>
      <c r="G63" s="220"/>
      <c r="H63" s="220"/>
      <c r="I63" s="221"/>
      <c r="J63" s="221"/>
      <c r="K63" s="576"/>
      <c r="L63" s="576"/>
      <c r="M63" s="577"/>
      <c r="N63" s="296"/>
      <c r="O63" s="297"/>
      <c r="P63" s="223"/>
    </row>
    <row r="64" spans="1:16" ht="43.5" x14ac:dyDescent="0.2">
      <c r="A64" s="15">
        <v>19</v>
      </c>
      <c r="B64" s="194" t="s">
        <v>142</v>
      </c>
      <c r="C64" s="195">
        <v>8400</v>
      </c>
      <c r="D64" s="196">
        <v>8400</v>
      </c>
      <c r="E64" s="197">
        <v>44893</v>
      </c>
      <c r="F64" s="571">
        <f t="shared" si="28"/>
        <v>0</v>
      </c>
      <c r="G64" s="196">
        <v>8400</v>
      </c>
      <c r="H64" s="196">
        <v>0</v>
      </c>
      <c r="I64" s="198">
        <v>0</v>
      </c>
      <c r="J64" s="198">
        <v>0</v>
      </c>
      <c r="K64" s="570">
        <f t="shared" si="29"/>
        <v>0</v>
      </c>
      <c r="L64" s="570">
        <f t="shared" si="30"/>
        <v>8400</v>
      </c>
      <c r="M64" s="571">
        <f t="shared" si="31"/>
        <v>0</v>
      </c>
      <c r="N64" s="302" t="s">
        <v>269</v>
      </c>
      <c r="O64" s="285" t="s">
        <v>270</v>
      </c>
      <c r="P64" s="17"/>
    </row>
    <row r="65" spans="1:16" x14ac:dyDescent="0.2">
      <c r="A65" s="102"/>
      <c r="B65" s="108" t="s">
        <v>143</v>
      </c>
      <c r="C65" s="95"/>
      <c r="D65" s="94"/>
      <c r="E65" s="117"/>
      <c r="F65" s="573"/>
      <c r="G65" s="94"/>
      <c r="H65" s="96"/>
      <c r="I65" s="96"/>
      <c r="J65" s="96"/>
      <c r="K65" s="572"/>
      <c r="L65" s="572"/>
      <c r="M65" s="573"/>
      <c r="N65" s="201"/>
      <c r="O65" s="286"/>
      <c r="P65" s="103"/>
    </row>
    <row r="66" spans="1:16" x14ac:dyDescent="0.2">
      <c r="A66" s="15">
        <v>20</v>
      </c>
      <c r="B66" s="508" t="s">
        <v>204</v>
      </c>
      <c r="C66" s="195">
        <v>76530</v>
      </c>
      <c r="D66" s="196">
        <v>76500</v>
      </c>
      <c r="E66" s="197">
        <v>44869</v>
      </c>
      <c r="F66" s="571">
        <f t="shared" ref="F66:F92" si="32">C66-D66</f>
        <v>30</v>
      </c>
      <c r="G66" s="196">
        <v>0</v>
      </c>
      <c r="H66" s="198">
        <v>0</v>
      </c>
      <c r="I66" s="198">
        <v>76500</v>
      </c>
      <c r="J66" s="198">
        <v>0</v>
      </c>
      <c r="K66" s="570">
        <f>H66+I66+J66</f>
        <v>76500</v>
      </c>
      <c r="L66" s="570">
        <f>G66+K66</f>
        <v>76500</v>
      </c>
      <c r="M66" s="571">
        <f>D66-L66</f>
        <v>0</v>
      </c>
      <c r="N66" s="229">
        <v>44832</v>
      </c>
      <c r="O66" s="355" t="s">
        <v>257</v>
      </c>
      <c r="P66" s="17"/>
    </row>
    <row r="67" spans="1:16" x14ac:dyDescent="0.2">
      <c r="A67" s="28"/>
      <c r="B67" s="509"/>
      <c r="C67" s="219"/>
      <c r="D67" s="220"/>
      <c r="E67" s="222"/>
      <c r="F67" s="577"/>
      <c r="G67" s="220"/>
      <c r="H67" s="221"/>
      <c r="I67" s="221"/>
      <c r="J67" s="221"/>
      <c r="K67" s="576"/>
      <c r="L67" s="576"/>
      <c r="M67" s="577"/>
      <c r="N67" s="296">
        <v>44833</v>
      </c>
      <c r="O67" s="356" t="s">
        <v>258</v>
      </c>
      <c r="P67" s="223"/>
    </row>
    <row r="68" spans="1:16" x14ac:dyDescent="0.5">
      <c r="A68" s="28"/>
      <c r="B68" s="509"/>
      <c r="C68" s="219"/>
      <c r="D68" s="220"/>
      <c r="E68" s="222"/>
      <c r="F68" s="577"/>
      <c r="G68" s="220"/>
      <c r="H68" s="221"/>
      <c r="I68" s="221"/>
      <c r="J68" s="221"/>
      <c r="K68" s="576"/>
      <c r="L68" s="576"/>
      <c r="M68" s="577"/>
      <c r="N68" s="296">
        <v>44833</v>
      </c>
      <c r="O68" s="354" t="s">
        <v>259</v>
      </c>
      <c r="P68" s="223"/>
    </row>
    <row r="69" spans="1:16" x14ac:dyDescent="0.5">
      <c r="A69" s="28"/>
      <c r="B69" s="509"/>
      <c r="C69" s="219"/>
      <c r="D69" s="220"/>
      <c r="E69" s="222"/>
      <c r="F69" s="577"/>
      <c r="G69" s="220"/>
      <c r="H69" s="221"/>
      <c r="I69" s="221"/>
      <c r="J69" s="221"/>
      <c r="K69" s="576"/>
      <c r="L69" s="576"/>
      <c r="M69" s="577"/>
      <c r="N69" s="296" t="s">
        <v>274</v>
      </c>
      <c r="O69" s="354" t="s">
        <v>260</v>
      </c>
      <c r="P69" s="223"/>
    </row>
    <row r="70" spans="1:16" x14ac:dyDescent="0.5">
      <c r="A70" s="28"/>
      <c r="B70" s="236"/>
      <c r="C70" s="219"/>
      <c r="D70" s="220"/>
      <c r="E70" s="222"/>
      <c r="F70" s="577"/>
      <c r="G70" s="220"/>
      <c r="H70" s="221"/>
      <c r="I70" s="221"/>
      <c r="J70" s="221"/>
      <c r="K70" s="576"/>
      <c r="L70" s="576"/>
      <c r="M70" s="577"/>
      <c r="N70" s="296" t="s">
        <v>275</v>
      </c>
      <c r="O70" s="354" t="s">
        <v>261</v>
      </c>
      <c r="P70" s="223"/>
    </row>
    <row r="71" spans="1:16" x14ac:dyDescent="0.5">
      <c r="A71" s="28"/>
      <c r="B71" s="236"/>
      <c r="C71" s="219"/>
      <c r="D71" s="220"/>
      <c r="E71" s="222"/>
      <c r="F71" s="577"/>
      <c r="G71" s="220"/>
      <c r="H71" s="221"/>
      <c r="I71" s="221"/>
      <c r="J71" s="221"/>
      <c r="K71" s="576"/>
      <c r="L71" s="576"/>
      <c r="M71" s="577"/>
      <c r="N71" s="296" t="s">
        <v>276</v>
      </c>
      <c r="O71" s="354" t="s">
        <v>264</v>
      </c>
      <c r="P71" s="223"/>
    </row>
    <row r="72" spans="1:16" x14ac:dyDescent="0.5">
      <c r="A72" s="28"/>
      <c r="B72" s="236"/>
      <c r="C72" s="219"/>
      <c r="D72" s="220"/>
      <c r="E72" s="222"/>
      <c r="F72" s="577"/>
      <c r="G72" s="220"/>
      <c r="H72" s="221"/>
      <c r="I72" s="221"/>
      <c r="J72" s="221"/>
      <c r="K72" s="576"/>
      <c r="L72" s="576"/>
      <c r="M72" s="577"/>
      <c r="N72" s="296" t="s">
        <v>277</v>
      </c>
      <c r="O72" s="354" t="s">
        <v>266</v>
      </c>
      <c r="P72" s="223"/>
    </row>
    <row r="73" spans="1:16" x14ac:dyDescent="0.5">
      <c r="A73" s="28"/>
      <c r="B73" s="236"/>
      <c r="C73" s="219"/>
      <c r="D73" s="220"/>
      <c r="E73" s="222"/>
      <c r="F73" s="577"/>
      <c r="G73" s="220"/>
      <c r="H73" s="221"/>
      <c r="I73" s="221"/>
      <c r="J73" s="221"/>
      <c r="K73" s="576"/>
      <c r="L73" s="576"/>
      <c r="M73" s="577"/>
      <c r="N73" s="296" t="s">
        <v>278</v>
      </c>
      <c r="O73" s="354" t="s">
        <v>265</v>
      </c>
      <c r="P73" s="223"/>
    </row>
    <row r="74" spans="1:16" x14ac:dyDescent="0.5">
      <c r="A74" s="28"/>
      <c r="B74" s="236"/>
      <c r="C74" s="219"/>
      <c r="D74" s="220"/>
      <c r="E74" s="222"/>
      <c r="F74" s="577"/>
      <c r="G74" s="220"/>
      <c r="H74" s="221"/>
      <c r="I74" s="221"/>
      <c r="J74" s="221"/>
      <c r="K74" s="576"/>
      <c r="L74" s="576"/>
      <c r="M74" s="577"/>
      <c r="N74" s="296" t="s">
        <v>279</v>
      </c>
      <c r="O74" s="354" t="s">
        <v>280</v>
      </c>
      <c r="P74" s="223"/>
    </row>
    <row r="75" spans="1:16" x14ac:dyDescent="0.5">
      <c r="A75" s="28"/>
      <c r="B75" s="236"/>
      <c r="C75" s="219"/>
      <c r="D75" s="220"/>
      <c r="E75" s="222"/>
      <c r="F75" s="577"/>
      <c r="G75" s="220"/>
      <c r="H75" s="221"/>
      <c r="I75" s="221"/>
      <c r="J75" s="221"/>
      <c r="K75" s="576"/>
      <c r="L75" s="576"/>
      <c r="M75" s="577"/>
      <c r="N75" s="296">
        <v>44914</v>
      </c>
      <c r="O75" s="354" t="s">
        <v>262</v>
      </c>
      <c r="P75" s="223"/>
    </row>
    <row r="76" spans="1:16" x14ac:dyDescent="0.5">
      <c r="A76" s="237"/>
      <c r="B76" s="247"/>
      <c r="C76" s="238"/>
      <c r="D76" s="239"/>
      <c r="E76" s="240"/>
      <c r="F76" s="579"/>
      <c r="G76" s="239"/>
      <c r="H76" s="241"/>
      <c r="I76" s="241"/>
      <c r="J76" s="241"/>
      <c r="K76" s="578"/>
      <c r="L76" s="578"/>
      <c r="M76" s="579"/>
      <c r="N76" s="358">
        <v>45013</v>
      </c>
      <c r="O76" s="359" t="s">
        <v>591</v>
      </c>
      <c r="P76" s="255"/>
    </row>
    <row r="77" spans="1:16" x14ac:dyDescent="0.2">
      <c r="A77" s="28">
        <v>21</v>
      </c>
      <c r="B77" s="236" t="s">
        <v>144</v>
      </c>
      <c r="C77" s="219">
        <v>98100</v>
      </c>
      <c r="D77" s="220">
        <v>98100</v>
      </c>
      <c r="E77" s="222">
        <v>44921</v>
      </c>
      <c r="F77" s="577">
        <f t="shared" si="32"/>
        <v>0</v>
      </c>
      <c r="G77" s="220">
        <v>0</v>
      </c>
      <c r="H77" s="221">
        <v>0</v>
      </c>
      <c r="I77" s="221">
        <v>98100</v>
      </c>
      <c r="J77" s="221">
        <v>0</v>
      </c>
      <c r="K77" s="576">
        <f>H77+I77+J77</f>
        <v>98100</v>
      </c>
      <c r="L77" s="576">
        <f>G77+K77</f>
        <v>98100</v>
      </c>
      <c r="M77" s="577">
        <f>D77-L77</f>
        <v>0</v>
      </c>
      <c r="N77" s="357" t="s">
        <v>281</v>
      </c>
      <c r="O77" s="356" t="s">
        <v>257</v>
      </c>
      <c r="P77" s="223"/>
    </row>
    <row r="78" spans="1:16" x14ac:dyDescent="0.5">
      <c r="A78" s="28"/>
      <c r="B78" s="236"/>
      <c r="C78" s="219"/>
      <c r="D78" s="220"/>
      <c r="E78" s="222"/>
      <c r="F78" s="577"/>
      <c r="G78" s="220"/>
      <c r="H78" s="221"/>
      <c r="I78" s="221"/>
      <c r="J78" s="221"/>
      <c r="K78" s="576"/>
      <c r="L78" s="576"/>
      <c r="M78" s="577"/>
      <c r="N78" s="357" t="s">
        <v>282</v>
      </c>
      <c r="O78" s="354" t="s">
        <v>259</v>
      </c>
      <c r="P78" s="223"/>
    </row>
    <row r="79" spans="1:16" x14ac:dyDescent="0.5">
      <c r="A79" s="28"/>
      <c r="B79" s="236"/>
      <c r="C79" s="219"/>
      <c r="D79" s="220"/>
      <c r="E79" s="222"/>
      <c r="F79" s="577"/>
      <c r="G79" s="220"/>
      <c r="H79" s="221"/>
      <c r="I79" s="221"/>
      <c r="J79" s="221"/>
      <c r="K79" s="576"/>
      <c r="L79" s="576"/>
      <c r="M79" s="577"/>
      <c r="N79" s="357" t="s">
        <v>283</v>
      </c>
      <c r="O79" s="354" t="s">
        <v>260</v>
      </c>
      <c r="P79" s="223"/>
    </row>
    <row r="80" spans="1:16" x14ac:dyDescent="0.5">
      <c r="A80" s="28"/>
      <c r="B80" s="236"/>
      <c r="C80" s="219"/>
      <c r="D80" s="220"/>
      <c r="E80" s="222"/>
      <c r="F80" s="577"/>
      <c r="G80" s="220"/>
      <c r="H80" s="221"/>
      <c r="I80" s="221"/>
      <c r="J80" s="221"/>
      <c r="K80" s="576"/>
      <c r="L80" s="576"/>
      <c r="M80" s="577"/>
      <c r="N80" s="357" t="s">
        <v>284</v>
      </c>
      <c r="O80" s="354" t="s">
        <v>261</v>
      </c>
      <c r="P80" s="223"/>
    </row>
    <row r="81" spans="1:16" x14ac:dyDescent="0.5">
      <c r="A81" s="28"/>
      <c r="B81" s="236"/>
      <c r="C81" s="219"/>
      <c r="D81" s="220"/>
      <c r="E81" s="222"/>
      <c r="F81" s="577"/>
      <c r="G81" s="220"/>
      <c r="H81" s="221"/>
      <c r="I81" s="221"/>
      <c r="J81" s="221"/>
      <c r="K81" s="576"/>
      <c r="L81" s="576"/>
      <c r="M81" s="577"/>
      <c r="N81" s="357" t="s">
        <v>285</v>
      </c>
      <c r="O81" s="354" t="s">
        <v>264</v>
      </c>
      <c r="P81" s="223"/>
    </row>
    <row r="82" spans="1:16" x14ac:dyDescent="0.5">
      <c r="A82" s="28"/>
      <c r="B82" s="236"/>
      <c r="C82" s="219"/>
      <c r="D82" s="220"/>
      <c r="E82" s="222"/>
      <c r="F82" s="577"/>
      <c r="G82" s="220"/>
      <c r="H82" s="221"/>
      <c r="I82" s="221"/>
      <c r="J82" s="221"/>
      <c r="K82" s="576"/>
      <c r="L82" s="576"/>
      <c r="M82" s="577"/>
      <c r="N82" s="357" t="s">
        <v>286</v>
      </c>
      <c r="O82" s="354" t="s">
        <v>266</v>
      </c>
      <c r="P82" s="223"/>
    </row>
    <row r="83" spans="1:16" x14ac:dyDescent="0.5">
      <c r="A83" s="28"/>
      <c r="B83" s="236"/>
      <c r="C83" s="219"/>
      <c r="D83" s="220"/>
      <c r="E83" s="222"/>
      <c r="F83" s="577"/>
      <c r="G83" s="220"/>
      <c r="H83" s="221"/>
      <c r="I83" s="221"/>
      <c r="J83" s="221"/>
      <c r="K83" s="576"/>
      <c r="L83" s="576"/>
      <c r="M83" s="577"/>
      <c r="N83" s="357" t="s">
        <v>287</v>
      </c>
      <c r="O83" s="354" t="s">
        <v>288</v>
      </c>
      <c r="P83" s="223"/>
    </row>
    <row r="84" spans="1:16" x14ac:dyDescent="0.5">
      <c r="A84" s="28"/>
      <c r="B84" s="236"/>
      <c r="C84" s="219"/>
      <c r="D84" s="220"/>
      <c r="E84" s="222"/>
      <c r="F84" s="577"/>
      <c r="G84" s="220"/>
      <c r="H84" s="221"/>
      <c r="I84" s="221"/>
      <c r="J84" s="221"/>
      <c r="K84" s="576"/>
      <c r="L84" s="576"/>
      <c r="M84" s="577"/>
      <c r="N84" s="357" t="s">
        <v>279</v>
      </c>
      <c r="O84" s="354" t="s">
        <v>289</v>
      </c>
      <c r="P84" s="223"/>
    </row>
    <row r="85" spans="1:16" x14ac:dyDescent="0.5">
      <c r="A85" s="28"/>
      <c r="B85" s="236"/>
      <c r="C85" s="219"/>
      <c r="D85" s="220"/>
      <c r="E85" s="222"/>
      <c r="F85" s="577"/>
      <c r="G85" s="220"/>
      <c r="H85" s="221"/>
      <c r="I85" s="221"/>
      <c r="J85" s="221"/>
      <c r="K85" s="576"/>
      <c r="L85" s="576"/>
      <c r="M85" s="577"/>
      <c r="N85" s="357"/>
      <c r="O85" s="354" t="s">
        <v>454</v>
      </c>
      <c r="P85" s="223"/>
    </row>
    <row r="86" spans="1:16" x14ac:dyDescent="0.5">
      <c r="A86" s="8"/>
      <c r="B86" s="138"/>
      <c r="C86" s="90"/>
      <c r="D86" s="91"/>
      <c r="E86" s="217"/>
      <c r="F86" s="569"/>
      <c r="G86" s="91"/>
      <c r="H86" s="92"/>
      <c r="I86" s="92"/>
      <c r="J86" s="92"/>
      <c r="K86" s="568"/>
      <c r="L86" s="568"/>
      <c r="M86" s="569"/>
      <c r="N86" s="341">
        <v>45016</v>
      </c>
      <c r="O86" s="342" t="s">
        <v>592</v>
      </c>
      <c r="P86" s="10"/>
    </row>
    <row r="87" spans="1:16" x14ac:dyDescent="0.2">
      <c r="A87" s="28"/>
      <c r="B87" s="157" t="s">
        <v>145</v>
      </c>
      <c r="C87" s="219"/>
      <c r="D87" s="220"/>
      <c r="E87" s="222"/>
      <c r="F87" s="569"/>
      <c r="G87" s="91"/>
      <c r="H87" s="92"/>
      <c r="I87" s="92"/>
      <c r="J87" s="92"/>
      <c r="K87" s="568"/>
      <c r="L87" s="568"/>
      <c r="M87" s="569"/>
      <c r="N87" s="298"/>
      <c r="O87" s="284"/>
      <c r="P87" s="223"/>
    </row>
    <row r="88" spans="1:16" x14ac:dyDescent="0.2">
      <c r="A88" s="15">
        <v>22</v>
      </c>
      <c r="B88" s="508" t="s">
        <v>205</v>
      </c>
      <c r="C88" s="195">
        <v>51020</v>
      </c>
      <c r="D88" s="196">
        <v>51000</v>
      </c>
      <c r="E88" s="197">
        <v>44895</v>
      </c>
      <c r="F88" s="571">
        <f t="shared" ref="F88" si="33">C88-D88</f>
        <v>20</v>
      </c>
      <c r="G88" s="196">
        <v>51000</v>
      </c>
      <c r="H88" s="198">
        <v>0</v>
      </c>
      <c r="I88" s="198">
        <v>0</v>
      </c>
      <c r="J88" s="198">
        <v>0</v>
      </c>
      <c r="K88" s="570">
        <f>H88+I88+J88</f>
        <v>0</v>
      </c>
      <c r="L88" s="570">
        <f>G88+K88</f>
        <v>51000</v>
      </c>
      <c r="M88" s="571">
        <f>D88-L88</f>
        <v>0</v>
      </c>
      <c r="N88" s="290">
        <v>243304</v>
      </c>
      <c r="O88" s="291" t="s">
        <v>471</v>
      </c>
      <c r="P88" s="17"/>
    </row>
    <row r="89" spans="1:16" x14ac:dyDescent="0.2">
      <c r="A89" s="28"/>
      <c r="B89" s="509"/>
      <c r="C89" s="219"/>
      <c r="D89" s="220"/>
      <c r="E89" s="222"/>
      <c r="F89" s="577"/>
      <c r="G89" s="220"/>
      <c r="H89" s="221"/>
      <c r="I89" s="221"/>
      <c r="J89" s="221"/>
      <c r="K89" s="576"/>
      <c r="L89" s="576"/>
      <c r="M89" s="577"/>
      <c r="N89" s="292"/>
      <c r="O89" s="293"/>
      <c r="P89" s="223"/>
    </row>
    <row r="90" spans="1:16" x14ac:dyDescent="0.2">
      <c r="A90" s="8"/>
      <c r="B90" s="510"/>
      <c r="C90" s="90"/>
      <c r="D90" s="91"/>
      <c r="E90" s="217"/>
      <c r="F90" s="569"/>
      <c r="G90" s="91"/>
      <c r="H90" s="92"/>
      <c r="I90" s="92"/>
      <c r="J90" s="92"/>
      <c r="K90" s="568"/>
      <c r="L90" s="568"/>
      <c r="M90" s="569"/>
      <c r="N90" s="307"/>
      <c r="O90" s="287"/>
      <c r="P90" s="10"/>
    </row>
    <row r="91" spans="1:16" x14ac:dyDescent="0.2">
      <c r="A91" s="28"/>
      <c r="B91" s="157" t="s">
        <v>96</v>
      </c>
      <c r="C91" s="219"/>
      <c r="D91" s="220"/>
      <c r="E91" s="222"/>
      <c r="F91" s="569"/>
      <c r="G91" s="220"/>
      <c r="H91" s="92"/>
      <c r="I91" s="92"/>
      <c r="J91" s="92"/>
      <c r="K91" s="568"/>
      <c r="L91" s="568"/>
      <c r="M91" s="569"/>
      <c r="N91" s="298"/>
      <c r="O91" s="297"/>
      <c r="P91" s="223"/>
    </row>
    <row r="92" spans="1:16" x14ac:dyDescent="0.2">
      <c r="A92" s="15">
        <v>23</v>
      </c>
      <c r="B92" s="508" t="s">
        <v>200</v>
      </c>
      <c r="C92" s="195">
        <v>99000</v>
      </c>
      <c r="D92" s="196">
        <v>99000</v>
      </c>
      <c r="E92" s="197">
        <v>44886</v>
      </c>
      <c r="F92" s="571">
        <f t="shared" si="32"/>
        <v>0</v>
      </c>
      <c r="G92" s="196">
        <v>99000</v>
      </c>
      <c r="H92" s="198">
        <v>0</v>
      </c>
      <c r="I92" s="198">
        <v>0</v>
      </c>
      <c r="J92" s="198">
        <v>0</v>
      </c>
      <c r="K92" s="570">
        <f>H92+I92+J92</f>
        <v>0</v>
      </c>
      <c r="L92" s="570">
        <f>G92+K92</f>
        <v>99000</v>
      </c>
      <c r="M92" s="571">
        <f>D92-L92</f>
        <v>0</v>
      </c>
      <c r="N92" s="290">
        <v>243339</v>
      </c>
      <c r="O92" s="291" t="s">
        <v>631</v>
      </c>
      <c r="P92" s="17"/>
    </row>
    <row r="93" spans="1:16" x14ac:dyDescent="0.2">
      <c r="A93" s="28"/>
      <c r="B93" s="509"/>
      <c r="C93" s="219"/>
      <c r="D93" s="220"/>
      <c r="E93" s="222"/>
      <c r="F93" s="577"/>
      <c r="G93" s="220"/>
      <c r="H93" s="221"/>
      <c r="I93" s="221"/>
      <c r="J93" s="221"/>
      <c r="K93" s="576"/>
      <c r="L93" s="576"/>
      <c r="M93" s="577"/>
      <c r="N93" s="292"/>
      <c r="O93" s="293"/>
      <c r="P93" s="223"/>
    </row>
    <row r="94" spans="1:16" x14ac:dyDescent="0.2">
      <c r="A94" s="8"/>
      <c r="B94" s="510"/>
      <c r="C94" s="90"/>
      <c r="D94" s="91"/>
      <c r="E94" s="217"/>
      <c r="F94" s="569"/>
      <c r="G94" s="91"/>
      <c r="H94" s="92"/>
      <c r="I94" s="92"/>
      <c r="J94" s="92"/>
      <c r="K94" s="568"/>
      <c r="L94" s="568"/>
      <c r="M94" s="569"/>
      <c r="N94" s="457"/>
      <c r="O94" s="319"/>
      <c r="P94" s="10"/>
    </row>
    <row r="95" spans="1:16" x14ac:dyDescent="0.2">
      <c r="A95" s="28">
        <v>24</v>
      </c>
      <c r="B95" s="223" t="s">
        <v>447</v>
      </c>
      <c r="C95" s="219">
        <v>13000</v>
      </c>
      <c r="D95" s="220">
        <v>13000</v>
      </c>
      <c r="E95" s="222">
        <v>44963</v>
      </c>
      <c r="F95" s="577">
        <f t="shared" ref="F95" si="34">C95-D95</f>
        <v>0</v>
      </c>
      <c r="G95" s="220">
        <v>0</v>
      </c>
      <c r="H95" s="221">
        <v>0</v>
      </c>
      <c r="I95" s="221">
        <v>13000</v>
      </c>
      <c r="J95" s="221">
        <v>0</v>
      </c>
      <c r="K95" s="576">
        <f>H95+I95+J95</f>
        <v>13000</v>
      </c>
      <c r="L95" s="576">
        <f>G95+K95</f>
        <v>13000</v>
      </c>
      <c r="M95" s="577">
        <f>D95-L95</f>
        <v>0</v>
      </c>
      <c r="N95" s="386">
        <v>243213</v>
      </c>
      <c r="O95" s="387" t="s">
        <v>381</v>
      </c>
      <c r="P95" s="223"/>
    </row>
    <row r="96" spans="1:16" x14ac:dyDescent="0.2">
      <c r="A96" s="28"/>
      <c r="B96" s="223" t="s">
        <v>448</v>
      </c>
      <c r="C96" s="219"/>
      <c r="D96" s="220"/>
      <c r="E96" s="222"/>
      <c r="F96" s="577"/>
      <c r="G96" s="220"/>
      <c r="H96" s="221"/>
      <c r="I96" s="221"/>
      <c r="J96" s="221"/>
      <c r="K96" s="576"/>
      <c r="L96" s="576"/>
      <c r="M96" s="577"/>
      <c r="N96" s="300">
        <v>243214</v>
      </c>
      <c r="O96" s="299" t="s">
        <v>375</v>
      </c>
      <c r="P96" s="223"/>
    </row>
    <row r="97" spans="1:16" x14ac:dyDescent="0.2">
      <c r="A97" s="28"/>
      <c r="B97" s="236"/>
      <c r="C97" s="219"/>
      <c r="D97" s="220"/>
      <c r="E97" s="222"/>
      <c r="F97" s="577"/>
      <c r="G97" s="220"/>
      <c r="H97" s="221"/>
      <c r="I97" s="221"/>
      <c r="J97" s="221"/>
      <c r="K97" s="576"/>
      <c r="L97" s="576"/>
      <c r="M97" s="577"/>
      <c r="N97" s="300">
        <v>243215</v>
      </c>
      <c r="O97" s="299" t="s">
        <v>382</v>
      </c>
      <c r="P97" s="223"/>
    </row>
    <row r="98" spans="1:16" x14ac:dyDescent="0.2">
      <c r="A98" s="28"/>
      <c r="B98" s="236"/>
      <c r="C98" s="219"/>
      <c r="D98" s="220"/>
      <c r="E98" s="222"/>
      <c r="F98" s="577"/>
      <c r="G98" s="220"/>
      <c r="H98" s="221"/>
      <c r="I98" s="221"/>
      <c r="J98" s="221"/>
      <c r="K98" s="576"/>
      <c r="L98" s="576"/>
      <c r="M98" s="577"/>
      <c r="N98" s="300">
        <v>243216</v>
      </c>
      <c r="O98" s="299" t="s">
        <v>376</v>
      </c>
      <c r="P98" s="223"/>
    </row>
    <row r="99" spans="1:16" x14ac:dyDescent="0.2">
      <c r="A99" s="28"/>
      <c r="B99" s="236"/>
      <c r="C99" s="219"/>
      <c r="D99" s="220"/>
      <c r="E99" s="222"/>
      <c r="F99" s="577"/>
      <c r="G99" s="220"/>
      <c r="H99" s="221"/>
      <c r="I99" s="221"/>
      <c r="J99" s="221"/>
      <c r="K99" s="576"/>
      <c r="L99" s="576"/>
      <c r="M99" s="577"/>
      <c r="N99" s="300">
        <v>243231</v>
      </c>
      <c r="O99" s="299" t="s">
        <v>385</v>
      </c>
      <c r="P99" s="223"/>
    </row>
    <row r="100" spans="1:16" x14ac:dyDescent="0.2">
      <c r="A100" s="28"/>
      <c r="B100" s="236"/>
      <c r="C100" s="219"/>
      <c r="D100" s="220"/>
      <c r="E100" s="222"/>
      <c r="F100" s="577"/>
      <c r="G100" s="220"/>
      <c r="H100" s="221"/>
      <c r="I100" s="221"/>
      <c r="J100" s="221"/>
      <c r="K100" s="576"/>
      <c r="L100" s="576"/>
      <c r="M100" s="577"/>
      <c r="N100" s="300">
        <v>243242</v>
      </c>
      <c r="O100" s="299" t="s">
        <v>378</v>
      </c>
      <c r="P100" s="223"/>
    </row>
    <row r="101" spans="1:16" x14ac:dyDescent="0.2">
      <c r="A101" s="28"/>
      <c r="B101" s="236"/>
      <c r="C101" s="219"/>
      <c r="D101" s="220"/>
      <c r="E101" s="222"/>
      <c r="F101" s="577"/>
      <c r="G101" s="220"/>
      <c r="H101" s="221"/>
      <c r="I101" s="221"/>
      <c r="J101" s="221"/>
      <c r="K101" s="576"/>
      <c r="L101" s="576"/>
      <c r="M101" s="577"/>
      <c r="N101" s="300">
        <v>243272</v>
      </c>
      <c r="O101" s="299" t="s">
        <v>475</v>
      </c>
      <c r="P101" s="223"/>
    </row>
    <row r="102" spans="1:16" x14ac:dyDescent="0.2">
      <c r="A102" s="28"/>
      <c r="B102" s="236"/>
      <c r="C102" s="219"/>
      <c r="D102" s="220"/>
      <c r="E102" s="222"/>
      <c r="F102" s="577"/>
      <c r="G102" s="220"/>
      <c r="H102" s="221"/>
      <c r="I102" s="221"/>
      <c r="J102" s="221"/>
      <c r="K102" s="576"/>
      <c r="L102" s="576"/>
      <c r="M102" s="577"/>
      <c r="N102" s="300">
        <v>243290</v>
      </c>
      <c r="O102" s="293" t="s">
        <v>380</v>
      </c>
      <c r="P102" s="223"/>
    </row>
    <row r="103" spans="1:16" x14ac:dyDescent="0.2">
      <c r="A103" s="28"/>
      <c r="B103" s="236"/>
      <c r="C103" s="219"/>
      <c r="D103" s="220"/>
      <c r="E103" s="222"/>
      <c r="F103" s="577"/>
      <c r="G103" s="220"/>
      <c r="H103" s="221"/>
      <c r="I103" s="221"/>
      <c r="J103" s="221"/>
      <c r="K103" s="576"/>
      <c r="L103" s="576"/>
      <c r="M103" s="577"/>
      <c r="N103" s="300">
        <v>44970</v>
      </c>
      <c r="O103" s="293" t="s">
        <v>262</v>
      </c>
      <c r="P103" s="223"/>
    </row>
    <row r="104" spans="1:16" x14ac:dyDescent="0.5">
      <c r="A104" s="28"/>
      <c r="B104" s="236"/>
      <c r="C104" s="219"/>
      <c r="D104" s="220"/>
      <c r="E104" s="222"/>
      <c r="F104" s="577"/>
      <c r="G104" s="220"/>
      <c r="H104" s="221"/>
      <c r="I104" s="221"/>
      <c r="J104" s="221"/>
      <c r="K104" s="576"/>
      <c r="L104" s="576"/>
      <c r="M104" s="577"/>
      <c r="N104" s="296">
        <v>45013</v>
      </c>
      <c r="O104" s="385" t="s">
        <v>592</v>
      </c>
      <c r="P104" s="223"/>
    </row>
    <row r="105" spans="1:16" x14ac:dyDescent="0.2">
      <c r="A105" s="250">
        <v>25</v>
      </c>
      <c r="B105" s="251" t="s">
        <v>146</v>
      </c>
      <c r="C105" s="252">
        <v>85000</v>
      </c>
      <c r="D105" s="253">
        <v>85000</v>
      </c>
      <c r="E105" s="303">
        <v>44937</v>
      </c>
      <c r="F105" s="581">
        <f t="shared" ref="F105" si="35">C105-D105</f>
        <v>0</v>
      </c>
      <c r="G105" s="253">
        <v>0</v>
      </c>
      <c r="H105" s="254">
        <v>0</v>
      </c>
      <c r="I105" s="254">
        <v>85000</v>
      </c>
      <c r="J105" s="254">
        <v>0</v>
      </c>
      <c r="K105" s="580">
        <f>H105+I105+J105</f>
        <v>85000</v>
      </c>
      <c r="L105" s="580">
        <f>G105+K105</f>
        <v>85000</v>
      </c>
      <c r="M105" s="581">
        <f>D105-L105</f>
        <v>0</v>
      </c>
      <c r="N105" s="550">
        <v>243209</v>
      </c>
      <c r="O105" s="331" t="s">
        <v>374</v>
      </c>
      <c r="P105" s="306"/>
    </row>
    <row r="106" spans="1:16" x14ac:dyDescent="0.2">
      <c r="A106" s="28"/>
      <c r="B106" s="236"/>
      <c r="C106" s="219"/>
      <c r="D106" s="220"/>
      <c r="E106" s="222"/>
      <c r="F106" s="577"/>
      <c r="G106" s="220"/>
      <c r="H106" s="221"/>
      <c r="I106" s="221"/>
      <c r="J106" s="221"/>
      <c r="K106" s="576"/>
      <c r="L106" s="576"/>
      <c r="M106" s="577"/>
      <c r="N106" s="292">
        <v>243210</v>
      </c>
      <c r="O106" s="293" t="s">
        <v>375</v>
      </c>
      <c r="P106" s="223"/>
    </row>
    <row r="107" spans="1:16" x14ac:dyDescent="0.2">
      <c r="A107" s="28"/>
      <c r="B107" s="236"/>
      <c r="C107" s="219"/>
      <c r="D107" s="220"/>
      <c r="E107" s="222"/>
      <c r="F107" s="577"/>
      <c r="G107" s="220"/>
      <c r="H107" s="221"/>
      <c r="I107" s="221"/>
      <c r="J107" s="221"/>
      <c r="K107" s="576"/>
      <c r="L107" s="576"/>
      <c r="M107" s="577"/>
      <c r="N107" s="292">
        <v>243215</v>
      </c>
      <c r="O107" s="293" t="s">
        <v>260</v>
      </c>
      <c r="P107" s="223"/>
    </row>
    <row r="108" spans="1:16" x14ac:dyDescent="0.2">
      <c r="A108" s="28"/>
      <c r="B108" s="236"/>
      <c r="C108" s="219"/>
      <c r="D108" s="220"/>
      <c r="E108" s="222"/>
      <c r="F108" s="577"/>
      <c r="G108" s="220"/>
      <c r="H108" s="221"/>
      <c r="I108" s="221"/>
      <c r="J108" s="221"/>
      <c r="K108" s="576"/>
      <c r="L108" s="576"/>
      <c r="M108" s="577"/>
      <c r="N108" s="292">
        <v>243215</v>
      </c>
      <c r="O108" s="293" t="s">
        <v>376</v>
      </c>
      <c r="P108" s="223"/>
    </row>
    <row r="109" spans="1:16" x14ac:dyDescent="0.2">
      <c r="A109" s="28"/>
      <c r="B109" s="236"/>
      <c r="C109" s="219"/>
      <c r="D109" s="220"/>
      <c r="E109" s="222"/>
      <c r="F109" s="577"/>
      <c r="G109" s="220"/>
      <c r="H109" s="221"/>
      <c r="I109" s="221"/>
      <c r="J109" s="221"/>
      <c r="K109" s="576"/>
      <c r="L109" s="576"/>
      <c r="M109" s="577"/>
      <c r="N109" s="292">
        <v>243216</v>
      </c>
      <c r="O109" s="293" t="s">
        <v>377</v>
      </c>
      <c r="P109" s="223"/>
    </row>
    <row r="110" spans="1:16" x14ac:dyDescent="0.2">
      <c r="A110" s="28"/>
      <c r="B110" s="236"/>
      <c r="C110" s="219"/>
      <c r="D110" s="220"/>
      <c r="E110" s="222"/>
      <c r="F110" s="577"/>
      <c r="G110" s="220"/>
      <c r="H110" s="221"/>
      <c r="I110" s="221"/>
      <c r="J110" s="221"/>
      <c r="K110" s="576"/>
      <c r="L110" s="576"/>
      <c r="M110" s="577"/>
      <c r="N110" s="292">
        <v>243216</v>
      </c>
      <c r="O110" s="293" t="s">
        <v>378</v>
      </c>
      <c r="P110" s="223"/>
    </row>
    <row r="111" spans="1:16" x14ac:dyDescent="0.2">
      <c r="A111" s="28"/>
      <c r="B111" s="236"/>
      <c r="C111" s="219"/>
      <c r="D111" s="220"/>
      <c r="E111" s="222"/>
      <c r="F111" s="577"/>
      <c r="G111" s="220"/>
      <c r="H111" s="221"/>
      <c r="I111" s="221"/>
      <c r="J111" s="221"/>
      <c r="K111" s="576"/>
      <c r="L111" s="576"/>
      <c r="M111" s="577"/>
      <c r="N111" s="292">
        <v>243264</v>
      </c>
      <c r="O111" s="293" t="s">
        <v>380</v>
      </c>
      <c r="P111" s="223"/>
    </row>
    <row r="112" spans="1:16" x14ac:dyDescent="0.5">
      <c r="A112" s="28"/>
      <c r="B112" s="236"/>
      <c r="C112" s="219"/>
      <c r="D112" s="220"/>
      <c r="E112" s="222"/>
      <c r="F112" s="577"/>
      <c r="G112" s="220"/>
      <c r="H112" s="221"/>
      <c r="I112" s="221"/>
      <c r="J112" s="221"/>
      <c r="K112" s="576"/>
      <c r="L112" s="576"/>
      <c r="M112" s="577"/>
      <c r="N112" s="292">
        <v>243271</v>
      </c>
      <c r="O112" s="385" t="s">
        <v>262</v>
      </c>
      <c r="P112" s="223"/>
    </row>
    <row r="113" spans="1:16" x14ac:dyDescent="0.5">
      <c r="A113" s="8"/>
      <c r="B113" s="138"/>
      <c r="C113" s="90"/>
      <c r="D113" s="91"/>
      <c r="E113" s="217"/>
      <c r="F113" s="569"/>
      <c r="G113" s="91"/>
      <c r="H113" s="92"/>
      <c r="I113" s="92"/>
      <c r="J113" s="92"/>
      <c r="K113" s="568"/>
      <c r="L113" s="568"/>
      <c r="M113" s="569"/>
      <c r="N113" s="341">
        <v>45013</v>
      </c>
      <c r="O113" s="389" t="s">
        <v>297</v>
      </c>
      <c r="P113" s="10"/>
    </row>
    <row r="114" spans="1:16" x14ac:dyDescent="0.2">
      <c r="A114" s="28">
        <v>26</v>
      </c>
      <c r="B114" s="509" t="s">
        <v>201</v>
      </c>
      <c r="C114" s="219">
        <v>19000</v>
      </c>
      <c r="D114" s="220">
        <v>19000</v>
      </c>
      <c r="E114" s="222">
        <v>44937</v>
      </c>
      <c r="F114" s="577">
        <f t="shared" ref="F114" si="36">C114-D114</f>
        <v>0</v>
      </c>
      <c r="G114" s="220">
        <v>0</v>
      </c>
      <c r="H114" s="221">
        <v>0</v>
      </c>
      <c r="I114" s="221">
        <v>19000</v>
      </c>
      <c r="J114" s="221">
        <v>0</v>
      </c>
      <c r="K114" s="576">
        <f>H114+I114+J114</f>
        <v>19000</v>
      </c>
      <c r="L114" s="576">
        <f>G114+K114</f>
        <v>19000</v>
      </c>
      <c r="M114" s="577">
        <f>D114-L114</f>
        <v>0</v>
      </c>
      <c r="N114" s="388">
        <v>243209</v>
      </c>
      <c r="O114" s="293" t="s">
        <v>374</v>
      </c>
      <c r="P114" s="223"/>
    </row>
    <row r="115" spans="1:16" x14ac:dyDescent="0.2">
      <c r="A115" s="28"/>
      <c r="B115" s="509"/>
      <c r="C115" s="219"/>
      <c r="D115" s="220"/>
      <c r="E115" s="222"/>
      <c r="F115" s="577"/>
      <c r="G115" s="220"/>
      <c r="H115" s="221"/>
      <c r="I115" s="221"/>
      <c r="J115" s="221"/>
      <c r="K115" s="576"/>
      <c r="L115" s="576"/>
      <c r="M115" s="577"/>
      <c r="N115" s="292">
        <v>243210</v>
      </c>
      <c r="O115" s="293" t="s">
        <v>375</v>
      </c>
      <c r="P115" s="223"/>
    </row>
    <row r="116" spans="1:16" x14ac:dyDescent="0.2">
      <c r="A116" s="28"/>
      <c r="B116" s="509"/>
      <c r="C116" s="219"/>
      <c r="D116" s="220"/>
      <c r="E116" s="222"/>
      <c r="F116" s="577"/>
      <c r="G116" s="220"/>
      <c r="H116" s="221"/>
      <c r="I116" s="221"/>
      <c r="J116" s="221"/>
      <c r="K116" s="576"/>
      <c r="L116" s="576"/>
      <c r="M116" s="577"/>
      <c r="N116" s="292">
        <v>243215</v>
      </c>
      <c r="O116" s="293" t="s">
        <v>260</v>
      </c>
      <c r="P116" s="223"/>
    </row>
    <row r="117" spans="1:16" x14ac:dyDescent="0.2">
      <c r="A117" s="28"/>
      <c r="B117" s="236"/>
      <c r="C117" s="219"/>
      <c r="D117" s="220"/>
      <c r="E117" s="222"/>
      <c r="F117" s="577"/>
      <c r="G117" s="220"/>
      <c r="H117" s="221"/>
      <c r="I117" s="221"/>
      <c r="J117" s="221"/>
      <c r="K117" s="576"/>
      <c r="L117" s="576"/>
      <c r="M117" s="577"/>
      <c r="N117" s="292">
        <v>243215</v>
      </c>
      <c r="O117" s="293" t="s">
        <v>376</v>
      </c>
      <c r="P117" s="223"/>
    </row>
    <row r="118" spans="1:16" x14ac:dyDescent="0.2">
      <c r="A118" s="28"/>
      <c r="B118" s="236"/>
      <c r="C118" s="219"/>
      <c r="D118" s="220"/>
      <c r="E118" s="222"/>
      <c r="F118" s="577"/>
      <c r="G118" s="220"/>
      <c r="H118" s="221"/>
      <c r="I118" s="221"/>
      <c r="J118" s="221"/>
      <c r="K118" s="576"/>
      <c r="L118" s="576"/>
      <c r="M118" s="577"/>
      <c r="N118" s="292">
        <v>243216</v>
      </c>
      <c r="O118" s="293" t="s">
        <v>377</v>
      </c>
      <c r="P118" s="223"/>
    </row>
    <row r="119" spans="1:16" x14ac:dyDescent="0.2">
      <c r="A119" s="28"/>
      <c r="B119" s="236"/>
      <c r="C119" s="219"/>
      <c r="D119" s="220"/>
      <c r="E119" s="222"/>
      <c r="F119" s="577"/>
      <c r="G119" s="220"/>
      <c r="H119" s="221"/>
      <c r="I119" s="221"/>
      <c r="J119" s="221"/>
      <c r="K119" s="576"/>
      <c r="L119" s="576"/>
      <c r="M119" s="577"/>
      <c r="N119" s="292">
        <v>243216</v>
      </c>
      <c r="O119" s="293" t="s">
        <v>378</v>
      </c>
      <c r="P119" s="223"/>
    </row>
    <row r="120" spans="1:16" x14ac:dyDescent="0.2">
      <c r="A120" s="28"/>
      <c r="B120" s="236"/>
      <c r="C120" s="219"/>
      <c r="D120" s="220"/>
      <c r="E120" s="222"/>
      <c r="F120" s="577"/>
      <c r="G120" s="220"/>
      <c r="H120" s="221"/>
      <c r="I120" s="221"/>
      <c r="J120" s="221"/>
      <c r="K120" s="576"/>
      <c r="L120" s="576"/>
      <c r="M120" s="577"/>
      <c r="N120" s="292">
        <v>243264</v>
      </c>
      <c r="O120" s="293" t="s">
        <v>380</v>
      </c>
      <c r="P120" s="223"/>
    </row>
    <row r="121" spans="1:16" x14ac:dyDescent="0.5">
      <c r="A121" s="28"/>
      <c r="B121" s="236"/>
      <c r="C121" s="219"/>
      <c r="D121" s="220"/>
      <c r="E121" s="222"/>
      <c r="F121" s="577"/>
      <c r="G121" s="220"/>
      <c r="H121" s="221"/>
      <c r="I121" s="221"/>
      <c r="J121" s="221"/>
      <c r="K121" s="576"/>
      <c r="L121" s="576"/>
      <c r="M121" s="577"/>
      <c r="N121" s="292">
        <v>243271</v>
      </c>
      <c r="O121" s="385" t="s">
        <v>262</v>
      </c>
      <c r="P121" s="223"/>
    </row>
    <row r="122" spans="1:16" x14ac:dyDescent="0.5">
      <c r="A122" s="8"/>
      <c r="B122" s="138"/>
      <c r="C122" s="90"/>
      <c r="D122" s="91"/>
      <c r="E122" s="217"/>
      <c r="F122" s="569"/>
      <c r="G122" s="91"/>
      <c r="H122" s="92"/>
      <c r="I122" s="92"/>
      <c r="J122" s="92"/>
      <c r="K122" s="568"/>
      <c r="L122" s="568"/>
      <c r="M122" s="569"/>
      <c r="N122" s="341">
        <v>45013</v>
      </c>
      <c r="O122" s="389" t="s">
        <v>297</v>
      </c>
      <c r="P122" s="10"/>
    </row>
    <row r="123" spans="1:16" x14ac:dyDescent="0.2">
      <c r="A123" s="15">
        <v>27</v>
      </c>
      <c r="B123" s="17" t="s">
        <v>478</v>
      </c>
      <c r="C123" s="195">
        <v>474000</v>
      </c>
      <c r="D123" s="196">
        <v>240000</v>
      </c>
      <c r="E123" s="197">
        <v>44981</v>
      </c>
      <c r="F123" s="571">
        <f t="shared" ref="F123:F124" si="37">C123-D123</f>
        <v>234000</v>
      </c>
      <c r="G123" s="196">
        <v>0</v>
      </c>
      <c r="H123" s="198">
        <v>0</v>
      </c>
      <c r="I123" s="198">
        <v>240000</v>
      </c>
      <c r="J123" s="198">
        <v>0</v>
      </c>
      <c r="K123" s="570">
        <f>H123+I123+J123</f>
        <v>240000</v>
      </c>
      <c r="L123" s="570">
        <f>G123+K123</f>
        <v>240000</v>
      </c>
      <c r="M123" s="571">
        <f>D123-L123</f>
        <v>0</v>
      </c>
      <c r="N123" s="320">
        <v>243213</v>
      </c>
      <c r="O123" s="321" t="s">
        <v>381</v>
      </c>
      <c r="P123" s="17" t="s">
        <v>383</v>
      </c>
    </row>
    <row r="124" spans="1:16" x14ac:dyDescent="0.2">
      <c r="A124" s="28">
        <v>28</v>
      </c>
      <c r="B124" s="223" t="s">
        <v>479</v>
      </c>
      <c r="C124" s="219">
        <v>624960</v>
      </c>
      <c r="D124" s="220">
        <v>297600</v>
      </c>
      <c r="E124" s="222">
        <v>44981</v>
      </c>
      <c r="F124" s="577">
        <f t="shared" si="37"/>
        <v>327360</v>
      </c>
      <c r="G124" s="220">
        <v>0</v>
      </c>
      <c r="H124" s="221">
        <v>0</v>
      </c>
      <c r="I124" s="221">
        <v>297600</v>
      </c>
      <c r="J124" s="221">
        <v>0</v>
      </c>
      <c r="K124" s="576">
        <f>H124+I124+J124</f>
        <v>297600</v>
      </c>
      <c r="L124" s="576">
        <f>G124+K124</f>
        <v>297600</v>
      </c>
      <c r="M124" s="577">
        <f>D124-L124</f>
        <v>0</v>
      </c>
      <c r="N124" s="300">
        <v>243214</v>
      </c>
      <c r="O124" s="299" t="s">
        <v>375</v>
      </c>
      <c r="P124" s="223" t="s">
        <v>384</v>
      </c>
    </row>
    <row r="125" spans="1:16" x14ac:dyDescent="0.2">
      <c r="A125" s="28"/>
      <c r="B125" s="236"/>
      <c r="C125" s="219"/>
      <c r="D125" s="220"/>
      <c r="E125" s="222"/>
      <c r="F125" s="577"/>
      <c r="G125" s="220"/>
      <c r="H125" s="221"/>
      <c r="I125" s="221"/>
      <c r="J125" s="221"/>
      <c r="K125" s="576"/>
      <c r="L125" s="576"/>
      <c r="M125" s="577"/>
      <c r="N125" s="300">
        <v>243215</v>
      </c>
      <c r="O125" s="299" t="s">
        <v>382</v>
      </c>
      <c r="P125" s="223"/>
    </row>
    <row r="126" spans="1:16" x14ac:dyDescent="0.2">
      <c r="A126" s="28"/>
      <c r="B126" s="236"/>
      <c r="C126" s="219"/>
      <c r="D126" s="220"/>
      <c r="E126" s="222"/>
      <c r="F126" s="577"/>
      <c r="G126" s="220"/>
      <c r="H126" s="221"/>
      <c r="I126" s="221"/>
      <c r="J126" s="221"/>
      <c r="K126" s="576"/>
      <c r="L126" s="576"/>
      <c r="M126" s="577"/>
      <c r="N126" s="300">
        <v>243216</v>
      </c>
      <c r="O126" s="299" t="s">
        <v>376</v>
      </c>
      <c r="P126" s="223"/>
    </row>
    <row r="127" spans="1:16" ht="43.5" x14ac:dyDescent="0.2">
      <c r="A127" s="28"/>
      <c r="B127" s="236"/>
      <c r="C127" s="219"/>
      <c r="D127" s="220"/>
      <c r="E127" s="222"/>
      <c r="F127" s="577"/>
      <c r="G127" s="220"/>
      <c r="H127" s="221"/>
      <c r="I127" s="221"/>
      <c r="J127" s="221"/>
      <c r="K127" s="576"/>
      <c r="L127" s="576"/>
      <c r="M127" s="577"/>
      <c r="N127" s="300">
        <v>243231</v>
      </c>
      <c r="O127" s="297" t="s">
        <v>568</v>
      </c>
      <c r="P127" s="223"/>
    </row>
    <row r="128" spans="1:16" ht="43.5" x14ac:dyDescent="0.2">
      <c r="A128" s="28"/>
      <c r="B128" s="236"/>
      <c r="C128" s="219"/>
      <c r="D128" s="220"/>
      <c r="E128" s="222"/>
      <c r="F128" s="577"/>
      <c r="G128" s="220"/>
      <c r="H128" s="221"/>
      <c r="I128" s="221"/>
      <c r="J128" s="221"/>
      <c r="K128" s="576"/>
      <c r="L128" s="576"/>
      <c r="M128" s="577"/>
      <c r="N128" s="300">
        <v>243242</v>
      </c>
      <c r="O128" s="297" t="s">
        <v>569</v>
      </c>
      <c r="P128" s="223"/>
    </row>
    <row r="129" spans="1:16" x14ac:dyDescent="0.2">
      <c r="A129" s="28"/>
      <c r="B129" s="236"/>
      <c r="C129" s="219"/>
      <c r="D129" s="220"/>
      <c r="E129" s="222"/>
      <c r="F129" s="577"/>
      <c r="G129" s="220"/>
      <c r="H129" s="221"/>
      <c r="I129" s="221"/>
      <c r="J129" s="221"/>
      <c r="K129" s="576"/>
      <c r="L129" s="576"/>
      <c r="M129" s="577"/>
      <c r="N129" s="300">
        <v>243250</v>
      </c>
      <c r="O129" s="297" t="s">
        <v>292</v>
      </c>
      <c r="P129" s="223"/>
    </row>
    <row r="130" spans="1:16" x14ac:dyDescent="0.2">
      <c r="A130" s="28"/>
      <c r="B130" s="236"/>
      <c r="C130" s="219"/>
      <c r="D130" s="220"/>
      <c r="E130" s="222"/>
      <c r="F130" s="577"/>
      <c r="G130" s="220"/>
      <c r="H130" s="221"/>
      <c r="I130" s="221"/>
      <c r="J130" s="221"/>
      <c r="K130" s="576"/>
      <c r="L130" s="576"/>
      <c r="M130" s="577"/>
      <c r="N130" s="300">
        <v>243251</v>
      </c>
      <c r="O130" s="293" t="s">
        <v>570</v>
      </c>
      <c r="P130" s="223"/>
    </row>
    <row r="131" spans="1:16" x14ac:dyDescent="0.2">
      <c r="A131" s="28"/>
      <c r="B131" s="236"/>
      <c r="C131" s="219"/>
      <c r="D131" s="220"/>
      <c r="E131" s="222"/>
      <c r="F131" s="577"/>
      <c r="G131" s="220"/>
      <c r="H131" s="221"/>
      <c r="I131" s="221"/>
      <c r="J131" s="221"/>
      <c r="K131" s="576"/>
      <c r="L131" s="576"/>
      <c r="M131" s="577"/>
      <c r="N131" s="323">
        <v>243286</v>
      </c>
      <c r="O131" s="297" t="s">
        <v>571</v>
      </c>
      <c r="P131" s="223"/>
    </row>
    <row r="132" spans="1:16" x14ac:dyDescent="0.2">
      <c r="A132" s="28"/>
      <c r="B132" s="236"/>
      <c r="C132" s="219"/>
      <c r="D132" s="220"/>
      <c r="E132" s="222"/>
      <c r="F132" s="577"/>
      <c r="G132" s="220"/>
      <c r="H132" s="221"/>
      <c r="I132" s="221"/>
      <c r="J132" s="221"/>
      <c r="K132" s="576"/>
      <c r="L132" s="576"/>
      <c r="M132" s="577"/>
      <c r="N132" s="323">
        <v>243308</v>
      </c>
      <c r="O132" s="299" t="s">
        <v>572</v>
      </c>
      <c r="P132" s="223"/>
    </row>
    <row r="133" spans="1:16" x14ac:dyDescent="0.2">
      <c r="A133" s="250">
        <v>29</v>
      </c>
      <c r="B133" s="251" t="s">
        <v>387</v>
      </c>
      <c r="C133" s="252">
        <v>2160000</v>
      </c>
      <c r="D133" s="253">
        <v>2088000</v>
      </c>
      <c r="E133" s="303">
        <v>44981</v>
      </c>
      <c r="F133" s="581">
        <f t="shared" ref="F133" si="38">C133-D133</f>
        <v>72000</v>
      </c>
      <c r="G133" s="253">
        <v>0</v>
      </c>
      <c r="H133" s="254">
        <v>0</v>
      </c>
      <c r="I133" s="254">
        <v>2088000</v>
      </c>
      <c r="J133" s="254">
        <v>0</v>
      </c>
      <c r="K133" s="580">
        <f>H133+I133+J133</f>
        <v>2088000</v>
      </c>
      <c r="L133" s="580">
        <f>G133+K133</f>
        <v>2088000</v>
      </c>
      <c r="M133" s="581">
        <f>D133-L133</f>
        <v>0</v>
      </c>
      <c r="N133" s="551">
        <v>243216</v>
      </c>
      <c r="O133" s="552" t="s">
        <v>374</v>
      </c>
      <c r="P133" s="306"/>
    </row>
    <row r="134" spans="1:16" x14ac:dyDescent="0.2">
      <c r="A134" s="28"/>
      <c r="B134" s="236" t="s">
        <v>386</v>
      </c>
      <c r="C134" s="219"/>
      <c r="D134" s="220"/>
      <c r="E134" s="222"/>
      <c r="F134" s="577"/>
      <c r="G134" s="220"/>
      <c r="H134" s="221"/>
      <c r="I134" s="221"/>
      <c r="J134" s="221"/>
      <c r="K134" s="576"/>
      <c r="L134" s="576"/>
      <c r="M134" s="577"/>
      <c r="N134" s="300">
        <v>243217</v>
      </c>
      <c r="O134" s="299" t="s">
        <v>375</v>
      </c>
      <c r="P134" s="223"/>
    </row>
    <row r="135" spans="1:16" x14ac:dyDescent="0.2">
      <c r="A135" s="28"/>
      <c r="B135" s="236"/>
      <c r="C135" s="219"/>
      <c r="D135" s="220"/>
      <c r="E135" s="222"/>
      <c r="F135" s="577"/>
      <c r="G135" s="220"/>
      <c r="H135" s="221"/>
      <c r="I135" s="221"/>
      <c r="J135" s="221"/>
      <c r="K135" s="576"/>
      <c r="L135" s="576"/>
      <c r="M135" s="577"/>
      <c r="N135" s="300">
        <v>243220</v>
      </c>
      <c r="O135" s="299" t="s">
        <v>260</v>
      </c>
      <c r="P135" s="223"/>
    </row>
    <row r="136" spans="1:16" x14ac:dyDescent="0.2">
      <c r="A136" s="28"/>
      <c r="B136" s="236"/>
      <c r="C136" s="219"/>
      <c r="D136" s="220"/>
      <c r="E136" s="222"/>
      <c r="F136" s="577"/>
      <c r="G136" s="220"/>
      <c r="H136" s="221"/>
      <c r="I136" s="221"/>
      <c r="J136" s="221"/>
      <c r="K136" s="576"/>
      <c r="L136" s="576"/>
      <c r="M136" s="577"/>
      <c r="N136" s="300">
        <v>243221</v>
      </c>
      <c r="O136" s="299" t="s">
        <v>376</v>
      </c>
      <c r="P136" s="223"/>
    </row>
    <row r="137" spans="1:16" ht="43.5" x14ac:dyDescent="0.2">
      <c r="A137" s="28"/>
      <c r="B137" s="236"/>
      <c r="C137" s="219"/>
      <c r="D137" s="220"/>
      <c r="E137" s="222"/>
      <c r="F137" s="577"/>
      <c r="G137" s="220"/>
      <c r="H137" s="221"/>
      <c r="I137" s="221"/>
      <c r="J137" s="221"/>
      <c r="K137" s="576"/>
      <c r="L137" s="576"/>
      <c r="M137" s="577"/>
      <c r="N137" s="300">
        <v>243235</v>
      </c>
      <c r="O137" s="297" t="s">
        <v>574</v>
      </c>
      <c r="P137" s="223"/>
    </row>
    <row r="138" spans="1:16" ht="43.5" x14ac:dyDescent="0.2">
      <c r="A138" s="28"/>
      <c r="B138" s="236"/>
      <c r="C138" s="219"/>
      <c r="D138" s="220"/>
      <c r="E138" s="222"/>
      <c r="F138" s="577"/>
      <c r="G138" s="220"/>
      <c r="H138" s="221"/>
      <c r="I138" s="221"/>
      <c r="J138" s="221"/>
      <c r="K138" s="576"/>
      <c r="L138" s="576"/>
      <c r="M138" s="577"/>
      <c r="N138" s="300">
        <v>243243</v>
      </c>
      <c r="O138" s="297" t="s">
        <v>573</v>
      </c>
      <c r="P138" s="223"/>
    </row>
    <row r="139" spans="1:16" x14ac:dyDescent="0.2">
      <c r="A139" s="28"/>
      <c r="B139" s="236"/>
      <c r="C139" s="219"/>
      <c r="D139" s="220"/>
      <c r="E139" s="222"/>
      <c r="F139" s="577"/>
      <c r="G139" s="220"/>
      <c r="H139" s="221"/>
      <c r="I139" s="221"/>
      <c r="J139" s="221"/>
      <c r="K139" s="576"/>
      <c r="L139" s="576"/>
      <c r="M139" s="577"/>
      <c r="N139" s="300">
        <v>243251</v>
      </c>
      <c r="O139" s="297" t="s">
        <v>292</v>
      </c>
      <c r="P139" s="223"/>
    </row>
    <row r="140" spans="1:16" x14ac:dyDescent="0.2">
      <c r="A140" s="28"/>
      <c r="B140" s="236"/>
      <c r="C140" s="219"/>
      <c r="D140" s="220"/>
      <c r="E140" s="222"/>
      <c r="F140" s="577"/>
      <c r="G140" s="220"/>
      <c r="H140" s="221"/>
      <c r="I140" s="221"/>
      <c r="J140" s="221"/>
      <c r="K140" s="576"/>
      <c r="L140" s="576"/>
      <c r="M140" s="577"/>
      <c r="N140" s="300">
        <v>243251</v>
      </c>
      <c r="O140" s="293" t="s">
        <v>570</v>
      </c>
      <c r="P140" s="223"/>
    </row>
    <row r="141" spans="1:16" x14ac:dyDescent="0.2">
      <c r="A141" s="28"/>
      <c r="B141" s="236"/>
      <c r="C141" s="219"/>
      <c r="D141" s="220"/>
      <c r="E141" s="222"/>
      <c r="F141" s="577"/>
      <c r="G141" s="220"/>
      <c r="H141" s="221"/>
      <c r="I141" s="221"/>
      <c r="J141" s="221"/>
      <c r="K141" s="576"/>
      <c r="L141" s="576"/>
      <c r="M141" s="577"/>
      <c r="N141" s="323">
        <v>243286</v>
      </c>
      <c r="O141" s="297" t="s">
        <v>571</v>
      </c>
      <c r="P141" s="223"/>
    </row>
    <row r="142" spans="1:16" x14ac:dyDescent="0.2">
      <c r="A142" s="8"/>
      <c r="B142" s="138"/>
      <c r="C142" s="90"/>
      <c r="D142" s="91"/>
      <c r="E142" s="217"/>
      <c r="F142" s="569"/>
      <c r="G142" s="91"/>
      <c r="H142" s="92"/>
      <c r="I142" s="92"/>
      <c r="J142" s="92"/>
      <c r="K142" s="568"/>
      <c r="L142" s="568"/>
      <c r="M142" s="569"/>
      <c r="N142" s="324">
        <v>243308</v>
      </c>
      <c r="O142" s="319" t="s">
        <v>572</v>
      </c>
      <c r="P142" s="10"/>
    </row>
    <row r="143" spans="1:16" x14ac:dyDescent="0.5">
      <c r="A143" s="106"/>
      <c r="B143" s="109"/>
      <c r="C143" s="462"/>
      <c r="D143" s="463"/>
      <c r="E143" s="463"/>
      <c r="F143" s="592"/>
      <c r="G143" s="463"/>
      <c r="H143" s="464"/>
      <c r="I143" s="464"/>
      <c r="J143" s="464"/>
      <c r="K143" s="582"/>
      <c r="L143" s="582"/>
      <c r="M143" s="583"/>
      <c r="N143" s="465"/>
      <c r="O143" s="159"/>
      <c r="P143" s="109"/>
    </row>
    <row r="144" spans="1:16" x14ac:dyDescent="0.5">
      <c r="A144" s="28"/>
      <c r="B144" s="458" t="s">
        <v>21</v>
      </c>
      <c r="C144" s="459"/>
      <c r="D144" s="460"/>
      <c r="E144" s="460"/>
      <c r="F144" s="567"/>
      <c r="G144" s="460"/>
      <c r="H144" s="19"/>
      <c r="I144" s="19"/>
      <c r="J144" s="19"/>
      <c r="K144" s="566"/>
      <c r="L144" s="566"/>
      <c r="M144" s="567"/>
      <c r="N144" s="461"/>
      <c r="O144" s="243"/>
      <c r="P144" s="223"/>
    </row>
    <row r="145" spans="1:16" x14ac:dyDescent="0.5">
      <c r="A145" s="15"/>
      <c r="B145" s="62" t="s">
        <v>139</v>
      </c>
      <c r="C145" s="214"/>
      <c r="D145" s="22"/>
      <c r="E145" s="22"/>
      <c r="F145" s="565"/>
      <c r="G145" s="22"/>
      <c r="H145" s="19"/>
      <c r="I145" s="19"/>
      <c r="J145" s="19"/>
      <c r="K145" s="566"/>
      <c r="L145" s="566"/>
      <c r="M145" s="567"/>
      <c r="N145" s="23"/>
      <c r="O145" s="16"/>
      <c r="P145" s="17"/>
    </row>
    <row r="146" spans="1:16" x14ac:dyDescent="0.5">
      <c r="A146" s="15">
        <v>1</v>
      </c>
      <c r="B146" s="194" t="s">
        <v>390</v>
      </c>
      <c r="C146" s="195">
        <v>4386000</v>
      </c>
      <c r="D146" s="22">
        <v>3970000</v>
      </c>
      <c r="E146" s="197">
        <v>45013</v>
      </c>
      <c r="F146" s="593">
        <f t="shared" ref="F146" si="39">C146-D146</f>
        <v>416000</v>
      </c>
      <c r="G146" s="22">
        <v>0</v>
      </c>
      <c r="H146" s="466">
        <v>0</v>
      </c>
      <c r="I146" s="466">
        <v>0</v>
      </c>
      <c r="J146" s="466">
        <v>3970000</v>
      </c>
      <c r="K146" s="584">
        <f>H146+I146+J146</f>
        <v>3970000</v>
      </c>
      <c r="L146" s="584">
        <f>G146+K146</f>
        <v>3970000</v>
      </c>
      <c r="M146" s="585">
        <f>D146-L146</f>
        <v>0</v>
      </c>
      <c r="N146" s="300">
        <v>243213</v>
      </c>
      <c r="O146" s="339" t="s">
        <v>439</v>
      </c>
      <c r="P146" s="17"/>
    </row>
    <row r="147" spans="1:16" x14ac:dyDescent="0.5">
      <c r="A147" s="28"/>
      <c r="B147" s="236" t="s">
        <v>391</v>
      </c>
      <c r="C147" s="459"/>
      <c r="D147" s="460"/>
      <c r="E147" s="460"/>
      <c r="F147" s="585"/>
      <c r="G147" s="460"/>
      <c r="H147" s="466"/>
      <c r="I147" s="466"/>
      <c r="J147" s="466"/>
      <c r="K147" s="584"/>
      <c r="L147" s="584"/>
      <c r="M147" s="585"/>
      <c r="N147" s="300">
        <v>243221</v>
      </c>
      <c r="O147" s="299" t="s">
        <v>440</v>
      </c>
      <c r="P147" s="223"/>
    </row>
    <row r="148" spans="1:16" x14ac:dyDescent="0.5">
      <c r="A148" s="28"/>
      <c r="B148" s="317" t="s">
        <v>482</v>
      </c>
      <c r="C148" s="459"/>
      <c r="D148" s="460"/>
      <c r="E148" s="460"/>
      <c r="F148" s="585"/>
      <c r="G148" s="460"/>
      <c r="H148" s="466"/>
      <c r="I148" s="466"/>
      <c r="J148" s="466"/>
      <c r="K148" s="584"/>
      <c r="L148" s="584"/>
      <c r="M148" s="585"/>
      <c r="N148" s="300">
        <v>243222</v>
      </c>
      <c r="O148" s="299" t="s">
        <v>382</v>
      </c>
      <c r="P148" s="223"/>
    </row>
    <row r="149" spans="1:16" x14ac:dyDescent="0.5">
      <c r="A149" s="28"/>
      <c r="B149" s="317"/>
      <c r="C149" s="459"/>
      <c r="D149" s="460"/>
      <c r="E149" s="460"/>
      <c r="F149" s="585"/>
      <c r="G149" s="460"/>
      <c r="H149" s="466"/>
      <c r="I149" s="466"/>
      <c r="J149" s="466"/>
      <c r="K149" s="584"/>
      <c r="L149" s="584"/>
      <c r="M149" s="585"/>
      <c r="N149" s="300">
        <v>243278</v>
      </c>
      <c r="O149" s="299" t="s">
        <v>376</v>
      </c>
      <c r="P149" s="223"/>
    </row>
    <row r="150" spans="1:16" x14ac:dyDescent="0.5">
      <c r="A150" s="28"/>
      <c r="B150" s="317"/>
      <c r="C150" s="459"/>
      <c r="D150" s="460"/>
      <c r="E150" s="460"/>
      <c r="F150" s="585"/>
      <c r="G150" s="460"/>
      <c r="H150" s="466"/>
      <c r="I150" s="466"/>
      <c r="J150" s="466"/>
      <c r="K150" s="584"/>
      <c r="L150" s="584"/>
      <c r="M150" s="585"/>
      <c r="N150" s="300">
        <v>243292</v>
      </c>
      <c r="O150" s="297" t="s">
        <v>449</v>
      </c>
      <c r="P150" s="223"/>
    </row>
    <row r="151" spans="1:16" x14ac:dyDescent="0.5">
      <c r="A151" s="28"/>
      <c r="B151" s="317"/>
      <c r="C151" s="459"/>
      <c r="D151" s="460"/>
      <c r="E151" s="460"/>
      <c r="F151" s="585"/>
      <c r="G151" s="460"/>
      <c r="H151" s="466"/>
      <c r="I151" s="466"/>
      <c r="J151" s="466"/>
      <c r="K151" s="584"/>
      <c r="L151" s="584"/>
      <c r="M151" s="585"/>
      <c r="N151" s="300">
        <v>243300</v>
      </c>
      <c r="O151" s="297" t="s">
        <v>450</v>
      </c>
      <c r="P151" s="223"/>
    </row>
    <row r="152" spans="1:16" x14ac:dyDescent="0.5">
      <c r="A152" s="28"/>
      <c r="B152" s="317"/>
      <c r="C152" s="459"/>
      <c r="D152" s="460"/>
      <c r="E152" s="460"/>
      <c r="F152" s="585"/>
      <c r="G152" s="460"/>
      <c r="H152" s="466"/>
      <c r="I152" s="466"/>
      <c r="J152" s="466"/>
      <c r="K152" s="584"/>
      <c r="L152" s="584"/>
      <c r="M152" s="585"/>
      <c r="N152" s="300">
        <v>243301</v>
      </c>
      <c r="O152" s="297" t="s">
        <v>453</v>
      </c>
      <c r="P152" s="223"/>
    </row>
    <row r="153" spans="1:16" x14ac:dyDescent="0.5">
      <c r="A153" s="28"/>
      <c r="B153" s="317"/>
      <c r="C153" s="459"/>
      <c r="D153" s="460"/>
      <c r="E153" s="460"/>
      <c r="F153" s="585"/>
      <c r="G153" s="460"/>
      <c r="H153" s="466"/>
      <c r="I153" s="466"/>
      <c r="J153" s="466"/>
      <c r="K153" s="584"/>
      <c r="L153" s="584"/>
      <c r="M153" s="585"/>
      <c r="N153" s="300">
        <v>243308</v>
      </c>
      <c r="O153" s="297" t="s">
        <v>484</v>
      </c>
      <c r="P153" s="223"/>
    </row>
    <row r="154" spans="1:16" x14ac:dyDescent="0.5">
      <c r="A154" s="28"/>
      <c r="B154" s="317"/>
      <c r="C154" s="459"/>
      <c r="D154" s="460"/>
      <c r="E154" s="460"/>
      <c r="F154" s="585"/>
      <c r="G154" s="460"/>
      <c r="H154" s="466"/>
      <c r="I154" s="466"/>
      <c r="J154" s="466"/>
      <c r="K154" s="584"/>
      <c r="L154" s="584"/>
      <c r="M154" s="585"/>
      <c r="N154" s="300">
        <v>243334</v>
      </c>
      <c r="O154" s="297" t="s">
        <v>578</v>
      </c>
      <c r="P154" s="223"/>
    </row>
    <row r="155" spans="1:16" x14ac:dyDescent="0.5">
      <c r="A155" s="8"/>
      <c r="B155" s="10"/>
      <c r="C155" s="467"/>
      <c r="D155" s="18"/>
      <c r="E155" s="18"/>
      <c r="F155" s="567"/>
      <c r="G155" s="18"/>
      <c r="H155" s="19"/>
      <c r="I155" s="19"/>
      <c r="J155" s="19"/>
      <c r="K155" s="566"/>
      <c r="L155" s="566"/>
      <c r="M155" s="567"/>
      <c r="N155" s="307">
        <v>243340</v>
      </c>
      <c r="O155" s="284" t="s">
        <v>634</v>
      </c>
      <c r="P155" s="10"/>
    </row>
    <row r="156" spans="1:16" x14ac:dyDescent="0.5">
      <c r="A156" s="15">
        <v>2</v>
      </c>
      <c r="B156" s="194" t="s">
        <v>388</v>
      </c>
      <c r="C156" s="195">
        <v>5131000</v>
      </c>
      <c r="D156" s="22">
        <v>4069630</v>
      </c>
      <c r="E156" s="197">
        <v>45015</v>
      </c>
      <c r="F156" s="593">
        <f t="shared" ref="F156" si="40">C156-D156</f>
        <v>1061370</v>
      </c>
      <c r="G156" s="22">
        <v>0</v>
      </c>
      <c r="H156" s="466">
        <v>0</v>
      </c>
      <c r="I156" s="466">
        <v>0</v>
      </c>
      <c r="J156" s="466">
        <v>4069630</v>
      </c>
      <c r="K156" s="584">
        <f>H156+I156+J156</f>
        <v>4069630</v>
      </c>
      <c r="L156" s="584">
        <f>G156+K156</f>
        <v>4069630</v>
      </c>
      <c r="M156" s="585">
        <f>D156-L156</f>
        <v>0</v>
      </c>
      <c r="N156" s="320">
        <v>243206</v>
      </c>
      <c r="O156" s="339" t="s">
        <v>439</v>
      </c>
      <c r="P156" s="17"/>
    </row>
    <row r="157" spans="1:16" x14ac:dyDescent="0.5">
      <c r="A157" s="28"/>
      <c r="B157" s="317" t="s">
        <v>481</v>
      </c>
      <c r="C157" s="459"/>
      <c r="D157" s="460"/>
      <c r="E157" s="460"/>
      <c r="F157" s="585"/>
      <c r="G157" s="460"/>
      <c r="H157" s="466"/>
      <c r="I157" s="466"/>
      <c r="J157" s="466"/>
      <c r="K157" s="584"/>
      <c r="L157" s="584"/>
      <c r="M157" s="585"/>
      <c r="N157" s="300">
        <v>243221</v>
      </c>
      <c r="O157" s="299" t="s">
        <v>440</v>
      </c>
      <c r="P157" s="223"/>
    </row>
    <row r="158" spans="1:16" x14ac:dyDescent="0.5">
      <c r="A158" s="28"/>
      <c r="B158" s="317"/>
      <c r="C158" s="459"/>
      <c r="D158" s="460"/>
      <c r="E158" s="460"/>
      <c r="F158" s="585"/>
      <c r="G158" s="460"/>
      <c r="H158" s="466"/>
      <c r="I158" s="466"/>
      <c r="J158" s="466"/>
      <c r="K158" s="584"/>
      <c r="L158" s="584"/>
      <c r="M158" s="585"/>
      <c r="N158" s="300">
        <v>243222</v>
      </c>
      <c r="O158" s="299" t="s">
        <v>382</v>
      </c>
      <c r="P158" s="223"/>
    </row>
    <row r="159" spans="1:16" x14ac:dyDescent="0.5">
      <c r="A159" s="28"/>
      <c r="B159" s="317"/>
      <c r="C159" s="459"/>
      <c r="D159" s="460"/>
      <c r="E159" s="460"/>
      <c r="F159" s="585"/>
      <c r="G159" s="460"/>
      <c r="H159" s="466"/>
      <c r="I159" s="466"/>
      <c r="J159" s="466"/>
      <c r="K159" s="584"/>
      <c r="L159" s="584"/>
      <c r="M159" s="585"/>
      <c r="N159" s="300">
        <v>243276</v>
      </c>
      <c r="O159" s="299" t="s">
        <v>376</v>
      </c>
      <c r="P159" s="223"/>
    </row>
    <row r="160" spans="1:16" x14ac:dyDescent="0.5">
      <c r="A160" s="28"/>
      <c r="B160" s="317"/>
      <c r="C160" s="459"/>
      <c r="D160" s="460"/>
      <c r="E160" s="460"/>
      <c r="F160" s="585"/>
      <c r="G160" s="460"/>
      <c r="H160" s="466"/>
      <c r="I160" s="466"/>
      <c r="J160" s="466"/>
      <c r="K160" s="584"/>
      <c r="L160" s="584"/>
      <c r="M160" s="585"/>
      <c r="N160" s="300">
        <v>243292</v>
      </c>
      <c r="O160" s="297" t="s">
        <v>451</v>
      </c>
      <c r="P160" s="223"/>
    </row>
    <row r="161" spans="1:16" x14ac:dyDescent="0.5">
      <c r="A161" s="28"/>
      <c r="B161" s="317"/>
      <c r="C161" s="459"/>
      <c r="D161" s="460"/>
      <c r="E161" s="460"/>
      <c r="F161" s="585"/>
      <c r="G161" s="460"/>
      <c r="H161" s="466"/>
      <c r="I161" s="466"/>
      <c r="J161" s="466"/>
      <c r="K161" s="584"/>
      <c r="L161" s="584"/>
      <c r="M161" s="585"/>
      <c r="N161" s="300">
        <v>243307</v>
      </c>
      <c r="O161" s="297" t="s">
        <v>450</v>
      </c>
      <c r="P161" s="223"/>
    </row>
    <row r="162" spans="1:16" x14ac:dyDescent="0.5">
      <c r="A162" s="28"/>
      <c r="B162" s="317"/>
      <c r="C162" s="459"/>
      <c r="D162" s="460"/>
      <c r="E162" s="460"/>
      <c r="F162" s="585"/>
      <c r="G162" s="460"/>
      <c r="H162" s="466"/>
      <c r="I162" s="466"/>
      <c r="J162" s="466"/>
      <c r="K162" s="584"/>
      <c r="L162" s="584"/>
      <c r="M162" s="585"/>
      <c r="N162" s="300">
        <v>243308</v>
      </c>
      <c r="O162" s="297" t="s">
        <v>453</v>
      </c>
      <c r="P162" s="223"/>
    </row>
    <row r="163" spans="1:16" x14ac:dyDescent="0.5">
      <c r="A163" s="28"/>
      <c r="B163" s="317"/>
      <c r="C163" s="459"/>
      <c r="D163" s="460"/>
      <c r="E163" s="460"/>
      <c r="F163" s="585"/>
      <c r="G163" s="460"/>
      <c r="H163" s="466"/>
      <c r="I163" s="466"/>
      <c r="J163" s="466"/>
      <c r="K163" s="584"/>
      <c r="L163" s="584"/>
      <c r="M163" s="585"/>
      <c r="N163" s="300">
        <v>243315</v>
      </c>
      <c r="O163" s="297" t="s">
        <v>484</v>
      </c>
      <c r="P163" s="223"/>
    </row>
    <row r="164" spans="1:16" x14ac:dyDescent="0.5">
      <c r="A164" s="28"/>
      <c r="B164" s="317"/>
      <c r="C164" s="459"/>
      <c r="D164" s="460"/>
      <c r="E164" s="460"/>
      <c r="F164" s="585"/>
      <c r="G164" s="460"/>
      <c r="H164" s="466"/>
      <c r="I164" s="466"/>
      <c r="J164" s="466"/>
      <c r="K164" s="584"/>
      <c r="L164" s="584"/>
      <c r="M164" s="585"/>
      <c r="N164" s="300">
        <v>243332</v>
      </c>
      <c r="O164" s="297" t="s">
        <v>579</v>
      </c>
      <c r="P164" s="223"/>
    </row>
    <row r="165" spans="1:16" x14ac:dyDescent="0.5">
      <c r="A165" s="8"/>
      <c r="B165" s="318"/>
      <c r="C165" s="467"/>
      <c r="D165" s="18"/>
      <c r="E165" s="18"/>
      <c r="F165" s="567"/>
      <c r="G165" s="18"/>
      <c r="H165" s="19"/>
      <c r="I165" s="19"/>
      <c r="J165" s="19"/>
      <c r="K165" s="566"/>
      <c r="L165" s="566"/>
      <c r="M165" s="567"/>
      <c r="N165" s="307">
        <v>243342</v>
      </c>
      <c r="O165" s="284" t="s">
        <v>648</v>
      </c>
      <c r="P165" s="10"/>
    </row>
    <row r="166" spans="1:16" x14ac:dyDescent="0.5">
      <c r="A166" s="28">
        <v>3</v>
      </c>
      <c r="B166" s="329" t="s">
        <v>389</v>
      </c>
      <c r="C166" s="195">
        <v>12257000</v>
      </c>
      <c r="D166" s="460">
        <v>11222211</v>
      </c>
      <c r="E166" s="197">
        <v>45015</v>
      </c>
      <c r="F166" s="593">
        <f t="shared" ref="F166" si="41">C166-D166</f>
        <v>1034789</v>
      </c>
      <c r="G166" s="22">
        <v>0</v>
      </c>
      <c r="H166" s="466">
        <v>0</v>
      </c>
      <c r="I166" s="466">
        <v>0</v>
      </c>
      <c r="J166" s="466">
        <v>11222211</v>
      </c>
      <c r="K166" s="584">
        <f>H166+I166+J166</f>
        <v>11222211</v>
      </c>
      <c r="L166" s="584">
        <f>G166+K166</f>
        <v>11222211</v>
      </c>
      <c r="M166" s="585">
        <f>D166-L166</f>
        <v>0</v>
      </c>
      <c r="N166" s="320">
        <v>243214</v>
      </c>
      <c r="O166" s="339" t="s">
        <v>439</v>
      </c>
      <c r="P166" s="223"/>
    </row>
    <row r="167" spans="1:16" x14ac:dyDescent="0.5">
      <c r="A167" s="28"/>
      <c r="B167" s="317" t="s">
        <v>481</v>
      </c>
      <c r="C167" s="219"/>
      <c r="D167" s="460"/>
      <c r="E167" s="460"/>
      <c r="F167" s="585"/>
      <c r="G167" s="460"/>
      <c r="H167" s="466"/>
      <c r="I167" s="466"/>
      <c r="J167" s="466"/>
      <c r="K167" s="584"/>
      <c r="L167" s="584"/>
      <c r="M167" s="585"/>
      <c r="N167" s="300">
        <v>243222</v>
      </c>
      <c r="O167" s="299" t="s">
        <v>440</v>
      </c>
      <c r="P167" s="223"/>
    </row>
    <row r="168" spans="1:16" x14ac:dyDescent="0.5">
      <c r="A168" s="28"/>
      <c r="B168" s="223"/>
      <c r="C168" s="459"/>
      <c r="D168" s="460"/>
      <c r="E168" s="460"/>
      <c r="F168" s="585"/>
      <c r="G168" s="460"/>
      <c r="H168" s="466"/>
      <c r="I168" s="466"/>
      <c r="J168" s="466"/>
      <c r="K168" s="584"/>
      <c r="L168" s="584"/>
      <c r="M168" s="585"/>
      <c r="N168" s="300">
        <v>243224</v>
      </c>
      <c r="O168" s="299" t="s">
        <v>382</v>
      </c>
      <c r="P168" s="223"/>
    </row>
    <row r="169" spans="1:16" x14ac:dyDescent="0.5">
      <c r="A169" s="28"/>
      <c r="B169" s="223"/>
      <c r="C169" s="459"/>
      <c r="D169" s="460"/>
      <c r="E169" s="460"/>
      <c r="F169" s="585"/>
      <c r="G169" s="460"/>
      <c r="H169" s="466"/>
      <c r="I169" s="466"/>
      <c r="J169" s="466"/>
      <c r="K169" s="584"/>
      <c r="L169" s="584"/>
      <c r="M169" s="585"/>
      <c r="N169" s="300">
        <v>243278</v>
      </c>
      <c r="O169" s="299" t="s">
        <v>376</v>
      </c>
      <c r="P169" s="223"/>
    </row>
    <row r="170" spans="1:16" x14ac:dyDescent="0.5">
      <c r="A170" s="28"/>
      <c r="B170" s="223"/>
      <c r="C170" s="459"/>
      <c r="D170" s="460"/>
      <c r="E170" s="460"/>
      <c r="F170" s="585"/>
      <c r="G170" s="460"/>
      <c r="H170" s="466"/>
      <c r="I170" s="466"/>
      <c r="J170" s="466"/>
      <c r="K170" s="584"/>
      <c r="L170" s="584"/>
      <c r="M170" s="585"/>
      <c r="N170" s="300">
        <v>243292</v>
      </c>
      <c r="O170" s="297" t="s">
        <v>452</v>
      </c>
      <c r="P170" s="223"/>
    </row>
    <row r="171" spans="1:16" x14ac:dyDescent="0.5">
      <c r="A171" s="28"/>
      <c r="B171" s="223"/>
      <c r="C171" s="459"/>
      <c r="D171" s="460"/>
      <c r="E171" s="460"/>
      <c r="F171" s="585"/>
      <c r="G171" s="460"/>
      <c r="H171" s="466"/>
      <c r="I171" s="466"/>
      <c r="J171" s="466"/>
      <c r="K171" s="584"/>
      <c r="L171" s="584"/>
      <c r="M171" s="585"/>
      <c r="N171" s="300">
        <v>243308</v>
      </c>
      <c r="O171" s="297" t="s">
        <v>450</v>
      </c>
      <c r="P171" s="223"/>
    </row>
    <row r="172" spans="1:16" x14ac:dyDescent="0.5">
      <c r="A172" s="28"/>
      <c r="B172" s="223"/>
      <c r="C172" s="459"/>
      <c r="D172" s="460"/>
      <c r="E172" s="460"/>
      <c r="F172" s="585"/>
      <c r="G172" s="460"/>
      <c r="H172" s="466"/>
      <c r="I172" s="466"/>
      <c r="J172" s="466"/>
      <c r="K172" s="584"/>
      <c r="L172" s="584"/>
      <c r="M172" s="585"/>
      <c r="N172" s="300">
        <v>243311</v>
      </c>
      <c r="O172" s="297" t="s">
        <v>453</v>
      </c>
      <c r="P172" s="223"/>
    </row>
    <row r="173" spans="1:16" x14ac:dyDescent="0.5">
      <c r="A173" s="28"/>
      <c r="B173" s="223"/>
      <c r="C173" s="459"/>
      <c r="D173" s="460"/>
      <c r="E173" s="460"/>
      <c r="F173" s="585"/>
      <c r="G173" s="460"/>
      <c r="H173" s="466"/>
      <c r="I173" s="466"/>
      <c r="J173" s="466"/>
      <c r="K173" s="584"/>
      <c r="L173" s="584"/>
      <c r="M173" s="585"/>
      <c r="N173" s="300">
        <v>243320</v>
      </c>
      <c r="O173" s="297" t="s">
        <v>484</v>
      </c>
      <c r="P173" s="223"/>
    </row>
    <row r="174" spans="1:16" x14ac:dyDescent="0.5">
      <c r="A174" s="28"/>
      <c r="B174" s="223"/>
      <c r="C174" s="459"/>
      <c r="D174" s="460"/>
      <c r="E174" s="460"/>
      <c r="F174" s="585"/>
      <c r="G174" s="460"/>
      <c r="H174" s="466"/>
      <c r="I174" s="466"/>
      <c r="J174" s="466"/>
      <c r="K174" s="584"/>
      <c r="L174" s="584"/>
      <c r="M174" s="585"/>
      <c r="N174" s="300">
        <v>243340</v>
      </c>
      <c r="O174" s="297" t="s">
        <v>635</v>
      </c>
      <c r="P174" s="223"/>
    </row>
    <row r="175" spans="1:16" x14ac:dyDescent="0.5">
      <c r="A175" s="28"/>
      <c r="B175" s="223"/>
      <c r="C175" s="459"/>
      <c r="D175" s="460"/>
      <c r="E175" s="460"/>
      <c r="F175" s="585"/>
      <c r="G175" s="460"/>
      <c r="H175" s="466"/>
      <c r="I175" s="466"/>
      <c r="J175" s="466"/>
      <c r="K175" s="584"/>
      <c r="L175" s="584"/>
      <c r="M175" s="585"/>
      <c r="N175" s="307">
        <v>243342</v>
      </c>
      <c r="O175" s="284" t="s">
        <v>648</v>
      </c>
      <c r="P175" s="223"/>
    </row>
    <row r="176" spans="1:16" x14ac:dyDescent="0.5">
      <c r="A176" s="38"/>
      <c r="B176" s="39" t="s">
        <v>17</v>
      </c>
      <c r="C176" s="81">
        <f>SUM(C10:C175)</f>
        <v>29806210</v>
      </c>
      <c r="D176" s="40">
        <f>SUM(D10:D175)</f>
        <v>26656691</v>
      </c>
      <c r="E176" s="40"/>
      <c r="F176" s="586">
        <f>SUM(F10:F175)</f>
        <v>3149519</v>
      </c>
      <c r="G176" s="40">
        <f>SUM(G10:G175)</f>
        <v>1242700</v>
      </c>
      <c r="H176" s="40">
        <f>SUM(H10:H175)</f>
        <v>0</v>
      </c>
      <c r="I176" s="40">
        <f>SUM(I10:I175)</f>
        <v>3452150</v>
      </c>
      <c r="J176" s="40">
        <f>SUM(J10:J175)</f>
        <v>21961841</v>
      </c>
      <c r="K176" s="586">
        <f>SUM(K10:K175)</f>
        <v>25413991</v>
      </c>
      <c r="L176" s="586">
        <f>SUM(L10:L175)</f>
        <v>26656691</v>
      </c>
      <c r="M176" s="586">
        <f>SUM(M10:M175)</f>
        <v>0</v>
      </c>
      <c r="N176" s="41"/>
      <c r="O176" s="42"/>
      <c r="P176" s="43"/>
    </row>
    <row r="177" spans="2:7" x14ac:dyDescent="0.5">
      <c r="B177" s="2"/>
    </row>
    <row r="178" spans="2:7" x14ac:dyDescent="0.5">
      <c r="G178" s="26">
        <v>448200</v>
      </c>
    </row>
    <row r="179" spans="2:7" x14ac:dyDescent="0.5">
      <c r="G179" s="26">
        <f>G178-G176</f>
        <v>-794500</v>
      </c>
    </row>
  </sheetData>
  <mergeCells count="29">
    <mergeCell ref="B61:B63"/>
    <mergeCell ref="N6:N9"/>
    <mergeCell ref="O6:O9"/>
    <mergeCell ref="P6:P9"/>
    <mergeCell ref="B28:B29"/>
    <mergeCell ref="B41:B42"/>
    <mergeCell ref="G6:G8"/>
    <mergeCell ref="O22:O23"/>
    <mergeCell ref="N22:N23"/>
    <mergeCell ref="N14:N15"/>
    <mergeCell ref="O14:O15"/>
    <mergeCell ref="B31:B33"/>
    <mergeCell ref="P22:P23"/>
    <mergeCell ref="B88:B90"/>
    <mergeCell ref="B92:B94"/>
    <mergeCell ref="B114:B116"/>
    <mergeCell ref="B66:B69"/>
    <mergeCell ref="A1:P1"/>
    <mergeCell ref="A2:P2"/>
    <mergeCell ref="A3:P3"/>
    <mergeCell ref="A4:P4"/>
    <mergeCell ref="A5:P5"/>
    <mergeCell ref="A6:A9"/>
    <mergeCell ref="B6:B9"/>
    <mergeCell ref="C6:C8"/>
    <mergeCell ref="D6:D8"/>
    <mergeCell ref="E6:E9"/>
    <mergeCell ref="B52:B54"/>
    <mergeCell ref="H6:K6"/>
  </mergeCells>
  <phoneticPr fontId="30" type="noConversion"/>
  <printOptions horizontalCentered="1"/>
  <pageMargins left="0.15748031496062992" right="0.15748031496062992" top="0.44" bottom="0.31496062992125984" header="0.31496062992125984" footer="0.31496062992125984"/>
  <pageSetup paperSize="5" scale="65" fitToHeight="0" orientation="landscape" r:id="rId1"/>
  <rowBreaks count="6" manualBreakCount="6">
    <brk id="23" max="15" man="1"/>
    <brk id="50" max="15" man="1"/>
    <brk id="76" max="15" man="1"/>
    <brk id="104" max="15" man="1"/>
    <brk id="132" max="15" man="1"/>
    <brk id="143"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385"/>
  <sheetViews>
    <sheetView tabSelected="1" view="pageBreakPreview" zoomScale="70" zoomScaleNormal="100" zoomScaleSheetLayoutView="70" workbookViewId="0">
      <pane xSplit="2" ySplit="9" topLeftCell="C352" activePane="bottomRight" state="frozen"/>
      <selection activeCell="B13" sqref="B13:J13"/>
      <selection pane="topRight" activeCell="B13" sqref="B13:J13"/>
      <selection pane="bottomLeft" activeCell="B13" sqref="B13:J13"/>
      <selection pane="bottomRight" activeCell="F373" sqref="F373"/>
    </sheetView>
  </sheetViews>
  <sheetFormatPr defaultColWidth="6.875" defaultRowHeight="21.75" x14ac:dyDescent="0.5"/>
  <cols>
    <col min="1" max="1" width="5.25" style="27" customWidth="1"/>
    <col min="2" max="2" width="48.125" style="1" customWidth="1"/>
    <col min="3" max="3" width="11.625" style="26" customWidth="1"/>
    <col min="4" max="4" width="12.25" style="26" customWidth="1"/>
    <col min="5" max="5" width="11.75" style="26" bestFit="1" customWidth="1"/>
    <col min="6" max="6" width="12.375" style="26" customWidth="1"/>
    <col min="7" max="7" width="12.375" style="26" bestFit="1" customWidth="1"/>
    <col min="8" max="8" width="12.125" style="26" customWidth="1"/>
    <col min="9" max="9" width="13.125" style="26" customWidth="1"/>
    <col min="10" max="10" width="18.375" style="26" customWidth="1"/>
    <col min="11" max="11" width="12" style="26" customWidth="1"/>
    <col min="12" max="12" width="10.25" style="26" customWidth="1"/>
    <col min="13" max="13" width="43.25" style="1" customWidth="1"/>
    <col min="14" max="14" width="7.375" style="1" bestFit="1" customWidth="1"/>
    <col min="15" max="18" width="6.875" style="1"/>
    <col min="19" max="19" width="7.375" style="1" customWidth="1"/>
    <col min="20" max="257" width="6.875" style="1"/>
    <col min="258" max="258" width="7.75" style="1" customWidth="1"/>
    <col min="259" max="259" width="33.125" style="1" bestFit="1" customWidth="1"/>
    <col min="260" max="260" width="14.125" style="1" customWidth="1"/>
    <col min="261" max="261" width="12" style="1" bestFit="1" customWidth="1"/>
    <col min="262" max="262" width="12.75" style="1" customWidth="1"/>
    <col min="263" max="263" width="17.375" style="1" bestFit="1" customWidth="1"/>
    <col min="264" max="264" width="12.25" style="1" customWidth="1"/>
    <col min="265" max="265" width="20.125" style="1" bestFit="1" customWidth="1"/>
    <col min="266" max="266" width="20.125" style="1" customWidth="1"/>
    <col min="267" max="267" width="19.375" style="1" bestFit="1" customWidth="1"/>
    <col min="268" max="268" width="8.625" style="1" customWidth="1"/>
    <col min="269" max="269" width="51.25" style="1" customWidth="1"/>
    <col min="270" max="270" width="13" style="1" customWidth="1"/>
    <col min="271" max="513" width="6.875" style="1"/>
    <col min="514" max="514" width="7.75" style="1" customWidth="1"/>
    <col min="515" max="515" width="33.125" style="1" bestFit="1" customWidth="1"/>
    <col min="516" max="516" width="14.125" style="1" customWidth="1"/>
    <col min="517" max="517" width="12" style="1" bestFit="1" customWidth="1"/>
    <col min="518" max="518" width="12.75" style="1" customWidth="1"/>
    <col min="519" max="519" width="17.375" style="1" bestFit="1" customWidth="1"/>
    <col min="520" max="520" width="12.25" style="1" customWidth="1"/>
    <col min="521" max="521" width="20.125" style="1" bestFit="1" customWidth="1"/>
    <col min="522" max="522" width="20.125" style="1" customWidth="1"/>
    <col min="523" max="523" width="19.375" style="1" bestFit="1" customWidth="1"/>
    <col min="524" max="524" width="8.625" style="1" customWidth="1"/>
    <col min="525" max="525" width="51.25" style="1" customWidth="1"/>
    <col min="526" max="526" width="13" style="1" customWidth="1"/>
    <col min="527" max="769" width="6.875" style="1"/>
    <col min="770" max="770" width="7.75" style="1" customWidth="1"/>
    <col min="771" max="771" width="33.125" style="1" bestFit="1" customWidth="1"/>
    <col min="772" max="772" width="14.125" style="1" customWidth="1"/>
    <col min="773" max="773" width="12" style="1" bestFit="1" customWidth="1"/>
    <col min="774" max="774" width="12.75" style="1" customWidth="1"/>
    <col min="775" max="775" width="17.375" style="1" bestFit="1" customWidth="1"/>
    <col min="776" max="776" width="12.25" style="1" customWidth="1"/>
    <col min="777" max="777" width="20.125" style="1" bestFit="1" customWidth="1"/>
    <col min="778" max="778" width="20.125" style="1" customWidth="1"/>
    <col min="779" max="779" width="19.375" style="1" bestFit="1" customWidth="1"/>
    <col min="780" max="780" width="8.625" style="1" customWidth="1"/>
    <col min="781" max="781" width="51.25" style="1" customWidth="1"/>
    <col min="782" max="782" width="13" style="1" customWidth="1"/>
    <col min="783" max="1025" width="6.875" style="1"/>
    <col min="1026" max="1026" width="7.75" style="1" customWidth="1"/>
    <col min="1027" max="1027" width="33.125" style="1" bestFit="1" customWidth="1"/>
    <col min="1028" max="1028" width="14.125" style="1" customWidth="1"/>
    <col min="1029" max="1029" width="12" style="1" bestFit="1" customWidth="1"/>
    <col min="1030" max="1030" width="12.75" style="1" customWidth="1"/>
    <col min="1031" max="1031" width="17.375" style="1" bestFit="1" customWidth="1"/>
    <col min="1032" max="1032" width="12.25" style="1" customWidth="1"/>
    <col min="1033" max="1033" width="20.125" style="1" bestFit="1" customWidth="1"/>
    <col min="1034" max="1034" width="20.125" style="1" customWidth="1"/>
    <col min="1035" max="1035" width="19.375" style="1" bestFit="1" customWidth="1"/>
    <col min="1036" max="1036" width="8.625" style="1" customWidth="1"/>
    <col min="1037" max="1037" width="51.25" style="1" customWidth="1"/>
    <col min="1038" max="1038" width="13" style="1" customWidth="1"/>
    <col min="1039" max="1281" width="6.875" style="1"/>
    <col min="1282" max="1282" width="7.75" style="1" customWidth="1"/>
    <col min="1283" max="1283" width="33.125" style="1" bestFit="1" customWidth="1"/>
    <col min="1284" max="1284" width="14.125" style="1" customWidth="1"/>
    <col min="1285" max="1285" width="12" style="1" bestFit="1" customWidth="1"/>
    <col min="1286" max="1286" width="12.75" style="1" customWidth="1"/>
    <col min="1287" max="1287" width="17.375" style="1" bestFit="1" customWidth="1"/>
    <col min="1288" max="1288" width="12.25" style="1" customWidth="1"/>
    <col min="1289" max="1289" width="20.125" style="1" bestFit="1" customWidth="1"/>
    <col min="1290" max="1290" width="20.125" style="1" customWidth="1"/>
    <col min="1291" max="1291" width="19.375" style="1" bestFit="1" customWidth="1"/>
    <col min="1292" max="1292" width="8.625" style="1" customWidth="1"/>
    <col min="1293" max="1293" width="51.25" style="1" customWidth="1"/>
    <col min="1294" max="1294" width="13" style="1" customWidth="1"/>
    <col min="1295" max="1537" width="6.875" style="1"/>
    <col min="1538" max="1538" width="7.75" style="1" customWidth="1"/>
    <col min="1539" max="1539" width="33.125" style="1" bestFit="1" customWidth="1"/>
    <col min="1540" max="1540" width="14.125" style="1" customWidth="1"/>
    <col min="1541" max="1541" width="12" style="1" bestFit="1" customWidth="1"/>
    <col min="1542" max="1542" width="12.75" style="1" customWidth="1"/>
    <col min="1543" max="1543" width="17.375" style="1" bestFit="1" customWidth="1"/>
    <col min="1544" max="1544" width="12.25" style="1" customWidth="1"/>
    <col min="1545" max="1545" width="20.125" style="1" bestFit="1" customWidth="1"/>
    <col min="1546" max="1546" width="20.125" style="1" customWidth="1"/>
    <col min="1547" max="1547" width="19.375" style="1" bestFit="1" customWidth="1"/>
    <col min="1548" max="1548" width="8.625" style="1" customWidth="1"/>
    <col min="1549" max="1549" width="51.25" style="1" customWidth="1"/>
    <col min="1550" max="1550" width="13" style="1" customWidth="1"/>
    <col min="1551" max="1793" width="6.875" style="1"/>
    <col min="1794" max="1794" width="7.75" style="1" customWidth="1"/>
    <col min="1795" max="1795" width="33.125" style="1" bestFit="1" customWidth="1"/>
    <col min="1796" max="1796" width="14.125" style="1" customWidth="1"/>
    <col min="1797" max="1797" width="12" style="1" bestFit="1" customWidth="1"/>
    <col min="1798" max="1798" width="12.75" style="1" customWidth="1"/>
    <col min="1799" max="1799" width="17.375" style="1" bestFit="1" customWidth="1"/>
    <col min="1800" max="1800" width="12.25" style="1" customWidth="1"/>
    <col min="1801" max="1801" width="20.125" style="1" bestFit="1" customWidth="1"/>
    <col min="1802" max="1802" width="20.125" style="1" customWidth="1"/>
    <col min="1803" max="1803" width="19.375" style="1" bestFit="1" customWidth="1"/>
    <col min="1804" max="1804" width="8.625" style="1" customWidth="1"/>
    <col min="1805" max="1805" width="51.25" style="1" customWidth="1"/>
    <col min="1806" max="1806" width="13" style="1" customWidth="1"/>
    <col min="1807" max="2049" width="6.875" style="1"/>
    <col min="2050" max="2050" width="7.75" style="1" customWidth="1"/>
    <col min="2051" max="2051" width="33.125" style="1" bestFit="1" customWidth="1"/>
    <col min="2052" max="2052" width="14.125" style="1" customWidth="1"/>
    <col min="2053" max="2053" width="12" style="1" bestFit="1" customWidth="1"/>
    <col min="2054" max="2054" width="12.75" style="1" customWidth="1"/>
    <col min="2055" max="2055" width="17.375" style="1" bestFit="1" customWidth="1"/>
    <col min="2056" max="2056" width="12.25" style="1" customWidth="1"/>
    <col min="2057" max="2057" width="20.125" style="1" bestFit="1" customWidth="1"/>
    <col min="2058" max="2058" width="20.125" style="1" customWidth="1"/>
    <col min="2059" max="2059" width="19.375" style="1" bestFit="1" customWidth="1"/>
    <col min="2060" max="2060" width="8.625" style="1" customWidth="1"/>
    <col min="2061" max="2061" width="51.25" style="1" customWidth="1"/>
    <col min="2062" max="2062" width="13" style="1" customWidth="1"/>
    <col min="2063" max="2305" width="6.875" style="1"/>
    <col min="2306" max="2306" width="7.75" style="1" customWidth="1"/>
    <col min="2307" max="2307" width="33.125" style="1" bestFit="1" customWidth="1"/>
    <col min="2308" max="2308" width="14.125" style="1" customWidth="1"/>
    <col min="2309" max="2309" width="12" style="1" bestFit="1" customWidth="1"/>
    <col min="2310" max="2310" width="12.75" style="1" customWidth="1"/>
    <col min="2311" max="2311" width="17.375" style="1" bestFit="1" customWidth="1"/>
    <col min="2312" max="2312" width="12.25" style="1" customWidth="1"/>
    <col min="2313" max="2313" width="20.125" style="1" bestFit="1" customWidth="1"/>
    <col min="2314" max="2314" width="20.125" style="1" customWidth="1"/>
    <col min="2315" max="2315" width="19.375" style="1" bestFit="1" customWidth="1"/>
    <col min="2316" max="2316" width="8.625" style="1" customWidth="1"/>
    <col min="2317" max="2317" width="51.25" style="1" customWidth="1"/>
    <col min="2318" max="2318" width="13" style="1" customWidth="1"/>
    <col min="2319" max="2561" width="6.875" style="1"/>
    <col min="2562" max="2562" width="7.75" style="1" customWidth="1"/>
    <col min="2563" max="2563" width="33.125" style="1" bestFit="1" customWidth="1"/>
    <col min="2564" max="2564" width="14.125" style="1" customWidth="1"/>
    <col min="2565" max="2565" width="12" style="1" bestFit="1" customWidth="1"/>
    <col min="2566" max="2566" width="12.75" style="1" customWidth="1"/>
    <col min="2567" max="2567" width="17.375" style="1" bestFit="1" customWidth="1"/>
    <col min="2568" max="2568" width="12.25" style="1" customWidth="1"/>
    <col min="2569" max="2569" width="20.125" style="1" bestFit="1" customWidth="1"/>
    <col min="2570" max="2570" width="20.125" style="1" customWidth="1"/>
    <col min="2571" max="2571" width="19.375" style="1" bestFit="1" customWidth="1"/>
    <col min="2572" max="2572" width="8.625" style="1" customWidth="1"/>
    <col min="2573" max="2573" width="51.25" style="1" customWidth="1"/>
    <col min="2574" max="2574" width="13" style="1" customWidth="1"/>
    <col min="2575" max="2817" width="6.875" style="1"/>
    <col min="2818" max="2818" width="7.75" style="1" customWidth="1"/>
    <col min="2819" max="2819" width="33.125" style="1" bestFit="1" customWidth="1"/>
    <col min="2820" max="2820" width="14.125" style="1" customWidth="1"/>
    <col min="2821" max="2821" width="12" style="1" bestFit="1" customWidth="1"/>
    <col min="2822" max="2822" width="12.75" style="1" customWidth="1"/>
    <col min="2823" max="2823" width="17.375" style="1" bestFit="1" customWidth="1"/>
    <col min="2824" max="2824" width="12.25" style="1" customWidth="1"/>
    <col min="2825" max="2825" width="20.125" style="1" bestFit="1" customWidth="1"/>
    <col min="2826" max="2826" width="20.125" style="1" customWidth="1"/>
    <col min="2827" max="2827" width="19.375" style="1" bestFit="1" customWidth="1"/>
    <col min="2828" max="2828" width="8.625" style="1" customWidth="1"/>
    <col min="2829" max="2829" width="51.25" style="1" customWidth="1"/>
    <col min="2830" max="2830" width="13" style="1" customWidth="1"/>
    <col min="2831" max="3073" width="6.875" style="1"/>
    <col min="3074" max="3074" width="7.75" style="1" customWidth="1"/>
    <col min="3075" max="3075" width="33.125" style="1" bestFit="1" customWidth="1"/>
    <col min="3076" max="3076" width="14.125" style="1" customWidth="1"/>
    <col min="3077" max="3077" width="12" style="1" bestFit="1" customWidth="1"/>
    <col min="3078" max="3078" width="12.75" style="1" customWidth="1"/>
    <col min="3079" max="3079" width="17.375" style="1" bestFit="1" customWidth="1"/>
    <col min="3080" max="3080" width="12.25" style="1" customWidth="1"/>
    <col min="3081" max="3081" width="20.125" style="1" bestFit="1" customWidth="1"/>
    <col min="3082" max="3082" width="20.125" style="1" customWidth="1"/>
    <col min="3083" max="3083" width="19.375" style="1" bestFit="1" customWidth="1"/>
    <col min="3084" max="3084" width="8.625" style="1" customWidth="1"/>
    <col min="3085" max="3085" width="51.25" style="1" customWidth="1"/>
    <col min="3086" max="3086" width="13" style="1" customWidth="1"/>
    <col min="3087" max="3329" width="6.875" style="1"/>
    <col min="3330" max="3330" width="7.75" style="1" customWidth="1"/>
    <col min="3331" max="3331" width="33.125" style="1" bestFit="1" customWidth="1"/>
    <col min="3332" max="3332" width="14.125" style="1" customWidth="1"/>
    <col min="3333" max="3333" width="12" style="1" bestFit="1" customWidth="1"/>
    <col min="3334" max="3334" width="12.75" style="1" customWidth="1"/>
    <col min="3335" max="3335" width="17.375" style="1" bestFit="1" customWidth="1"/>
    <col min="3336" max="3336" width="12.25" style="1" customWidth="1"/>
    <col min="3337" max="3337" width="20.125" style="1" bestFit="1" customWidth="1"/>
    <col min="3338" max="3338" width="20.125" style="1" customWidth="1"/>
    <col min="3339" max="3339" width="19.375" style="1" bestFit="1" customWidth="1"/>
    <col min="3340" max="3340" width="8.625" style="1" customWidth="1"/>
    <col min="3341" max="3341" width="51.25" style="1" customWidth="1"/>
    <col min="3342" max="3342" width="13" style="1" customWidth="1"/>
    <col min="3343" max="3585" width="6.875" style="1"/>
    <col min="3586" max="3586" width="7.75" style="1" customWidth="1"/>
    <col min="3587" max="3587" width="33.125" style="1" bestFit="1" customWidth="1"/>
    <col min="3588" max="3588" width="14.125" style="1" customWidth="1"/>
    <col min="3589" max="3589" width="12" style="1" bestFit="1" customWidth="1"/>
    <col min="3590" max="3590" width="12.75" style="1" customWidth="1"/>
    <col min="3591" max="3591" width="17.375" style="1" bestFit="1" customWidth="1"/>
    <col min="3592" max="3592" width="12.25" style="1" customWidth="1"/>
    <col min="3593" max="3593" width="20.125" style="1" bestFit="1" customWidth="1"/>
    <col min="3594" max="3594" width="20.125" style="1" customWidth="1"/>
    <col min="3595" max="3595" width="19.375" style="1" bestFit="1" customWidth="1"/>
    <col min="3596" max="3596" width="8.625" style="1" customWidth="1"/>
    <col min="3597" max="3597" width="51.25" style="1" customWidth="1"/>
    <col min="3598" max="3598" width="13" style="1" customWidth="1"/>
    <col min="3599" max="3841" width="6.875" style="1"/>
    <col min="3842" max="3842" width="7.75" style="1" customWidth="1"/>
    <col min="3843" max="3843" width="33.125" style="1" bestFit="1" customWidth="1"/>
    <col min="3844" max="3844" width="14.125" style="1" customWidth="1"/>
    <col min="3845" max="3845" width="12" style="1" bestFit="1" customWidth="1"/>
    <col min="3846" max="3846" width="12.75" style="1" customWidth="1"/>
    <col min="3847" max="3847" width="17.375" style="1" bestFit="1" customWidth="1"/>
    <col min="3848" max="3848" width="12.25" style="1" customWidth="1"/>
    <col min="3849" max="3849" width="20.125" style="1" bestFit="1" customWidth="1"/>
    <col min="3850" max="3850" width="20.125" style="1" customWidth="1"/>
    <col min="3851" max="3851" width="19.375" style="1" bestFit="1" customWidth="1"/>
    <col min="3852" max="3852" width="8.625" style="1" customWidth="1"/>
    <col min="3853" max="3853" width="51.25" style="1" customWidth="1"/>
    <col min="3854" max="3854" width="13" style="1" customWidth="1"/>
    <col min="3855" max="4097" width="6.875" style="1"/>
    <col min="4098" max="4098" width="7.75" style="1" customWidth="1"/>
    <col min="4099" max="4099" width="33.125" style="1" bestFit="1" customWidth="1"/>
    <col min="4100" max="4100" width="14.125" style="1" customWidth="1"/>
    <col min="4101" max="4101" width="12" style="1" bestFit="1" customWidth="1"/>
    <col min="4102" max="4102" width="12.75" style="1" customWidth="1"/>
    <col min="4103" max="4103" width="17.375" style="1" bestFit="1" customWidth="1"/>
    <col min="4104" max="4104" width="12.25" style="1" customWidth="1"/>
    <col min="4105" max="4105" width="20.125" style="1" bestFit="1" customWidth="1"/>
    <col min="4106" max="4106" width="20.125" style="1" customWidth="1"/>
    <col min="4107" max="4107" width="19.375" style="1" bestFit="1" customWidth="1"/>
    <col min="4108" max="4108" width="8.625" style="1" customWidth="1"/>
    <col min="4109" max="4109" width="51.25" style="1" customWidth="1"/>
    <col min="4110" max="4110" width="13" style="1" customWidth="1"/>
    <col min="4111" max="4353" width="6.875" style="1"/>
    <col min="4354" max="4354" width="7.75" style="1" customWidth="1"/>
    <col min="4355" max="4355" width="33.125" style="1" bestFit="1" customWidth="1"/>
    <col min="4356" max="4356" width="14.125" style="1" customWidth="1"/>
    <col min="4357" max="4357" width="12" style="1" bestFit="1" customWidth="1"/>
    <col min="4358" max="4358" width="12.75" style="1" customWidth="1"/>
    <col min="4359" max="4359" width="17.375" style="1" bestFit="1" customWidth="1"/>
    <col min="4360" max="4360" width="12.25" style="1" customWidth="1"/>
    <col min="4361" max="4361" width="20.125" style="1" bestFit="1" customWidth="1"/>
    <col min="4362" max="4362" width="20.125" style="1" customWidth="1"/>
    <col min="4363" max="4363" width="19.375" style="1" bestFit="1" customWidth="1"/>
    <col min="4364" max="4364" width="8.625" style="1" customWidth="1"/>
    <col min="4365" max="4365" width="51.25" style="1" customWidth="1"/>
    <col min="4366" max="4366" width="13" style="1" customWidth="1"/>
    <col min="4367" max="4609" width="6.875" style="1"/>
    <col min="4610" max="4610" width="7.75" style="1" customWidth="1"/>
    <col min="4611" max="4611" width="33.125" style="1" bestFit="1" customWidth="1"/>
    <col min="4612" max="4612" width="14.125" style="1" customWidth="1"/>
    <col min="4613" max="4613" width="12" style="1" bestFit="1" customWidth="1"/>
    <col min="4614" max="4614" width="12.75" style="1" customWidth="1"/>
    <col min="4615" max="4615" width="17.375" style="1" bestFit="1" customWidth="1"/>
    <col min="4616" max="4616" width="12.25" style="1" customWidth="1"/>
    <col min="4617" max="4617" width="20.125" style="1" bestFit="1" customWidth="1"/>
    <col min="4618" max="4618" width="20.125" style="1" customWidth="1"/>
    <col min="4619" max="4619" width="19.375" style="1" bestFit="1" customWidth="1"/>
    <col min="4620" max="4620" width="8.625" style="1" customWidth="1"/>
    <col min="4621" max="4621" width="51.25" style="1" customWidth="1"/>
    <col min="4622" max="4622" width="13" style="1" customWidth="1"/>
    <col min="4623" max="4865" width="6.875" style="1"/>
    <col min="4866" max="4866" width="7.75" style="1" customWidth="1"/>
    <col min="4867" max="4867" width="33.125" style="1" bestFit="1" customWidth="1"/>
    <col min="4868" max="4868" width="14.125" style="1" customWidth="1"/>
    <col min="4869" max="4869" width="12" style="1" bestFit="1" customWidth="1"/>
    <col min="4870" max="4870" width="12.75" style="1" customWidth="1"/>
    <col min="4871" max="4871" width="17.375" style="1" bestFit="1" customWidth="1"/>
    <col min="4872" max="4872" width="12.25" style="1" customWidth="1"/>
    <col min="4873" max="4873" width="20.125" style="1" bestFit="1" customWidth="1"/>
    <col min="4874" max="4874" width="20.125" style="1" customWidth="1"/>
    <col min="4875" max="4875" width="19.375" style="1" bestFit="1" customWidth="1"/>
    <col min="4876" max="4876" width="8.625" style="1" customWidth="1"/>
    <col min="4877" max="4877" width="51.25" style="1" customWidth="1"/>
    <col min="4878" max="4878" width="13" style="1" customWidth="1"/>
    <col min="4879" max="5121" width="6.875" style="1"/>
    <col min="5122" max="5122" width="7.75" style="1" customWidth="1"/>
    <col min="5123" max="5123" width="33.125" style="1" bestFit="1" customWidth="1"/>
    <col min="5124" max="5124" width="14.125" style="1" customWidth="1"/>
    <col min="5125" max="5125" width="12" style="1" bestFit="1" customWidth="1"/>
    <col min="5126" max="5126" width="12.75" style="1" customWidth="1"/>
    <col min="5127" max="5127" width="17.375" style="1" bestFit="1" customWidth="1"/>
    <col min="5128" max="5128" width="12.25" style="1" customWidth="1"/>
    <col min="5129" max="5129" width="20.125" style="1" bestFit="1" customWidth="1"/>
    <col min="5130" max="5130" width="20.125" style="1" customWidth="1"/>
    <col min="5131" max="5131" width="19.375" style="1" bestFit="1" customWidth="1"/>
    <col min="5132" max="5132" width="8.625" style="1" customWidth="1"/>
    <col min="5133" max="5133" width="51.25" style="1" customWidth="1"/>
    <col min="5134" max="5134" width="13" style="1" customWidth="1"/>
    <col min="5135" max="5377" width="6.875" style="1"/>
    <col min="5378" max="5378" width="7.75" style="1" customWidth="1"/>
    <col min="5379" max="5379" width="33.125" style="1" bestFit="1" customWidth="1"/>
    <col min="5380" max="5380" width="14.125" style="1" customWidth="1"/>
    <col min="5381" max="5381" width="12" style="1" bestFit="1" customWidth="1"/>
    <col min="5382" max="5382" width="12.75" style="1" customWidth="1"/>
    <col min="5383" max="5383" width="17.375" style="1" bestFit="1" customWidth="1"/>
    <col min="5384" max="5384" width="12.25" style="1" customWidth="1"/>
    <col min="5385" max="5385" width="20.125" style="1" bestFit="1" customWidth="1"/>
    <col min="5386" max="5386" width="20.125" style="1" customWidth="1"/>
    <col min="5387" max="5387" width="19.375" style="1" bestFit="1" customWidth="1"/>
    <col min="5388" max="5388" width="8.625" style="1" customWidth="1"/>
    <col min="5389" max="5389" width="51.25" style="1" customWidth="1"/>
    <col min="5390" max="5390" width="13" style="1" customWidth="1"/>
    <col min="5391" max="5633" width="6.875" style="1"/>
    <col min="5634" max="5634" width="7.75" style="1" customWidth="1"/>
    <col min="5635" max="5635" width="33.125" style="1" bestFit="1" customWidth="1"/>
    <col min="5636" max="5636" width="14.125" style="1" customWidth="1"/>
    <col min="5637" max="5637" width="12" style="1" bestFit="1" customWidth="1"/>
    <col min="5638" max="5638" width="12.75" style="1" customWidth="1"/>
    <col min="5639" max="5639" width="17.375" style="1" bestFit="1" customWidth="1"/>
    <col min="5640" max="5640" width="12.25" style="1" customWidth="1"/>
    <col min="5641" max="5641" width="20.125" style="1" bestFit="1" customWidth="1"/>
    <col min="5642" max="5642" width="20.125" style="1" customWidth="1"/>
    <col min="5643" max="5643" width="19.375" style="1" bestFit="1" customWidth="1"/>
    <col min="5644" max="5644" width="8.625" style="1" customWidth="1"/>
    <col min="5645" max="5645" width="51.25" style="1" customWidth="1"/>
    <col min="5646" max="5646" width="13" style="1" customWidth="1"/>
    <col min="5647" max="5889" width="6.875" style="1"/>
    <col min="5890" max="5890" width="7.75" style="1" customWidth="1"/>
    <col min="5891" max="5891" width="33.125" style="1" bestFit="1" customWidth="1"/>
    <col min="5892" max="5892" width="14.125" style="1" customWidth="1"/>
    <col min="5893" max="5893" width="12" style="1" bestFit="1" customWidth="1"/>
    <col min="5894" max="5894" width="12.75" style="1" customWidth="1"/>
    <col min="5895" max="5895" width="17.375" style="1" bestFit="1" customWidth="1"/>
    <col min="5896" max="5896" width="12.25" style="1" customWidth="1"/>
    <col min="5897" max="5897" width="20.125" style="1" bestFit="1" customWidth="1"/>
    <col min="5898" max="5898" width="20.125" style="1" customWidth="1"/>
    <col min="5899" max="5899" width="19.375" style="1" bestFit="1" customWidth="1"/>
    <col min="5900" max="5900" width="8.625" style="1" customWidth="1"/>
    <col min="5901" max="5901" width="51.25" style="1" customWidth="1"/>
    <col min="5902" max="5902" width="13" style="1" customWidth="1"/>
    <col min="5903" max="6145" width="6.875" style="1"/>
    <col min="6146" max="6146" width="7.75" style="1" customWidth="1"/>
    <col min="6147" max="6147" width="33.125" style="1" bestFit="1" customWidth="1"/>
    <col min="6148" max="6148" width="14.125" style="1" customWidth="1"/>
    <col min="6149" max="6149" width="12" style="1" bestFit="1" customWidth="1"/>
    <col min="6150" max="6150" width="12.75" style="1" customWidth="1"/>
    <col min="6151" max="6151" width="17.375" style="1" bestFit="1" customWidth="1"/>
    <col min="6152" max="6152" width="12.25" style="1" customWidth="1"/>
    <col min="6153" max="6153" width="20.125" style="1" bestFit="1" customWidth="1"/>
    <col min="6154" max="6154" width="20.125" style="1" customWidth="1"/>
    <col min="6155" max="6155" width="19.375" style="1" bestFit="1" customWidth="1"/>
    <col min="6156" max="6156" width="8.625" style="1" customWidth="1"/>
    <col min="6157" max="6157" width="51.25" style="1" customWidth="1"/>
    <col min="6158" max="6158" width="13" style="1" customWidth="1"/>
    <col min="6159" max="6401" width="6.875" style="1"/>
    <col min="6402" max="6402" width="7.75" style="1" customWidth="1"/>
    <col min="6403" max="6403" width="33.125" style="1" bestFit="1" customWidth="1"/>
    <col min="6404" max="6404" width="14.125" style="1" customWidth="1"/>
    <col min="6405" max="6405" width="12" style="1" bestFit="1" customWidth="1"/>
    <col min="6406" max="6406" width="12.75" style="1" customWidth="1"/>
    <col min="6407" max="6407" width="17.375" style="1" bestFit="1" customWidth="1"/>
    <col min="6408" max="6408" width="12.25" style="1" customWidth="1"/>
    <col min="6409" max="6409" width="20.125" style="1" bestFit="1" customWidth="1"/>
    <col min="6410" max="6410" width="20.125" style="1" customWidth="1"/>
    <col min="6411" max="6411" width="19.375" style="1" bestFit="1" customWidth="1"/>
    <col min="6412" max="6412" width="8.625" style="1" customWidth="1"/>
    <col min="6413" max="6413" width="51.25" style="1" customWidth="1"/>
    <col min="6414" max="6414" width="13" style="1" customWidth="1"/>
    <col min="6415" max="6657" width="6.875" style="1"/>
    <col min="6658" max="6658" width="7.75" style="1" customWidth="1"/>
    <col min="6659" max="6659" width="33.125" style="1" bestFit="1" customWidth="1"/>
    <col min="6660" max="6660" width="14.125" style="1" customWidth="1"/>
    <col min="6661" max="6661" width="12" style="1" bestFit="1" customWidth="1"/>
    <col min="6662" max="6662" width="12.75" style="1" customWidth="1"/>
    <col min="6663" max="6663" width="17.375" style="1" bestFit="1" customWidth="1"/>
    <col min="6664" max="6664" width="12.25" style="1" customWidth="1"/>
    <col min="6665" max="6665" width="20.125" style="1" bestFit="1" customWidth="1"/>
    <col min="6666" max="6666" width="20.125" style="1" customWidth="1"/>
    <col min="6667" max="6667" width="19.375" style="1" bestFit="1" customWidth="1"/>
    <col min="6668" max="6668" width="8.625" style="1" customWidth="1"/>
    <col min="6669" max="6669" width="51.25" style="1" customWidth="1"/>
    <col min="6670" max="6670" width="13" style="1" customWidth="1"/>
    <col min="6671" max="6913" width="6.875" style="1"/>
    <col min="6914" max="6914" width="7.75" style="1" customWidth="1"/>
    <col min="6915" max="6915" width="33.125" style="1" bestFit="1" customWidth="1"/>
    <col min="6916" max="6916" width="14.125" style="1" customWidth="1"/>
    <col min="6917" max="6917" width="12" style="1" bestFit="1" customWidth="1"/>
    <col min="6918" max="6918" width="12.75" style="1" customWidth="1"/>
    <col min="6919" max="6919" width="17.375" style="1" bestFit="1" customWidth="1"/>
    <col min="6920" max="6920" width="12.25" style="1" customWidth="1"/>
    <col min="6921" max="6921" width="20.125" style="1" bestFit="1" customWidth="1"/>
    <col min="6922" max="6922" width="20.125" style="1" customWidth="1"/>
    <col min="6923" max="6923" width="19.375" style="1" bestFit="1" customWidth="1"/>
    <col min="6924" max="6924" width="8.625" style="1" customWidth="1"/>
    <col min="6925" max="6925" width="51.25" style="1" customWidth="1"/>
    <col min="6926" max="6926" width="13" style="1" customWidth="1"/>
    <col min="6927" max="7169" width="6.875" style="1"/>
    <col min="7170" max="7170" width="7.75" style="1" customWidth="1"/>
    <col min="7171" max="7171" width="33.125" style="1" bestFit="1" customWidth="1"/>
    <col min="7172" max="7172" width="14.125" style="1" customWidth="1"/>
    <col min="7173" max="7173" width="12" style="1" bestFit="1" customWidth="1"/>
    <col min="7174" max="7174" width="12.75" style="1" customWidth="1"/>
    <col min="7175" max="7175" width="17.375" style="1" bestFit="1" customWidth="1"/>
    <col min="7176" max="7176" width="12.25" style="1" customWidth="1"/>
    <col min="7177" max="7177" width="20.125" style="1" bestFit="1" customWidth="1"/>
    <col min="7178" max="7178" width="20.125" style="1" customWidth="1"/>
    <col min="7179" max="7179" width="19.375" style="1" bestFit="1" customWidth="1"/>
    <col min="7180" max="7180" width="8.625" style="1" customWidth="1"/>
    <col min="7181" max="7181" width="51.25" style="1" customWidth="1"/>
    <col min="7182" max="7182" width="13" style="1" customWidth="1"/>
    <col min="7183" max="7425" width="6.875" style="1"/>
    <col min="7426" max="7426" width="7.75" style="1" customWidth="1"/>
    <col min="7427" max="7427" width="33.125" style="1" bestFit="1" customWidth="1"/>
    <col min="7428" max="7428" width="14.125" style="1" customWidth="1"/>
    <col min="7429" max="7429" width="12" style="1" bestFit="1" customWidth="1"/>
    <col min="7430" max="7430" width="12.75" style="1" customWidth="1"/>
    <col min="7431" max="7431" width="17.375" style="1" bestFit="1" customWidth="1"/>
    <col min="7432" max="7432" width="12.25" style="1" customWidth="1"/>
    <col min="7433" max="7433" width="20.125" style="1" bestFit="1" customWidth="1"/>
    <col min="7434" max="7434" width="20.125" style="1" customWidth="1"/>
    <col min="7435" max="7435" width="19.375" style="1" bestFit="1" customWidth="1"/>
    <col min="7436" max="7436" width="8.625" style="1" customWidth="1"/>
    <col min="7437" max="7437" width="51.25" style="1" customWidth="1"/>
    <col min="7438" max="7438" width="13" style="1" customWidth="1"/>
    <col min="7439" max="7681" width="6.875" style="1"/>
    <col min="7682" max="7682" width="7.75" style="1" customWidth="1"/>
    <col min="7683" max="7683" width="33.125" style="1" bestFit="1" customWidth="1"/>
    <col min="7684" max="7684" width="14.125" style="1" customWidth="1"/>
    <col min="7685" max="7685" width="12" style="1" bestFit="1" customWidth="1"/>
    <col min="7686" max="7686" width="12.75" style="1" customWidth="1"/>
    <col min="7687" max="7687" width="17.375" style="1" bestFit="1" customWidth="1"/>
    <col min="7688" max="7688" width="12.25" style="1" customWidth="1"/>
    <col min="7689" max="7689" width="20.125" style="1" bestFit="1" customWidth="1"/>
    <col min="7690" max="7690" width="20.125" style="1" customWidth="1"/>
    <col min="7691" max="7691" width="19.375" style="1" bestFit="1" customWidth="1"/>
    <col min="7692" max="7692" width="8.625" style="1" customWidth="1"/>
    <col min="7693" max="7693" width="51.25" style="1" customWidth="1"/>
    <col min="7694" max="7694" width="13" style="1" customWidth="1"/>
    <col min="7695" max="7937" width="6.875" style="1"/>
    <col min="7938" max="7938" width="7.75" style="1" customWidth="1"/>
    <col min="7939" max="7939" width="33.125" style="1" bestFit="1" customWidth="1"/>
    <col min="7940" max="7940" width="14.125" style="1" customWidth="1"/>
    <col min="7941" max="7941" width="12" style="1" bestFit="1" customWidth="1"/>
    <col min="7942" max="7942" width="12.75" style="1" customWidth="1"/>
    <col min="7943" max="7943" width="17.375" style="1" bestFit="1" customWidth="1"/>
    <col min="7944" max="7944" width="12.25" style="1" customWidth="1"/>
    <col min="7945" max="7945" width="20.125" style="1" bestFit="1" customWidth="1"/>
    <col min="7946" max="7946" width="20.125" style="1" customWidth="1"/>
    <col min="7947" max="7947" width="19.375" style="1" bestFit="1" customWidth="1"/>
    <col min="7948" max="7948" width="8.625" style="1" customWidth="1"/>
    <col min="7949" max="7949" width="51.25" style="1" customWidth="1"/>
    <col min="7950" max="7950" width="13" style="1" customWidth="1"/>
    <col min="7951" max="8193" width="6.875" style="1"/>
    <col min="8194" max="8194" width="7.75" style="1" customWidth="1"/>
    <col min="8195" max="8195" width="33.125" style="1" bestFit="1" customWidth="1"/>
    <col min="8196" max="8196" width="14.125" style="1" customWidth="1"/>
    <col min="8197" max="8197" width="12" style="1" bestFit="1" customWidth="1"/>
    <col min="8198" max="8198" width="12.75" style="1" customWidth="1"/>
    <col min="8199" max="8199" width="17.375" style="1" bestFit="1" customWidth="1"/>
    <col min="8200" max="8200" width="12.25" style="1" customWidth="1"/>
    <col min="8201" max="8201" width="20.125" style="1" bestFit="1" customWidth="1"/>
    <col min="8202" max="8202" width="20.125" style="1" customWidth="1"/>
    <col min="8203" max="8203" width="19.375" style="1" bestFit="1" customWidth="1"/>
    <col min="8204" max="8204" width="8.625" style="1" customWidth="1"/>
    <col min="8205" max="8205" width="51.25" style="1" customWidth="1"/>
    <col min="8206" max="8206" width="13" style="1" customWidth="1"/>
    <col min="8207" max="8449" width="6.875" style="1"/>
    <col min="8450" max="8450" width="7.75" style="1" customWidth="1"/>
    <col min="8451" max="8451" width="33.125" style="1" bestFit="1" customWidth="1"/>
    <col min="8452" max="8452" width="14.125" style="1" customWidth="1"/>
    <col min="8453" max="8453" width="12" style="1" bestFit="1" customWidth="1"/>
    <col min="8454" max="8454" width="12.75" style="1" customWidth="1"/>
    <col min="8455" max="8455" width="17.375" style="1" bestFit="1" customWidth="1"/>
    <col min="8456" max="8456" width="12.25" style="1" customWidth="1"/>
    <col min="8457" max="8457" width="20.125" style="1" bestFit="1" customWidth="1"/>
    <col min="8458" max="8458" width="20.125" style="1" customWidth="1"/>
    <col min="8459" max="8459" width="19.375" style="1" bestFit="1" customWidth="1"/>
    <col min="8460" max="8460" width="8.625" style="1" customWidth="1"/>
    <col min="8461" max="8461" width="51.25" style="1" customWidth="1"/>
    <col min="8462" max="8462" width="13" style="1" customWidth="1"/>
    <col min="8463" max="8705" width="6.875" style="1"/>
    <col min="8706" max="8706" width="7.75" style="1" customWidth="1"/>
    <col min="8707" max="8707" width="33.125" style="1" bestFit="1" customWidth="1"/>
    <col min="8708" max="8708" width="14.125" style="1" customWidth="1"/>
    <col min="8709" max="8709" width="12" style="1" bestFit="1" customWidth="1"/>
    <col min="8710" max="8710" width="12.75" style="1" customWidth="1"/>
    <col min="8711" max="8711" width="17.375" style="1" bestFit="1" customWidth="1"/>
    <col min="8712" max="8712" width="12.25" style="1" customWidth="1"/>
    <col min="8713" max="8713" width="20.125" style="1" bestFit="1" customWidth="1"/>
    <col min="8714" max="8714" width="20.125" style="1" customWidth="1"/>
    <col min="8715" max="8715" width="19.375" style="1" bestFit="1" customWidth="1"/>
    <col min="8716" max="8716" width="8.625" style="1" customWidth="1"/>
    <col min="8717" max="8717" width="51.25" style="1" customWidth="1"/>
    <col min="8718" max="8718" width="13" style="1" customWidth="1"/>
    <col min="8719" max="8961" width="6.875" style="1"/>
    <col min="8962" max="8962" width="7.75" style="1" customWidth="1"/>
    <col min="8963" max="8963" width="33.125" style="1" bestFit="1" customWidth="1"/>
    <col min="8964" max="8964" width="14.125" style="1" customWidth="1"/>
    <col min="8965" max="8965" width="12" style="1" bestFit="1" customWidth="1"/>
    <col min="8966" max="8966" width="12.75" style="1" customWidth="1"/>
    <col min="8967" max="8967" width="17.375" style="1" bestFit="1" customWidth="1"/>
    <col min="8968" max="8968" width="12.25" style="1" customWidth="1"/>
    <col min="8969" max="8969" width="20.125" style="1" bestFit="1" customWidth="1"/>
    <col min="8970" max="8970" width="20.125" style="1" customWidth="1"/>
    <col min="8971" max="8971" width="19.375" style="1" bestFit="1" customWidth="1"/>
    <col min="8972" max="8972" width="8.625" style="1" customWidth="1"/>
    <col min="8973" max="8973" width="51.25" style="1" customWidth="1"/>
    <col min="8974" max="8974" width="13" style="1" customWidth="1"/>
    <col min="8975" max="9217" width="6.875" style="1"/>
    <col min="9218" max="9218" width="7.75" style="1" customWidth="1"/>
    <col min="9219" max="9219" width="33.125" style="1" bestFit="1" customWidth="1"/>
    <col min="9220" max="9220" width="14.125" style="1" customWidth="1"/>
    <col min="9221" max="9221" width="12" style="1" bestFit="1" customWidth="1"/>
    <col min="9222" max="9222" width="12.75" style="1" customWidth="1"/>
    <col min="9223" max="9223" width="17.375" style="1" bestFit="1" customWidth="1"/>
    <col min="9224" max="9224" width="12.25" style="1" customWidth="1"/>
    <col min="9225" max="9225" width="20.125" style="1" bestFit="1" customWidth="1"/>
    <col min="9226" max="9226" width="20.125" style="1" customWidth="1"/>
    <col min="9227" max="9227" width="19.375" style="1" bestFit="1" customWidth="1"/>
    <col min="9228" max="9228" width="8.625" style="1" customWidth="1"/>
    <col min="9229" max="9229" width="51.25" style="1" customWidth="1"/>
    <col min="9230" max="9230" width="13" style="1" customWidth="1"/>
    <col min="9231" max="9473" width="6.875" style="1"/>
    <col min="9474" max="9474" width="7.75" style="1" customWidth="1"/>
    <col min="9475" max="9475" width="33.125" style="1" bestFit="1" customWidth="1"/>
    <col min="9476" max="9476" width="14.125" style="1" customWidth="1"/>
    <col min="9477" max="9477" width="12" style="1" bestFit="1" customWidth="1"/>
    <col min="9478" max="9478" width="12.75" style="1" customWidth="1"/>
    <col min="9479" max="9479" width="17.375" style="1" bestFit="1" customWidth="1"/>
    <col min="9480" max="9480" width="12.25" style="1" customWidth="1"/>
    <col min="9481" max="9481" width="20.125" style="1" bestFit="1" customWidth="1"/>
    <col min="9482" max="9482" width="20.125" style="1" customWidth="1"/>
    <col min="9483" max="9483" width="19.375" style="1" bestFit="1" customWidth="1"/>
    <col min="9484" max="9484" width="8.625" style="1" customWidth="1"/>
    <col min="9485" max="9485" width="51.25" style="1" customWidth="1"/>
    <col min="9486" max="9486" width="13" style="1" customWidth="1"/>
    <col min="9487" max="9729" width="6.875" style="1"/>
    <col min="9730" max="9730" width="7.75" style="1" customWidth="1"/>
    <col min="9731" max="9731" width="33.125" style="1" bestFit="1" customWidth="1"/>
    <col min="9732" max="9732" width="14.125" style="1" customWidth="1"/>
    <col min="9733" max="9733" width="12" style="1" bestFit="1" customWidth="1"/>
    <col min="9734" max="9734" width="12.75" style="1" customWidth="1"/>
    <col min="9735" max="9735" width="17.375" style="1" bestFit="1" customWidth="1"/>
    <col min="9736" max="9736" width="12.25" style="1" customWidth="1"/>
    <col min="9737" max="9737" width="20.125" style="1" bestFit="1" customWidth="1"/>
    <col min="9738" max="9738" width="20.125" style="1" customWidth="1"/>
    <col min="9739" max="9739" width="19.375" style="1" bestFit="1" customWidth="1"/>
    <col min="9740" max="9740" width="8.625" style="1" customWidth="1"/>
    <col min="9741" max="9741" width="51.25" style="1" customWidth="1"/>
    <col min="9742" max="9742" width="13" style="1" customWidth="1"/>
    <col min="9743" max="9985" width="6.875" style="1"/>
    <col min="9986" max="9986" width="7.75" style="1" customWidth="1"/>
    <col min="9987" max="9987" width="33.125" style="1" bestFit="1" customWidth="1"/>
    <col min="9988" max="9988" width="14.125" style="1" customWidth="1"/>
    <col min="9989" max="9989" width="12" style="1" bestFit="1" customWidth="1"/>
    <col min="9990" max="9990" width="12.75" style="1" customWidth="1"/>
    <col min="9991" max="9991" width="17.375" style="1" bestFit="1" customWidth="1"/>
    <col min="9992" max="9992" width="12.25" style="1" customWidth="1"/>
    <col min="9993" max="9993" width="20.125" style="1" bestFit="1" customWidth="1"/>
    <col min="9994" max="9994" width="20.125" style="1" customWidth="1"/>
    <col min="9995" max="9995" width="19.375" style="1" bestFit="1" customWidth="1"/>
    <col min="9996" max="9996" width="8.625" style="1" customWidth="1"/>
    <col min="9997" max="9997" width="51.25" style="1" customWidth="1"/>
    <col min="9998" max="9998" width="13" style="1" customWidth="1"/>
    <col min="9999" max="10241" width="6.875" style="1"/>
    <col min="10242" max="10242" width="7.75" style="1" customWidth="1"/>
    <col min="10243" max="10243" width="33.125" style="1" bestFit="1" customWidth="1"/>
    <col min="10244" max="10244" width="14.125" style="1" customWidth="1"/>
    <col min="10245" max="10245" width="12" style="1" bestFit="1" customWidth="1"/>
    <col min="10246" max="10246" width="12.75" style="1" customWidth="1"/>
    <col min="10247" max="10247" width="17.375" style="1" bestFit="1" customWidth="1"/>
    <col min="10248" max="10248" width="12.25" style="1" customWidth="1"/>
    <col min="10249" max="10249" width="20.125" style="1" bestFit="1" customWidth="1"/>
    <col min="10250" max="10250" width="20.125" style="1" customWidth="1"/>
    <col min="10251" max="10251" width="19.375" style="1" bestFit="1" customWidth="1"/>
    <col min="10252" max="10252" width="8.625" style="1" customWidth="1"/>
    <col min="10253" max="10253" width="51.25" style="1" customWidth="1"/>
    <col min="10254" max="10254" width="13" style="1" customWidth="1"/>
    <col min="10255" max="10497" width="6.875" style="1"/>
    <col min="10498" max="10498" width="7.75" style="1" customWidth="1"/>
    <col min="10499" max="10499" width="33.125" style="1" bestFit="1" customWidth="1"/>
    <col min="10500" max="10500" width="14.125" style="1" customWidth="1"/>
    <col min="10501" max="10501" width="12" style="1" bestFit="1" customWidth="1"/>
    <col min="10502" max="10502" width="12.75" style="1" customWidth="1"/>
    <col min="10503" max="10503" width="17.375" style="1" bestFit="1" customWidth="1"/>
    <col min="10504" max="10504" width="12.25" style="1" customWidth="1"/>
    <col min="10505" max="10505" width="20.125" style="1" bestFit="1" customWidth="1"/>
    <col min="10506" max="10506" width="20.125" style="1" customWidth="1"/>
    <col min="10507" max="10507" width="19.375" style="1" bestFit="1" customWidth="1"/>
    <col min="10508" max="10508" width="8.625" style="1" customWidth="1"/>
    <col min="10509" max="10509" width="51.25" style="1" customWidth="1"/>
    <col min="10510" max="10510" width="13" style="1" customWidth="1"/>
    <col min="10511" max="10753" width="6.875" style="1"/>
    <col min="10754" max="10754" width="7.75" style="1" customWidth="1"/>
    <col min="10755" max="10755" width="33.125" style="1" bestFit="1" customWidth="1"/>
    <col min="10756" max="10756" width="14.125" style="1" customWidth="1"/>
    <col min="10757" max="10757" width="12" style="1" bestFit="1" customWidth="1"/>
    <col min="10758" max="10758" width="12.75" style="1" customWidth="1"/>
    <col min="10759" max="10759" width="17.375" style="1" bestFit="1" customWidth="1"/>
    <col min="10760" max="10760" width="12.25" style="1" customWidth="1"/>
    <col min="10761" max="10761" width="20.125" style="1" bestFit="1" customWidth="1"/>
    <col min="10762" max="10762" width="20.125" style="1" customWidth="1"/>
    <col min="10763" max="10763" width="19.375" style="1" bestFit="1" customWidth="1"/>
    <col min="10764" max="10764" width="8.625" style="1" customWidth="1"/>
    <col min="10765" max="10765" width="51.25" style="1" customWidth="1"/>
    <col min="10766" max="10766" width="13" style="1" customWidth="1"/>
    <col min="10767" max="11009" width="6.875" style="1"/>
    <col min="11010" max="11010" width="7.75" style="1" customWidth="1"/>
    <col min="11011" max="11011" width="33.125" style="1" bestFit="1" customWidth="1"/>
    <col min="11012" max="11012" width="14.125" style="1" customWidth="1"/>
    <col min="11013" max="11013" width="12" style="1" bestFit="1" customWidth="1"/>
    <col min="11014" max="11014" width="12.75" style="1" customWidth="1"/>
    <col min="11015" max="11015" width="17.375" style="1" bestFit="1" customWidth="1"/>
    <col min="11016" max="11016" width="12.25" style="1" customWidth="1"/>
    <col min="11017" max="11017" width="20.125" style="1" bestFit="1" customWidth="1"/>
    <col min="11018" max="11018" width="20.125" style="1" customWidth="1"/>
    <col min="11019" max="11019" width="19.375" style="1" bestFit="1" customWidth="1"/>
    <col min="11020" max="11020" width="8.625" style="1" customWidth="1"/>
    <col min="11021" max="11021" width="51.25" style="1" customWidth="1"/>
    <col min="11022" max="11022" width="13" style="1" customWidth="1"/>
    <col min="11023" max="11265" width="6.875" style="1"/>
    <col min="11266" max="11266" width="7.75" style="1" customWidth="1"/>
    <col min="11267" max="11267" width="33.125" style="1" bestFit="1" customWidth="1"/>
    <col min="11268" max="11268" width="14.125" style="1" customWidth="1"/>
    <col min="11269" max="11269" width="12" style="1" bestFit="1" customWidth="1"/>
    <col min="11270" max="11270" width="12.75" style="1" customWidth="1"/>
    <col min="11271" max="11271" width="17.375" style="1" bestFit="1" customWidth="1"/>
    <col min="11272" max="11272" width="12.25" style="1" customWidth="1"/>
    <col min="11273" max="11273" width="20.125" style="1" bestFit="1" customWidth="1"/>
    <col min="11274" max="11274" width="20.125" style="1" customWidth="1"/>
    <col min="11275" max="11275" width="19.375" style="1" bestFit="1" customWidth="1"/>
    <col min="11276" max="11276" width="8.625" style="1" customWidth="1"/>
    <col min="11277" max="11277" width="51.25" style="1" customWidth="1"/>
    <col min="11278" max="11278" width="13" style="1" customWidth="1"/>
    <col min="11279" max="11521" width="6.875" style="1"/>
    <col min="11522" max="11522" width="7.75" style="1" customWidth="1"/>
    <col min="11523" max="11523" width="33.125" style="1" bestFit="1" customWidth="1"/>
    <col min="11524" max="11524" width="14.125" style="1" customWidth="1"/>
    <col min="11525" max="11525" width="12" style="1" bestFit="1" customWidth="1"/>
    <col min="11526" max="11526" width="12.75" style="1" customWidth="1"/>
    <col min="11527" max="11527" width="17.375" style="1" bestFit="1" customWidth="1"/>
    <col min="11528" max="11528" width="12.25" style="1" customWidth="1"/>
    <col min="11529" max="11529" width="20.125" style="1" bestFit="1" customWidth="1"/>
    <col min="11530" max="11530" width="20.125" style="1" customWidth="1"/>
    <col min="11531" max="11531" width="19.375" style="1" bestFit="1" customWidth="1"/>
    <col min="11532" max="11532" width="8.625" style="1" customWidth="1"/>
    <col min="11533" max="11533" width="51.25" style="1" customWidth="1"/>
    <col min="11534" max="11534" width="13" style="1" customWidth="1"/>
    <col min="11535" max="11777" width="6.875" style="1"/>
    <col min="11778" max="11778" width="7.75" style="1" customWidth="1"/>
    <col min="11779" max="11779" width="33.125" style="1" bestFit="1" customWidth="1"/>
    <col min="11780" max="11780" width="14.125" style="1" customWidth="1"/>
    <col min="11781" max="11781" width="12" style="1" bestFit="1" customWidth="1"/>
    <col min="11782" max="11782" width="12.75" style="1" customWidth="1"/>
    <col min="11783" max="11783" width="17.375" style="1" bestFit="1" customWidth="1"/>
    <col min="11784" max="11784" width="12.25" style="1" customWidth="1"/>
    <col min="11785" max="11785" width="20.125" style="1" bestFit="1" customWidth="1"/>
    <col min="11786" max="11786" width="20.125" style="1" customWidth="1"/>
    <col min="11787" max="11787" width="19.375" style="1" bestFit="1" customWidth="1"/>
    <col min="11788" max="11788" width="8.625" style="1" customWidth="1"/>
    <col min="11789" max="11789" width="51.25" style="1" customWidth="1"/>
    <col min="11790" max="11790" width="13" style="1" customWidth="1"/>
    <col min="11791" max="12033" width="6.875" style="1"/>
    <col min="12034" max="12034" width="7.75" style="1" customWidth="1"/>
    <col min="12035" max="12035" width="33.125" style="1" bestFit="1" customWidth="1"/>
    <col min="12036" max="12036" width="14.125" style="1" customWidth="1"/>
    <col min="12037" max="12037" width="12" style="1" bestFit="1" customWidth="1"/>
    <col min="12038" max="12038" width="12.75" style="1" customWidth="1"/>
    <col min="12039" max="12039" width="17.375" style="1" bestFit="1" customWidth="1"/>
    <col min="12040" max="12040" width="12.25" style="1" customWidth="1"/>
    <col min="12041" max="12041" width="20.125" style="1" bestFit="1" customWidth="1"/>
    <col min="12042" max="12042" width="20.125" style="1" customWidth="1"/>
    <col min="12043" max="12043" width="19.375" style="1" bestFit="1" customWidth="1"/>
    <col min="12044" max="12044" width="8.625" style="1" customWidth="1"/>
    <col min="12045" max="12045" width="51.25" style="1" customWidth="1"/>
    <col min="12046" max="12046" width="13" style="1" customWidth="1"/>
    <col min="12047" max="12289" width="6.875" style="1"/>
    <col min="12290" max="12290" width="7.75" style="1" customWidth="1"/>
    <col min="12291" max="12291" width="33.125" style="1" bestFit="1" customWidth="1"/>
    <col min="12292" max="12292" width="14.125" style="1" customWidth="1"/>
    <col min="12293" max="12293" width="12" style="1" bestFit="1" customWidth="1"/>
    <col min="12294" max="12294" width="12.75" style="1" customWidth="1"/>
    <col min="12295" max="12295" width="17.375" style="1" bestFit="1" customWidth="1"/>
    <col min="12296" max="12296" width="12.25" style="1" customWidth="1"/>
    <col min="12297" max="12297" width="20.125" style="1" bestFit="1" customWidth="1"/>
    <col min="12298" max="12298" width="20.125" style="1" customWidth="1"/>
    <col min="12299" max="12299" width="19.375" style="1" bestFit="1" customWidth="1"/>
    <col min="12300" max="12300" width="8.625" style="1" customWidth="1"/>
    <col min="12301" max="12301" width="51.25" style="1" customWidth="1"/>
    <col min="12302" max="12302" width="13" style="1" customWidth="1"/>
    <col min="12303" max="12545" width="6.875" style="1"/>
    <col min="12546" max="12546" width="7.75" style="1" customWidth="1"/>
    <col min="12547" max="12547" width="33.125" style="1" bestFit="1" customWidth="1"/>
    <col min="12548" max="12548" width="14.125" style="1" customWidth="1"/>
    <col min="12549" max="12549" width="12" style="1" bestFit="1" customWidth="1"/>
    <col min="12550" max="12550" width="12.75" style="1" customWidth="1"/>
    <col min="12551" max="12551" width="17.375" style="1" bestFit="1" customWidth="1"/>
    <col min="12552" max="12552" width="12.25" style="1" customWidth="1"/>
    <col min="12553" max="12553" width="20.125" style="1" bestFit="1" customWidth="1"/>
    <col min="12554" max="12554" width="20.125" style="1" customWidth="1"/>
    <col min="12555" max="12555" width="19.375" style="1" bestFit="1" customWidth="1"/>
    <col min="12556" max="12556" width="8.625" style="1" customWidth="1"/>
    <col min="12557" max="12557" width="51.25" style="1" customWidth="1"/>
    <col min="12558" max="12558" width="13" style="1" customWidth="1"/>
    <col min="12559" max="12801" width="6.875" style="1"/>
    <col min="12802" max="12802" width="7.75" style="1" customWidth="1"/>
    <col min="12803" max="12803" width="33.125" style="1" bestFit="1" customWidth="1"/>
    <col min="12804" max="12804" width="14.125" style="1" customWidth="1"/>
    <col min="12805" max="12805" width="12" style="1" bestFit="1" customWidth="1"/>
    <col min="12806" max="12806" width="12.75" style="1" customWidth="1"/>
    <col min="12807" max="12807" width="17.375" style="1" bestFit="1" customWidth="1"/>
    <col min="12808" max="12808" width="12.25" style="1" customWidth="1"/>
    <col min="12809" max="12809" width="20.125" style="1" bestFit="1" customWidth="1"/>
    <col min="12810" max="12810" width="20.125" style="1" customWidth="1"/>
    <col min="12811" max="12811" width="19.375" style="1" bestFit="1" customWidth="1"/>
    <col min="12812" max="12812" width="8.625" style="1" customWidth="1"/>
    <col min="12813" max="12813" width="51.25" style="1" customWidth="1"/>
    <col min="12814" max="12814" width="13" style="1" customWidth="1"/>
    <col min="12815" max="13057" width="6.875" style="1"/>
    <col min="13058" max="13058" width="7.75" style="1" customWidth="1"/>
    <col min="13059" max="13059" width="33.125" style="1" bestFit="1" customWidth="1"/>
    <col min="13060" max="13060" width="14.125" style="1" customWidth="1"/>
    <col min="13061" max="13061" width="12" style="1" bestFit="1" customWidth="1"/>
    <col min="13062" max="13062" width="12.75" style="1" customWidth="1"/>
    <col min="13063" max="13063" width="17.375" style="1" bestFit="1" customWidth="1"/>
    <col min="13064" max="13064" width="12.25" style="1" customWidth="1"/>
    <col min="13065" max="13065" width="20.125" style="1" bestFit="1" customWidth="1"/>
    <col min="13066" max="13066" width="20.125" style="1" customWidth="1"/>
    <col min="13067" max="13067" width="19.375" style="1" bestFit="1" customWidth="1"/>
    <col min="13068" max="13068" width="8.625" style="1" customWidth="1"/>
    <col min="13069" max="13069" width="51.25" style="1" customWidth="1"/>
    <col min="13070" max="13070" width="13" style="1" customWidth="1"/>
    <col min="13071" max="13313" width="6.875" style="1"/>
    <col min="13314" max="13314" width="7.75" style="1" customWidth="1"/>
    <col min="13315" max="13315" width="33.125" style="1" bestFit="1" customWidth="1"/>
    <col min="13316" max="13316" width="14.125" style="1" customWidth="1"/>
    <col min="13317" max="13317" width="12" style="1" bestFit="1" customWidth="1"/>
    <col min="13318" max="13318" width="12.75" style="1" customWidth="1"/>
    <col min="13319" max="13319" width="17.375" style="1" bestFit="1" customWidth="1"/>
    <col min="13320" max="13320" width="12.25" style="1" customWidth="1"/>
    <col min="13321" max="13321" width="20.125" style="1" bestFit="1" customWidth="1"/>
    <col min="13322" max="13322" width="20.125" style="1" customWidth="1"/>
    <col min="13323" max="13323" width="19.375" style="1" bestFit="1" customWidth="1"/>
    <col min="13324" max="13324" width="8.625" style="1" customWidth="1"/>
    <col min="13325" max="13325" width="51.25" style="1" customWidth="1"/>
    <col min="13326" max="13326" width="13" style="1" customWidth="1"/>
    <col min="13327" max="13569" width="6.875" style="1"/>
    <col min="13570" max="13570" width="7.75" style="1" customWidth="1"/>
    <col min="13571" max="13571" width="33.125" style="1" bestFit="1" customWidth="1"/>
    <col min="13572" max="13572" width="14.125" style="1" customWidth="1"/>
    <col min="13573" max="13573" width="12" style="1" bestFit="1" customWidth="1"/>
    <col min="13574" max="13574" width="12.75" style="1" customWidth="1"/>
    <col min="13575" max="13575" width="17.375" style="1" bestFit="1" customWidth="1"/>
    <col min="13576" max="13576" width="12.25" style="1" customWidth="1"/>
    <col min="13577" max="13577" width="20.125" style="1" bestFit="1" customWidth="1"/>
    <col min="13578" max="13578" width="20.125" style="1" customWidth="1"/>
    <col min="13579" max="13579" width="19.375" style="1" bestFit="1" customWidth="1"/>
    <col min="13580" max="13580" width="8.625" style="1" customWidth="1"/>
    <col min="13581" max="13581" width="51.25" style="1" customWidth="1"/>
    <col min="13582" max="13582" width="13" style="1" customWidth="1"/>
    <col min="13583" max="13825" width="6.875" style="1"/>
    <col min="13826" max="13826" width="7.75" style="1" customWidth="1"/>
    <col min="13827" max="13827" width="33.125" style="1" bestFit="1" customWidth="1"/>
    <col min="13828" max="13828" width="14.125" style="1" customWidth="1"/>
    <col min="13829" max="13829" width="12" style="1" bestFit="1" customWidth="1"/>
    <col min="13830" max="13830" width="12.75" style="1" customWidth="1"/>
    <col min="13831" max="13831" width="17.375" style="1" bestFit="1" customWidth="1"/>
    <col min="13832" max="13832" width="12.25" style="1" customWidth="1"/>
    <col min="13833" max="13833" width="20.125" style="1" bestFit="1" customWidth="1"/>
    <col min="13834" max="13834" width="20.125" style="1" customWidth="1"/>
    <col min="13835" max="13835" width="19.375" style="1" bestFit="1" customWidth="1"/>
    <col min="13836" max="13836" width="8.625" style="1" customWidth="1"/>
    <col min="13837" max="13837" width="51.25" style="1" customWidth="1"/>
    <col min="13838" max="13838" width="13" style="1" customWidth="1"/>
    <col min="13839" max="14081" width="6.875" style="1"/>
    <col min="14082" max="14082" width="7.75" style="1" customWidth="1"/>
    <col min="14083" max="14083" width="33.125" style="1" bestFit="1" customWidth="1"/>
    <col min="14084" max="14084" width="14.125" style="1" customWidth="1"/>
    <col min="14085" max="14085" width="12" style="1" bestFit="1" customWidth="1"/>
    <col min="14086" max="14086" width="12.75" style="1" customWidth="1"/>
    <col min="14087" max="14087" width="17.375" style="1" bestFit="1" customWidth="1"/>
    <col min="14088" max="14088" width="12.25" style="1" customWidth="1"/>
    <col min="14089" max="14089" width="20.125" style="1" bestFit="1" customWidth="1"/>
    <col min="14090" max="14090" width="20.125" style="1" customWidth="1"/>
    <col min="14091" max="14091" width="19.375" style="1" bestFit="1" customWidth="1"/>
    <col min="14092" max="14092" width="8.625" style="1" customWidth="1"/>
    <col min="14093" max="14093" width="51.25" style="1" customWidth="1"/>
    <col min="14094" max="14094" width="13" style="1" customWidth="1"/>
    <col min="14095" max="14337" width="6.875" style="1"/>
    <col min="14338" max="14338" width="7.75" style="1" customWidth="1"/>
    <col min="14339" max="14339" width="33.125" style="1" bestFit="1" customWidth="1"/>
    <col min="14340" max="14340" width="14.125" style="1" customWidth="1"/>
    <col min="14341" max="14341" width="12" style="1" bestFit="1" customWidth="1"/>
    <col min="14342" max="14342" width="12.75" style="1" customWidth="1"/>
    <col min="14343" max="14343" width="17.375" style="1" bestFit="1" customWidth="1"/>
    <col min="14344" max="14344" width="12.25" style="1" customWidth="1"/>
    <col min="14345" max="14345" width="20.125" style="1" bestFit="1" customWidth="1"/>
    <col min="14346" max="14346" width="20.125" style="1" customWidth="1"/>
    <col min="14347" max="14347" width="19.375" style="1" bestFit="1" customWidth="1"/>
    <col min="14348" max="14348" width="8.625" style="1" customWidth="1"/>
    <col min="14349" max="14349" width="51.25" style="1" customWidth="1"/>
    <col min="14350" max="14350" width="13" style="1" customWidth="1"/>
    <col min="14351" max="14593" width="6.875" style="1"/>
    <col min="14594" max="14594" width="7.75" style="1" customWidth="1"/>
    <col min="14595" max="14595" width="33.125" style="1" bestFit="1" customWidth="1"/>
    <col min="14596" max="14596" width="14.125" style="1" customWidth="1"/>
    <col min="14597" max="14597" width="12" style="1" bestFit="1" customWidth="1"/>
    <col min="14598" max="14598" width="12.75" style="1" customWidth="1"/>
    <col min="14599" max="14599" width="17.375" style="1" bestFit="1" customWidth="1"/>
    <col min="14600" max="14600" width="12.25" style="1" customWidth="1"/>
    <col min="14601" max="14601" width="20.125" style="1" bestFit="1" customWidth="1"/>
    <col min="14602" max="14602" width="20.125" style="1" customWidth="1"/>
    <col min="14603" max="14603" width="19.375" style="1" bestFit="1" customWidth="1"/>
    <col min="14604" max="14604" width="8.625" style="1" customWidth="1"/>
    <col min="14605" max="14605" width="51.25" style="1" customWidth="1"/>
    <col min="14606" max="14606" width="13" style="1" customWidth="1"/>
    <col min="14607" max="14849" width="6.875" style="1"/>
    <col min="14850" max="14850" width="7.75" style="1" customWidth="1"/>
    <col min="14851" max="14851" width="33.125" style="1" bestFit="1" customWidth="1"/>
    <col min="14852" max="14852" width="14.125" style="1" customWidth="1"/>
    <col min="14853" max="14853" width="12" style="1" bestFit="1" customWidth="1"/>
    <col min="14854" max="14854" width="12.75" style="1" customWidth="1"/>
    <col min="14855" max="14855" width="17.375" style="1" bestFit="1" customWidth="1"/>
    <col min="14856" max="14856" width="12.25" style="1" customWidth="1"/>
    <col min="14857" max="14857" width="20.125" style="1" bestFit="1" customWidth="1"/>
    <col min="14858" max="14858" width="20.125" style="1" customWidth="1"/>
    <col min="14859" max="14859" width="19.375" style="1" bestFit="1" customWidth="1"/>
    <col min="14860" max="14860" width="8.625" style="1" customWidth="1"/>
    <col min="14861" max="14861" width="51.25" style="1" customWidth="1"/>
    <col min="14862" max="14862" width="13" style="1" customWidth="1"/>
    <col min="14863" max="15105" width="6.875" style="1"/>
    <col min="15106" max="15106" width="7.75" style="1" customWidth="1"/>
    <col min="15107" max="15107" width="33.125" style="1" bestFit="1" customWidth="1"/>
    <col min="15108" max="15108" width="14.125" style="1" customWidth="1"/>
    <col min="15109" max="15109" width="12" style="1" bestFit="1" customWidth="1"/>
    <col min="15110" max="15110" width="12.75" style="1" customWidth="1"/>
    <col min="15111" max="15111" width="17.375" style="1" bestFit="1" customWidth="1"/>
    <col min="15112" max="15112" width="12.25" style="1" customWidth="1"/>
    <col min="15113" max="15113" width="20.125" style="1" bestFit="1" customWidth="1"/>
    <col min="15114" max="15114" width="20.125" style="1" customWidth="1"/>
    <col min="15115" max="15115" width="19.375" style="1" bestFit="1" customWidth="1"/>
    <col min="15116" max="15116" width="8.625" style="1" customWidth="1"/>
    <col min="15117" max="15117" width="51.25" style="1" customWidth="1"/>
    <col min="15118" max="15118" width="13" style="1" customWidth="1"/>
    <col min="15119" max="15361" width="6.875" style="1"/>
    <col min="15362" max="15362" width="7.75" style="1" customWidth="1"/>
    <col min="15363" max="15363" width="33.125" style="1" bestFit="1" customWidth="1"/>
    <col min="15364" max="15364" width="14.125" style="1" customWidth="1"/>
    <col min="15365" max="15365" width="12" style="1" bestFit="1" customWidth="1"/>
    <col min="15366" max="15366" width="12.75" style="1" customWidth="1"/>
    <col min="15367" max="15367" width="17.375" style="1" bestFit="1" customWidth="1"/>
    <col min="15368" max="15368" width="12.25" style="1" customWidth="1"/>
    <col min="15369" max="15369" width="20.125" style="1" bestFit="1" customWidth="1"/>
    <col min="15370" max="15370" width="20.125" style="1" customWidth="1"/>
    <col min="15371" max="15371" width="19.375" style="1" bestFit="1" customWidth="1"/>
    <col min="15372" max="15372" width="8.625" style="1" customWidth="1"/>
    <col min="15373" max="15373" width="51.25" style="1" customWidth="1"/>
    <col min="15374" max="15374" width="13" style="1" customWidth="1"/>
    <col min="15375" max="15617" width="6.875" style="1"/>
    <col min="15618" max="15618" width="7.75" style="1" customWidth="1"/>
    <col min="15619" max="15619" width="33.125" style="1" bestFit="1" customWidth="1"/>
    <col min="15620" max="15620" width="14.125" style="1" customWidth="1"/>
    <col min="15621" max="15621" width="12" style="1" bestFit="1" customWidth="1"/>
    <col min="15622" max="15622" width="12.75" style="1" customWidth="1"/>
    <col min="15623" max="15623" width="17.375" style="1" bestFit="1" customWidth="1"/>
    <col min="15624" max="15624" width="12.25" style="1" customWidth="1"/>
    <col min="15625" max="15625" width="20.125" style="1" bestFit="1" customWidth="1"/>
    <col min="15626" max="15626" width="20.125" style="1" customWidth="1"/>
    <col min="15627" max="15627" width="19.375" style="1" bestFit="1" customWidth="1"/>
    <col min="15628" max="15628" width="8.625" style="1" customWidth="1"/>
    <col min="15629" max="15629" width="51.25" style="1" customWidth="1"/>
    <col min="15630" max="15630" width="13" style="1" customWidth="1"/>
    <col min="15631" max="15873" width="6.875" style="1"/>
    <col min="15874" max="15874" width="7.75" style="1" customWidth="1"/>
    <col min="15875" max="15875" width="33.125" style="1" bestFit="1" customWidth="1"/>
    <col min="15876" max="15876" width="14.125" style="1" customWidth="1"/>
    <col min="15877" max="15877" width="12" style="1" bestFit="1" customWidth="1"/>
    <col min="15878" max="15878" width="12.75" style="1" customWidth="1"/>
    <col min="15879" max="15879" width="17.375" style="1" bestFit="1" customWidth="1"/>
    <col min="15880" max="15880" width="12.25" style="1" customWidth="1"/>
    <col min="15881" max="15881" width="20.125" style="1" bestFit="1" customWidth="1"/>
    <col min="15882" max="15882" width="20.125" style="1" customWidth="1"/>
    <col min="15883" max="15883" width="19.375" style="1" bestFit="1" customWidth="1"/>
    <col min="15884" max="15884" width="8.625" style="1" customWidth="1"/>
    <col min="15885" max="15885" width="51.25" style="1" customWidth="1"/>
    <col min="15886" max="15886" width="13" style="1" customWidth="1"/>
    <col min="15887" max="16129" width="6.875" style="1"/>
    <col min="16130" max="16130" width="7.75" style="1" customWidth="1"/>
    <col min="16131" max="16131" width="33.125" style="1" bestFit="1" customWidth="1"/>
    <col min="16132" max="16132" width="14.125" style="1" customWidth="1"/>
    <col min="16133" max="16133" width="12" style="1" bestFit="1" customWidth="1"/>
    <col min="16134" max="16134" width="12.75" style="1" customWidth="1"/>
    <col min="16135" max="16135" width="17.375" style="1" bestFit="1" customWidth="1"/>
    <col min="16136" max="16136" width="12.25" style="1" customWidth="1"/>
    <col min="16137" max="16137" width="20.125" style="1" bestFit="1" customWidth="1"/>
    <col min="16138" max="16138" width="20.125" style="1" customWidth="1"/>
    <col min="16139" max="16139" width="19.375" style="1" bestFit="1" customWidth="1"/>
    <col min="16140" max="16140" width="8.625" style="1" customWidth="1"/>
    <col min="16141" max="16141" width="51.25" style="1" customWidth="1"/>
    <col min="16142" max="16142" width="13" style="1" customWidth="1"/>
    <col min="16143" max="16384" width="6.875" style="1"/>
  </cols>
  <sheetData>
    <row r="1" spans="1:18" x14ac:dyDescent="0.2">
      <c r="A1" s="497" t="s">
        <v>76</v>
      </c>
      <c r="B1" s="497"/>
      <c r="C1" s="497"/>
      <c r="D1" s="497"/>
      <c r="E1" s="497"/>
      <c r="F1" s="497"/>
      <c r="G1" s="497"/>
      <c r="H1" s="497"/>
      <c r="I1" s="497"/>
      <c r="J1" s="497"/>
      <c r="K1" s="497"/>
      <c r="L1" s="497"/>
      <c r="M1" s="497"/>
      <c r="N1" s="497"/>
    </row>
    <row r="2" spans="1:18" x14ac:dyDescent="0.2">
      <c r="A2" s="497" t="s">
        <v>24</v>
      </c>
      <c r="B2" s="497"/>
      <c r="C2" s="497"/>
      <c r="D2" s="497"/>
      <c r="E2" s="497"/>
      <c r="F2" s="497"/>
      <c r="G2" s="497"/>
      <c r="H2" s="497"/>
      <c r="I2" s="497"/>
      <c r="J2" s="497"/>
      <c r="K2" s="497"/>
      <c r="L2" s="497"/>
      <c r="M2" s="497"/>
      <c r="N2" s="497"/>
    </row>
    <row r="3" spans="1:18" x14ac:dyDescent="0.2">
      <c r="A3" s="497" t="str">
        <f>'กันเหลื่อม '!A3:O3</f>
        <v>วันที่ 1 เมษายน 2566</v>
      </c>
      <c r="B3" s="497"/>
      <c r="C3" s="497"/>
      <c r="D3" s="497"/>
      <c r="E3" s="497"/>
      <c r="F3" s="497"/>
      <c r="G3" s="497"/>
      <c r="H3" s="497"/>
      <c r="I3" s="497"/>
      <c r="J3" s="497"/>
      <c r="K3" s="497"/>
      <c r="L3" s="497"/>
      <c r="M3" s="497"/>
      <c r="N3" s="497"/>
    </row>
    <row r="4" spans="1:18" x14ac:dyDescent="0.2">
      <c r="A4" s="497" t="str">
        <f>'กันเหลื่อม '!A4:O4</f>
        <v>สำนักงานเขตหลักสี่</v>
      </c>
      <c r="B4" s="497"/>
      <c r="C4" s="497"/>
      <c r="D4" s="497"/>
      <c r="E4" s="497"/>
      <c r="F4" s="497"/>
      <c r="G4" s="497"/>
      <c r="H4" s="497"/>
      <c r="I4" s="497"/>
      <c r="J4" s="497"/>
      <c r="K4" s="497"/>
      <c r="L4" s="497"/>
      <c r="M4" s="497"/>
      <c r="N4" s="497"/>
    </row>
    <row r="5" spans="1:18" x14ac:dyDescent="0.2">
      <c r="A5" s="504" t="s">
        <v>0</v>
      </c>
      <c r="B5" s="504"/>
      <c r="C5" s="504"/>
      <c r="D5" s="504"/>
      <c r="E5" s="504"/>
      <c r="F5" s="504"/>
      <c r="G5" s="504"/>
      <c r="H5" s="504"/>
      <c r="I5" s="504"/>
      <c r="J5" s="504"/>
      <c r="K5" s="504"/>
      <c r="L5" s="504"/>
      <c r="M5" s="504"/>
      <c r="N5" s="504"/>
    </row>
    <row r="6" spans="1:18" s="2" customFormat="1" x14ac:dyDescent="0.2">
      <c r="A6" s="494" t="s">
        <v>1</v>
      </c>
      <c r="B6" s="494" t="s">
        <v>2</v>
      </c>
      <c r="C6" s="512" t="s">
        <v>3</v>
      </c>
      <c r="D6" s="512" t="s">
        <v>70</v>
      </c>
      <c r="E6" s="514" t="s">
        <v>5</v>
      </c>
      <c r="F6" s="517" t="s">
        <v>69</v>
      </c>
      <c r="G6" s="518"/>
      <c r="H6" s="518"/>
      <c r="I6" s="519"/>
      <c r="J6" s="645" t="s">
        <v>6</v>
      </c>
      <c r="K6" s="646" t="s">
        <v>65</v>
      </c>
      <c r="L6" s="501" t="s">
        <v>8</v>
      </c>
      <c r="M6" s="491" t="s">
        <v>9</v>
      </c>
      <c r="N6" s="494" t="s">
        <v>10</v>
      </c>
    </row>
    <row r="7" spans="1:18" s="2" customFormat="1" x14ac:dyDescent="0.2">
      <c r="A7" s="495"/>
      <c r="B7" s="495"/>
      <c r="C7" s="513"/>
      <c r="D7" s="513"/>
      <c r="E7" s="515"/>
      <c r="F7" s="381" t="s">
        <v>31</v>
      </c>
      <c r="G7" s="3" t="s">
        <v>33</v>
      </c>
      <c r="H7" s="3" t="s">
        <v>35</v>
      </c>
      <c r="I7" s="617" t="s">
        <v>17</v>
      </c>
      <c r="J7" s="618" t="s">
        <v>25</v>
      </c>
      <c r="K7" s="617" t="s">
        <v>72</v>
      </c>
      <c r="L7" s="502"/>
      <c r="M7" s="492"/>
      <c r="N7" s="495"/>
    </row>
    <row r="8" spans="1:18" s="2" customFormat="1" x14ac:dyDescent="0.2">
      <c r="A8" s="495"/>
      <c r="B8" s="495"/>
      <c r="C8" s="513"/>
      <c r="D8" s="513"/>
      <c r="E8" s="515"/>
      <c r="F8" s="4" t="s">
        <v>32</v>
      </c>
      <c r="G8" s="5" t="s">
        <v>34</v>
      </c>
      <c r="H8" s="5" t="s">
        <v>42</v>
      </c>
      <c r="I8" s="618" t="s">
        <v>38</v>
      </c>
      <c r="J8" s="618" t="s">
        <v>26</v>
      </c>
      <c r="K8" s="617" t="s">
        <v>44</v>
      </c>
      <c r="L8" s="502"/>
      <c r="M8" s="492"/>
      <c r="N8" s="495"/>
    </row>
    <row r="9" spans="1:18" s="2" customFormat="1" x14ac:dyDescent="0.2">
      <c r="A9" s="496"/>
      <c r="B9" s="496"/>
      <c r="C9" s="6" t="s">
        <v>12</v>
      </c>
      <c r="D9" s="516"/>
      <c r="E9" s="6" t="s">
        <v>13</v>
      </c>
      <c r="F9" s="7" t="s">
        <v>37</v>
      </c>
      <c r="G9" s="7" t="s">
        <v>15</v>
      </c>
      <c r="H9" s="7" t="s">
        <v>16</v>
      </c>
      <c r="I9" s="619" t="s">
        <v>39</v>
      </c>
      <c r="J9" s="619" t="s">
        <v>40</v>
      </c>
      <c r="K9" s="620" t="s">
        <v>41</v>
      </c>
      <c r="L9" s="503"/>
      <c r="M9" s="493"/>
      <c r="N9" s="496"/>
    </row>
    <row r="10" spans="1:18" s="2" customFormat="1" x14ac:dyDescent="0.5">
      <c r="A10" s="47"/>
      <c r="B10" s="53" t="s">
        <v>77</v>
      </c>
      <c r="C10" s="48"/>
      <c r="D10" s="49"/>
      <c r="E10" s="48"/>
      <c r="F10" s="50"/>
      <c r="G10" s="50"/>
      <c r="H10" s="50"/>
      <c r="I10" s="621"/>
      <c r="J10" s="621"/>
      <c r="K10" s="622"/>
      <c r="L10" s="51"/>
      <c r="M10" s="52"/>
      <c r="N10" s="47"/>
    </row>
    <row r="11" spans="1:18" s="2" customFormat="1" x14ac:dyDescent="0.5">
      <c r="A11" s="54"/>
      <c r="B11" s="108" t="s">
        <v>137</v>
      </c>
      <c r="C11" s="55"/>
      <c r="D11" s="56"/>
      <c r="E11" s="55"/>
      <c r="F11" s="57"/>
      <c r="G11" s="57"/>
      <c r="H11" s="57"/>
      <c r="I11" s="623"/>
      <c r="J11" s="623"/>
      <c r="K11" s="624"/>
      <c r="L11" s="58"/>
      <c r="M11" s="59"/>
      <c r="N11" s="54"/>
      <c r="P11" s="14" t="s">
        <v>71</v>
      </c>
    </row>
    <row r="12" spans="1:18" s="2" customFormat="1" ht="195.75" x14ac:dyDescent="0.2">
      <c r="A12" s="8">
        <v>1</v>
      </c>
      <c r="B12" s="138" t="s">
        <v>212</v>
      </c>
      <c r="C12" s="139">
        <v>3000000</v>
      </c>
      <c r="D12" s="152" t="s">
        <v>162</v>
      </c>
      <c r="E12" s="140">
        <v>825835.97</v>
      </c>
      <c r="F12" s="142">
        <v>800000</v>
      </c>
      <c r="G12" s="142">
        <v>1200000</v>
      </c>
      <c r="H12" s="142">
        <v>1000000</v>
      </c>
      <c r="I12" s="625">
        <f>F12+G12+H12</f>
        <v>3000000</v>
      </c>
      <c r="J12" s="625">
        <f>E12+I12-E12</f>
        <v>3000000</v>
      </c>
      <c r="K12" s="626">
        <f>C12-J12</f>
        <v>0</v>
      </c>
      <c r="L12" s="374" t="s">
        <v>651</v>
      </c>
      <c r="M12" s="437" t="s">
        <v>652</v>
      </c>
      <c r="N12" s="8"/>
      <c r="P12" s="16"/>
    </row>
    <row r="13" spans="1:18" s="2" customFormat="1" ht="43.5" x14ac:dyDescent="0.2">
      <c r="A13" s="15">
        <v>2</v>
      </c>
      <c r="B13" s="194" t="s">
        <v>465</v>
      </c>
      <c r="C13" s="267"/>
      <c r="D13" s="268"/>
      <c r="E13" s="244"/>
      <c r="F13" s="269"/>
      <c r="G13" s="269"/>
      <c r="H13" s="269"/>
      <c r="I13" s="627"/>
      <c r="J13" s="627"/>
      <c r="K13" s="628"/>
      <c r="L13" s="229"/>
      <c r="M13" s="400" t="s">
        <v>653</v>
      </c>
      <c r="N13" s="15"/>
      <c r="P13" s="16"/>
      <c r="R13" s="2" t="s">
        <v>340</v>
      </c>
    </row>
    <row r="14" spans="1:18" s="2" customFormat="1" ht="282.75" x14ac:dyDescent="0.2">
      <c r="A14" s="237"/>
      <c r="B14" s="247"/>
      <c r="C14" s="270"/>
      <c r="D14" s="271"/>
      <c r="E14" s="272"/>
      <c r="F14" s="273"/>
      <c r="G14" s="273"/>
      <c r="H14" s="273"/>
      <c r="I14" s="629"/>
      <c r="J14" s="629"/>
      <c r="K14" s="630"/>
      <c r="L14" s="554" t="s">
        <v>655</v>
      </c>
      <c r="M14" s="402" t="s">
        <v>654</v>
      </c>
      <c r="N14" s="237"/>
      <c r="P14" s="16"/>
    </row>
    <row r="15" spans="1:18" s="553" customFormat="1" x14ac:dyDescent="0.2">
      <c r="A15" s="360"/>
      <c r="B15" s="361" t="s">
        <v>139</v>
      </c>
      <c r="C15" s="139"/>
      <c r="D15" s="152"/>
      <c r="E15" s="140"/>
      <c r="F15" s="142"/>
      <c r="G15" s="142"/>
      <c r="H15" s="142"/>
      <c r="I15" s="625"/>
      <c r="J15" s="625"/>
      <c r="K15" s="626"/>
      <c r="L15" s="218"/>
      <c r="M15" s="319"/>
      <c r="N15" s="360"/>
      <c r="P15" s="291"/>
    </row>
    <row r="16" spans="1:18" s="2" customFormat="1" ht="108.75" x14ac:dyDescent="0.2">
      <c r="A16" s="8">
        <v>3</v>
      </c>
      <c r="B16" s="138" t="s">
        <v>147</v>
      </c>
      <c r="C16" s="139">
        <v>250000</v>
      </c>
      <c r="D16" s="152" t="s">
        <v>162</v>
      </c>
      <c r="E16" s="140">
        <v>0</v>
      </c>
      <c r="F16" s="142">
        <v>0</v>
      </c>
      <c r="G16" s="142">
        <v>250000</v>
      </c>
      <c r="H16" s="142">
        <v>0</v>
      </c>
      <c r="I16" s="625">
        <f>F16+G16+H16</f>
        <v>250000</v>
      </c>
      <c r="J16" s="625">
        <f>E16+I16-E16</f>
        <v>250000</v>
      </c>
      <c r="K16" s="626">
        <f>C16-J16</f>
        <v>0</v>
      </c>
      <c r="L16" s="374" t="s">
        <v>657</v>
      </c>
      <c r="M16" s="437" t="s">
        <v>656</v>
      </c>
      <c r="N16" s="8"/>
      <c r="P16" s="14"/>
    </row>
    <row r="17" spans="1:16" s="553" customFormat="1" x14ac:dyDescent="0.2">
      <c r="A17" s="360"/>
      <c r="B17" s="370" t="s">
        <v>140</v>
      </c>
      <c r="C17" s="139"/>
      <c r="D17" s="152"/>
      <c r="E17" s="140"/>
      <c r="F17" s="142"/>
      <c r="G17" s="142"/>
      <c r="H17" s="142"/>
      <c r="I17" s="625"/>
      <c r="J17" s="625"/>
      <c r="K17" s="625"/>
      <c r="L17" s="218"/>
      <c r="M17" s="437"/>
      <c r="N17" s="360"/>
      <c r="P17" s="291"/>
    </row>
    <row r="18" spans="1:16" s="2" customFormat="1" ht="217.5" x14ac:dyDescent="0.2">
      <c r="A18" s="15">
        <v>4</v>
      </c>
      <c r="B18" s="194" t="s">
        <v>476</v>
      </c>
      <c r="C18" s="267">
        <v>3212000</v>
      </c>
      <c r="D18" s="268" t="s">
        <v>477</v>
      </c>
      <c r="E18" s="244">
        <v>0</v>
      </c>
      <c r="F18" s="269">
        <v>0</v>
      </c>
      <c r="G18" s="269">
        <v>0</v>
      </c>
      <c r="H18" s="269">
        <v>3212000</v>
      </c>
      <c r="I18" s="627">
        <f>F18+G18+H18</f>
        <v>3212000</v>
      </c>
      <c r="J18" s="627">
        <f>E18+I18-E18</f>
        <v>3212000</v>
      </c>
      <c r="K18" s="628">
        <f>C18-J18</f>
        <v>0</v>
      </c>
      <c r="L18" s="471" t="s">
        <v>393</v>
      </c>
      <c r="M18" s="400" t="s">
        <v>483</v>
      </c>
      <c r="N18" s="15"/>
      <c r="P18" s="16"/>
    </row>
    <row r="19" spans="1:16" s="2" customFormat="1" x14ac:dyDescent="0.2">
      <c r="A19" s="279"/>
      <c r="B19" s="62" t="s">
        <v>96</v>
      </c>
      <c r="C19" s="280"/>
      <c r="D19" s="281"/>
      <c r="E19" s="396"/>
      <c r="F19" s="282"/>
      <c r="G19" s="282"/>
      <c r="H19" s="282"/>
      <c r="I19" s="631"/>
      <c r="J19" s="631"/>
      <c r="K19" s="632"/>
      <c r="L19" s="390"/>
      <c r="M19" s="391"/>
      <c r="N19" s="279"/>
      <c r="P19" s="16" t="s">
        <v>73</v>
      </c>
    </row>
    <row r="20" spans="1:16" x14ac:dyDescent="0.2">
      <c r="A20" s="28">
        <v>5</v>
      </c>
      <c r="B20" s="223" t="s">
        <v>78</v>
      </c>
      <c r="C20" s="264">
        <v>3000000</v>
      </c>
      <c r="D20" s="265" t="s">
        <v>162</v>
      </c>
      <c r="E20" s="245">
        <v>0</v>
      </c>
      <c r="F20" s="266">
        <v>1000000</v>
      </c>
      <c r="G20" s="266">
        <v>1500000</v>
      </c>
      <c r="H20" s="266">
        <v>500000</v>
      </c>
      <c r="I20" s="633">
        <f>F20+G20+H20</f>
        <v>3000000</v>
      </c>
      <c r="J20" s="633">
        <f>E20+I20-E20</f>
        <v>3000000</v>
      </c>
      <c r="K20" s="634">
        <f>C20-J20</f>
        <v>0</v>
      </c>
      <c r="L20" s="365"/>
      <c r="M20" s="392" t="s">
        <v>414</v>
      </c>
      <c r="N20" s="28"/>
    </row>
    <row r="21" spans="1:16" x14ac:dyDescent="0.2">
      <c r="A21" s="28"/>
      <c r="B21" s="223"/>
      <c r="C21" s="264"/>
      <c r="D21" s="265"/>
      <c r="E21" s="245"/>
      <c r="F21" s="266"/>
      <c r="G21" s="266"/>
      <c r="H21" s="266"/>
      <c r="I21" s="633"/>
      <c r="J21" s="633"/>
      <c r="K21" s="634"/>
      <c r="L21" s="296">
        <v>44936</v>
      </c>
      <c r="M21" s="393" t="s">
        <v>401</v>
      </c>
      <c r="N21" s="28"/>
    </row>
    <row r="22" spans="1:16" x14ac:dyDescent="0.2">
      <c r="A22" s="28"/>
      <c r="B22" s="223"/>
      <c r="C22" s="264"/>
      <c r="D22" s="265"/>
      <c r="E22" s="245"/>
      <c r="F22" s="266"/>
      <c r="G22" s="266"/>
      <c r="H22" s="266"/>
      <c r="I22" s="633"/>
      <c r="J22" s="633"/>
      <c r="K22" s="634"/>
      <c r="L22" s="296"/>
      <c r="M22" s="392" t="s">
        <v>399</v>
      </c>
      <c r="N22" s="28"/>
    </row>
    <row r="23" spans="1:16" x14ac:dyDescent="0.2">
      <c r="A23" s="28"/>
      <c r="B23" s="223"/>
      <c r="C23" s="264"/>
      <c r="D23" s="265"/>
      <c r="E23" s="245"/>
      <c r="F23" s="266"/>
      <c r="G23" s="266"/>
      <c r="H23" s="266"/>
      <c r="I23" s="633"/>
      <c r="J23" s="633"/>
      <c r="K23" s="634"/>
      <c r="L23" s="296">
        <v>44946</v>
      </c>
      <c r="M23" s="393" t="s">
        <v>401</v>
      </c>
      <c r="N23" s="28"/>
    </row>
    <row r="24" spans="1:16" x14ac:dyDescent="0.2">
      <c r="A24" s="28"/>
      <c r="B24" s="223"/>
      <c r="C24" s="264"/>
      <c r="D24" s="265"/>
      <c r="E24" s="245"/>
      <c r="F24" s="266"/>
      <c r="G24" s="266"/>
      <c r="H24" s="266"/>
      <c r="I24" s="633"/>
      <c r="J24" s="633"/>
      <c r="K24" s="634"/>
      <c r="L24" s="296"/>
      <c r="M24" s="394" t="s">
        <v>400</v>
      </c>
      <c r="N24" s="28"/>
    </row>
    <row r="25" spans="1:16" x14ac:dyDescent="0.2">
      <c r="A25" s="28"/>
      <c r="B25" s="223"/>
      <c r="C25" s="264"/>
      <c r="D25" s="265"/>
      <c r="E25" s="245"/>
      <c r="F25" s="266"/>
      <c r="G25" s="266"/>
      <c r="H25" s="266"/>
      <c r="I25" s="633"/>
      <c r="J25" s="633"/>
      <c r="K25" s="634"/>
      <c r="L25" s="296">
        <v>44949</v>
      </c>
      <c r="M25" s="393" t="s">
        <v>402</v>
      </c>
      <c r="N25" s="28"/>
    </row>
    <row r="26" spans="1:16" x14ac:dyDescent="0.2">
      <c r="A26" s="28"/>
      <c r="B26" s="223"/>
      <c r="C26" s="264"/>
      <c r="D26" s="265"/>
      <c r="E26" s="245"/>
      <c r="F26" s="266"/>
      <c r="G26" s="266"/>
      <c r="H26" s="266"/>
      <c r="I26" s="633"/>
      <c r="J26" s="633"/>
      <c r="K26" s="634"/>
      <c r="L26" s="296">
        <v>44950</v>
      </c>
      <c r="M26" s="393" t="s">
        <v>375</v>
      </c>
      <c r="N26" s="28"/>
    </row>
    <row r="27" spans="1:16" x14ac:dyDescent="0.2">
      <c r="A27" s="28"/>
      <c r="B27" s="223"/>
      <c r="C27" s="264"/>
      <c r="D27" s="265"/>
      <c r="E27" s="245"/>
      <c r="F27" s="266"/>
      <c r="G27" s="266"/>
      <c r="H27" s="266"/>
      <c r="I27" s="633"/>
      <c r="J27" s="633"/>
      <c r="K27" s="634"/>
      <c r="L27" s="296">
        <v>44951</v>
      </c>
      <c r="M27" s="393" t="s">
        <v>260</v>
      </c>
      <c r="N27" s="28"/>
    </row>
    <row r="28" spans="1:16" x14ac:dyDescent="0.2">
      <c r="A28" s="28"/>
      <c r="B28" s="223"/>
      <c r="C28" s="264"/>
      <c r="D28" s="265"/>
      <c r="E28" s="245"/>
      <c r="F28" s="266"/>
      <c r="G28" s="266"/>
      <c r="H28" s="266"/>
      <c r="I28" s="633"/>
      <c r="J28" s="633"/>
      <c r="K28" s="634"/>
      <c r="L28" s="296">
        <v>44952</v>
      </c>
      <c r="M28" s="393" t="s">
        <v>376</v>
      </c>
      <c r="N28" s="28"/>
    </row>
    <row r="29" spans="1:16" x14ac:dyDescent="0.2">
      <c r="A29" s="28"/>
      <c r="B29" s="223"/>
      <c r="C29" s="264"/>
      <c r="D29" s="265"/>
      <c r="E29" s="245"/>
      <c r="F29" s="266"/>
      <c r="G29" s="266"/>
      <c r="H29" s="266"/>
      <c r="I29" s="633"/>
      <c r="J29" s="633"/>
      <c r="K29" s="634"/>
      <c r="L29" s="296">
        <v>44981</v>
      </c>
      <c r="M29" s="393" t="s">
        <v>492</v>
      </c>
      <c r="N29" s="28"/>
    </row>
    <row r="30" spans="1:16" x14ac:dyDescent="0.2">
      <c r="A30" s="237"/>
      <c r="B30" s="255"/>
      <c r="C30" s="270"/>
      <c r="D30" s="271"/>
      <c r="E30" s="272"/>
      <c r="F30" s="273"/>
      <c r="G30" s="273"/>
      <c r="H30" s="273"/>
      <c r="I30" s="629"/>
      <c r="J30" s="629"/>
      <c r="K30" s="630"/>
      <c r="L30" s="358">
        <v>45009</v>
      </c>
      <c r="M30" s="395" t="s">
        <v>616</v>
      </c>
      <c r="N30" s="237"/>
    </row>
    <row r="31" spans="1:16" x14ac:dyDescent="0.2">
      <c r="A31" s="28"/>
      <c r="B31" s="223"/>
      <c r="C31" s="264"/>
      <c r="D31" s="265"/>
      <c r="E31" s="245"/>
      <c r="F31" s="266"/>
      <c r="G31" s="266"/>
      <c r="H31" s="266"/>
      <c r="I31" s="633"/>
      <c r="J31" s="633"/>
      <c r="K31" s="634"/>
      <c r="L31" s="296"/>
      <c r="M31" s="394" t="s">
        <v>404</v>
      </c>
      <c r="N31" s="28"/>
    </row>
    <row r="32" spans="1:16" x14ac:dyDescent="0.2">
      <c r="A32" s="28"/>
      <c r="B32" s="223"/>
      <c r="C32" s="264"/>
      <c r="D32" s="265"/>
      <c r="E32" s="245"/>
      <c r="F32" s="266"/>
      <c r="G32" s="266"/>
      <c r="H32" s="266"/>
      <c r="I32" s="633"/>
      <c r="J32" s="633"/>
      <c r="K32" s="634"/>
      <c r="L32" s="296">
        <v>44932</v>
      </c>
      <c r="M32" s="393" t="s">
        <v>402</v>
      </c>
      <c r="N32" s="28"/>
    </row>
    <row r="33" spans="1:14" x14ac:dyDescent="0.2">
      <c r="A33" s="28"/>
      <c r="B33" s="223"/>
      <c r="C33" s="264"/>
      <c r="D33" s="265"/>
      <c r="E33" s="245"/>
      <c r="F33" s="266"/>
      <c r="G33" s="266"/>
      <c r="H33" s="266"/>
      <c r="I33" s="633"/>
      <c r="J33" s="633"/>
      <c r="K33" s="634"/>
      <c r="L33" s="296">
        <v>44935</v>
      </c>
      <c r="M33" s="393" t="s">
        <v>375</v>
      </c>
      <c r="N33" s="28"/>
    </row>
    <row r="34" spans="1:14" x14ac:dyDescent="0.2">
      <c r="A34" s="28"/>
      <c r="B34" s="223"/>
      <c r="C34" s="264"/>
      <c r="D34" s="265"/>
      <c r="E34" s="245"/>
      <c r="F34" s="266"/>
      <c r="G34" s="266"/>
      <c r="H34" s="266"/>
      <c r="I34" s="633"/>
      <c r="J34" s="633"/>
      <c r="K34" s="634"/>
      <c r="L34" s="296">
        <v>44936</v>
      </c>
      <c r="M34" s="393" t="s">
        <v>260</v>
      </c>
      <c r="N34" s="28"/>
    </row>
    <row r="35" spans="1:14" x14ac:dyDescent="0.2">
      <c r="A35" s="28"/>
      <c r="B35" s="223"/>
      <c r="C35" s="264"/>
      <c r="D35" s="265"/>
      <c r="E35" s="245"/>
      <c r="F35" s="266"/>
      <c r="G35" s="266"/>
      <c r="H35" s="266"/>
      <c r="I35" s="633"/>
      <c r="J35" s="633"/>
      <c r="K35" s="634"/>
      <c r="L35" s="296">
        <v>44937</v>
      </c>
      <c r="M35" s="393" t="s">
        <v>376</v>
      </c>
      <c r="N35" s="28"/>
    </row>
    <row r="36" spans="1:14" x14ac:dyDescent="0.2">
      <c r="A36" s="28"/>
      <c r="B36" s="223"/>
      <c r="C36" s="264"/>
      <c r="D36" s="265"/>
      <c r="E36" s="245"/>
      <c r="F36" s="266"/>
      <c r="G36" s="266"/>
      <c r="H36" s="266"/>
      <c r="I36" s="633"/>
      <c r="J36" s="633"/>
      <c r="K36" s="634"/>
      <c r="L36" s="296">
        <v>44938</v>
      </c>
      <c r="M36" s="393" t="s">
        <v>377</v>
      </c>
      <c r="N36" s="28"/>
    </row>
    <row r="37" spans="1:14" x14ac:dyDescent="0.2">
      <c r="A37" s="28"/>
      <c r="B37" s="223"/>
      <c r="C37" s="264"/>
      <c r="D37" s="265"/>
      <c r="E37" s="245"/>
      <c r="F37" s="266"/>
      <c r="G37" s="266"/>
      <c r="H37" s="266"/>
      <c r="I37" s="633"/>
      <c r="J37" s="633"/>
      <c r="K37" s="634"/>
      <c r="L37" s="296">
        <v>44943</v>
      </c>
      <c r="M37" s="393" t="s">
        <v>379</v>
      </c>
      <c r="N37" s="28"/>
    </row>
    <row r="38" spans="1:14" x14ac:dyDescent="0.2">
      <c r="A38" s="28"/>
      <c r="B38" s="223"/>
      <c r="C38" s="264"/>
      <c r="D38" s="265"/>
      <c r="E38" s="245"/>
      <c r="F38" s="266"/>
      <c r="G38" s="266"/>
      <c r="H38" s="266"/>
      <c r="I38" s="633"/>
      <c r="J38" s="633"/>
      <c r="K38" s="634"/>
      <c r="L38" s="296">
        <v>44944</v>
      </c>
      <c r="M38" s="393" t="s">
        <v>403</v>
      </c>
      <c r="N38" s="28"/>
    </row>
    <row r="39" spans="1:14" x14ac:dyDescent="0.2">
      <c r="A39" s="28"/>
      <c r="B39" s="223"/>
      <c r="C39" s="264"/>
      <c r="D39" s="265"/>
      <c r="E39" s="245"/>
      <c r="F39" s="266"/>
      <c r="G39" s="266"/>
      <c r="H39" s="266"/>
      <c r="I39" s="633"/>
      <c r="J39" s="633"/>
      <c r="K39" s="634"/>
      <c r="L39" s="296"/>
      <c r="M39" s="394" t="s">
        <v>405</v>
      </c>
      <c r="N39" s="28"/>
    </row>
    <row r="40" spans="1:14" x14ac:dyDescent="0.2">
      <c r="A40" s="28"/>
      <c r="B40" s="223"/>
      <c r="C40" s="264"/>
      <c r="D40" s="265"/>
      <c r="E40" s="245"/>
      <c r="F40" s="266"/>
      <c r="G40" s="266"/>
      <c r="H40" s="266"/>
      <c r="I40" s="633"/>
      <c r="J40" s="633"/>
      <c r="K40" s="634"/>
      <c r="L40" s="296">
        <v>44859</v>
      </c>
      <c r="M40" s="393" t="s">
        <v>402</v>
      </c>
      <c r="N40" s="28"/>
    </row>
    <row r="41" spans="1:14" x14ac:dyDescent="0.2">
      <c r="A41" s="28"/>
      <c r="B41" s="223"/>
      <c r="C41" s="264"/>
      <c r="D41" s="265"/>
      <c r="E41" s="245"/>
      <c r="F41" s="266"/>
      <c r="G41" s="266"/>
      <c r="H41" s="266"/>
      <c r="I41" s="633"/>
      <c r="J41" s="633"/>
      <c r="K41" s="634"/>
      <c r="L41" s="296">
        <v>44860</v>
      </c>
      <c r="M41" s="393" t="s">
        <v>375</v>
      </c>
      <c r="N41" s="28"/>
    </row>
    <row r="42" spans="1:14" x14ac:dyDescent="0.2">
      <c r="A42" s="28"/>
      <c r="B42" s="223"/>
      <c r="C42" s="264"/>
      <c r="D42" s="265"/>
      <c r="E42" s="245"/>
      <c r="F42" s="266"/>
      <c r="G42" s="266"/>
      <c r="H42" s="266"/>
      <c r="I42" s="633"/>
      <c r="J42" s="633"/>
      <c r="K42" s="634"/>
      <c r="L42" s="296">
        <v>44861</v>
      </c>
      <c r="M42" s="393" t="s">
        <v>260</v>
      </c>
      <c r="N42" s="28"/>
    </row>
    <row r="43" spans="1:14" x14ac:dyDescent="0.2">
      <c r="A43" s="28"/>
      <c r="B43" s="223"/>
      <c r="C43" s="264"/>
      <c r="D43" s="265"/>
      <c r="E43" s="245"/>
      <c r="F43" s="266"/>
      <c r="G43" s="266"/>
      <c r="H43" s="266"/>
      <c r="I43" s="633"/>
      <c r="J43" s="633"/>
      <c r="K43" s="634"/>
      <c r="L43" s="296">
        <v>44865</v>
      </c>
      <c r="M43" s="393" t="s">
        <v>376</v>
      </c>
      <c r="N43" s="28"/>
    </row>
    <row r="44" spans="1:14" x14ac:dyDescent="0.2">
      <c r="A44" s="28"/>
      <c r="B44" s="223"/>
      <c r="C44" s="264"/>
      <c r="D44" s="265"/>
      <c r="E44" s="245"/>
      <c r="F44" s="266"/>
      <c r="G44" s="266"/>
      <c r="H44" s="266"/>
      <c r="I44" s="633"/>
      <c r="J44" s="633"/>
      <c r="K44" s="634"/>
      <c r="L44" s="296">
        <v>44866</v>
      </c>
      <c r="M44" s="397" t="s">
        <v>406</v>
      </c>
      <c r="N44" s="28"/>
    </row>
    <row r="45" spans="1:14" x14ac:dyDescent="0.2">
      <c r="A45" s="28"/>
      <c r="B45" s="223"/>
      <c r="C45" s="264"/>
      <c r="D45" s="265"/>
      <c r="E45" s="245"/>
      <c r="F45" s="266"/>
      <c r="G45" s="266"/>
      <c r="H45" s="266"/>
      <c r="I45" s="633"/>
      <c r="J45" s="633"/>
      <c r="K45" s="634"/>
      <c r="L45" s="296">
        <v>44949</v>
      </c>
      <c r="M45" s="397" t="s">
        <v>407</v>
      </c>
      <c r="N45" s="28"/>
    </row>
    <row r="46" spans="1:14" x14ac:dyDescent="0.2">
      <c r="A46" s="28"/>
      <c r="B46" s="223"/>
      <c r="C46" s="264"/>
      <c r="D46" s="265"/>
      <c r="E46" s="245"/>
      <c r="F46" s="266"/>
      <c r="G46" s="266"/>
      <c r="H46" s="266"/>
      <c r="I46" s="633"/>
      <c r="J46" s="633"/>
      <c r="K46" s="634"/>
      <c r="L46" s="296"/>
      <c r="M46" s="398" t="s">
        <v>408</v>
      </c>
      <c r="N46" s="28"/>
    </row>
    <row r="47" spans="1:14" x14ac:dyDescent="0.2">
      <c r="A47" s="28"/>
      <c r="B47" s="223"/>
      <c r="C47" s="264"/>
      <c r="D47" s="265"/>
      <c r="E47" s="245"/>
      <c r="F47" s="266"/>
      <c r="G47" s="266"/>
      <c r="H47" s="266"/>
      <c r="I47" s="633"/>
      <c r="J47" s="633"/>
      <c r="K47" s="634"/>
      <c r="L47" s="296"/>
      <c r="M47" s="399" t="s">
        <v>409</v>
      </c>
      <c r="N47" s="28"/>
    </row>
    <row r="48" spans="1:14" x14ac:dyDescent="0.2">
      <c r="A48" s="28"/>
      <c r="B48" s="223"/>
      <c r="C48" s="264"/>
      <c r="D48" s="265"/>
      <c r="E48" s="245"/>
      <c r="F48" s="266"/>
      <c r="G48" s="266"/>
      <c r="H48" s="266"/>
      <c r="I48" s="633"/>
      <c r="J48" s="633"/>
      <c r="K48" s="634"/>
      <c r="L48" s="296">
        <v>44951</v>
      </c>
      <c r="M48" s="393" t="s">
        <v>410</v>
      </c>
      <c r="N48" s="28"/>
    </row>
    <row r="49" spans="1:14" x14ac:dyDescent="0.2">
      <c r="A49" s="28"/>
      <c r="B49" s="223"/>
      <c r="C49" s="264"/>
      <c r="D49" s="265"/>
      <c r="E49" s="245"/>
      <c r="F49" s="266"/>
      <c r="G49" s="266"/>
      <c r="H49" s="266"/>
      <c r="I49" s="633"/>
      <c r="J49" s="633"/>
      <c r="K49" s="634"/>
      <c r="L49" s="296">
        <v>44952</v>
      </c>
      <c r="M49" s="397" t="s">
        <v>411</v>
      </c>
      <c r="N49" s="28"/>
    </row>
    <row r="50" spans="1:14" x14ac:dyDescent="0.2">
      <c r="A50" s="237"/>
      <c r="B50" s="255"/>
      <c r="C50" s="270"/>
      <c r="D50" s="271"/>
      <c r="E50" s="272"/>
      <c r="F50" s="273"/>
      <c r="G50" s="273"/>
      <c r="H50" s="273"/>
      <c r="I50" s="629"/>
      <c r="J50" s="629"/>
      <c r="K50" s="630"/>
      <c r="L50" s="358">
        <v>44981</v>
      </c>
      <c r="M50" s="395" t="s">
        <v>395</v>
      </c>
      <c r="N50" s="237"/>
    </row>
    <row r="51" spans="1:14" s="328" customFormat="1" ht="21" customHeight="1" x14ac:dyDescent="0.5">
      <c r="A51" s="325"/>
      <c r="B51" s="326" t="s">
        <v>214</v>
      </c>
      <c r="C51" s="81">
        <f>SUM(C10:C20)</f>
        <v>9462000</v>
      </c>
      <c r="D51" s="40"/>
      <c r="E51" s="40">
        <f t="shared" ref="E51:K51" si="0">SUM(E10:E20)</f>
        <v>825835.97</v>
      </c>
      <c r="F51" s="40">
        <f t="shared" si="0"/>
        <v>1800000</v>
      </c>
      <c r="G51" s="40">
        <f t="shared" si="0"/>
        <v>2950000</v>
      </c>
      <c r="H51" s="40">
        <f t="shared" si="0"/>
        <v>4712000</v>
      </c>
      <c r="I51" s="635">
        <f t="shared" si="0"/>
        <v>9462000</v>
      </c>
      <c r="J51" s="635">
        <f t="shared" si="0"/>
        <v>9462000</v>
      </c>
      <c r="K51" s="635">
        <f t="shared" si="0"/>
        <v>0</v>
      </c>
      <c r="L51" s="41"/>
      <c r="M51" s="327"/>
      <c r="N51" s="327"/>
    </row>
    <row r="52" spans="1:14" x14ac:dyDescent="0.2">
      <c r="A52" s="8"/>
      <c r="B52" s="107" t="s">
        <v>22</v>
      </c>
      <c r="C52" s="90"/>
      <c r="D52" s="91"/>
      <c r="E52" s="91"/>
      <c r="F52" s="92"/>
      <c r="G52" s="92"/>
      <c r="H52" s="92"/>
      <c r="I52" s="625"/>
      <c r="J52" s="625"/>
      <c r="K52" s="626"/>
      <c r="L52" s="93"/>
      <c r="M52" s="287"/>
      <c r="N52" s="10"/>
    </row>
    <row r="53" spans="1:14" x14ac:dyDescent="0.2">
      <c r="A53" s="102"/>
      <c r="B53" s="108" t="s">
        <v>85</v>
      </c>
      <c r="C53" s="95"/>
      <c r="D53" s="94"/>
      <c r="E53" s="94"/>
      <c r="F53" s="96"/>
      <c r="G53" s="96"/>
      <c r="H53" s="96"/>
      <c r="I53" s="636"/>
      <c r="J53" s="636"/>
      <c r="K53" s="637"/>
      <c r="L53" s="345"/>
      <c r="M53" s="288"/>
      <c r="N53" s="14"/>
    </row>
    <row r="54" spans="1:14" ht="217.5" x14ac:dyDescent="0.2">
      <c r="A54" s="15">
        <v>1</v>
      </c>
      <c r="B54" s="194" t="s">
        <v>216</v>
      </c>
      <c r="C54" s="195">
        <v>461300</v>
      </c>
      <c r="D54" s="216" t="s">
        <v>154</v>
      </c>
      <c r="E54" s="196">
        <v>107600</v>
      </c>
      <c r="F54" s="198">
        <v>0</v>
      </c>
      <c r="G54" s="198">
        <v>461300</v>
      </c>
      <c r="H54" s="198">
        <v>0</v>
      </c>
      <c r="I54" s="627">
        <f>F54+G54+H54</f>
        <v>461300</v>
      </c>
      <c r="J54" s="627">
        <f>E54+I54-E54</f>
        <v>461300</v>
      </c>
      <c r="K54" s="628">
        <f t="shared" ref="K54" si="1">C54-I54</f>
        <v>0</v>
      </c>
      <c r="L54" s="383" t="s">
        <v>638</v>
      </c>
      <c r="M54" s="285" t="s">
        <v>639</v>
      </c>
      <c r="N54" s="16"/>
    </row>
    <row r="55" spans="1:14" x14ac:dyDescent="0.2">
      <c r="A55" s="102"/>
      <c r="B55" s="108" t="s">
        <v>148</v>
      </c>
      <c r="C55" s="95"/>
      <c r="D55" s="94"/>
      <c r="E55" s="94"/>
      <c r="F55" s="96"/>
      <c r="G55" s="96"/>
      <c r="H55" s="96"/>
      <c r="I55" s="636"/>
      <c r="J55" s="636"/>
      <c r="K55" s="637"/>
      <c r="L55" s="352"/>
      <c r="M55" s="288"/>
      <c r="N55" s="14"/>
    </row>
    <row r="56" spans="1:14" ht="195.75" x14ac:dyDescent="0.2">
      <c r="A56" s="102">
        <v>2</v>
      </c>
      <c r="B56" s="104" t="s">
        <v>248</v>
      </c>
      <c r="C56" s="95">
        <v>41500</v>
      </c>
      <c r="D56" s="141" t="s">
        <v>215</v>
      </c>
      <c r="E56" s="94">
        <v>0</v>
      </c>
      <c r="F56" s="96">
        <v>0</v>
      </c>
      <c r="G56" s="94">
        <v>0</v>
      </c>
      <c r="H56" s="96">
        <v>41500</v>
      </c>
      <c r="I56" s="636">
        <f t="shared" ref="I56:I58" si="2">F56+G56+H56</f>
        <v>41500</v>
      </c>
      <c r="J56" s="627">
        <f>E56+I56-E56</f>
        <v>41500</v>
      </c>
      <c r="K56" s="626">
        <f t="shared" ref="K56:K58" si="3">C56-I56</f>
        <v>0</v>
      </c>
      <c r="L56" s="348" t="s">
        <v>589</v>
      </c>
      <c r="M56" s="286" t="s">
        <v>588</v>
      </c>
      <c r="N56" s="14"/>
    </row>
    <row r="57" spans="1:14" ht="174" x14ac:dyDescent="0.2">
      <c r="A57" s="106">
        <v>3</v>
      </c>
      <c r="B57" s="156" t="s">
        <v>249</v>
      </c>
      <c r="C57" s="118">
        <v>352000</v>
      </c>
      <c r="D57" s="158" t="s">
        <v>156</v>
      </c>
      <c r="E57" s="119">
        <v>120800</v>
      </c>
      <c r="F57" s="121">
        <v>118400</v>
      </c>
      <c r="G57" s="119">
        <v>116800</v>
      </c>
      <c r="H57" s="121">
        <v>116800</v>
      </c>
      <c r="I57" s="638">
        <f t="shared" si="2"/>
        <v>352000</v>
      </c>
      <c r="J57" s="638">
        <f>E57+I57-E57</f>
        <v>352000</v>
      </c>
      <c r="K57" s="630">
        <f t="shared" si="3"/>
        <v>0</v>
      </c>
      <c r="L57" s="346" t="s">
        <v>587</v>
      </c>
      <c r="M57" s="283" t="s">
        <v>586</v>
      </c>
      <c r="N57" s="159"/>
    </row>
    <row r="58" spans="1:14" ht="282.75" x14ac:dyDescent="0.2">
      <c r="A58" s="29">
        <v>4</v>
      </c>
      <c r="B58" s="202" t="s">
        <v>250</v>
      </c>
      <c r="C58" s="110">
        <v>161400</v>
      </c>
      <c r="D58" s="203" t="s">
        <v>159</v>
      </c>
      <c r="E58" s="111">
        <v>0</v>
      </c>
      <c r="F58" s="112">
        <v>0</v>
      </c>
      <c r="G58" s="111">
        <v>0</v>
      </c>
      <c r="H58" s="112">
        <v>161400</v>
      </c>
      <c r="I58" s="639">
        <f t="shared" si="2"/>
        <v>161400</v>
      </c>
      <c r="J58" s="639">
        <f>E58+I58-E58</f>
        <v>161400</v>
      </c>
      <c r="K58" s="640">
        <f t="shared" si="3"/>
        <v>0</v>
      </c>
      <c r="L58" s="353" t="s">
        <v>268</v>
      </c>
      <c r="M58" s="305" t="s">
        <v>267</v>
      </c>
      <c r="N58" s="114"/>
    </row>
    <row r="59" spans="1:14" x14ac:dyDescent="0.2">
      <c r="A59" s="102"/>
      <c r="B59" s="108" t="s">
        <v>149</v>
      </c>
      <c r="C59" s="95"/>
      <c r="D59" s="94"/>
      <c r="E59" s="94" t="s">
        <v>213</v>
      </c>
      <c r="F59" s="96"/>
      <c r="G59" s="96"/>
      <c r="H59" s="96"/>
      <c r="I59" s="636"/>
      <c r="J59" s="636"/>
      <c r="K59" s="637"/>
      <c r="L59" s="345"/>
      <c r="M59" s="288"/>
      <c r="N59" s="14"/>
    </row>
    <row r="60" spans="1:14" ht="65.25" x14ac:dyDescent="0.2">
      <c r="A60" s="102">
        <v>5</v>
      </c>
      <c r="B60" s="104" t="s">
        <v>197</v>
      </c>
      <c r="C60" s="95">
        <v>25303900</v>
      </c>
      <c r="D60" s="141" t="s">
        <v>155</v>
      </c>
      <c r="E60" s="94">
        <v>0</v>
      </c>
      <c r="F60" s="96">
        <v>0</v>
      </c>
      <c r="G60" s="94">
        <v>0</v>
      </c>
      <c r="H60" s="215">
        <v>25303900</v>
      </c>
      <c r="I60" s="641">
        <f>F60+G60+H60</f>
        <v>25303900</v>
      </c>
      <c r="J60" s="641">
        <f>E60+I60-E60</f>
        <v>25303900</v>
      </c>
      <c r="K60" s="637">
        <f t="shared" ref="K60" si="4">C60-I60</f>
        <v>0</v>
      </c>
      <c r="L60" s="348" t="s">
        <v>585</v>
      </c>
      <c r="M60" s="349" t="s">
        <v>584</v>
      </c>
      <c r="N60" s="14"/>
    </row>
    <row r="61" spans="1:14" x14ac:dyDescent="0.2">
      <c r="A61" s="102"/>
      <c r="B61" s="108" t="s">
        <v>90</v>
      </c>
      <c r="C61" s="95"/>
      <c r="D61" s="141"/>
      <c r="E61" s="94"/>
      <c r="F61" s="96"/>
      <c r="G61" s="96"/>
      <c r="H61" s="96"/>
      <c r="I61" s="636"/>
      <c r="J61" s="636"/>
      <c r="K61" s="637"/>
      <c r="L61" s="350"/>
      <c r="M61" s="351"/>
      <c r="N61" s="14"/>
    </row>
    <row r="62" spans="1:14" ht="282.75" x14ac:dyDescent="0.2">
      <c r="A62" s="106">
        <v>6</v>
      </c>
      <c r="B62" s="156" t="s">
        <v>580</v>
      </c>
      <c r="C62" s="118">
        <v>363000</v>
      </c>
      <c r="D62" s="158" t="s">
        <v>160</v>
      </c>
      <c r="E62" s="119">
        <v>125400</v>
      </c>
      <c r="F62" s="121">
        <v>99000</v>
      </c>
      <c r="G62" s="119">
        <v>132000</v>
      </c>
      <c r="H62" s="121">
        <v>132000</v>
      </c>
      <c r="I62" s="638">
        <f>F62+G62+H62</f>
        <v>363000</v>
      </c>
      <c r="J62" s="638">
        <f>E62+I62-E62</f>
        <v>363000</v>
      </c>
      <c r="K62" s="642">
        <f t="shared" ref="K62" si="5">C62-I62</f>
        <v>0</v>
      </c>
      <c r="L62" s="346" t="s">
        <v>583</v>
      </c>
      <c r="M62" s="347" t="s">
        <v>582</v>
      </c>
      <c r="N62" s="159"/>
    </row>
    <row r="63" spans="1:14" x14ac:dyDescent="0.2">
      <c r="A63" s="29"/>
      <c r="B63" s="226" t="s">
        <v>135</v>
      </c>
      <c r="C63" s="110"/>
      <c r="D63" s="111"/>
      <c r="E63" s="111"/>
      <c r="F63" s="112"/>
      <c r="G63" s="112"/>
      <c r="H63" s="112"/>
      <c r="I63" s="639"/>
      <c r="J63" s="639"/>
      <c r="K63" s="640"/>
      <c r="L63" s="340"/>
      <c r="M63" s="305"/>
      <c r="N63" s="114"/>
    </row>
    <row r="64" spans="1:14" ht="21.75" customHeight="1" x14ac:dyDescent="0.2">
      <c r="A64" s="15">
        <v>7</v>
      </c>
      <c r="B64" s="508" t="s">
        <v>299</v>
      </c>
      <c r="C64" s="195">
        <v>50000</v>
      </c>
      <c r="D64" s="244" t="s">
        <v>161</v>
      </c>
      <c r="E64" s="196">
        <v>0</v>
      </c>
      <c r="F64" s="198">
        <v>50000</v>
      </c>
      <c r="G64" s="196">
        <v>0</v>
      </c>
      <c r="H64" s="198">
        <v>0</v>
      </c>
      <c r="I64" s="627">
        <f t="shared" ref="I64:I72" si="6">F64+G64+H64</f>
        <v>50000</v>
      </c>
      <c r="J64" s="627">
        <f>E64+I64-E64</f>
        <v>50000</v>
      </c>
      <c r="K64" s="628">
        <f t="shared" ref="K64:K72" si="7">C64-I64</f>
        <v>0</v>
      </c>
      <c r="L64" s="229">
        <v>44855</v>
      </c>
      <c r="M64" s="285" t="s">
        <v>257</v>
      </c>
      <c r="N64" s="16"/>
    </row>
    <row r="65" spans="1:14" x14ac:dyDescent="0.2">
      <c r="A65" s="28"/>
      <c r="B65" s="509"/>
      <c r="C65" s="219"/>
      <c r="D65" s="245"/>
      <c r="E65" s="220"/>
      <c r="F65" s="221"/>
      <c r="G65" s="220"/>
      <c r="H65" s="221"/>
      <c r="I65" s="633"/>
      <c r="J65" s="633"/>
      <c r="K65" s="634"/>
      <c r="L65" s="296">
        <v>44879</v>
      </c>
      <c r="M65" s="297" t="s">
        <v>259</v>
      </c>
      <c r="N65" s="243"/>
    </row>
    <row r="66" spans="1:14" x14ac:dyDescent="0.2">
      <c r="A66" s="28"/>
      <c r="B66" s="509"/>
      <c r="C66" s="219"/>
      <c r="D66" s="245"/>
      <c r="E66" s="220"/>
      <c r="F66" s="221"/>
      <c r="G66" s="220"/>
      <c r="H66" s="221"/>
      <c r="I66" s="633"/>
      <c r="J66" s="633"/>
      <c r="K66" s="634"/>
      <c r="L66" s="296">
        <v>44888</v>
      </c>
      <c r="M66" s="297" t="s">
        <v>260</v>
      </c>
      <c r="N66" s="243"/>
    </row>
    <row r="67" spans="1:14" x14ac:dyDescent="0.2">
      <c r="A67" s="28"/>
      <c r="B67" s="509"/>
      <c r="C67" s="219"/>
      <c r="D67" s="245"/>
      <c r="E67" s="220"/>
      <c r="F67" s="221"/>
      <c r="G67" s="220"/>
      <c r="H67" s="221"/>
      <c r="I67" s="633"/>
      <c r="J67" s="633"/>
      <c r="K67" s="634"/>
      <c r="L67" s="296">
        <v>44889</v>
      </c>
      <c r="M67" s="297" t="s">
        <v>261</v>
      </c>
      <c r="N67" s="243"/>
    </row>
    <row r="68" spans="1:14" x14ac:dyDescent="0.2">
      <c r="A68" s="28"/>
      <c r="B68" s="509"/>
      <c r="C68" s="219"/>
      <c r="D68" s="245"/>
      <c r="E68" s="220"/>
      <c r="F68" s="221"/>
      <c r="G68" s="220"/>
      <c r="H68" s="221"/>
      <c r="I68" s="633"/>
      <c r="J68" s="633"/>
      <c r="K68" s="634"/>
      <c r="L68" s="296">
        <v>44909</v>
      </c>
      <c r="M68" s="297" t="s">
        <v>303</v>
      </c>
      <c r="N68" s="243"/>
    </row>
    <row r="69" spans="1:14" x14ac:dyDescent="0.2">
      <c r="A69" s="28"/>
      <c r="B69" s="509"/>
      <c r="C69" s="219"/>
      <c r="D69" s="245"/>
      <c r="E69" s="220"/>
      <c r="F69" s="221"/>
      <c r="G69" s="220"/>
      <c r="H69" s="221"/>
      <c r="I69" s="633"/>
      <c r="J69" s="633"/>
      <c r="K69" s="634"/>
      <c r="L69" s="296">
        <v>44915</v>
      </c>
      <c r="M69" s="297" t="s">
        <v>304</v>
      </c>
      <c r="N69" s="243"/>
    </row>
    <row r="70" spans="1:14" x14ac:dyDescent="0.2">
      <c r="A70" s="28"/>
      <c r="B70" s="509"/>
      <c r="C70" s="219"/>
      <c r="D70" s="245"/>
      <c r="E70" s="220"/>
      <c r="F70" s="221"/>
      <c r="G70" s="220"/>
      <c r="H70" s="221"/>
      <c r="I70" s="633"/>
      <c r="J70" s="633"/>
      <c r="K70" s="634"/>
      <c r="L70" s="296">
        <v>44916</v>
      </c>
      <c r="M70" s="297" t="s">
        <v>305</v>
      </c>
      <c r="N70" s="243"/>
    </row>
    <row r="71" spans="1:14" x14ac:dyDescent="0.5">
      <c r="A71" s="8"/>
      <c r="B71" s="138"/>
      <c r="C71" s="90"/>
      <c r="D71" s="140"/>
      <c r="E71" s="91"/>
      <c r="F71" s="92"/>
      <c r="G71" s="91"/>
      <c r="H71" s="92"/>
      <c r="I71" s="625"/>
      <c r="J71" s="625"/>
      <c r="K71" s="626"/>
      <c r="L71" s="341">
        <v>45016</v>
      </c>
      <c r="M71" s="342" t="s">
        <v>297</v>
      </c>
      <c r="N71" s="9"/>
    </row>
    <row r="72" spans="1:14" x14ac:dyDescent="0.2">
      <c r="A72" s="15">
        <v>8</v>
      </c>
      <c r="B72" s="508" t="s">
        <v>217</v>
      </c>
      <c r="C72" s="195">
        <v>173100</v>
      </c>
      <c r="D72" s="216" t="s">
        <v>156</v>
      </c>
      <c r="E72" s="196">
        <v>47780</v>
      </c>
      <c r="F72" s="198">
        <v>60700</v>
      </c>
      <c r="G72" s="196">
        <v>56700</v>
      </c>
      <c r="H72" s="198">
        <v>55700</v>
      </c>
      <c r="I72" s="627">
        <f t="shared" si="6"/>
        <v>173100</v>
      </c>
      <c r="J72" s="627">
        <f>E72+I72-E72</f>
        <v>173100</v>
      </c>
      <c r="K72" s="628">
        <f t="shared" si="7"/>
        <v>0</v>
      </c>
      <c r="L72" s="229"/>
      <c r="M72" s="291" t="s">
        <v>300</v>
      </c>
      <c r="N72" s="16"/>
    </row>
    <row r="73" spans="1:14" x14ac:dyDescent="0.2">
      <c r="A73" s="28"/>
      <c r="B73" s="509"/>
      <c r="C73" s="219"/>
      <c r="D73" s="242"/>
      <c r="E73" s="220"/>
      <c r="F73" s="221"/>
      <c r="G73" s="221"/>
      <c r="H73" s="221"/>
      <c r="I73" s="633"/>
      <c r="J73" s="633"/>
      <c r="K73" s="634"/>
      <c r="L73" s="343">
        <v>44918</v>
      </c>
      <c r="M73" s="293" t="s">
        <v>307</v>
      </c>
      <c r="N73" s="243"/>
    </row>
    <row r="74" spans="1:14" x14ac:dyDescent="0.2">
      <c r="A74" s="28"/>
      <c r="B74" s="509"/>
      <c r="C74" s="219"/>
      <c r="D74" s="242"/>
      <c r="E74" s="220"/>
      <c r="F74" s="221"/>
      <c r="G74" s="221"/>
      <c r="H74" s="221"/>
      <c r="I74" s="633"/>
      <c r="J74" s="633"/>
      <c r="K74" s="634"/>
      <c r="L74" s="343">
        <v>44854</v>
      </c>
      <c r="M74" s="293" t="s">
        <v>301</v>
      </c>
      <c r="N74" s="243"/>
    </row>
    <row r="75" spans="1:14" x14ac:dyDescent="0.2">
      <c r="A75" s="28"/>
      <c r="B75" s="509"/>
      <c r="C75" s="219"/>
      <c r="D75" s="242"/>
      <c r="E75" s="220"/>
      <c r="F75" s="221"/>
      <c r="G75" s="221"/>
      <c r="H75" s="221"/>
      <c r="I75" s="633"/>
      <c r="J75" s="633"/>
      <c r="K75" s="634"/>
      <c r="L75" s="343">
        <v>44967</v>
      </c>
      <c r="M75" s="293" t="s">
        <v>461</v>
      </c>
      <c r="N75" s="243"/>
    </row>
    <row r="76" spans="1:14" x14ac:dyDescent="0.2">
      <c r="A76" s="28"/>
      <c r="B76" s="509"/>
      <c r="C76" s="219"/>
      <c r="D76" s="242"/>
      <c r="E76" s="220"/>
      <c r="F76" s="221"/>
      <c r="G76" s="221"/>
      <c r="H76" s="221"/>
      <c r="I76" s="633"/>
      <c r="J76" s="633"/>
      <c r="K76" s="634"/>
      <c r="L76" s="343">
        <v>45002</v>
      </c>
      <c r="M76" s="293" t="s">
        <v>581</v>
      </c>
      <c r="N76" s="243"/>
    </row>
    <row r="77" spans="1:14" x14ac:dyDescent="0.2">
      <c r="A77" s="28"/>
      <c r="B77" s="509"/>
      <c r="C77" s="219"/>
      <c r="D77" s="242"/>
      <c r="E77" s="220"/>
      <c r="F77" s="221"/>
      <c r="G77" s="221"/>
      <c r="H77" s="221"/>
      <c r="I77" s="633"/>
      <c r="J77" s="633"/>
      <c r="K77" s="634"/>
      <c r="L77" s="343"/>
      <c r="M77" s="344" t="s">
        <v>302</v>
      </c>
      <c r="N77" s="243"/>
    </row>
    <row r="78" spans="1:14" x14ac:dyDescent="0.2">
      <c r="A78" s="28"/>
      <c r="B78" s="509"/>
      <c r="C78" s="219"/>
      <c r="D78" s="242"/>
      <c r="E78" s="220"/>
      <c r="F78" s="221"/>
      <c r="G78" s="221"/>
      <c r="H78" s="221"/>
      <c r="I78" s="633"/>
      <c r="J78" s="633"/>
      <c r="K78" s="634"/>
      <c r="L78" s="343">
        <v>44880</v>
      </c>
      <c r="M78" s="297" t="s">
        <v>257</v>
      </c>
      <c r="N78" s="243"/>
    </row>
    <row r="79" spans="1:14" x14ac:dyDescent="0.2">
      <c r="A79" s="28"/>
      <c r="B79" s="509"/>
      <c r="C79" s="219"/>
      <c r="D79" s="242"/>
      <c r="E79" s="220"/>
      <c r="F79" s="221"/>
      <c r="G79" s="221"/>
      <c r="H79" s="221"/>
      <c r="I79" s="633"/>
      <c r="J79" s="633"/>
      <c r="K79" s="634"/>
      <c r="L79" s="343">
        <v>44918</v>
      </c>
      <c r="M79" s="297" t="s">
        <v>259</v>
      </c>
      <c r="N79" s="243"/>
    </row>
    <row r="80" spans="1:14" x14ac:dyDescent="0.2">
      <c r="A80" s="28"/>
      <c r="B80" s="509"/>
      <c r="C80" s="219"/>
      <c r="D80" s="242"/>
      <c r="E80" s="220"/>
      <c r="F80" s="221"/>
      <c r="G80" s="221"/>
      <c r="H80" s="221"/>
      <c r="I80" s="633"/>
      <c r="J80" s="633"/>
      <c r="K80" s="634"/>
      <c r="L80" s="343">
        <v>44919</v>
      </c>
      <c r="M80" s="297" t="s">
        <v>260</v>
      </c>
      <c r="N80" s="243"/>
    </row>
    <row r="81" spans="1:14" x14ac:dyDescent="0.2">
      <c r="A81" s="28"/>
      <c r="B81" s="509"/>
      <c r="C81" s="219"/>
      <c r="D81" s="242"/>
      <c r="E81" s="220"/>
      <c r="F81" s="221"/>
      <c r="G81" s="221"/>
      <c r="H81" s="221"/>
      <c r="I81" s="633"/>
      <c r="J81" s="633"/>
      <c r="K81" s="634"/>
      <c r="L81" s="343">
        <v>44920</v>
      </c>
      <c r="M81" s="297" t="s">
        <v>261</v>
      </c>
      <c r="N81" s="243"/>
    </row>
    <row r="82" spans="1:14" x14ac:dyDescent="0.2">
      <c r="A82" s="28"/>
      <c r="B82" s="236"/>
      <c r="C82" s="219"/>
      <c r="D82" s="242"/>
      <c r="E82" s="220"/>
      <c r="F82" s="221"/>
      <c r="G82" s="221"/>
      <c r="H82" s="221"/>
      <c r="I82" s="633"/>
      <c r="J82" s="633"/>
      <c r="K82" s="634"/>
      <c r="L82" s="343">
        <v>44903</v>
      </c>
      <c r="M82" s="297" t="s">
        <v>303</v>
      </c>
      <c r="N82" s="243"/>
    </row>
    <row r="83" spans="1:14" x14ac:dyDescent="0.2">
      <c r="A83" s="28"/>
      <c r="B83" s="236"/>
      <c r="C83" s="219"/>
      <c r="D83" s="242"/>
      <c r="E83" s="220"/>
      <c r="F83" s="221"/>
      <c r="G83" s="221"/>
      <c r="H83" s="221"/>
      <c r="I83" s="633"/>
      <c r="J83" s="633"/>
      <c r="K83" s="634"/>
      <c r="L83" s="343">
        <v>44911</v>
      </c>
      <c r="M83" s="297" t="s">
        <v>306</v>
      </c>
      <c r="N83" s="243"/>
    </row>
    <row r="84" spans="1:14" x14ac:dyDescent="0.5">
      <c r="A84" s="237"/>
      <c r="B84" s="247"/>
      <c r="C84" s="238"/>
      <c r="D84" s="248"/>
      <c r="E84" s="239"/>
      <c r="F84" s="241"/>
      <c r="G84" s="241"/>
      <c r="H84" s="241"/>
      <c r="I84" s="629"/>
      <c r="J84" s="629"/>
      <c r="K84" s="630"/>
      <c r="L84" s="358">
        <v>45016</v>
      </c>
      <c r="M84" s="359" t="s">
        <v>297</v>
      </c>
      <c r="N84" s="249"/>
    </row>
    <row r="85" spans="1:14" x14ac:dyDescent="0.2">
      <c r="A85" s="29"/>
      <c r="B85" s="226" t="s">
        <v>139</v>
      </c>
      <c r="C85" s="110"/>
      <c r="D85" s="111"/>
      <c r="E85" s="111"/>
      <c r="F85" s="112"/>
      <c r="G85" s="112"/>
      <c r="H85" s="112"/>
      <c r="I85" s="639"/>
      <c r="J85" s="639"/>
      <c r="K85" s="640"/>
      <c r="L85" s="340"/>
      <c r="M85" s="373"/>
      <c r="N85" s="114"/>
    </row>
    <row r="86" spans="1:14" ht="152.25" x14ac:dyDescent="0.2">
      <c r="A86" s="102">
        <v>9</v>
      </c>
      <c r="B86" s="104" t="s">
        <v>252</v>
      </c>
      <c r="C86" s="95">
        <v>3000000</v>
      </c>
      <c r="D86" s="455" t="s">
        <v>162</v>
      </c>
      <c r="E86" s="94">
        <v>0</v>
      </c>
      <c r="F86" s="96">
        <v>1000000</v>
      </c>
      <c r="G86" s="96">
        <v>1000000</v>
      </c>
      <c r="H86" s="96">
        <v>1000000</v>
      </c>
      <c r="I86" s="636">
        <f>F86+G86+H86</f>
        <v>3000000</v>
      </c>
      <c r="J86" s="636">
        <f>E86+I86-E86</f>
        <v>3000000</v>
      </c>
      <c r="K86" s="637">
        <f t="shared" ref="K86" si="8">C86-I86</f>
        <v>0</v>
      </c>
      <c r="L86" s="275">
        <v>45016</v>
      </c>
      <c r="M86" s="286" t="s">
        <v>472</v>
      </c>
      <c r="N86" s="14"/>
    </row>
    <row r="87" spans="1:14" s="328" customFormat="1" x14ac:dyDescent="0.2">
      <c r="A87" s="360"/>
      <c r="B87" s="361" t="s">
        <v>93</v>
      </c>
      <c r="C87" s="90"/>
      <c r="D87" s="91"/>
      <c r="E87" s="91"/>
      <c r="F87" s="92"/>
      <c r="G87" s="92"/>
      <c r="H87" s="92"/>
      <c r="I87" s="625"/>
      <c r="J87" s="625"/>
      <c r="K87" s="626"/>
      <c r="L87" s="362"/>
      <c r="M87" s="287"/>
      <c r="N87" s="287"/>
    </row>
    <row r="88" spans="1:14" ht="130.5" x14ac:dyDescent="0.2">
      <c r="A88" s="102">
        <v>10</v>
      </c>
      <c r="B88" s="104" t="s">
        <v>218</v>
      </c>
      <c r="C88" s="95">
        <v>5370000</v>
      </c>
      <c r="D88" s="141" t="s">
        <v>156</v>
      </c>
      <c r="E88" s="94">
        <v>717865.88</v>
      </c>
      <c r="F88" s="96">
        <v>1790000</v>
      </c>
      <c r="G88" s="94">
        <v>1790000</v>
      </c>
      <c r="H88" s="96">
        <v>1790000</v>
      </c>
      <c r="I88" s="636">
        <f>F88+G88+H88</f>
        <v>5370000</v>
      </c>
      <c r="J88" s="636">
        <f t="shared" ref="J88:J103" si="9">E88+I88-E88</f>
        <v>5370000</v>
      </c>
      <c r="K88" s="637">
        <f t="shared" ref="K88:K95" si="10">C88-I88</f>
        <v>0</v>
      </c>
      <c r="L88" s="374" t="s">
        <v>597</v>
      </c>
      <c r="M88" s="286" t="s">
        <v>598</v>
      </c>
      <c r="N88" s="14"/>
    </row>
    <row r="89" spans="1:14" ht="87" x14ac:dyDescent="0.2">
      <c r="A89" s="102">
        <v>11</v>
      </c>
      <c r="B89" s="104" t="s">
        <v>222</v>
      </c>
      <c r="C89" s="95">
        <v>10000</v>
      </c>
      <c r="D89" s="141" t="s">
        <v>158</v>
      </c>
      <c r="E89" s="94">
        <v>0</v>
      </c>
      <c r="F89" s="96">
        <v>0</v>
      </c>
      <c r="G89" s="94">
        <v>10000</v>
      </c>
      <c r="H89" s="96">
        <v>0</v>
      </c>
      <c r="I89" s="636">
        <f t="shared" ref="I89:I95" si="11">F89+G89+H89</f>
        <v>10000</v>
      </c>
      <c r="J89" s="636">
        <f t="shared" si="9"/>
        <v>10000</v>
      </c>
      <c r="K89" s="637">
        <f t="shared" si="10"/>
        <v>0</v>
      </c>
      <c r="L89" s="275">
        <v>45016</v>
      </c>
      <c r="M89" s="288" t="s">
        <v>611</v>
      </c>
      <c r="N89" s="14"/>
    </row>
    <row r="90" spans="1:14" ht="174" x14ac:dyDescent="0.2">
      <c r="A90" s="15">
        <v>12</v>
      </c>
      <c r="B90" s="194" t="s">
        <v>219</v>
      </c>
      <c r="C90" s="195">
        <v>514600</v>
      </c>
      <c r="D90" s="216" t="s">
        <v>156</v>
      </c>
      <c r="E90" s="196">
        <v>166508</v>
      </c>
      <c r="F90" s="198">
        <v>176000</v>
      </c>
      <c r="G90" s="196">
        <v>175600</v>
      </c>
      <c r="H90" s="198">
        <v>163000</v>
      </c>
      <c r="I90" s="627">
        <f t="shared" si="11"/>
        <v>514600</v>
      </c>
      <c r="J90" s="627">
        <f t="shared" si="9"/>
        <v>514600</v>
      </c>
      <c r="K90" s="628">
        <f t="shared" si="10"/>
        <v>0</v>
      </c>
      <c r="L90" s="378" t="s">
        <v>599</v>
      </c>
      <c r="M90" s="285" t="s">
        <v>600</v>
      </c>
      <c r="N90" s="16"/>
    </row>
    <row r="91" spans="1:14" ht="108.75" x14ac:dyDescent="0.2">
      <c r="A91" s="29">
        <v>13</v>
      </c>
      <c r="B91" s="202" t="s">
        <v>220</v>
      </c>
      <c r="C91" s="110">
        <v>585200</v>
      </c>
      <c r="D91" s="203" t="s">
        <v>156</v>
      </c>
      <c r="E91" s="111">
        <v>203753</v>
      </c>
      <c r="F91" s="112">
        <v>199000</v>
      </c>
      <c r="G91" s="111">
        <v>198200</v>
      </c>
      <c r="H91" s="112">
        <v>188000</v>
      </c>
      <c r="I91" s="639">
        <f t="shared" si="11"/>
        <v>585200</v>
      </c>
      <c r="J91" s="639">
        <f t="shared" si="9"/>
        <v>585200</v>
      </c>
      <c r="K91" s="640">
        <f t="shared" si="10"/>
        <v>0</v>
      </c>
      <c r="L91" s="456" t="s">
        <v>599</v>
      </c>
      <c r="M91" s="305" t="s">
        <v>600</v>
      </c>
      <c r="N91" s="114"/>
    </row>
    <row r="92" spans="1:14" ht="152.25" x14ac:dyDescent="0.2">
      <c r="A92" s="8">
        <v>14</v>
      </c>
      <c r="B92" s="138" t="s">
        <v>221</v>
      </c>
      <c r="C92" s="90">
        <v>180000</v>
      </c>
      <c r="D92" s="160" t="s">
        <v>156</v>
      </c>
      <c r="E92" s="91">
        <v>43397</v>
      </c>
      <c r="F92" s="92">
        <v>50000</v>
      </c>
      <c r="G92" s="91">
        <v>90000</v>
      </c>
      <c r="H92" s="92">
        <v>40000</v>
      </c>
      <c r="I92" s="625">
        <f t="shared" si="11"/>
        <v>180000</v>
      </c>
      <c r="J92" s="625">
        <f t="shared" si="9"/>
        <v>180000</v>
      </c>
      <c r="K92" s="626">
        <f t="shared" si="10"/>
        <v>0</v>
      </c>
      <c r="L92" s="375" t="s">
        <v>601</v>
      </c>
      <c r="M92" s="284" t="s">
        <v>600</v>
      </c>
      <c r="N92" s="9"/>
    </row>
    <row r="93" spans="1:14" ht="217.5" x14ac:dyDescent="0.2">
      <c r="A93" s="8">
        <v>15</v>
      </c>
      <c r="B93" s="138" t="s">
        <v>455</v>
      </c>
      <c r="C93" s="90">
        <v>1799700</v>
      </c>
      <c r="D93" s="160" t="s">
        <v>156</v>
      </c>
      <c r="E93" s="91">
        <v>655170</v>
      </c>
      <c r="F93" s="92">
        <v>552000</v>
      </c>
      <c r="G93" s="91">
        <v>695700</v>
      </c>
      <c r="H93" s="92">
        <v>552000</v>
      </c>
      <c r="I93" s="625">
        <f t="shared" si="11"/>
        <v>1799700</v>
      </c>
      <c r="J93" s="625">
        <f t="shared" si="9"/>
        <v>1799700</v>
      </c>
      <c r="K93" s="626">
        <f t="shared" si="10"/>
        <v>0</v>
      </c>
      <c r="L93" s="375" t="s">
        <v>601</v>
      </c>
      <c r="M93" s="284" t="s">
        <v>600</v>
      </c>
      <c r="N93" s="9"/>
    </row>
    <row r="94" spans="1:14" ht="130.5" x14ac:dyDescent="0.2">
      <c r="A94" s="15">
        <v>16</v>
      </c>
      <c r="B94" s="194" t="s">
        <v>225</v>
      </c>
      <c r="C94" s="195">
        <v>160000</v>
      </c>
      <c r="D94" s="216" t="s">
        <v>158</v>
      </c>
      <c r="E94" s="196">
        <v>51200</v>
      </c>
      <c r="F94" s="198">
        <v>0</v>
      </c>
      <c r="G94" s="196">
        <v>160000</v>
      </c>
      <c r="H94" s="198">
        <v>0</v>
      </c>
      <c r="I94" s="627">
        <f t="shared" si="11"/>
        <v>160000</v>
      </c>
      <c r="J94" s="627">
        <f t="shared" si="9"/>
        <v>160000</v>
      </c>
      <c r="K94" s="628">
        <f t="shared" si="10"/>
        <v>0</v>
      </c>
      <c r="L94" s="555" t="s">
        <v>487</v>
      </c>
      <c r="M94" s="285" t="s">
        <v>602</v>
      </c>
      <c r="N94" s="16"/>
    </row>
    <row r="95" spans="1:14" ht="108.75" x14ac:dyDescent="0.2">
      <c r="A95" s="29">
        <v>17</v>
      </c>
      <c r="B95" s="202" t="s">
        <v>228</v>
      </c>
      <c r="C95" s="110">
        <v>1476000</v>
      </c>
      <c r="D95" s="203" t="s">
        <v>156</v>
      </c>
      <c r="E95" s="111">
        <v>138000</v>
      </c>
      <c r="F95" s="112">
        <v>492000</v>
      </c>
      <c r="G95" s="111">
        <v>492000</v>
      </c>
      <c r="H95" s="112">
        <v>492000</v>
      </c>
      <c r="I95" s="639">
        <f t="shared" si="11"/>
        <v>1476000</v>
      </c>
      <c r="J95" s="639">
        <f t="shared" si="9"/>
        <v>1476000</v>
      </c>
      <c r="K95" s="640">
        <f t="shared" si="10"/>
        <v>0</v>
      </c>
      <c r="L95" s="456" t="s">
        <v>604</v>
      </c>
      <c r="M95" s="305" t="s">
        <v>603</v>
      </c>
      <c r="N95" s="114"/>
    </row>
    <row r="96" spans="1:14" ht="87" x14ac:dyDescent="0.2">
      <c r="A96" s="102">
        <v>18</v>
      </c>
      <c r="B96" s="104" t="s">
        <v>223</v>
      </c>
      <c r="C96" s="95">
        <v>115100</v>
      </c>
      <c r="D96" s="141" t="s">
        <v>33</v>
      </c>
      <c r="E96" s="94">
        <f>8000+54800</f>
        <v>62800</v>
      </c>
      <c r="F96" s="96">
        <v>19400</v>
      </c>
      <c r="G96" s="94">
        <v>76300</v>
      </c>
      <c r="H96" s="96">
        <v>19400</v>
      </c>
      <c r="I96" s="636">
        <f t="shared" ref="I96:I103" si="12">F96+G96+H96</f>
        <v>115100</v>
      </c>
      <c r="J96" s="636">
        <f t="shared" si="9"/>
        <v>115100</v>
      </c>
      <c r="K96" s="637">
        <f t="shared" ref="K96:K103" si="13">C96-I96</f>
        <v>0</v>
      </c>
      <c r="L96" s="374" t="s">
        <v>637</v>
      </c>
      <c r="M96" s="286" t="s">
        <v>636</v>
      </c>
      <c r="N96" s="14"/>
    </row>
    <row r="97" spans="1:14" ht="108.75" x14ac:dyDescent="0.2">
      <c r="A97" s="102">
        <v>19</v>
      </c>
      <c r="B97" s="104" t="s">
        <v>224</v>
      </c>
      <c r="C97" s="95">
        <v>20000</v>
      </c>
      <c r="D97" s="141" t="s">
        <v>33</v>
      </c>
      <c r="E97" s="94">
        <v>20000</v>
      </c>
      <c r="F97" s="96">
        <v>20000</v>
      </c>
      <c r="G97" s="94">
        <v>0</v>
      </c>
      <c r="H97" s="96">
        <v>0</v>
      </c>
      <c r="I97" s="636">
        <f t="shared" si="12"/>
        <v>20000</v>
      </c>
      <c r="J97" s="636">
        <f t="shared" si="9"/>
        <v>20000</v>
      </c>
      <c r="K97" s="637">
        <f t="shared" si="13"/>
        <v>0</v>
      </c>
      <c r="L97" s="374" t="s">
        <v>605</v>
      </c>
      <c r="M97" s="286" t="s">
        <v>606</v>
      </c>
      <c r="N97" s="14"/>
    </row>
    <row r="98" spans="1:14" ht="87" x14ac:dyDescent="0.2">
      <c r="A98" s="106">
        <v>20</v>
      </c>
      <c r="B98" s="156" t="s">
        <v>226</v>
      </c>
      <c r="C98" s="118">
        <v>77100</v>
      </c>
      <c r="D98" s="158" t="s">
        <v>158</v>
      </c>
      <c r="E98" s="119">
        <v>0</v>
      </c>
      <c r="F98" s="121">
        <v>0</v>
      </c>
      <c r="G98" s="119">
        <v>77100</v>
      </c>
      <c r="H98" s="121">
        <v>0</v>
      </c>
      <c r="I98" s="638">
        <f t="shared" si="12"/>
        <v>77100</v>
      </c>
      <c r="J98" s="638">
        <f t="shared" si="9"/>
        <v>77100</v>
      </c>
      <c r="K98" s="642">
        <f t="shared" si="13"/>
        <v>0</v>
      </c>
      <c r="L98" s="557" t="s">
        <v>607</v>
      </c>
      <c r="M98" s="283" t="s">
        <v>490</v>
      </c>
      <c r="N98" s="159"/>
    </row>
    <row r="99" spans="1:14" ht="326.25" x14ac:dyDescent="0.2">
      <c r="A99" s="8">
        <v>21</v>
      </c>
      <c r="B99" s="138" t="s">
        <v>227</v>
      </c>
      <c r="C99" s="90">
        <v>250500</v>
      </c>
      <c r="D99" s="160" t="s">
        <v>161</v>
      </c>
      <c r="E99" s="91">
        <v>119000</v>
      </c>
      <c r="F99" s="92">
        <v>0</v>
      </c>
      <c r="G99" s="91">
        <v>0</v>
      </c>
      <c r="H99" s="92">
        <v>250500</v>
      </c>
      <c r="I99" s="625">
        <f t="shared" si="12"/>
        <v>250500</v>
      </c>
      <c r="J99" s="625">
        <f t="shared" si="9"/>
        <v>250500</v>
      </c>
      <c r="K99" s="626">
        <f t="shared" si="13"/>
        <v>0</v>
      </c>
      <c r="L99" s="556" t="s">
        <v>609</v>
      </c>
      <c r="M99" s="284" t="s">
        <v>608</v>
      </c>
      <c r="N99" s="9"/>
    </row>
    <row r="100" spans="1:14" ht="108.75" x14ac:dyDescent="0.2">
      <c r="A100" s="102">
        <v>22</v>
      </c>
      <c r="B100" s="104" t="s">
        <v>231</v>
      </c>
      <c r="C100" s="95">
        <f>567000+567000</f>
        <v>1134000</v>
      </c>
      <c r="D100" s="141" t="s">
        <v>156</v>
      </c>
      <c r="E100" s="94">
        <v>330689.69</v>
      </c>
      <c r="F100" s="96">
        <v>378000</v>
      </c>
      <c r="G100" s="96">
        <v>378000</v>
      </c>
      <c r="H100" s="96">
        <v>378000</v>
      </c>
      <c r="I100" s="636">
        <f t="shared" si="12"/>
        <v>1134000</v>
      </c>
      <c r="J100" s="636">
        <f t="shared" si="9"/>
        <v>1134000</v>
      </c>
      <c r="K100" s="637">
        <f t="shared" si="13"/>
        <v>0</v>
      </c>
      <c r="L100" s="374" t="s">
        <v>613</v>
      </c>
      <c r="M100" s="286" t="s">
        <v>600</v>
      </c>
      <c r="N100" s="14"/>
    </row>
    <row r="101" spans="1:14" ht="87" x14ac:dyDescent="0.2">
      <c r="A101" s="106">
        <v>23</v>
      </c>
      <c r="B101" s="156" t="s">
        <v>229</v>
      </c>
      <c r="C101" s="118">
        <v>100000</v>
      </c>
      <c r="D101" s="158" t="s">
        <v>158</v>
      </c>
      <c r="E101" s="119">
        <v>0</v>
      </c>
      <c r="F101" s="121">
        <v>0</v>
      </c>
      <c r="G101" s="119">
        <v>100000</v>
      </c>
      <c r="H101" s="121">
        <v>0</v>
      </c>
      <c r="I101" s="638">
        <f t="shared" si="12"/>
        <v>100000</v>
      </c>
      <c r="J101" s="638">
        <f t="shared" si="9"/>
        <v>100000</v>
      </c>
      <c r="K101" s="642">
        <f t="shared" si="13"/>
        <v>0</v>
      </c>
      <c r="L101" s="376">
        <v>44981</v>
      </c>
      <c r="M101" s="283" t="s">
        <v>491</v>
      </c>
      <c r="N101" s="159"/>
    </row>
    <row r="102" spans="1:14" ht="304.5" x14ac:dyDescent="0.2">
      <c r="A102" s="29">
        <v>24</v>
      </c>
      <c r="B102" s="202" t="s">
        <v>230</v>
      </c>
      <c r="C102" s="110">
        <v>500000</v>
      </c>
      <c r="D102" s="203" t="s">
        <v>157</v>
      </c>
      <c r="E102" s="111">
        <v>120000</v>
      </c>
      <c r="F102" s="112">
        <v>125000</v>
      </c>
      <c r="G102" s="111">
        <v>225000</v>
      </c>
      <c r="H102" s="112">
        <v>150000</v>
      </c>
      <c r="I102" s="639">
        <f t="shared" si="12"/>
        <v>500000</v>
      </c>
      <c r="J102" s="639">
        <f t="shared" si="9"/>
        <v>500000</v>
      </c>
      <c r="K102" s="640">
        <f t="shared" si="13"/>
        <v>0</v>
      </c>
      <c r="L102" s="377" t="s">
        <v>610</v>
      </c>
      <c r="M102" s="305" t="s">
        <v>612</v>
      </c>
      <c r="N102" s="114"/>
    </row>
    <row r="103" spans="1:14" ht="65.25" x14ac:dyDescent="0.2">
      <c r="A103" s="15">
        <v>25</v>
      </c>
      <c r="B103" s="194" t="s">
        <v>625</v>
      </c>
      <c r="C103" s="195">
        <v>1016400</v>
      </c>
      <c r="D103" s="216" t="s">
        <v>161</v>
      </c>
      <c r="E103" s="196">
        <v>123300</v>
      </c>
      <c r="F103" s="198">
        <v>277200</v>
      </c>
      <c r="G103" s="198">
        <v>369600</v>
      </c>
      <c r="H103" s="198">
        <v>369600</v>
      </c>
      <c r="I103" s="627">
        <f t="shared" si="12"/>
        <v>1016400</v>
      </c>
      <c r="J103" s="627">
        <f t="shared" si="9"/>
        <v>1016400</v>
      </c>
      <c r="K103" s="628">
        <f t="shared" si="13"/>
        <v>0</v>
      </c>
      <c r="L103" s="378" t="s">
        <v>615</v>
      </c>
      <c r="M103" s="285" t="s">
        <v>614</v>
      </c>
      <c r="N103" s="16"/>
    </row>
    <row r="104" spans="1:14" ht="130.5" x14ac:dyDescent="0.2">
      <c r="A104" s="106">
        <v>26</v>
      </c>
      <c r="B104" s="156" t="s">
        <v>626</v>
      </c>
      <c r="C104" s="118">
        <v>50000</v>
      </c>
      <c r="D104" s="158" t="s">
        <v>443</v>
      </c>
      <c r="E104" s="119">
        <v>0</v>
      </c>
      <c r="F104" s="121">
        <v>0</v>
      </c>
      <c r="G104" s="121">
        <v>0</v>
      </c>
      <c r="H104" s="121">
        <v>50000</v>
      </c>
      <c r="I104" s="638">
        <f>F104+G104+H104</f>
        <v>50000</v>
      </c>
      <c r="J104" s="638">
        <f>E104+I104-E104</f>
        <v>50000</v>
      </c>
      <c r="K104" s="642">
        <f>C104-I104</f>
        <v>0</v>
      </c>
      <c r="L104" s="379">
        <v>44970</v>
      </c>
      <c r="M104" s="283" t="s">
        <v>444</v>
      </c>
      <c r="N104" s="109"/>
    </row>
    <row r="105" spans="1:14" ht="239.25" x14ac:dyDescent="0.2">
      <c r="A105" s="29">
        <v>27</v>
      </c>
      <c r="B105" s="452" t="s">
        <v>627</v>
      </c>
      <c r="C105" s="110">
        <v>7500</v>
      </c>
      <c r="D105" s="203" t="s">
        <v>443</v>
      </c>
      <c r="E105" s="111">
        <v>0</v>
      </c>
      <c r="F105" s="112">
        <v>0</v>
      </c>
      <c r="G105" s="112">
        <v>0</v>
      </c>
      <c r="H105" s="112">
        <v>7500</v>
      </c>
      <c r="I105" s="639">
        <f>F105+G105+H105</f>
        <v>7500</v>
      </c>
      <c r="J105" s="639">
        <f>E105+I105-E105</f>
        <v>7500</v>
      </c>
      <c r="K105" s="640">
        <f>C105-I105</f>
        <v>0</v>
      </c>
      <c r="L105" s="453">
        <v>45014</v>
      </c>
      <c r="M105" s="305" t="s">
        <v>628</v>
      </c>
      <c r="N105" s="114"/>
    </row>
    <row r="106" spans="1:14" ht="130.5" x14ac:dyDescent="0.2">
      <c r="A106" s="237">
        <v>28</v>
      </c>
      <c r="B106" s="454" t="s">
        <v>630</v>
      </c>
      <c r="C106" s="238">
        <v>15400000</v>
      </c>
      <c r="D106" s="248" t="s">
        <v>443</v>
      </c>
      <c r="E106" s="239">
        <v>0</v>
      </c>
      <c r="F106" s="241">
        <v>0</v>
      </c>
      <c r="G106" s="241">
        <v>0</v>
      </c>
      <c r="H106" s="241">
        <v>15400000</v>
      </c>
      <c r="I106" s="629">
        <f>F106+G106+H106</f>
        <v>15400000</v>
      </c>
      <c r="J106" s="629">
        <f>E106+I106-E106</f>
        <v>15400000</v>
      </c>
      <c r="K106" s="630">
        <f>C106-I106</f>
        <v>0</v>
      </c>
      <c r="L106" s="372">
        <v>45014</v>
      </c>
      <c r="M106" s="301" t="s">
        <v>629</v>
      </c>
      <c r="N106" s="249"/>
    </row>
    <row r="107" spans="1:14" s="328" customFormat="1" x14ac:dyDescent="0.2">
      <c r="A107" s="360"/>
      <c r="B107" s="361" t="s">
        <v>94</v>
      </c>
      <c r="C107" s="90"/>
      <c r="D107" s="91"/>
      <c r="E107" s="91"/>
      <c r="F107" s="92"/>
      <c r="G107" s="92"/>
      <c r="H107" s="92"/>
      <c r="I107" s="625"/>
      <c r="J107" s="625"/>
      <c r="K107" s="626"/>
      <c r="L107" s="362"/>
      <c r="M107" s="287"/>
      <c r="N107" s="287"/>
    </row>
    <row r="108" spans="1:14" x14ac:dyDescent="0.2">
      <c r="A108" s="15">
        <v>29</v>
      </c>
      <c r="B108" s="194" t="s">
        <v>313</v>
      </c>
      <c r="C108" s="195">
        <v>80900</v>
      </c>
      <c r="D108" s="216" t="s">
        <v>162</v>
      </c>
      <c r="E108" s="196">
        <v>45940</v>
      </c>
      <c r="F108" s="198">
        <v>80900</v>
      </c>
      <c r="G108" s="196">
        <v>0</v>
      </c>
      <c r="H108" s="198">
        <v>0</v>
      </c>
      <c r="I108" s="627">
        <f t="shared" ref="I108:I126" si="14">F108+G108+H108</f>
        <v>80900</v>
      </c>
      <c r="J108" s="627">
        <f>E108+I108-E108</f>
        <v>80900</v>
      </c>
      <c r="K108" s="628">
        <f t="shared" ref="K108:K126" si="15">C108-I108</f>
        <v>0</v>
      </c>
      <c r="L108" s="363"/>
      <c r="M108" s="285" t="s">
        <v>300</v>
      </c>
      <c r="N108" s="16"/>
    </row>
    <row r="109" spans="1:14" x14ac:dyDescent="0.2">
      <c r="A109" s="28"/>
      <c r="B109" s="246" t="s">
        <v>312</v>
      </c>
      <c r="C109" s="219"/>
      <c r="D109" s="242"/>
      <c r="E109" s="220"/>
      <c r="F109" s="221"/>
      <c r="G109" s="220"/>
      <c r="H109" s="221"/>
      <c r="I109" s="633"/>
      <c r="J109" s="633"/>
      <c r="K109" s="634"/>
      <c r="L109" s="364" t="s">
        <v>31</v>
      </c>
      <c r="M109" s="297" t="s">
        <v>324</v>
      </c>
      <c r="N109" s="243"/>
    </row>
    <row r="110" spans="1:14" x14ac:dyDescent="0.2">
      <c r="A110" s="28"/>
      <c r="B110" s="236" t="s">
        <v>315</v>
      </c>
      <c r="C110" s="219"/>
      <c r="D110" s="242"/>
      <c r="E110" s="220"/>
      <c r="F110" s="221"/>
      <c r="G110" s="220"/>
      <c r="H110" s="221"/>
      <c r="I110" s="633"/>
      <c r="J110" s="633"/>
      <c r="K110" s="634"/>
      <c r="L110" s="365"/>
      <c r="M110" s="297" t="s">
        <v>325</v>
      </c>
      <c r="N110" s="243"/>
    </row>
    <row r="111" spans="1:14" x14ac:dyDescent="0.2">
      <c r="A111" s="28"/>
      <c r="B111" s="236" t="s">
        <v>308</v>
      </c>
      <c r="C111" s="219"/>
      <c r="D111" s="242"/>
      <c r="E111" s="220"/>
      <c r="F111" s="221"/>
      <c r="G111" s="220"/>
      <c r="H111" s="221"/>
      <c r="I111" s="633"/>
      <c r="J111" s="633"/>
      <c r="K111" s="634"/>
      <c r="L111" s="364" t="s">
        <v>161</v>
      </c>
      <c r="M111" s="297" t="s">
        <v>326</v>
      </c>
      <c r="N111" s="243"/>
    </row>
    <row r="112" spans="1:14" x14ac:dyDescent="0.2">
      <c r="A112" s="28"/>
      <c r="B112" s="236" t="s">
        <v>309</v>
      </c>
      <c r="C112" s="219"/>
      <c r="D112" s="242"/>
      <c r="E112" s="220"/>
      <c r="F112" s="221"/>
      <c r="G112" s="220"/>
      <c r="H112" s="221"/>
      <c r="I112" s="633"/>
      <c r="J112" s="633"/>
      <c r="K112" s="634"/>
      <c r="L112" s="365"/>
      <c r="M112" s="297" t="s">
        <v>328</v>
      </c>
      <c r="N112" s="243"/>
    </row>
    <row r="113" spans="1:14" x14ac:dyDescent="0.2">
      <c r="A113" s="28"/>
      <c r="B113" s="236" t="s">
        <v>310</v>
      </c>
      <c r="C113" s="219"/>
      <c r="D113" s="242"/>
      <c r="E113" s="220"/>
      <c r="F113" s="221"/>
      <c r="G113" s="220"/>
      <c r="H113" s="221"/>
      <c r="I113" s="633"/>
      <c r="J113" s="633"/>
      <c r="K113" s="634"/>
      <c r="L113" s="364" t="s">
        <v>162</v>
      </c>
      <c r="M113" s="297" t="s">
        <v>327</v>
      </c>
      <c r="N113" s="243"/>
    </row>
    <row r="114" spans="1:14" x14ac:dyDescent="0.2">
      <c r="A114" s="28"/>
      <c r="B114" s="223" t="s">
        <v>438</v>
      </c>
      <c r="C114" s="219"/>
      <c r="D114" s="242"/>
      <c r="E114" s="220"/>
      <c r="F114" s="221"/>
      <c r="G114" s="220"/>
      <c r="H114" s="221"/>
      <c r="I114" s="633"/>
      <c r="J114" s="633"/>
      <c r="K114" s="634"/>
      <c r="L114" s="365"/>
      <c r="M114" s="297" t="s">
        <v>329</v>
      </c>
      <c r="N114" s="243"/>
    </row>
    <row r="115" spans="1:14" x14ac:dyDescent="0.2">
      <c r="A115" s="28"/>
      <c r="B115" s="236" t="s">
        <v>316</v>
      </c>
      <c r="C115" s="219"/>
      <c r="D115" s="242"/>
      <c r="E115" s="220"/>
      <c r="F115" s="221"/>
      <c r="G115" s="220"/>
      <c r="H115" s="221"/>
      <c r="I115" s="633"/>
      <c r="J115" s="633"/>
      <c r="K115" s="634"/>
      <c r="L115" s="364" t="s">
        <v>163</v>
      </c>
      <c r="M115" s="297" t="s">
        <v>457</v>
      </c>
      <c r="N115" s="243"/>
    </row>
    <row r="116" spans="1:14" x14ac:dyDescent="0.2">
      <c r="A116" s="28"/>
      <c r="B116" s="236" t="s">
        <v>317</v>
      </c>
      <c r="C116" s="219"/>
      <c r="D116" s="242"/>
      <c r="E116" s="220"/>
      <c r="F116" s="221"/>
      <c r="G116" s="220"/>
      <c r="H116" s="221"/>
      <c r="I116" s="633"/>
      <c r="J116" s="633"/>
      <c r="K116" s="634"/>
      <c r="L116" s="364" t="s">
        <v>33</v>
      </c>
      <c r="M116" s="297" t="s">
        <v>456</v>
      </c>
      <c r="N116" s="243"/>
    </row>
    <row r="117" spans="1:14" x14ac:dyDescent="0.2">
      <c r="A117" s="28"/>
      <c r="B117" s="246" t="s">
        <v>314</v>
      </c>
      <c r="C117" s="219"/>
      <c r="D117" s="242"/>
      <c r="E117" s="220"/>
      <c r="F117" s="221"/>
      <c r="G117" s="220"/>
      <c r="H117" s="221"/>
      <c r="I117" s="633"/>
      <c r="J117" s="633"/>
      <c r="K117" s="634"/>
      <c r="L117" s="298"/>
      <c r="M117" s="297" t="s">
        <v>593</v>
      </c>
      <c r="N117" s="243"/>
    </row>
    <row r="118" spans="1:14" x14ac:dyDescent="0.2">
      <c r="A118" s="28"/>
      <c r="B118" s="236" t="s">
        <v>318</v>
      </c>
      <c r="C118" s="219"/>
      <c r="D118" s="242"/>
      <c r="E118" s="220"/>
      <c r="F118" s="221"/>
      <c r="G118" s="220"/>
      <c r="H118" s="221"/>
      <c r="I118" s="633"/>
      <c r="J118" s="633"/>
      <c r="K118" s="634"/>
      <c r="L118" s="364" t="s">
        <v>594</v>
      </c>
      <c r="M118" s="297" t="s">
        <v>633</v>
      </c>
      <c r="N118" s="243"/>
    </row>
    <row r="119" spans="1:14" x14ac:dyDescent="0.2">
      <c r="A119" s="28"/>
      <c r="B119" s="236" t="s">
        <v>319</v>
      </c>
      <c r="C119" s="219"/>
      <c r="D119" s="242"/>
      <c r="E119" s="220"/>
      <c r="F119" s="221"/>
      <c r="G119" s="220"/>
      <c r="H119" s="221"/>
      <c r="I119" s="633"/>
      <c r="J119" s="633"/>
      <c r="K119" s="634"/>
      <c r="L119" s="298"/>
      <c r="M119" s="297"/>
      <c r="N119" s="243"/>
    </row>
    <row r="120" spans="1:14" x14ac:dyDescent="0.2">
      <c r="A120" s="28"/>
      <c r="B120" s="236" t="s">
        <v>320</v>
      </c>
      <c r="C120" s="219"/>
      <c r="D120" s="242"/>
      <c r="E120" s="220"/>
      <c r="F120" s="221"/>
      <c r="G120" s="220"/>
      <c r="H120" s="221"/>
      <c r="I120" s="633"/>
      <c r="J120" s="633"/>
      <c r="K120" s="634"/>
      <c r="L120" s="298"/>
      <c r="M120" s="297"/>
      <c r="N120" s="243"/>
    </row>
    <row r="121" spans="1:14" x14ac:dyDescent="0.2">
      <c r="A121" s="28"/>
      <c r="B121" s="236" t="s">
        <v>311</v>
      </c>
      <c r="C121" s="219"/>
      <c r="D121" s="242"/>
      <c r="E121" s="220"/>
      <c r="F121" s="221"/>
      <c r="G121" s="220"/>
      <c r="H121" s="221"/>
      <c r="I121" s="633"/>
      <c r="J121" s="633"/>
      <c r="K121" s="634"/>
      <c r="L121" s="298"/>
      <c r="M121" s="297"/>
      <c r="N121" s="243"/>
    </row>
    <row r="122" spans="1:14" x14ac:dyDescent="0.2">
      <c r="A122" s="28"/>
      <c r="B122" s="236" t="s">
        <v>321</v>
      </c>
      <c r="C122" s="219"/>
      <c r="D122" s="242"/>
      <c r="E122" s="220"/>
      <c r="F122" s="221"/>
      <c r="G122" s="220"/>
      <c r="H122" s="221"/>
      <c r="I122" s="633"/>
      <c r="J122" s="633"/>
      <c r="K122" s="634"/>
      <c r="L122" s="298"/>
      <c r="M122" s="297"/>
      <c r="N122" s="243"/>
    </row>
    <row r="123" spans="1:14" x14ac:dyDescent="0.2">
      <c r="A123" s="28"/>
      <c r="B123" s="236" t="s">
        <v>322</v>
      </c>
      <c r="C123" s="219"/>
      <c r="D123" s="242"/>
      <c r="E123" s="220"/>
      <c r="F123" s="221"/>
      <c r="G123" s="220"/>
      <c r="H123" s="221"/>
      <c r="I123" s="633"/>
      <c r="J123" s="633"/>
      <c r="K123" s="634"/>
      <c r="L123" s="298"/>
      <c r="M123" s="297"/>
      <c r="N123" s="243"/>
    </row>
    <row r="124" spans="1:14" x14ac:dyDescent="0.2">
      <c r="A124" s="28"/>
      <c r="B124" s="236" t="s">
        <v>323</v>
      </c>
      <c r="C124" s="219"/>
      <c r="D124" s="242"/>
      <c r="E124" s="220"/>
      <c r="F124" s="221"/>
      <c r="G124" s="220"/>
      <c r="H124" s="221"/>
      <c r="I124" s="633"/>
      <c r="J124" s="633"/>
      <c r="K124" s="634"/>
      <c r="L124" s="298"/>
      <c r="M124" s="297"/>
      <c r="N124" s="243"/>
    </row>
    <row r="125" spans="1:14" x14ac:dyDescent="0.2">
      <c r="A125" s="8"/>
      <c r="B125" s="138" t="s">
        <v>442</v>
      </c>
      <c r="C125" s="90"/>
      <c r="D125" s="160"/>
      <c r="E125" s="91"/>
      <c r="F125" s="92"/>
      <c r="G125" s="91"/>
      <c r="H125" s="92"/>
      <c r="I125" s="625"/>
      <c r="J125" s="625"/>
      <c r="K125" s="626"/>
      <c r="L125" s="218"/>
      <c r="M125" s="284"/>
      <c r="N125" s="9"/>
    </row>
    <row r="126" spans="1:14" ht="43.5" x14ac:dyDescent="0.2">
      <c r="A126" s="28">
        <v>30</v>
      </c>
      <c r="B126" s="236" t="s">
        <v>336</v>
      </c>
      <c r="C126" s="219">
        <v>165100</v>
      </c>
      <c r="D126" s="245" t="s">
        <v>161</v>
      </c>
      <c r="E126" s="220">
        <v>164620</v>
      </c>
      <c r="F126" s="221">
        <v>165100</v>
      </c>
      <c r="G126" s="220">
        <v>0</v>
      </c>
      <c r="H126" s="221">
        <v>0</v>
      </c>
      <c r="I126" s="633">
        <f t="shared" si="14"/>
        <v>165100</v>
      </c>
      <c r="J126" s="633">
        <f>E126+I126-E126</f>
        <v>165100</v>
      </c>
      <c r="K126" s="634">
        <f t="shared" si="15"/>
        <v>0</v>
      </c>
      <c r="L126" s="366" t="s">
        <v>361</v>
      </c>
      <c r="M126" s="297" t="s">
        <v>362</v>
      </c>
      <c r="N126" s="243"/>
    </row>
    <row r="127" spans="1:14" x14ac:dyDescent="0.2">
      <c r="A127" s="28"/>
      <c r="B127" s="236" t="s">
        <v>335</v>
      </c>
      <c r="C127" s="219"/>
      <c r="D127" s="245"/>
      <c r="E127" s="220"/>
      <c r="F127" s="221"/>
      <c r="G127" s="221"/>
      <c r="H127" s="221"/>
      <c r="I127" s="633"/>
      <c r="J127" s="633"/>
      <c r="K127" s="634"/>
      <c r="L127" s="367"/>
      <c r="M127" s="297" t="s">
        <v>360</v>
      </c>
      <c r="N127" s="243"/>
    </row>
    <row r="128" spans="1:14" x14ac:dyDescent="0.2">
      <c r="A128" s="28"/>
      <c r="B128" s="236" t="s">
        <v>330</v>
      </c>
      <c r="C128" s="219"/>
      <c r="D128" s="245"/>
      <c r="E128" s="220"/>
      <c r="F128" s="221"/>
      <c r="G128" s="221"/>
      <c r="H128" s="221"/>
      <c r="I128" s="633"/>
      <c r="J128" s="633"/>
      <c r="K128" s="634"/>
      <c r="L128" s="368" t="s">
        <v>161</v>
      </c>
      <c r="M128" s="297" t="s">
        <v>343</v>
      </c>
      <c r="N128" s="243"/>
    </row>
    <row r="129" spans="1:14" x14ac:dyDescent="0.2">
      <c r="A129" s="28"/>
      <c r="B129" s="236" t="s">
        <v>331</v>
      </c>
      <c r="C129" s="219"/>
      <c r="D129" s="245"/>
      <c r="E129" s="220"/>
      <c r="F129" s="221"/>
      <c r="G129" s="221"/>
      <c r="H129" s="221"/>
      <c r="I129" s="633"/>
      <c r="J129" s="633"/>
      <c r="K129" s="634"/>
      <c r="L129" s="368"/>
      <c r="M129" s="297" t="s">
        <v>341</v>
      </c>
      <c r="N129" s="243"/>
    </row>
    <row r="130" spans="1:14" x14ac:dyDescent="0.2">
      <c r="A130" s="28"/>
      <c r="B130" s="236" t="s">
        <v>332</v>
      </c>
      <c r="C130" s="219"/>
      <c r="D130" s="245"/>
      <c r="E130" s="220"/>
      <c r="F130" s="221"/>
      <c r="G130" s="221"/>
      <c r="H130" s="221"/>
      <c r="I130" s="633"/>
      <c r="J130" s="633"/>
      <c r="K130" s="634"/>
      <c r="L130" s="367" t="s">
        <v>340</v>
      </c>
      <c r="M130" s="297" t="s">
        <v>342</v>
      </c>
      <c r="N130" s="243"/>
    </row>
    <row r="131" spans="1:14" x14ac:dyDescent="0.2">
      <c r="A131" s="28"/>
      <c r="B131" s="236" t="s">
        <v>333</v>
      </c>
      <c r="C131" s="219"/>
      <c r="D131" s="245"/>
      <c r="E131" s="220"/>
      <c r="F131" s="221"/>
      <c r="G131" s="221"/>
      <c r="H131" s="221"/>
      <c r="I131" s="633"/>
      <c r="J131" s="633"/>
      <c r="K131" s="634"/>
      <c r="L131" s="368" t="s">
        <v>162</v>
      </c>
      <c r="M131" s="297" t="s">
        <v>345</v>
      </c>
      <c r="N131" s="243"/>
    </row>
    <row r="132" spans="1:14" x14ac:dyDescent="0.2">
      <c r="A132" s="28"/>
      <c r="B132" s="236" t="s">
        <v>334</v>
      </c>
      <c r="C132" s="219"/>
      <c r="D132" s="245"/>
      <c r="E132" s="220"/>
      <c r="F132" s="221"/>
      <c r="G132" s="221"/>
      <c r="H132" s="221"/>
      <c r="I132" s="633"/>
      <c r="J132" s="633"/>
      <c r="K132" s="634"/>
      <c r="L132" s="368"/>
      <c r="M132" s="293" t="s">
        <v>344</v>
      </c>
      <c r="N132" s="243"/>
    </row>
    <row r="133" spans="1:14" x14ac:dyDescent="0.2">
      <c r="A133" s="28"/>
      <c r="B133" s="246" t="s">
        <v>314</v>
      </c>
      <c r="C133" s="219"/>
      <c r="D133" s="245"/>
      <c r="E133" s="220"/>
      <c r="F133" s="221"/>
      <c r="G133" s="221"/>
      <c r="H133" s="221"/>
      <c r="I133" s="633"/>
      <c r="J133" s="633"/>
      <c r="K133" s="634"/>
      <c r="L133" s="343">
        <v>44918</v>
      </c>
      <c r="M133" s="293" t="s">
        <v>347</v>
      </c>
      <c r="N133" s="243"/>
    </row>
    <row r="134" spans="1:14" x14ac:dyDescent="0.2">
      <c r="A134" s="28"/>
      <c r="B134" s="236" t="s">
        <v>337</v>
      </c>
      <c r="C134" s="219"/>
      <c r="D134" s="245"/>
      <c r="E134" s="220"/>
      <c r="F134" s="221"/>
      <c r="G134" s="221"/>
      <c r="H134" s="221"/>
      <c r="I134" s="633"/>
      <c r="J134" s="633"/>
      <c r="K134" s="634"/>
      <c r="L134" s="343">
        <v>44918</v>
      </c>
      <c r="M134" s="293" t="s">
        <v>346</v>
      </c>
      <c r="N134" s="243"/>
    </row>
    <row r="135" spans="1:14" x14ac:dyDescent="0.2">
      <c r="A135" s="28"/>
      <c r="B135" s="236" t="s">
        <v>349</v>
      </c>
      <c r="C135" s="219"/>
      <c r="D135" s="245"/>
      <c r="E135" s="220"/>
      <c r="F135" s="221"/>
      <c r="G135" s="221"/>
      <c r="H135" s="221"/>
      <c r="I135" s="633"/>
      <c r="J135" s="633"/>
      <c r="K135" s="634"/>
      <c r="L135" s="343">
        <v>44942</v>
      </c>
      <c r="M135" s="297" t="s">
        <v>348</v>
      </c>
      <c r="N135" s="243"/>
    </row>
    <row r="136" spans="1:14" x14ac:dyDescent="0.2">
      <c r="A136" s="28"/>
      <c r="B136" s="223" t="s">
        <v>338</v>
      </c>
      <c r="C136" s="219"/>
      <c r="D136" s="245"/>
      <c r="E136" s="220"/>
      <c r="F136" s="221"/>
      <c r="G136" s="221"/>
      <c r="H136" s="221"/>
      <c r="I136" s="633"/>
      <c r="J136" s="633"/>
      <c r="K136" s="634"/>
      <c r="L136" s="343">
        <v>44967</v>
      </c>
      <c r="M136" s="293" t="s">
        <v>459</v>
      </c>
      <c r="N136" s="243"/>
    </row>
    <row r="137" spans="1:14" x14ac:dyDescent="0.2">
      <c r="A137" s="237"/>
      <c r="B137" s="247" t="s">
        <v>339</v>
      </c>
      <c r="C137" s="238"/>
      <c r="D137" s="272"/>
      <c r="E137" s="239"/>
      <c r="F137" s="241"/>
      <c r="G137" s="241"/>
      <c r="H137" s="241"/>
      <c r="I137" s="629"/>
      <c r="J137" s="629"/>
      <c r="K137" s="630"/>
      <c r="L137" s="369"/>
      <c r="M137" s="301" t="s">
        <v>460</v>
      </c>
      <c r="N137" s="249"/>
    </row>
    <row r="138" spans="1:14" s="328" customFormat="1" x14ac:dyDescent="0.2">
      <c r="A138" s="360"/>
      <c r="B138" s="370" t="s">
        <v>150</v>
      </c>
      <c r="C138" s="90"/>
      <c r="D138" s="91"/>
      <c r="E138" s="91"/>
      <c r="F138" s="92"/>
      <c r="G138" s="92"/>
      <c r="H138" s="92"/>
      <c r="I138" s="625"/>
      <c r="J138" s="625"/>
      <c r="K138" s="626"/>
      <c r="L138" s="362"/>
      <c r="M138" s="287"/>
      <c r="N138" s="287"/>
    </row>
    <row r="139" spans="1:14" x14ac:dyDescent="0.2">
      <c r="A139" s="15">
        <v>31</v>
      </c>
      <c r="B139" s="194" t="s">
        <v>351</v>
      </c>
      <c r="C139" s="195">
        <v>100000</v>
      </c>
      <c r="D139" s="216" t="s">
        <v>158</v>
      </c>
      <c r="E139" s="196">
        <v>0</v>
      </c>
      <c r="F139" s="198">
        <v>0</v>
      </c>
      <c r="G139" s="196">
        <v>100000</v>
      </c>
      <c r="H139" s="198">
        <v>0</v>
      </c>
      <c r="I139" s="627">
        <f t="shared" ref="I139:I148" si="16">F139+G139+H139</f>
        <v>100000</v>
      </c>
      <c r="J139" s="627">
        <f>E139+I139-E139</f>
        <v>100000</v>
      </c>
      <c r="K139" s="628">
        <f t="shared" ref="K139:K148" si="17">C139-I139</f>
        <v>0</v>
      </c>
      <c r="L139" s="363"/>
      <c r="M139" s="291" t="s">
        <v>151</v>
      </c>
      <c r="N139" s="16"/>
    </row>
    <row r="140" spans="1:14" x14ac:dyDescent="0.2">
      <c r="A140" s="28"/>
      <c r="B140" s="236" t="s">
        <v>358</v>
      </c>
      <c r="C140" s="219"/>
      <c r="D140" s="242"/>
      <c r="E140" s="220"/>
      <c r="F140" s="221"/>
      <c r="G140" s="220"/>
      <c r="H140" s="221"/>
      <c r="I140" s="633"/>
      <c r="J140" s="633"/>
      <c r="K140" s="634"/>
      <c r="L140" s="365" t="s">
        <v>31</v>
      </c>
      <c r="M140" s="293" t="s">
        <v>359</v>
      </c>
      <c r="N140" s="243"/>
    </row>
    <row r="141" spans="1:14" x14ac:dyDescent="0.2">
      <c r="A141" s="28"/>
      <c r="B141" s="236" t="s">
        <v>352</v>
      </c>
      <c r="C141" s="219"/>
      <c r="D141" s="242"/>
      <c r="E141" s="220"/>
      <c r="F141" s="221"/>
      <c r="G141" s="220"/>
      <c r="H141" s="221"/>
      <c r="I141" s="633"/>
      <c r="J141" s="633"/>
      <c r="K141" s="634"/>
      <c r="L141" s="364" t="s">
        <v>594</v>
      </c>
      <c r="M141" s="293" t="s">
        <v>488</v>
      </c>
      <c r="N141" s="243"/>
    </row>
    <row r="142" spans="1:14" x14ac:dyDescent="0.2">
      <c r="A142" s="28"/>
      <c r="B142" s="236" t="s">
        <v>353</v>
      </c>
      <c r="C142" s="219"/>
      <c r="D142" s="242"/>
      <c r="E142" s="220"/>
      <c r="F142" s="221"/>
      <c r="G142" s="220"/>
      <c r="H142" s="221"/>
      <c r="I142" s="633"/>
      <c r="J142" s="633"/>
      <c r="K142" s="634"/>
      <c r="L142" s="298"/>
      <c r="M142" s="293" t="s">
        <v>595</v>
      </c>
      <c r="N142" s="243"/>
    </row>
    <row r="143" spans="1:14" x14ac:dyDescent="0.2">
      <c r="A143" s="28"/>
      <c r="B143" s="236" t="s">
        <v>350</v>
      </c>
      <c r="C143" s="219"/>
      <c r="D143" s="242"/>
      <c r="E143" s="220"/>
      <c r="F143" s="221"/>
      <c r="G143" s="220"/>
      <c r="H143" s="221"/>
      <c r="I143" s="633"/>
      <c r="J143" s="633"/>
      <c r="K143" s="634"/>
      <c r="L143" s="298"/>
      <c r="M143" s="293"/>
      <c r="N143" s="243"/>
    </row>
    <row r="144" spans="1:14" x14ac:dyDescent="0.2">
      <c r="A144" s="28"/>
      <c r="B144" s="236" t="s">
        <v>354</v>
      </c>
      <c r="C144" s="219"/>
      <c r="D144" s="242"/>
      <c r="E144" s="220"/>
      <c r="F144" s="221"/>
      <c r="G144" s="220"/>
      <c r="H144" s="221"/>
      <c r="I144" s="633"/>
      <c r="J144" s="633"/>
      <c r="K144" s="634"/>
      <c r="L144" s="298"/>
      <c r="M144" s="293"/>
      <c r="N144" s="293"/>
    </row>
    <row r="145" spans="1:14" x14ac:dyDescent="0.2">
      <c r="A145" s="28"/>
      <c r="B145" s="236" t="s">
        <v>355</v>
      </c>
      <c r="C145" s="219"/>
      <c r="D145" s="242"/>
      <c r="E145" s="220"/>
      <c r="F145" s="221"/>
      <c r="G145" s="220"/>
      <c r="H145" s="221"/>
      <c r="I145" s="633"/>
      <c r="J145" s="633"/>
      <c r="K145" s="634"/>
      <c r="L145" s="298"/>
      <c r="M145" s="293"/>
      <c r="N145" s="293"/>
    </row>
    <row r="146" spans="1:14" x14ac:dyDescent="0.2">
      <c r="A146" s="28"/>
      <c r="B146" s="236" t="s">
        <v>356</v>
      </c>
      <c r="C146" s="219"/>
      <c r="D146" s="242"/>
      <c r="E146" s="220"/>
      <c r="F146" s="221"/>
      <c r="G146" s="220"/>
      <c r="H146" s="221"/>
      <c r="I146" s="633"/>
      <c r="J146" s="633"/>
      <c r="K146" s="634"/>
      <c r="L146" s="298"/>
      <c r="M146" s="293"/>
      <c r="N146" s="293"/>
    </row>
    <row r="147" spans="1:14" x14ac:dyDescent="0.2">
      <c r="A147" s="28"/>
      <c r="B147" s="236" t="s">
        <v>357</v>
      </c>
      <c r="C147" s="219"/>
      <c r="D147" s="242"/>
      <c r="E147" s="220"/>
      <c r="F147" s="221"/>
      <c r="G147" s="220"/>
      <c r="H147" s="221"/>
      <c r="I147" s="633"/>
      <c r="J147" s="633"/>
      <c r="K147" s="634"/>
      <c r="L147" s="298"/>
      <c r="M147" s="293"/>
      <c r="N147" s="293"/>
    </row>
    <row r="148" spans="1:14" ht="43.5" x14ac:dyDescent="0.2">
      <c r="A148" s="15">
        <v>32</v>
      </c>
      <c r="B148" s="194" t="s">
        <v>369</v>
      </c>
      <c r="C148" s="195">
        <v>256100</v>
      </c>
      <c r="D148" s="244" t="s">
        <v>156</v>
      </c>
      <c r="E148" s="196">
        <v>36040</v>
      </c>
      <c r="F148" s="198">
        <v>256100</v>
      </c>
      <c r="G148" s="196">
        <v>0</v>
      </c>
      <c r="H148" s="198">
        <v>0</v>
      </c>
      <c r="I148" s="627">
        <f t="shared" si="16"/>
        <v>256100</v>
      </c>
      <c r="J148" s="627">
        <f>E148+I148-E148</f>
        <v>256100</v>
      </c>
      <c r="K148" s="628">
        <f t="shared" si="17"/>
        <v>0</v>
      </c>
      <c r="L148" s="382" t="s">
        <v>361</v>
      </c>
      <c r="M148" s="285" t="s">
        <v>373</v>
      </c>
      <c r="N148" s="291"/>
    </row>
    <row r="149" spans="1:14" x14ac:dyDescent="0.2">
      <c r="A149" s="28"/>
      <c r="B149" s="236" t="s">
        <v>363</v>
      </c>
      <c r="C149" s="219"/>
      <c r="D149" s="245"/>
      <c r="E149" s="220"/>
      <c r="F149" s="221"/>
      <c r="G149" s="221"/>
      <c r="H149" s="221"/>
      <c r="I149" s="633"/>
      <c r="J149" s="633"/>
      <c r="K149" s="634"/>
      <c r="L149" s="368" t="s">
        <v>161</v>
      </c>
      <c r="M149" s="297" t="s">
        <v>370</v>
      </c>
      <c r="N149" s="293"/>
    </row>
    <row r="150" spans="1:14" x14ac:dyDescent="0.2">
      <c r="A150" s="28"/>
      <c r="B150" s="223" t="s">
        <v>367</v>
      </c>
      <c r="C150" s="219"/>
      <c r="D150" s="245"/>
      <c r="E150" s="220"/>
      <c r="F150" s="221"/>
      <c r="G150" s="221"/>
      <c r="H150" s="221"/>
      <c r="I150" s="633"/>
      <c r="J150" s="633"/>
      <c r="K150" s="634"/>
      <c r="L150" s="367" t="s">
        <v>162</v>
      </c>
      <c r="M150" s="297" t="s">
        <v>371</v>
      </c>
      <c r="N150" s="293"/>
    </row>
    <row r="151" spans="1:14" x14ac:dyDescent="0.2">
      <c r="A151" s="28"/>
      <c r="B151" s="236" t="s">
        <v>368</v>
      </c>
      <c r="C151" s="219"/>
      <c r="D151" s="245"/>
      <c r="E151" s="220"/>
      <c r="F151" s="221"/>
      <c r="G151" s="221"/>
      <c r="H151" s="221"/>
      <c r="I151" s="633"/>
      <c r="J151" s="633"/>
      <c r="K151" s="634"/>
      <c r="L151" s="368"/>
      <c r="M151" s="297" t="s">
        <v>372</v>
      </c>
      <c r="N151" s="293"/>
    </row>
    <row r="152" spans="1:14" x14ac:dyDescent="0.2">
      <c r="A152" s="28"/>
      <c r="B152" s="236" t="s">
        <v>364</v>
      </c>
      <c r="C152" s="219"/>
      <c r="D152" s="245"/>
      <c r="E152" s="220"/>
      <c r="F152" s="221"/>
      <c r="G152" s="221"/>
      <c r="H152" s="221"/>
      <c r="I152" s="633"/>
      <c r="J152" s="633"/>
      <c r="K152" s="634"/>
      <c r="L152" s="367" t="s">
        <v>163</v>
      </c>
      <c r="M152" s="297" t="s">
        <v>458</v>
      </c>
      <c r="N152" s="293"/>
    </row>
    <row r="153" spans="1:14" x14ac:dyDescent="0.2">
      <c r="A153" s="28"/>
      <c r="B153" s="236" t="s">
        <v>366</v>
      </c>
      <c r="C153" s="219"/>
      <c r="D153" s="245"/>
      <c r="E153" s="220"/>
      <c r="F153" s="221"/>
      <c r="G153" s="221"/>
      <c r="H153" s="221"/>
      <c r="I153" s="633"/>
      <c r="J153" s="633"/>
      <c r="K153" s="634"/>
      <c r="L153" s="371">
        <v>45000</v>
      </c>
      <c r="M153" s="297" t="s">
        <v>596</v>
      </c>
      <c r="N153" s="293"/>
    </row>
    <row r="154" spans="1:14" x14ac:dyDescent="0.2">
      <c r="A154" s="237"/>
      <c r="B154" s="247" t="s">
        <v>365</v>
      </c>
      <c r="C154" s="238"/>
      <c r="D154" s="272"/>
      <c r="E154" s="239"/>
      <c r="F154" s="241"/>
      <c r="G154" s="241"/>
      <c r="H154" s="241"/>
      <c r="I154" s="629"/>
      <c r="J154" s="629"/>
      <c r="K154" s="630"/>
      <c r="L154" s="372">
        <v>45016</v>
      </c>
      <c r="M154" s="301" t="s">
        <v>489</v>
      </c>
      <c r="N154" s="330"/>
    </row>
    <row r="155" spans="1:14" s="328" customFormat="1" x14ac:dyDescent="0.2">
      <c r="A155" s="360"/>
      <c r="B155" s="370" t="s">
        <v>96</v>
      </c>
      <c r="C155" s="90"/>
      <c r="D155" s="91"/>
      <c r="E155" s="91"/>
      <c r="F155" s="92"/>
      <c r="G155" s="92"/>
      <c r="H155" s="92"/>
      <c r="I155" s="625"/>
      <c r="J155" s="625"/>
      <c r="K155" s="626"/>
      <c r="L155" s="362"/>
      <c r="M155" s="287"/>
      <c r="N155" s="287"/>
    </row>
    <row r="156" spans="1:14" ht="87" x14ac:dyDescent="0.2">
      <c r="A156" s="102">
        <v>33</v>
      </c>
      <c r="B156" s="104" t="s">
        <v>232</v>
      </c>
      <c r="C156" s="95">
        <v>6600</v>
      </c>
      <c r="D156" s="141" t="s">
        <v>158</v>
      </c>
      <c r="E156" s="94">
        <v>0</v>
      </c>
      <c r="F156" s="96">
        <v>0</v>
      </c>
      <c r="G156" s="94">
        <v>6600</v>
      </c>
      <c r="H156" s="96">
        <v>0</v>
      </c>
      <c r="I156" s="636">
        <f t="shared" ref="I156:I353" si="18">F156+G156+H156</f>
        <v>6600</v>
      </c>
      <c r="J156" s="636">
        <f t="shared" ref="J156:J353" si="19">E156+I156-E156</f>
        <v>6600</v>
      </c>
      <c r="K156" s="637">
        <f t="shared" ref="K156:K353" si="20">C156-I156</f>
        <v>0</v>
      </c>
      <c r="L156" s="275">
        <v>44950</v>
      </c>
      <c r="M156" s="286" t="s">
        <v>412</v>
      </c>
      <c r="N156" s="288"/>
    </row>
    <row r="157" spans="1:14" ht="217.5" x14ac:dyDescent="0.2">
      <c r="A157" s="102">
        <v>34</v>
      </c>
      <c r="B157" s="104" t="s">
        <v>233</v>
      </c>
      <c r="C157" s="95">
        <v>113000</v>
      </c>
      <c r="D157" s="141" t="s">
        <v>158</v>
      </c>
      <c r="E157" s="94">
        <v>0</v>
      </c>
      <c r="F157" s="96">
        <v>0</v>
      </c>
      <c r="G157" s="94">
        <v>113000</v>
      </c>
      <c r="H157" s="96">
        <v>0</v>
      </c>
      <c r="I157" s="636">
        <f t="shared" si="18"/>
        <v>113000</v>
      </c>
      <c r="J157" s="636">
        <f t="shared" si="19"/>
        <v>113000</v>
      </c>
      <c r="K157" s="637">
        <f t="shared" si="20"/>
        <v>0</v>
      </c>
      <c r="L157" s="275">
        <v>44950</v>
      </c>
      <c r="M157" s="286" t="s">
        <v>412</v>
      </c>
      <c r="N157" s="288"/>
    </row>
    <row r="158" spans="1:14" x14ac:dyDescent="0.2">
      <c r="A158" s="15">
        <v>35</v>
      </c>
      <c r="B158" s="508" t="s">
        <v>236</v>
      </c>
      <c r="C158" s="195">
        <v>61500</v>
      </c>
      <c r="D158" s="216" t="s">
        <v>158</v>
      </c>
      <c r="E158" s="196">
        <v>0</v>
      </c>
      <c r="F158" s="198">
        <v>0</v>
      </c>
      <c r="G158" s="196">
        <v>61500</v>
      </c>
      <c r="H158" s="198">
        <v>0</v>
      </c>
      <c r="I158" s="627">
        <f t="shared" si="18"/>
        <v>61500</v>
      </c>
      <c r="J158" s="627">
        <f t="shared" si="19"/>
        <v>61500</v>
      </c>
      <c r="K158" s="628">
        <f t="shared" si="20"/>
        <v>0</v>
      </c>
      <c r="L158" s="229">
        <v>44950</v>
      </c>
      <c r="M158" s="285" t="s">
        <v>497</v>
      </c>
      <c r="N158" s="291"/>
    </row>
    <row r="159" spans="1:14" x14ac:dyDescent="0.2">
      <c r="A159" s="28"/>
      <c r="B159" s="509"/>
      <c r="C159" s="219"/>
      <c r="D159" s="242"/>
      <c r="E159" s="220"/>
      <c r="F159" s="221"/>
      <c r="G159" s="220"/>
      <c r="H159" s="221"/>
      <c r="I159" s="633"/>
      <c r="J159" s="633"/>
      <c r="K159" s="634"/>
      <c r="L159" s="403"/>
      <c r="M159" s="404" t="s">
        <v>413</v>
      </c>
      <c r="N159" s="293"/>
    </row>
    <row r="160" spans="1:14" x14ac:dyDescent="0.2">
      <c r="A160" s="28"/>
      <c r="B160" s="509"/>
      <c r="C160" s="219"/>
      <c r="D160" s="242"/>
      <c r="E160" s="220"/>
      <c r="F160" s="221"/>
      <c r="G160" s="220"/>
      <c r="H160" s="221"/>
      <c r="I160" s="633"/>
      <c r="J160" s="633"/>
      <c r="K160" s="634"/>
      <c r="L160" s="405" t="s">
        <v>559</v>
      </c>
      <c r="M160" s="293"/>
      <c r="N160" s="293"/>
    </row>
    <row r="161" spans="1:14" x14ac:dyDescent="0.2">
      <c r="A161" s="28"/>
      <c r="B161" s="509"/>
      <c r="C161" s="219"/>
      <c r="D161" s="242"/>
      <c r="E161" s="220"/>
      <c r="F161" s="221"/>
      <c r="G161" s="220"/>
      <c r="H161" s="221"/>
      <c r="I161" s="633"/>
      <c r="J161" s="633"/>
      <c r="K161" s="634"/>
      <c r="L161" s="405" t="s">
        <v>536</v>
      </c>
      <c r="M161" s="293"/>
      <c r="N161" s="293"/>
    </row>
    <row r="162" spans="1:14" x14ac:dyDescent="0.2">
      <c r="A162" s="28"/>
      <c r="B162" s="509"/>
      <c r="C162" s="219"/>
      <c r="D162" s="242"/>
      <c r="E162" s="220"/>
      <c r="F162" s="221"/>
      <c r="G162" s="220"/>
      <c r="H162" s="221"/>
      <c r="I162" s="633"/>
      <c r="J162" s="633"/>
      <c r="K162" s="634"/>
      <c r="L162" s="405" t="s">
        <v>523</v>
      </c>
      <c r="M162" s="293"/>
      <c r="N162" s="293"/>
    </row>
    <row r="163" spans="1:14" x14ac:dyDescent="0.2">
      <c r="A163" s="28"/>
      <c r="B163" s="509"/>
      <c r="C163" s="219"/>
      <c r="D163" s="242"/>
      <c r="E163" s="220"/>
      <c r="F163" s="221"/>
      <c r="G163" s="220"/>
      <c r="H163" s="221"/>
      <c r="I163" s="633"/>
      <c r="J163" s="633"/>
      <c r="K163" s="634"/>
      <c r="L163" s="405" t="s">
        <v>524</v>
      </c>
      <c r="M163" s="293"/>
      <c r="N163" s="293"/>
    </row>
    <row r="164" spans="1:14" x14ac:dyDescent="0.2">
      <c r="A164" s="28"/>
      <c r="B164" s="509"/>
      <c r="C164" s="219"/>
      <c r="D164" s="242"/>
      <c r="E164" s="220"/>
      <c r="F164" s="221"/>
      <c r="G164" s="220"/>
      <c r="H164" s="221"/>
      <c r="I164" s="633"/>
      <c r="J164" s="633"/>
      <c r="K164" s="634"/>
      <c r="L164" s="405" t="s">
        <v>525</v>
      </c>
      <c r="M164" s="293"/>
      <c r="N164" s="293"/>
    </row>
    <row r="165" spans="1:14" x14ac:dyDescent="0.2">
      <c r="A165" s="28"/>
      <c r="B165" s="509"/>
      <c r="C165" s="219"/>
      <c r="D165" s="242"/>
      <c r="E165" s="220"/>
      <c r="F165" s="221"/>
      <c r="G165" s="220"/>
      <c r="H165" s="221"/>
      <c r="I165" s="633"/>
      <c r="J165" s="633"/>
      <c r="K165" s="634"/>
      <c r="L165" s="405" t="s">
        <v>535</v>
      </c>
      <c r="M165" s="293"/>
      <c r="N165" s="293"/>
    </row>
    <row r="166" spans="1:14" x14ac:dyDescent="0.2">
      <c r="A166" s="28"/>
      <c r="B166" s="509"/>
      <c r="C166" s="219"/>
      <c r="D166" s="242"/>
      <c r="E166" s="220"/>
      <c r="F166" s="221"/>
      <c r="G166" s="220"/>
      <c r="H166" s="221"/>
      <c r="I166" s="633"/>
      <c r="J166" s="633"/>
      <c r="K166" s="634"/>
      <c r="L166" s="406"/>
      <c r="M166" s="407" t="s">
        <v>504</v>
      </c>
      <c r="N166" s="293"/>
    </row>
    <row r="167" spans="1:14" x14ac:dyDescent="0.5">
      <c r="A167" s="28"/>
      <c r="B167" s="509"/>
      <c r="C167" s="219"/>
      <c r="D167" s="242"/>
      <c r="E167" s="220"/>
      <c r="F167" s="221"/>
      <c r="G167" s="220"/>
      <c r="H167" s="221"/>
      <c r="I167" s="633"/>
      <c r="J167" s="633"/>
      <c r="K167" s="634"/>
      <c r="L167" s="408" t="s">
        <v>498</v>
      </c>
      <c r="M167" s="409"/>
      <c r="N167" s="293"/>
    </row>
    <row r="168" spans="1:14" x14ac:dyDescent="0.2">
      <c r="A168" s="28"/>
      <c r="B168" s="236"/>
      <c r="C168" s="219"/>
      <c r="D168" s="242"/>
      <c r="E168" s="220"/>
      <c r="F168" s="221"/>
      <c r="G168" s="220"/>
      <c r="H168" s="221"/>
      <c r="I168" s="633"/>
      <c r="J168" s="633"/>
      <c r="K168" s="634"/>
      <c r="L168" s="405" t="s">
        <v>537</v>
      </c>
      <c r="M168" s="293"/>
      <c r="N168" s="293"/>
    </row>
    <row r="169" spans="1:14" x14ac:dyDescent="0.2">
      <c r="A169" s="28"/>
      <c r="B169" s="236"/>
      <c r="C169" s="219"/>
      <c r="D169" s="242"/>
      <c r="E169" s="220"/>
      <c r="F169" s="221"/>
      <c r="G169" s="220"/>
      <c r="H169" s="221"/>
      <c r="I169" s="633"/>
      <c r="J169" s="633"/>
      <c r="K169" s="634"/>
      <c r="L169" s="405" t="s">
        <v>538</v>
      </c>
      <c r="M169" s="293"/>
      <c r="N169" s="293"/>
    </row>
    <row r="170" spans="1:14" x14ac:dyDescent="0.2">
      <c r="A170" s="28"/>
      <c r="B170" s="236"/>
      <c r="C170" s="219"/>
      <c r="D170" s="242"/>
      <c r="E170" s="220"/>
      <c r="F170" s="221"/>
      <c r="G170" s="220"/>
      <c r="H170" s="221"/>
      <c r="I170" s="633"/>
      <c r="J170" s="633"/>
      <c r="K170" s="634"/>
      <c r="L170" s="405" t="s">
        <v>539</v>
      </c>
      <c r="M170" s="293"/>
      <c r="N170" s="293"/>
    </row>
    <row r="171" spans="1:14" x14ac:dyDescent="0.2">
      <c r="A171" s="28"/>
      <c r="B171" s="236"/>
      <c r="C171" s="219"/>
      <c r="D171" s="242"/>
      <c r="E171" s="220"/>
      <c r="F171" s="221"/>
      <c r="G171" s="220"/>
      <c r="H171" s="221"/>
      <c r="I171" s="633"/>
      <c r="J171" s="633"/>
      <c r="K171" s="634"/>
      <c r="L171" s="405" t="s">
        <v>540</v>
      </c>
      <c r="M171" s="293"/>
      <c r="N171" s="293"/>
    </row>
    <row r="172" spans="1:14" x14ac:dyDescent="0.2">
      <c r="A172" s="28"/>
      <c r="B172" s="236"/>
      <c r="C172" s="219"/>
      <c r="D172" s="242"/>
      <c r="E172" s="220"/>
      <c r="F172" s="221"/>
      <c r="G172" s="220"/>
      <c r="H172" s="221"/>
      <c r="I172" s="633"/>
      <c r="J172" s="633"/>
      <c r="K172" s="634"/>
      <c r="L172" s="405" t="s">
        <v>541</v>
      </c>
      <c r="M172" s="293"/>
      <c r="N172" s="293"/>
    </row>
    <row r="173" spans="1:14" x14ac:dyDescent="0.2">
      <c r="A173" s="28"/>
      <c r="B173" s="236"/>
      <c r="C173" s="219"/>
      <c r="D173" s="242"/>
      <c r="E173" s="220"/>
      <c r="F173" s="221"/>
      <c r="G173" s="220"/>
      <c r="H173" s="221"/>
      <c r="I173" s="633"/>
      <c r="J173" s="633"/>
      <c r="K173" s="634"/>
      <c r="L173" s="410" t="s">
        <v>542</v>
      </c>
      <c r="M173" s="411"/>
      <c r="N173" s="293"/>
    </row>
    <row r="174" spans="1:14" x14ac:dyDescent="0.2">
      <c r="A174" s="8"/>
      <c r="B174" s="138"/>
      <c r="C174" s="90"/>
      <c r="D174" s="160"/>
      <c r="E174" s="91"/>
      <c r="F174" s="92"/>
      <c r="G174" s="91"/>
      <c r="H174" s="92"/>
      <c r="I174" s="625"/>
      <c r="J174" s="625"/>
      <c r="K174" s="626"/>
      <c r="L174" s="412" t="s">
        <v>543</v>
      </c>
      <c r="M174" s="413"/>
      <c r="N174" s="287"/>
    </row>
    <row r="175" spans="1:14" x14ac:dyDescent="0.5">
      <c r="A175" s="28"/>
      <c r="B175" s="236"/>
      <c r="C175" s="219"/>
      <c r="D175" s="242"/>
      <c r="E175" s="220"/>
      <c r="F175" s="221"/>
      <c r="G175" s="220"/>
      <c r="H175" s="221"/>
      <c r="I175" s="633"/>
      <c r="J175" s="633"/>
      <c r="K175" s="634"/>
      <c r="L175" s="414"/>
      <c r="M175" s="415" t="s">
        <v>421</v>
      </c>
      <c r="N175" s="293"/>
    </row>
    <row r="176" spans="1:14" x14ac:dyDescent="0.2">
      <c r="A176" s="28"/>
      <c r="B176" s="236"/>
      <c r="C176" s="219"/>
      <c r="D176" s="242"/>
      <c r="E176" s="220"/>
      <c r="F176" s="221"/>
      <c r="G176" s="220"/>
      <c r="H176" s="221"/>
      <c r="I176" s="633"/>
      <c r="J176" s="633"/>
      <c r="K176" s="634"/>
      <c r="L176" s="416" t="s">
        <v>500</v>
      </c>
      <c r="M176" s="299"/>
      <c r="N176" s="293"/>
    </row>
    <row r="177" spans="1:14" x14ac:dyDescent="0.2">
      <c r="A177" s="28"/>
      <c r="B177" s="236"/>
      <c r="C177" s="219"/>
      <c r="D177" s="242"/>
      <c r="E177" s="220"/>
      <c r="F177" s="221"/>
      <c r="G177" s="220"/>
      <c r="H177" s="221"/>
      <c r="I177" s="633"/>
      <c r="J177" s="633"/>
      <c r="K177" s="634"/>
      <c r="L177" s="416" t="s">
        <v>501</v>
      </c>
      <c r="M177" s="299"/>
      <c r="N177" s="293"/>
    </row>
    <row r="178" spans="1:14" x14ac:dyDescent="0.2">
      <c r="A178" s="28"/>
      <c r="B178" s="236"/>
      <c r="C178" s="219"/>
      <c r="D178" s="242"/>
      <c r="E178" s="220"/>
      <c r="F178" s="221"/>
      <c r="G178" s="220"/>
      <c r="H178" s="221"/>
      <c r="I178" s="633"/>
      <c r="J178" s="633"/>
      <c r="K178" s="634"/>
      <c r="L178" s="416" t="s">
        <v>502</v>
      </c>
      <c r="M178" s="299"/>
      <c r="N178" s="293"/>
    </row>
    <row r="179" spans="1:14" x14ac:dyDescent="0.2">
      <c r="A179" s="28"/>
      <c r="B179" s="236"/>
      <c r="C179" s="219"/>
      <c r="D179" s="242"/>
      <c r="E179" s="220"/>
      <c r="F179" s="221"/>
      <c r="G179" s="220"/>
      <c r="H179" s="221"/>
      <c r="I179" s="633"/>
      <c r="J179" s="633"/>
      <c r="K179" s="634"/>
      <c r="L179" s="416" t="s">
        <v>526</v>
      </c>
      <c r="M179" s="299"/>
      <c r="N179" s="293"/>
    </row>
    <row r="180" spans="1:14" x14ac:dyDescent="0.2">
      <c r="A180" s="28"/>
      <c r="B180" s="236"/>
      <c r="C180" s="219"/>
      <c r="D180" s="242"/>
      <c r="E180" s="220"/>
      <c r="F180" s="221"/>
      <c r="G180" s="220"/>
      <c r="H180" s="221"/>
      <c r="I180" s="633"/>
      <c r="J180" s="633"/>
      <c r="K180" s="634"/>
      <c r="L180" s="416" t="s">
        <v>544</v>
      </c>
      <c r="M180" s="299"/>
      <c r="N180" s="293"/>
    </row>
    <row r="181" spans="1:14" x14ac:dyDescent="0.2">
      <c r="A181" s="28"/>
      <c r="B181" s="236"/>
      <c r="C181" s="219"/>
      <c r="D181" s="242"/>
      <c r="E181" s="220"/>
      <c r="F181" s="221"/>
      <c r="G181" s="220"/>
      <c r="H181" s="221"/>
      <c r="I181" s="633"/>
      <c r="J181" s="633"/>
      <c r="K181" s="634"/>
      <c r="L181" s="417" t="s">
        <v>545</v>
      </c>
      <c r="M181" s="418"/>
      <c r="N181" s="293"/>
    </row>
    <row r="182" spans="1:14" x14ac:dyDescent="0.2">
      <c r="A182" s="28"/>
      <c r="B182" s="236"/>
      <c r="C182" s="219"/>
      <c r="D182" s="242"/>
      <c r="E182" s="220"/>
      <c r="F182" s="221"/>
      <c r="G182" s="220"/>
      <c r="H182" s="221"/>
      <c r="I182" s="633"/>
      <c r="J182" s="633"/>
      <c r="K182" s="634"/>
      <c r="L182" s="417" t="s">
        <v>546</v>
      </c>
      <c r="M182" s="418"/>
      <c r="N182" s="293"/>
    </row>
    <row r="183" spans="1:14" x14ac:dyDescent="0.2">
      <c r="A183" s="28"/>
      <c r="B183" s="236"/>
      <c r="C183" s="219"/>
      <c r="D183" s="242"/>
      <c r="E183" s="220"/>
      <c r="F183" s="221"/>
      <c r="G183" s="220"/>
      <c r="H183" s="221"/>
      <c r="I183" s="633"/>
      <c r="J183" s="633"/>
      <c r="K183" s="634"/>
      <c r="L183" s="406"/>
      <c r="M183" s="407" t="s">
        <v>505</v>
      </c>
      <c r="N183" s="293"/>
    </row>
    <row r="184" spans="1:14" x14ac:dyDescent="0.2">
      <c r="A184" s="28"/>
      <c r="B184" s="236"/>
      <c r="C184" s="219"/>
      <c r="D184" s="242"/>
      <c r="E184" s="220"/>
      <c r="F184" s="221"/>
      <c r="G184" s="220"/>
      <c r="H184" s="221"/>
      <c r="I184" s="633"/>
      <c r="J184" s="633"/>
      <c r="K184" s="634"/>
      <c r="L184" s="405" t="s">
        <v>547</v>
      </c>
      <c r="M184" s="293"/>
      <c r="N184" s="293"/>
    </row>
    <row r="185" spans="1:14" x14ac:dyDescent="0.2">
      <c r="A185" s="28"/>
      <c r="B185" s="236"/>
      <c r="C185" s="219"/>
      <c r="D185" s="242"/>
      <c r="E185" s="220"/>
      <c r="F185" s="221"/>
      <c r="G185" s="220"/>
      <c r="H185" s="221"/>
      <c r="I185" s="633"/>
      <c r="J185" s="633"/>
      <c r="K185" s="634"/>
      <c r="L185" s="416" t="s">
        <v>548</v>
      </c>
      <c r="M185" s="299"/>
      <c r="N185" s="293"/>
    </row>
    <row r="186" spans="1:14" x14ac:dyDescent="0.2">
      <c r="A186" s="28"/>
      <c r="B186" s="236"/>
      <c r="C186" s="219"/>
      <c r="D186" s="242"/>
      <c r="E186" s="220"/>
      <c r="F186" s="221"/>
      <c r="G186" s="220"/>
      <c r="H186" s="221"/>
      <c r="I186" s="633"/>
      <c r="J186" s="633"/>
      <c r="K186" s="634"/>
      <c r="L186" s="416" t="s">
        <v>549</v>
      </c>
      <c r="M186" s="299"/>
      <c r="N186" s="293"/>
    </row>
    <row r="187" spans="1:14" x14ac:dyDescent="0.2">
      <c r="A187" s="28"/>
      <c r="B187" s="236"/>
      <c r="C187" s="219"/>
      <c r="D187" s="242"/>
      <c r="E187" s="220"/>
      <c r="F187" s="221"/>
      <c r="G187" s="220"/>
      <c r="H187" s="221"/>
      <c r="I187" s="633"/>
      <c r="J187" s="633"/>
      <c r="K187" s="634"/>
      <c r="L187" s="416" t="s">
        <v>550</v>
      </c>
      <c r="M187" s="299"/>
      <c r="N187" s="293"/>
    </row>
    <row r="188" spans="1:14" x14ac:dyDescent="0.2">
      <c r="A188" s="28"/>
      <c r="B188" s="236"/>
      <c r="C188" s="219"/>
      <c r="D188" s="242"/>
      <c r="E188" s="220"/>
      <c r="F188" s="221"/>
      <c r="G188" s="220"/>
      <c r="H188" s="221"/>
      <c r="I188" s="633"/>
      <c r="J188" s="633"/>
      <c r="K188" s="634"/>
      <c r="L188" s="416" t="s">
        <v>551</v>
      </c>
      <c r="M188" s="299"/>
      <c r="N188" s="293"/>
    </row>
    <row r="189" spans="1:14" x14ac:dyDescent="0.2">
      <c r="A189" s="28"/>
      <c r="B189" s="236"/>
      <c r="C189" s="219"/>
      <c r="D189" s="242"/>
      <c r="E189" s="220"/>
      <c r="F189" s="221"/>
      <c r="G189" s="220"/>
      <c r="H189" s="221"/>
      <c r="I189" s="633"/>
      <c r="J189" s="633"/>
      <c r="K189" s="634"/>
      <c r="L189" s="416" t="s">
        <v>552</v>
      </c>
      <c r="M189" s="299"/>
      <c r="N189" s="293"/>
    </row>
    <row r="190" spans="1:14" x14ac:dyDescent="0.2">
      <c r="A190" s="28"/>
      <c r="B190" s="236"/>
      <c r="C190" s="219"/>
      <c r="D190" s="242"/>
      <c r="E190" s="220"/>
      <c r="F190" s="221"/>
      <c r="G190" s="220"/>
      <c r="H190" s="221"/>
      <c r="I190" s="633"/>
      <c r="J190" s="633"/>
      <c r="K190" s="634"/>
      <c r="L190" s="416" t="s">
        <v>553</v>
      </c>
      <c r="M190" s="299"/>
      <c r="N190" s="293"/>
    </row>
    <row r="191" spans="1:14" x14ac:dyDescent="0.2">
      <c r="A191" s="28"/>
      <c r="B191" s="236"/>
      <c r="C191" s="219"/>
      <c r="D191" s="242"/>
      <c r="E191" s="220"/>
      <c r="F191" s="221"/>
      <c r="G191" s="220"/>
      <c r="H191" s="221"/>
      <c r="I191" s="633"/>
      <c r="J191" s="633"/>
      <c r="K191" s="634"/>
      <c r="L191" s="416" t="s">
        <v>554</v>
      </c>
      <c r="M191" s="299"/>
      <c r="N191" s="293"/>
    </row>
    <row r="192" spans="1:14" x14ac:dyDescent="0.2">
      <c r="A192" s="28"/>
      <c r="B192" s="236"/>
      <c r="C192" s="219"/>
      <c r="D192" s="242"/>
      <c r="E192" s="220"/>
      <c r="F192" s="221"/>
      <c r="G192" s="220"/>
      <c r="H192" s="221"/>
      <c r="I192" s="633"/>
      <c r="J192" s="633"/>
      <c r="K192" s="634"/>
      <c r="L192" s="406"/>
      <c r="M192" s="407" t="s">
        <v>506</v>
      </c>
      <c r="N192" s="293"/>
    </row>
    <row r="193" spans="1:14" x14ac:dyDescent="0.2">
      <c r="A193" s="28"/>
      <c r="B193" s="236"/>
      <c r="C193" s="219"/>
      <c r="D193" s="242"/>
      <c r="E193" s="220"/>
      <c r="F193" s="221"/>
      <c r="G193" s="220"/>
      <c r="H193" s="221"/>
      <c r="I193" s="633"/>
      <c r="J193" s="633"/>
      <c r="K193" s="634"/>
      <c r="L193" s="300" t="s">
        <v>527</v>
      </c>
      <c r="M193" s="419"/>
      <c r="N193" s="293"/>
    </row>
    <row r="194" spans="1:14" x14ac:dyDescent="0.2">
      <c r="A194" s="28"/>
      <c r="B194" s="236"/>
      <c r="C194" s="219"/>
      <c r="D194" s="242"/>
      <c r="E194" s="220"/>
      <c r="F194" s="221"/>
      <c r="G194" s="220"/>
      <c r="H194" s="221"/>
      <c r="I194" s="633"/>
      <c r="J194" s="633"/>
      <c r="K194" s="634"/>
      <c r="L194" s="300" t="s">
        <v>528</v>
      </c>
      <c r="M194" s="419"/>
      <c r="N194" s="293"/>
    </row>
    <row r="195" spans="1:14" x14ac:dyDescent="0.2">
      <c r="A195" s="28"/>
      <c r="B195" s="236"/>
      <c r="C195" s="219"/>
      <c r="D195" s="242"/>
      <c r="E195" s="220"/>
      <c r="F195" s="221"/>
      <c r="G195" s="220"/>
      <c r="H195" s="221"/>
      <c r="I195" s="633"/>
      <c r="J195" s="633"/>
      <c r="K195" s="634"/>
      <c r="L195" s="300" t="s">
        <v>529</v>
      </c>
      <c r="M195" s="419"/>
      <c r="N195" s="293"/>
    </row>
    <row r="196" spans="1:14" x14ac:dyDescent="0.2">
      <c r="A196" s="28"/>
      <c r="B196" s="236"/>
      <c r="C196" s="219"/>
      <c r="D196" s="242"/>
      <c r="E196" s="220"/>
      <c r="F196" s="221"/>
      <c r="G196" s="220"/>
      <c r="H196" s="221"/>
      <c r="I196" s="633"/>
      <c r="J196" s="633"/>
      <c r="K196" s="634"/>
      <c r="L196" s="300" t="s">
        <v>530</v>
      </c>
      <c r="M196" s="419"/>
      <c r="N196" s="293"/>
    </row>
    <row r="197" spans="1:14" x14ac:dyDescent="0.2">
      <c r="A197" s="28"/>
      <c r="B197" s="236"/>
      <c r="C197" s="219"/>
      <c r="D197" s="242"/>
      <c r="E197" s="220"/>
      <c r="F197" s="221"/>
      <c r="G197" s="220"/>
      <c r="H197" s="221"/>
      <c r="I197" s="633"/>
      <c r="J197" s="633"/>
      <c r="K197" s="634"/>
      <c r="L197" s="300" t="s">
        <v>531</v>
      </c>
      <c r="M197" s="419"/>
      <c r="N197" s="293"/>
    </row>
    <row r="198" spans="1:14" x14ac:dyDescent="0.2">
      <c r="A198" s="28"/>
      <c r="B198" s="236"/>
      <c r="C198" s="219"/>
      <c r="D198" s="242"/>
      <c r="E198" s="220"/>
      <c r="F198" s="221"/>
      <c r="G198" s="220"/>
      <c r="H198" s="221"/>
      <c r="I198" s="633"/>
      <c r="J198" s="633"/>
      <c r="K198" s="634"/>
      <c r="L198" s="416" t="s">
        <v>555</v>
      </c>
      <c r="M198" s="299"/>
      <c r="N198" s="293"/>
    </row>
    <row r="199" spans="1:14" x14ac:dyDescent="0.2">
      <c r="A199" s="28"/>
      <c r="B199" s="236"/>
      <c r="C199" s="219"/>
      <c r="D199" s="242"/>
      <c r="E199" s="220"/>
      <c r="F199" s="221"/>
      <c r="G199" s="220"/>
      <c r="H199" s="221"/>
      <c r="I199" s="633"/>
      <c r="J199" s="633"/>
      <c r="K199" s="634"/>
      <c r="L199" s="416" t="s">
        <v>556</v>
      </c>
      <c r="M199" s="299"/>
      <c r="N199" s="293"/>
    </row>
    <row r="200" spans="1:14" x14ac:dyDescent="0.2">
      <c r="A200" s="28"/>
      <c r="B200" s="236"/>
      <c r="C200" s="219"/>
      <c r="D200" s="242"/>
      <c r="E200" s="220"/>
      <c r="F200" s="221"/>
      <c r="G200" s="220"/>
      <c r="H200" s="221"/>
      <c r="I200" s="633"/>
      <c r="J200" s="633"/>
      <c r="K200" s="634"/>
      <c r="L200" s="406"/>
      <c r="M200" s="407" t="s">
        <v>534</v>
      </c>
      <c r="N200" s="293"/>
    </row>
    <row r="201" spans="1:14" x14ac:dyDescent="0.5">
      <c r="A201" s="28"/>
      <c r="B201" s="236"/>
      <c r="C201" s="219"/>
      <c r="D201" s="242"/>
      <c r="E201" s="220"/>
      <c r="F201" s="221"/>
      <c r="G201" s="220"/>
      <c r="H201" s="221"/>
      <c r="I201" s="633"/>
      <c r="J201" s="633"/>
      <c r="K201" s="634"/>
      <c r="L201" s="420" t="s">
        <v>560</v>
      </c>
      <c r="M201" s="421"/>
      <c r="N201" s="293"/>
    </row>
    <row r="202" spans="1:14" x14ac:dyDescent="0.2">
      <c r="A202" s="28"/>
      <c r="B202" s="236"/>
      <c r="C202" s="219"/>
      <c r="D202" s="242"/>
      <c r="E202" s="220"/>
      <c r="F202" s="221"/>
      <c r="G202" s="220"/>
      <c r="H202" s="221"/>
      <c r="I202" s="633"/>
      <c r="J202" s="633"/>
      <c r="K202" s="634"/>
      <c r="L202" s="416" t="s">
        <v>558</v>
      </c>
      <c r="M202" s="299"/>
      <c r="N202" s="293"/>
    </row>
    <row r="203" spans="1:14" x14ac:dyDescent="0.2">
      <c r="A203" s="28"/>
      <c r="B203" s="236"/>
      <c r="C203" s="219"/>
      <c r="D203" s="242"/>
      <c r="E203" s="220"/>
      <c r="F203" s="221"/>
      <c r="G203" s="220"/>
      <c r="H203" s="221"/>
      <c r="I203" s="633"/>
      <c r="J203" s="633"/>
      <c r="K203" s="634"/>
      <c r="L203" s="416" t="s">
        <v>544</v>
      </c>
      <c r="M203" s="299"/>
      <c r="N203" s="293"/>
    </row>
    <row r="204" spans="1:14" x14ac:dyDescent="0.2">
      <c r="A204" s="28"/>
      <c r="B204" s="236"/>
      <c r="C204" s="219"/>
      <c r="D204" s="242"/>
      <c r="E204" s="220"/>
      <c r="F204" s="221"/>
      <c r="G204" s="220"/>
      <c r="H204" s="221"/>
      <c r="I204" s="633"/>
      <c r="J204" s="633"/>
      <c r="K204" s="634"/>
      <c r="L204" s="416" t="s">
        <v>532</v>
      </c>
      <c r="M204" s="299"/>
      <c r="N204" s="293"/>
    </row>
    <row r="205" spans="1:14" x14ac:dyDescent="0.2">
      <c r="A205" s="28"/>
      <c r="B205" s="236"/>
      <c r="C205" s="219"/>
      <c r="D205" s="242"/>
      <c r="E205" s="220"/>
      <c r="F205" s="221"/>
      <c r="G205" s="220"/>
      <c r="H205" s="221"/>
      <c r="I205" s="633"/>
      <c r="J205" s="633"/>
      <c r="K205" s="634"/>
      <c r="L205" s="416" t="s">
        <v>533</v>
      </c>
      <c r="M205" s="299"/>
      <c r="N205" s="293"/>
    </row>
    <row r="206" spans="1:14" x14ac:dyDescent="0.2">
      <c r="A206" s="237"/>
      <c r="B206" s="247"/>
      <c r="C206" s="238"/>
      <c r="D206" s="248"/>
      <c r="E206" s="239"/>
      <c r="F206" s="241"/>
      <c r="G206" s="239"/>
      <c r="H206" s="241"/>
      <c r="I206" s="629"/>
      <c r="J206" s="629"/>
      <c r="K206" s="630"/>
      <c r="L206" s="422" t="s">
        <v>557</v>
      </c>
      <c r="M206" s="423"/>
      <c r="N206" s="330"/>
    </row>
    <row r="207" spans="1:14" x14ac:dyDescent="0.2">
      <c r="A207" s="250">
        <v>36</v>
      </c>
      <c r="B207" s="531" t="s">
        <v>237</v>
      </c>
      <c r="C207" s="252">
        <v>14700</v>
      </c>
      <c r="D207" s="274" t="s">
        <v>162</v>
      </c>
      <c r="E207" s="253">
        <v>0</v>
      </c>
      <c r="F207" s="254">
        <v>9660</v>
      </c>
      <c r="G207" s="253">
        <v>5040</v>
      </c>
      <c r="H207" s="254">
        <v>0</v>
      </c>
      <c r="I207" s="643">
        <f t="shared" si="18"/>
        <v>14700</v>
      </c>
      <c r="J207" s="643">
        <f t="shared" si="19"/>
        <v>14700</v>
      </c>
      <c r="K207" s="644">
        <f t="shared" si="20"/>
        <v>0</v>
      </c>
      <c r="L207" s="304"/>
      <c r="M207" s="424" t="s">
        <v>413</v>
      </c>
      <c r="N207" s="331"/>
    </row>
    <row r="208" spans="1:14" x14ac:dyDescent="0.2">
      <c r="A208" s="28"/>
      <c r="B208" s="509"/>
      <c r="C208" s="219"/>
      <c r="D208" s="242"/>
      <c r="E208" s="220"/>
      <c r="F208" s="221"/>
      <c r="G208" s="220"/>
      <c r="H208" s="221"/>
      <c r="I208" s="633"/>
      <c r="J208" s="633"/>
      <c r="K208" s="634"/>
      <c r="L208" s="296">
        <v>44908</v>
      </c>
      <c r="M208" s="293" t="s">
        <v>415</v>
      </c>
      <c r="N208" s="293"/>
    </row>
    <row r="209" spans="1:14" x14ac:dyDescent="0.2">
      <c r="A209" s="28"/>
      <c r="B209" s="509"/>
      <c r="C209" s="219"/>
      <c r="D209" s="242"/>
      <c r="E209" s="220"/>
      <c r="F209" s="221"/>
      <c r="G209" s="220"/>
      <c r="H209" s="221"/>
      <c r="I209" s="633"/>
      <c r="J209" s="633"/>
      <c r="K209" s="634"/>
      <c r="L209" s="296">
        <v>44909</v>
      </c>
      <c r="M209" s="293" t="s">
        <v>416</v>
      </c>
      <c r="N209" s="293"/>
    </row>
    <row r="210" spans="1:14" x14ac:dyDescent="0.2">
      <c r="A210" s="28"/>
      <c r="B210" s="509"/>
      <c r="C210" s="219"/>
      <c r="D210" s="242"/>
      <c r="E210" s="220"/>
      <c r="F210" s="221"/>
      <c r="G210" s="220"/>
      <c r="H210" s="221"/>
      <c r="I210" s="633"/>
      <c r="J210" s="633"/>
      <c r="K210" s="634"/>
      <c r="L210" s="296">
        <v>44910</v>
      </c>
      <c r="M210" s="293" t="s">
        <v>417</v>
      </c>
      <c r="N210" s="293"/>
    </row>
    <row r="211" spans="1:14" x14ac:dyDescent="0.2">
      <c r="A211" s="28"/>
      <c r="B211" s="509"/>
      <c r="C211" s="219"/>
      <c r="D211" s="242"/>
      <c r="E211" s="220"/>
      <c r="F211" s="221"/>
      <c r="G211" s="220"/>
      <c r="H211" s="221"/>
      <c r="I211" s="633"/>
      <c r="J211" s="633"/>
      <c r="K211" s="634"/>
      <c r="L211" s="296">
        <v>44911</v>
      </c>
      <c r="M211" s="293" t="s">
        <v>379</v>
      </c>
      <c r="N211" s="293"/>
    </row>
    <row r="212" spans="1:14" x14ac:dyDescent="0.2">
      <c r="A212" s="28"/>
      <c r="B212" s="509"/>
      <c r="C212" s="219"/>
      <c r="D212" s="242"/>
      <c r="E212" s="220"/>
      <c r="F212" s="221"/>
      <c r="G212" s="220"/>
      <c r="H212" s="221"/>
      <c r="I212" s="633"/>
      <c r="J212" s="633"/>
      <c r="K212" s="634"/>
      <c r="L212" s="296">
        <v>44914</v>
      </c>
      <c r="M212" s="293" t="s">
        <v>380</v>
      </c>
      <c r="N212" s="293"/>
    </row>
    <row r="213" spans="1:14" x14ac:dyDescent="0.2">
      <c r="A213" s="28"/>
      <c r="B213" s="509"/>
      <c r="C213" s="219"/>
      <c r="D213" s="242"/>
      <c r="E213" s="220"/>
      <c r="F213" s="221"/>
      <c r="G213" s="220"/>
      <c r="H213" s="221"/>
      <c r="I213" s="633"/>
      <c r="J213" s="633"/>
      <c r="K213" s="634"/>
      <c r="L213" s="296">
        <v>44918</v>
      </c>
      <c r="M213" s="293" t="s">
        <v>418</v>
      </c>
      <c r="N213" s="293"/>
    </row>
    <row r="214" spans="1:14" x14ac:dyDescent="0.2">
      <c r="A214" s="28"/>
      <c r="B214" s="509"/>
      <c r="C214" s="219"/>
      <c r="D214" s="242"/>
      <c r="E214" s="220"/>
      <c r="F214" s="221"/>
      <c r="G214" s="220"/>
      <c r="H214" s="221"/>
      <c r="I214" s="633"/>
      <c r="J214" s="633"/>
      <c r="K214" s="634"/>
      <c r="L214" s="296"/>
      <c r="M214" s="425" t="s">
        <v>493</v>
      </c>
      <c r="N214" s="293"/>
    </row>
    <row r="215" spans="1:14" x14ac:dyDescent="0.2">
      <c r="A215" s="28"/>
      <c r="B215" s="380"/>
      <c r="C215" s="219"/>
      <c r="D215" s="242"/>
      <c r="E215" s="220"/>
      <c r="F215" s="221"/>
      <c r="G215" s="220"/>
      <c r="H215" s="221"/>
      <c r="I215" s="633"/>
      <c r="J215" s="633"/>
      <c r="K215" s="634"/>
      <c r="L215" s="296">
        <v>44967</v>
      </c>
      <c r="M215" s="401" t="s">
        <v>374</v>
      </c>
      <c r="N215" s="293"/>
    </row>
    <row r="216" spans="1:14" x14ac:dyDescent="0.2">
      <c r="A216" s="28"/>
      <c r="B216" s="380"/>
      <c r="C216" s="219"/>
      <c r="D216" s="242"/>
      <c r="E216" s="220"/>
      <c r="F216" s="221"/>
      <c r="G216" s="220"/>
      <c r="H216" s="221"/>
      <c r="I216" s="633"/>
      <c r="J216" s="633"/>
      <c r="K216" s="634"/>
      <c r="L216" s="296">
        <v>44970</v>
      </c>
      <c r="M216" s="401" t="s">
        <v>375</v>
      </c>
      <c r="N216" s="293"/>
    </row>
    <row r="217" spans="1:14" x14ac:dyDescent="0.2">
      <c r="A217" s="28"/>
      <c r="B217" s="380"/>
      <c r="C217" s="219"/>
      <c r="D217" s="242"/>
      <c r="E217" s="220"/>
      <c r="F217" s="221"/>
      <c r="G217" s="220"/>
      <c r="H217" s="221"/>
      <c r="I217" s="633"/>
      <c r="J217" s="633"/>
      <c r="K217" s="634"/>
      <c r="L217" s="296">
        <v>44971</v>
      </c>
      <c r="M217" s="401" t="s">
        <v>260</v>
      </c>
      <c r="N217" s="293"/>
    </row>
    <row r="218" spans="1:14" x14ac:dyDescent="0.2">
      <c r="A218" s="28"/>
      <c r="B218" s="380"/>
      <c r="C218" s="219"/>
      <c r="D218" s="242"/>
      <c r="E218" s="220"/>
      <c r="F218" s="221"/>
      <c r="G218" s="220"/>
      <c r="H218" s="221"/>
      <c r="I218" s="633"/>
      <c r="J218" s="633"/>
      <c r="K218" s="634"/>
      <c r="L218" s="296">
        <v>44973</v>
      </c>
      <c r="M218" s="401" t="s">
        <v>376</v>
      </c>
      <c r="N218" s="293"/>
    </row>
    <row r="219" spans="1:14" x14ac:dyDescent="0.2">
      <c r="A219" s="28"/>
      <c r="B219" s="380"/>
      <c r="C219" s="219"/>
      <c r="D219" s="242"/>
      <c r="E219" s="220"/>
      <c r="F219" s="221"/>
      <c r="G219" s="220"/>
      <c r="H219" s="221"/>
      <c r="I219" s="633"/>
      <c r="J219" s="633"/>
      <c r="K219" s="634"/>
      <c r="L219" s="296">
        <v>44974</v>
      </c>
      <c r="M219" s="401" t="s">
        <v>377</v>
      </c>
      <c r="N219" s="293"/>
    </row>
    <row r="220" spans="1:14" x14ac:dyDescent="0.2">
      <c r="A220" s="28"/>
      <c r="B220" s="380"/>
      <c r="C220" s="219"/>
      <c r="D220" s="242"/>
      <c r="E220" s="220"/>
      <c r="F220" s="221"/>
      <c r="G220" s="220"/>
      <c r="H220" s="221"/>
      <c r="I220" s="633"/>
      <c r="J220" s="633"/>
      <c r="K220" s="634"/>
      <c r="L220" s="296">
        <v>44978</v>
      </c>
      <c r="M220" s="401" t="s">
        <v>379</v>
      </c>
      <c r="N220" s="293"/>
    </row>
    <row r="221" spans="1:14" x14ac:dyDescent="0.2">
      <c r="A221" s="28"/>
      <c r="B221" s="380"/>
      <c r="C221" s="219"/>
      <c r="D221" s="242"/>
      <c r="E221" s="220"/>
      <c r="F221" s="221"/>
      <c r="G221" s="220"/>
      <c r="H221" s="221"/>
      <c r="I221" s="633"/>
      <c r="J221" s="633"/>
      <c r="K221" s="634"/>
      <c r="L221" s="296">
        <v>44979</v>
      </c>
      <c r="M221" s="401" t="s">
        <v>380</v>
      </c>
      <c r="N221" s="293"/>
    </row>
    <row r="222" spans="1:14" x14ac:dyDescent="0.5">
      <c r="A222" s="28"/>
      <c r="B222" s="236"/>
      <c r="C222" s="219"/>
      <c r="D222" s="242"/>
      <c r="E222" s="220"/>
      <c r="F222" s="221"/>
      <c r="G222" s="220"/>
      <c r="H222" s="221"/>
      <c r="I222" s="633"/>
      <c r="J222" s="633"/>
      <c r="K222" s="634"/>
      <c r="L222" s="296"/>
      <c r="M222" s="426" t="s">
        <v>394</v>
      </c>
      <c r="N222" s="293"/>
    </row>
    <row r="223" spans="1:14" x14ac:dyDescent="0.2">
      <c r="A223" s="28"/>
      <c r="B223" s="236"/>
      <c r="C223" s="219"/>
      <c r="D223" s="242"/>
      <c r="E223" s="220"/>
      <c r="F223" s="221"/>
      <c r="G223" s="220"/>
      <c r="H223" s="221"/>
      <c r="I223" s="633"/>
      <c r="J223" s="633"/>
      <c r="K223" s="634"/>
      <c r="L223" s="296">
        <v>44949</v>
      </c>
      <c r="M223" s="401" t="s">
        <v>374</v>
      </c>
      <c r="N223" s="293"/>
    </row>
    <row r="224" spans="1:14" x14ac:dyDescent="0.2">
      <c r="A224" s="28"/>
      <c r="B224" s="236"/>
      <c r="C224" s="219"/>
      <c r="D224" s="242"/>
      <c r="E224" s="220"/>
      <c r="F224" s="221"/>
      <c r="G224" s="220"/>
      <c r="H224" s="221"/>
      <c r="I224" s="633"/>
      <c r="J224" s="633"/>
      <c r="K224" s="634"/>
      <c r="L224" s="296">
        <v>44950</v>
      </c>
      <c r="M224" s="401" t="s">
        <v>375</v>
      </c>
      <c r="N224" s="293"/>
    </row>
    <row r="225" spans="1:14" x14ac:dyDescent="0.2">
      <c r="A225" s="28"/>
      <c r="B225" s="236"/>
      <c r="C225" s="219"/>
      <c r="D225" s="242"/>
      <c r="E225" s="220"/>
      <c r="F225" s="221"/>
      <c r="G225" s="220"/>
      <c r="H225" s="221"/>
      <c r="I225" s="633"/>
      <c r="J225" s="633"/>
      <c r="K225" s="634"/>
      <c r="L225" s="296">
        <v>44951</v>
      </c>
      <c r="M225" s="401" t="s">
        <v>260</v>
      </c>
      <c r="N225" s="293"/>
    </row>
    <row r="226" spans="1:14" x14ac:dyDescent="0.2">
      <c r="A226" s="28"/>
      <c r="B226" s="236"/>
      <c r="C226" s="219"/>
      <c r="D226" s="242"/>
      <c r="E226" s="220"/>
      <c r="F226" s="221"/>
      <c r="G226" s="220"/>
      <c r="H226" s="221"/>
      <c r="I226" s="633"/>
      <c r="J226" s="633"/>
      <c r="K226" s="634"/>
      <c r="L226" s="296">
        <v>44952</v>
      </c>
      <c r="M226" s="401" t="s">
        <v>419</v>
      </c>
      <c r="N226" s="293"/>
    </row>
    <row r="227" spans="1:14" x14ac:dyDescent="0.2">
      <c r="A227" s="28"/>
      <c r="B227" s="236"/>
      <c r="C227" s="219"/>
      <c r="D227" s="242"/>
      <c r="E227" s="220"/>
      <c r="F227" s="221"/>
      <c r="G227" s="220"/>
      <c r="H227" s="221"/>
      <c r="I227" s="633"/>
      <c r="J227" s="633"/>
      <c r="K227" s="634"/>
      <c r="L227" s="296">
        <v>44964</v>
      </c>
      <c r="M227" s="401" t="s">
        <v>420</v>
      </c>
      <c r="N227" s="293"/>
    </row>
    <row r="228" spans="1:14" x14ac:dyDescent="0.2">
      <c r="A228" s="28"/>
      <c r="B228" s="236"/>
      <c r="C228" s="219"/>
      <c r="D228" s="242"/>
      <c r="E228" s="220"/>
      <c r="F228" s="221"/>
      <c r="G228" s="220"/>
      <c r="H228" s="221"/>
      <c r="I228" s="633"/>
      <c r="J228" s="633"/>
      <c r="K228" s="634"/>
      <c r="L228" s="296">
        <v>44967</v>
      </c>
      <c r="M228" s="293" t="s">
        <v>418</v>
      </c>
      <c r="N228" s="293"/>
    </row>
    <row r="229" spans="1:14" x14ac:dyDescent="0.2">
      <c r="A229" s="28"/>
      <c r="B229" s="236"/>
      <c r="C229" s="219"/>
      <c r="D229" s="242"/>
      <c r="E229" s="220"/>
      <c r="F229" s="221"/>
      <c r="G229" s="220"/>
      <c r="H229" s="221"/>
      <c r="I229" s="633"/>
      <c r="J229" s="633"/>
      <c r="K229" s="634"/>
      <c r="L229" s="296"/>
      <c r="M229" s="425" t="s">
        <v>396</v>
      </c>
      <c r="N229" s="293"/>
    </row>
    <row r="230" spans="1:14" x14ac:dyDescent="0.2">
      <c r="A230" s="28"/>
      <c r="B230" s="236"/>
      <c r="C230" s="219"/>
      <c r="D230" s="242"/>
      <c r="E230" s="220"/>
      <c r="F230" s="221"/>
      <c r="G230" s="220"/>
      <c r="H230" s="221"/>
      <c r="I230" s="633"/>
      <c r="J230" s="633"/>
      <c r="K230" s="634"/>
      <c r="L230" s="296">
        <v>44901</v>
      </c>
      <c r="M230" s="401" t="s">
        <v>374</v>
      </c>
      <c r="N230" s="293"/>
    </row>
    <row r="231" spans="1:14" x14ac:dyDescent="0.2">
      <c r="A231" s="28"/>
      <c r="B231" s="236"/>
      <c r="C231" s="219"/>
      <c r="D231" s="242"/>
      <c r="E231" s="220"/>
      <c r="F231" s="221"/>
      <c r="G231" s="220"/>
      <c r="H231" s="221"/>
      <c r="I231" s="633"/>
      <c r="J231" s="633"/>
      <c r="K231" s="634"/>
      <c r="L231" s="296">
        <v>44902</v>
      </c>
      <c r="M231" s="401" t="s">
        <v>375</v>
      </c>
      <c r="N231" s="293"/>
    </row>
    <row r="232" spans="1:14" x14ac:dyDescent="0.2">
      <c r="A232" s="28"/>
      <c r="B232" s="236"/>
      <c r="C232" s="219"/>
      <c r="D232" s="242"/>
      <c r="E232" s="220"/>
      <c r="F232" s="221"/>
      <c r="G232" s="220"/>
      <c r="H232" s="221"/>
      <c r="I232" s="633"/>
      <c r="J232" s="633"/>
      <c r="K232" s="634"/>
      <c r="L232" s="296">
        <v>44903</v>
      </c>
      <c r="M232" s="401" t="s">
        <v>260</v>
      </c>
      <c r="N232" s="293"/>
    </row>
    <row r="233" spans="1:14" x14ac:dyDescent="0.2">
      <c r="A233" s="28"/>
      <c r="B233" s="236"/>
      <c r="C233" s="219"/>
      <c r="D233" s="242"/>
      <c r="E233" s="220"/>
      <c r="F233" s="221"/>
      <c r="G233" s="220"/>
      <c r="H233" s="221"/>
      <c r="I233" s="633"/>
      <c r="J233" s="633"/>
      <c r="K233" s="634"/>
      <c r="L233" s="296">
        <v>44904</v>
      </c>
      <c r="M233" s="401" t="s">
        <v>376</v>
      </c>
      <c r="N233" s="293"/>
    </row>
    <row r="234" spans="1:14" x14ac:dyDescent="0.2">
      <c r="A234" s="28"/>
      <c r="B234" s="236"/>
      <c r="C234" s="219"/>
      <c r="D234" s="242"/>
      <c r="E234" s="220"/>
      <c r="F234" s="221"/>
      <c r="G234" s="220"/>
      <c r="H234" s="221"/>
      <c r="I234" s="633"/>
      <c r="J234" s="633"/>
      <c r="K234" s="634"/>
      <c r="L234" s="296">
        <v>44908</v>
      </c>
      <c r="M234" s="401" t="s">
        <v>377</v>
      </c>
      <c r="N234" s="293"/>
    </row>
    <row r="235" spans="1:14" x14ac:dyDescent="0.2">
      <c r="A235" s="28"/>
      <c r="B235" s="236"/>
      <c r="C235" s="219"/>
      <c r="D235" s="242"/>
      <c r="E235" s="220"/>
      <c r="F235" s="221"/>
      <c r="G235" s="220"/>
      <c r="H235" s="221"/>
      <c r="I235" s="633"/>
      <c r="J235" s="633"/>
      <c r="K235" s="634"/>
      <c r="L235" s="296">
        <v>44910</v>
      </c>
      <c r="M235" s="401" t="s">
        <v>379</v>
      </c>
      <c r="N235" s="293"/>
    </row>
    <row r="236" spans="1:14" x14ac:dyDescent="0.2">
      <c r="A236" s="28"/>
      <c r="B236" s="236"/>
      <c r="C236" s="219"/>
      <c r="D236" s="242"/>
      <c r="E236" s="220"/>
      <c r="F236" s="221"/>
      <c r="G236" s="220"/>
      <c r="H236" s="221"/>
      <c r="I236" s="633"/>
      <c r="J236" s="633"/>
      <c r="K236" s="634"/>
      <c r="L236" s="296">
        <v>44911</v>
      </c>
      <c r="M236" s="401" t="s">
        <v>380</v>
      </c>
      <c r="N236" s="293"/>
    </row>
    <row r="237" spans="1:14" x14ac:dyDescent="0.2">
      <c r="A237" s="28"/>
      <c r="B237" s="236"/>
      <c r="C237" s="219"/>
      <c r="D237" s="242"/>
      <c r="E237" s="220"/>
      <c r="F237" s="221"/>
      <c r="G237" s="220"/>
      <c r="H237" s="221"/>
      <c r="I237" s="633"/>
      <c r="J237" s="633"/>
      <c r="K237" s="634"/>
      <c r="L237" s="296">
        <v>44916</v>
      </c>
      <c r="M237" s="293" t="s">
        <v>418</v>
      </c>
      <c r="N237" s="293"/>
    </row>
    <row r="238" spans="1:14" x14ac:dyDescent="0.2">
      <c r="A238" s="250"/>
      <c r="B238" s="251"/>
      <c r="C238" s="252"/>
      <c r="D238" s="274"/>
      <c r="E238" s="253"/>
      <c r="F238" s="254"/>
      <c r="G238" s="253"/>
      <c r="H238" s="254"/>
      <c r="I238" s="643"/>
      <c r="J238" s="643"/>
      <c r="K238" s="644"/>
      <c r="L238" s="427"/>
      <c r="M238" s="428" t="s">
        <v>397</v>
      </c>
      <c r="N238" s="331"/>
    </row>
    <row r="239" spans="1:14" x14ac:dyDescent="0.2">
      <c r="A239" s="28"/>
      <c r="B239" s="236"/>
      <c r="C239" s="219"/>
      <c r="D239" s="242"/>
      <c r="E239" s="220"/>
      <c r="F239" s="221"/>
      <c r="G239" s="220"/>
      <c r="H239" s="221"/>
      <c r="I239" s="633"/>
      <c r="J239" s="633"/>
      <c r="K239" s="634"/>
      <c r="L239" s="296">
        <v>44859</v>
      </c>
      <c r="M239" s="401" t="s">
        <v>374</v>
      </c>
      <c r="N239" s="293"/>
    </row>
    <row r="240" spans="1:14" x14ac:dyDescent="0.2">
      <c r="A240" s="28"/>
      <c r="B240" s="236"/>
      <c r="C240" s="219"/>
      <c r="D240" s="242"/>
      <c r="E240" s="220"/>
      <c r="F240" s="221"/>
      <c r="G240" s="220"/>
      <c r="H240" s="221"/>
      <c r="I240" s="633"/>
      <c r="J240" s="633"/>
      <c r="K240" s="634"/>
      <c r="L240" s="296">
        <v>44860</v>
      </c>
      <c r="M240" s="401" t="s">
        <v>375</v>
      </c>
      <c r="N240" s="293"/>
    </row>
    <row r="241" spans="1:14" x14ac:dyDescent="0.2">
      <c r="A241" s="28"/>
      <c r="B241" s="236"/>
      <c r="C241" s="219"/>
      <c r="D241" s="242"/>
      <c r="E241" s="220"/>
      <c r="F241" s="221"/>
      <c r="G241" s="220"/>
      <c r="H241" s="221"/>
      <c r="I241" s="633"/>
      <c r="J241" s="633"/>
      <c r="K241" s="634"/>
      <c r="L241" s="296">
        <v>44861</v>
      </c>
      <c r="M241" s="401" t="s">
        <v>260</v>
      </c>
      <c r="N241" s="293"/>
    </row>
    <row r="242" spans="1:14" x14ac:dyDescent="0.2">
      <c r="A242" s="28"/>
      <c r="B242" s="236"/>
      <c r="C242" s="219"/>
      <c r="D242" s="242"/>
      <c r="E242" s="220"/>
      <c r="F242" s="221"/>
      <c r="G242" s="220"/>
      <c r="H242" s="221"/>
      <c r="I242" s="633"/>
      <c r="J242" s="633"/>
      <c r="K242" s="634"/>
      <c r="L242" s="296">
        <v>44865</v>
      </c>
      <c r="M242" s="401" t="s">
        <v>376</v>
      </c>
      <c r="N242" s="293"/>
    </row>
    <row r="243" spans="1:14" x14ac:dyDescent="0.2">
      <c r="A243" s="28"/>
      <c r="B243" s="236"/>
      <c r="C243" s="219"/>
      <c r="D243" s="242"/>
      <c r="E243" s="220"/>
      <c r="F243" s="221"/>
      <c r="G243" s="220"/>
      <c r="H243" s="221"/>
      <c r="I243" s="633"/>
      <c r="J243" s="633"/>
      <c r="K243" s="634"/>
      <c r="L243" s="296">
        <v>44866</v>
      </c>
      <c r="M243" s="401" t="s">
        <v>377</v>
      </c>
      <c r="N243" s="293"/>
    </row>
    <row r="244" spans="1:14" x14ac:dyDescent="0.2">
      <c r="A244" s="28"/>
      <c r="B244" s="236"/>
      <c r="C244" s="219"/>
      <c r="D244" s="242"/>
      <c r="E244" s="220"/>
      <c r="F244" s="221"/>
      <c r="G244" s="220"/>
      <c r="H244" s="221"/>
      <c r="I244" s="633"/>
      <c r="J244" s="633"/>
      <c r="K244" s="634"/>
      <c r="L244" s="296">
        <v>44868</v>
      </c>
      <c r="M244" s="401" t="s">
        <v>420</v>
      </c>
      <c r="N244" s="293"/>
    </row>
    <row r="245" spans="1:14" x14ac:dyDescent="0.2">
      <c r="A245" s="28"/>
      <c r="B245" s="236"/>
      <c r="C245" s="219"/>
      <c r="D245" s="242"/>
      <c r="E245" s="220"/>
      <c r="F245" s="221"/>
      <c r="G245" s="220"/>
      <c r="H245" s="221"/>
      <c r="I245" s="633"/>
      <c r="J245" s="633"/>
      <c r="K245" s="634"/>
      <c r="L245" s="296">
        <v>44875</v>
      </c>
      <c r="M245" s="293" t="s">
        <v>418</v>
      </c>
      <c r="N245" s="293"/>
    </row>
    <row r="246" spans="1:14" x14ac:dyDescent="0.2">
      <c r="A246" s="28"/>
      <c r="B246" s="236"/>
      <c r="C246" s="219"/>
      <c r="D246" s="242"/>
      <c r="E246" s="220"/>
      <c r="F246" s="221"/>
      <c r="G246" s="220"/>
      <c r="H246" s="221"/>
      <c r="I246" s="633"/>
      <c r="J246" s="633"/>
      <c r="K246" s="634"/>
      <c r="L246" s="296"/>
      <c r="M246" s="407" t="s">
        <v>398</v>
      </c>
      <c r="N246" s="293"/>
    </row>
    <row r="247" spans="1:14" x14ac:dyDescent="0.2">
      <c r="A247" s="28"/>
      <c r="B247" s="236"/>
      <c r="C247" s="219"/>
      <c r="D247" s="242"/>
      <c r="E247" s="220"/>
      <c r="F247" s="221"/>
      <c r="G247" s="220"/>
      <c r="H247" s="221"/>
      <c r="I247" s="633"/>
      <c r="J247" s="633"/>
      <c r="K247" s="634"/>
      <c r="L247" s="296">
        <v>44950</v>
      </c>
      <c r="M247" s="293" t="s">
        <v>415</v>
      </c>
      <c r="N247" s="293"/>
    </row>
    <row r="248" spans="1:14" x14ac:dyDescent="0.2">
      <c r="A248" s="28"/>
      <c r="B248" s="236"/>
      <c r="C248" s="219"/>
      <c r="D248" s="242"/>
      <c r="E248" s="220"/>
      <c r="F248" s="221"/>
      <c r="G248" s="220"/>
      <c r="H248" s="221"/>
      <c r="I248" s="633"/>
      <c r="J248" s="633"/>
      <c r="K248" s="634"/>
      <c r="L248" s="296">
        <v>44951</v>
      </c>
      <c r="M248" s="293" t="s">
        <v>416</v>
      </c>
      <c r="N248" s="293"/>
    </row>
    <row r="249" spans="1:14" x14ac:dyDescent="0.2">
      <c r="A249" s="28"/>
      <c r="B249" s="236"/>
      <c r="C249" s="219"/>
      <c r="D249" s="242"/>
      <c r="E249" s="220"/>
      <c r="F249" s="221"/>
      <c r="G249" s="220"/>
      <c r="H249" s="221"/>
      <c r="I249" s="633"/>
      <c r="J249" s="633"/>
      <c r="K249" s="634"/>
      <c r="L249" s="296">
        <v>44952</v>
      </c>
      <c r="M249" s="293" t="s">
        <v>494</v>
      </c>
      <c r="N249" s="293"/>
    </row>
    <row r="250" spans="1:14" x14ac:dyDescent="0.2">
      <c r="A250" s="28"/>
      <c r="B250" s="236"/>
      <c r="C250" s="219"/>
      <c r="D250" s="242"/>
      <c r="E250" s="220"/>
      <c r="F250" s="221"/>
      <c r="G250" s="220"/>
      <c r="H250" s="221"/>
      <c r="I250" s="633"/>
      <c r="J250" s="633"/>
      <c r="K250" s="634"/>
      <c r="L250" s="296">
        <v>44953</v>
      </c>
      <c r="M250" s="401" t="s">
        <v>380</v>
      </c>
      <c r="N250" s="293"/>
    </row>
    <row r="251" spans="1:14" x14ac:dyDescent="0.2">
      <c r="A251" s="28"/>
      <c r="B251" s="236"/>
      <c r="C251" s="219"/>
      <c r="D251" s="242"/>
      <c r="E251" s="220"/>
      <c r="F251" s="221"/>
      <c r="G251" s="220"/>
      <c r="H251" s="221"/>
      <c r="I251" s="633"/>
      <c r="J251" s="633"/>
      <c r="K251" s="634"/>
      <c r="L251" s="296">
        <v>44960</v>
      </c>
      <c r="M251" s="293" t="s">
        <v>418</v>
      </c>
      <c r="N251" s="293"/>
    </row>
    <row r="252" spans="1:14" x14ac:dyDescent="0.2">
      <c r="A252" s="15">
        <v>37</v>
      </c>
      <c r="B252" s="508" t="s">
        <v>561</v>
      </c>
      <c r="C252" s="195">
        <v>82600</v>
      </c>
      <c r="D252" s="216" t="s">
        <v>158</v>
      </c>
      <c r="E252" s="196">
        <v>0</v>
      </c>
      <c r="F252" s="198">
        <v>0</v>
      </c>
      <c r="G252" s="196">
        <v>56400</v>
      </c>
      <c r="H252" s="198">
        <v>26200</v>
      </c>
      <c r="I252" s="627">
        <f t="shared" si="18"/>
        <v>82600</v>
      </c>
      <c r="J252" s="627">
        <f t="shared" si="19"/>
        <v>82600</v>
      </c>
      <c r="K252" s="628">
        <f t="shared" si="20"/>
        <v>0</v>
      </c>
      <c r="L252" s="229">
        <v>44950</v>
      </c>
      <c r="M252" s="285" t="s">
        <v>497</v>
      </c>
      <c r="N252" s="291"/>
    </row>
    <row r="253" spans="1:14" x14ac:dyDescent="0.2">
      <c r="A253" s="28"/>
      <c r="B253" s="509"/>
      <c r="C253" s="219"/>
      <c r="D253" s="242"/>
      <c r="E253" s="220"/>
      <c r="F253" s="221"/>
      <c r="G253" s="220"/>
      <c r="H253" s="221"/>
      <c r="I253" s="633"/>
      <c r="J253" s="633"/>
      <c r="K253" s="634"/>
      <c r="L253" s="296">
        <v>44886</v>
      </c>
      <c r="M253" s="297" t="s">
        <v>374</v>
      </c>
      <c r="N253" s="293"/>
    </row>
    <row r="254" spans="1:14" x14ac:dyDescent="0.2">
      <c r="A254" s="28"/>
      <c r="B254" s="509"/>
      <c r="C254" s="219"/>
      <c r="D254" s="242"/>
      <c r="E254" s="220"/>
      <c r="F254" s="221"/>
      <c r="G254" s="220"/>
      <c r="H254" s="221"/>
      <c r="I254" s="633"/>
      <c r="J254" s="633"/>
      <c r="K254" s="634"/>
      <c r="L254" s="296">
        <v>44886</v>
      </c>
      <c r="M254" s="297" t="s">
        <v>375</v>
      </c>
      <c r="N254" s="293"/>
    </row>
    <row r="255" spans="1:14" x14ac:dyDescent="0.2">
      <c r="A255" s="28"/>
      <c r="B255" s="509"/>
      <c r="C255" s="219"/>
      <c r="D255" s="242"/>
      <c r="E255" s="220"/>
      <c r="F255" s="221"/>
      <c r="G255" s="220"/>
      <c r="H255" s="221"/>
      <c r="I255" s="633"/>
      <c r="J255" s="633"/>
      <c r="K255" s="634"/>
      <c r="L255" s="296">
        <v>44887</v>
      </c>
      <c r="M255" s="297" t="s">
        <v>260</v>
      </c>
      <c r="N255" s="293"/>
    </row>
    <row r="256" spans="1:14" x14ac:dyDescent="0.2">
      <c r="A256" s="28"/>
      <c r="B256" s="509"/>
      <c r="C256" s="219"/>
      <c r="D256" s="242"/>
      <c r="E256" s="220"/>
      <c r="F256" s="221"/>
      <c r="G256" s="220"/>
      <c r="H256" s="221"/>
      <c r="I256" s="633"/>
      <c r="J256" s="633"/>
      <c r="K256" s="634"/>
      <c r="L256" s="296">
        <v>44888</v>
      </c>
      <c r="M256" s="297" t="s">
        <v>423</v>
      </c>
      <c r="N256" s="293"/>
    </row>
    <row r="257" spans="1:14" x14ac:dyDescent="0.2">
      <c r="A257" s="28"/>
      <c r="B257" s="509"/>
      <c r="C257" s="219"/>
      <c r="D257" s="242"/>
      <c r="E257" s="220"/>
      <c r="F257" s="221"/>
      <c r="G257" s="220"/>
      <c r="H257" s="221"/>
      <c r="I257" s="633"/>
      <c r="J257" s="633"/>
      <c r="K257" s="634"/>
      <c r="L257" s="296">
        <v>44889</v>
      </c>
      <c r="M257" s="297" t="s">
        <v>424</v>
      </c>
      <c r="N257" s="293"/>
    </row>
    <row r="258" spans="1:14" x14ac:dyDescent="0.2">
      <c r="A258" s="28"/>
      <c r="B258" s="509"/>
      <c r="C258" s="219"/>
      <c r="D258" s="242"/>
      <c r="E258" s="220"/>
      <c r="F258" s="221"/>
      <c r="G258" s="220"/>
      <c r="H258" s="221"/>
      <c r="I258" s="633"/>
      <c r="J258" s="633"/>
      <c r="K258" s="634"/>
      <c r="L258" s="296">
        <v>44893</v>
      </c>
      <c r="M258" s="297" t="s">
        <v>618</v>
      </c>
      <c r="N258" s="293"/>
    </row>
    <row r="259" spans="1:14" x14ac:dyDescent="0.2">
      <c r="A259" s="28"/>
      <c r="B259" s="509"/>
      <c r="C259" s="219"/>
      <c r="D259" s="242"/>
      <c r="E259" s="220"/>
      <c r="F259" s="221"/>
      <c r="G259" s="220"/>
      <c r="H259" s="221"/>
      <c r="I259" s="633"/>
      <c r="J259" s="633"/>
      <c r="K259" s="634"/>
      <c r="L259" s="296">
        <v>45013</v>
      </c>
      <c r="M259" s="297" t="s">
        <v>425</v>
      </c>
      <c r="N259" s="293"/>
    </row>
    <row r="260" spans="1:14" x14ac:dyDescent="0.2">
      <c r="A260" s="15">
        <v>38</v>
      </c>
      <c r="B260" s="508" t="s">
        <v>422</v>
      </c>
      <c r="C260" s="195">
        <v>5000</v>
      </c>
      <c r="D260" s="216" t="s">
        <v>161</v>
      </c>
      <c r="E260" s="196">
        <v>0</v>
      </c>
      <c r="F260" s="198">
        <v>5000</v>
      </c>
      <c r="G260" s="196">
        <v>0</v>
      </c>
      <c r="H260" s="198">
        <v>0</v>
      </c>
      <c r="I260" s="627">
        <f t="shared" si="18"/>
        <v>5000</v>
      </c>
      <c r="J260" s="627">
        <f t="shared" si="19"/>
        <v>5000</v>
      </c>
      <c r="K260" s="628">
        <f t="shared" si="20"/>
        <v>0</v>
      </c>
      <c r="L260" s="229">
        <v>44886</v>
      </c>
      <c r="M260" s="291" t="s">
        <v>415</v>
      </c>
      <c r="N260" s="291"/>
    </row>
    <row r="261" spans="1:14" x14ac:dyDescent="0.2">
      <c r="A261" s="28"/>
      <c r="B261" s="509"/>
      <c r="C261" s="219"/>
      <c r="D261" s="242"/>
      <c r="E261" s="220"/>
      <c r="F261" s="221"/>
      <c r="G261" s="220"/>
      <c r="H261" s="221"/>
      <c r="I261" s="633"/>
      <c r="J261" s="633"/>
      <c r="K261" s="634"/>
      <c r="L261" s="296">
        <v>44887</v>
      </c>
      <c r="M261" s="401" t="s">
        <v>260</v>
      </c>
      <c r="N261" s="293"/>
    </row>
    <row r="262" spans="1:14" x14ac:dyDescent="0.2">
      <c r="A262" s="28"/>
      <c r="B262" s="509"/>
      <c r="C262" s="219"/>
      <c r="D262" s="242"/>
      <c r="E262" s="220"/>
      <c r="F262" s="221"/>
      <c r="G262" s="220"/>
      <c r="H262" s="221"/>
      <c r="I262" s="633"/>
      <c r="J262" s="633"/>
      <c r="K262" s="634"/>
      <c r="L262" s="296">
        <v>44888</v>
      </c>
      <c r="M262" s="401" t="s">
        <v>423</v>
      </c>
      <c r="N262" s="293"/>
    </row>
    <row r="263" spans="1:14" x14ac:dyDescent="0.2">
      <c r="A263" s="28"/>
      <c r="B263" s="509"/>
      <c r="C263" s="219"/>
      <c r="D263" s="242"/>
      <c r="E263" s="220"/>
      <c r="F263" s="221"/>
      <c r="G263" s="220"/>
      <c r="H263" s="221"/>
      <c r="I263" s="633"/>
      <c r="J263" s="633"/>
      <c r="K263" s="634"/>
      <c r="L263" s="296">
        <v>44889</v>
      </c>
      <c r="M263" s="401" t="s">
        <v>424</v>
      </c>
      <c r="N263" s="293"/>
    </row>
    <row r="264" spans="1:14" x14ac:dyDescent="0.2">
      <c r="A264" s="28"/>
      <c r="B264" s="236"/>
      <c r="C264" s="219"/>
      <c r="D264" s="242"/>
      <c r="E264" s="220"/>
      <c r="F264" s="221"/>
      <c r="G264" s="220"/>
      <c r="H264" s="221"/>
      <c r="I264" s="633"/>
      <c r="J264" s="633"/>
      <c r="K264" s="634"/>
      <c r="L264" s="296">
        <v>44893</v>
      </c>
      <c r="M264" s="293" t="s">
        <v>418</v>
      </c>
      <c r="N264" s="293"/>
    </row>
    <row r="265" spans="1:14" x14ac:dyDescent="0.2">
      <c r="A265" s="237"/>
      <c r="B265" s="247"/>
      <c r="C265" s="238"/>
      <c r="D265" s="248"/>
      <c r="E265" s="239"/>
      <c r="F265" s="241"/>
      <c r="G265" s="239"/>
      <c r="H265" s="241"/>
      <c r="I265" s="629"/>
      <c r="J265" s="629"/>
      <c r="K265" s="630"/>
      <c r="L265" s="358">
        <v>45013</v>
      </c>
      <c r="M265" s="402" t="s">
        <v>619</v>
      </c>
      <c r="N265" s="330"/>
    </row>
    <row r="266" spans="1:14" ht="130.5" x14ac:dyDescent="0.2">
      <c r="A266" s="28">
        <v>39</v>
      </c>
      <c r="B266" s="236" t="s">
        <v>235</v>
      </c>
      <c r="C266" s="219">
        <v>26200</v>
      </c>
      <c r="D266" s="242" t="s">
        <v>158</v>
      </c>
      <c r="E266" s="220">
        <v>0</v>
      </c>
      <c r="F266" s="221">
        <v>0</v>
      </c>
      <c r="G266" s="220">
        <v>26200</v>
      </c>
      <c r="H266" s="221">
        <v>0</v>
      </c>
      <c r="I266" s="633">
        <f t="shared" si="18"/>
        <v>26200</v>
      </c>
      <c r="J266" s="633">
        <f t="shared" si="19"/>
        <v>26200</v>
      </c>
      <c r="K266" s="634">
        <f t="shared" si="20"/>
        <v>0</v>
      </c>
      <c r="L266" s="296">
        <v>44950</v>
      </c>
      <c r="M266" s="297" t="s">
        <v>412</v>
      </c>
      <c r="N266" s="293"/>
    </row>
    <row r="267" spans="1:14" x14ac:dyDescent="0.2">
      <c r="A267" s="15">
        <v>40</v>
      </c>
      <c r="B267" s="508" t="s">
        <v>234</v>
      </c>
      <c r="C267" s="195">
        <v>2313600</v>
      </c>
      <c r="D267" s="216" t="s">
        <v>158</v>
      </c>
      <c r="E267" s="196">
        <v>0</v>
      </c>
      <c r="F267" s="198">
        <v>0</v>
      </c>
      <c r="G267" s="196">
        <v>1643550</v>
      </c>
      <c r="H267" s="198">
        <v>670050</v>
      </c>
      <c r="I267" s="627">
        <f t="shared" si="18"/>
        <v>2313600</v>
      </c>
      <c r="J267" s="627">
        <f t="shared" si="19"/>
        <v>2313600</v>
      </c>
      <c r="K267" s="628">
        <f t="shared" si="20"/>
        <v>0</v>
      </c>
      <c r="L267" s="229">
        <v>44950</v>
      </c>
      <c r="M267" s="285" t="s">
        <v>497</v>
      </c>
      <c r="N267" s="291"/>
    </row>
    <row r="268" spans="1:14" x14ac:dyDescent="0.2">
      <c r="A268" s="28"/>
      <c r="B268" s="509"/>
      <c r="C268" s="219"/>
      <c r="D268" s="242"/>
      <c r="E268" s="220"/>
      <c r="F268" s="221"/>
      <c r="G268" s="220"/>
      <c r="H268" s="221"/>
      <c r="I268" s="633"/>
      <c r="J268" s="633"/>
      <c r="K268" s="634"/>
      <c r="L268" s="429"/>
      <c r="M268" s="430" t="s">
        <v>562</v>
      </c>
      <c r="N268" s="293"/>
    </row>
    <row r="269" spans="1:14" x14ac:dyDescent="0.2">
      <c r="A269" s="28"/>
      <c r="B269" s="509"/>
      <c r="C269" s="219"/>
      <c r="D269" s="242"/>
      <c r="E269" s="220"/>
      <c r="F269" s="221"/>
      <c r="G269" s="220"/>
      <c r="H269" s="221"/>
      <c r="I269" s="633"/>
      <c r="J269" s="633"/>
      <c r="K269" s="634"/>
      <c r="L269" s="405" t="s">
        <v>563</v>
      </c>
      <c r="M269" s="293"/>
      <c r="N269" s="293"/>
    </row>
    <row r="270" spans="1:14" x14ac:dyDescent="0.2">
      <c r="A270" s="28"/>
      <c r="B270" s="509"/>
      <c r="C270" s="219"/>
      <c r="D270" s="242"/>
      <c r="E270" s="220"/>
      <c r="F270" s="221"/>
      <c r="G270" s="220"/>
      <c r="H270" s="221"/>
      <c r="I270" s="633"/>
      <c r="J270" s="633"/>
      <c r="K270" s="634"/>
      <c r="L270" s="406"/>
      <c r="M270" s="407" t="s">
        <v>493</v>
      </c>
      <c r="N270" s="293"/>
    </row>
    <row r="271" spans="1:14" x14ac:dyDescent="0.5">
      <c r="A271" s="28"/>
      <c r="B271" s="509"/>
      <c r="C271" s="219"/>
      <c r="D271" s="242"/>
      <c r="E271" s="220"/>
      <c r="F271" s="221"/>
      <c r="G271" s="220"/>
      <c r="H271" s="221"/>
      <c r="I271" s="633"/>
      <c r="J271" s="633"/>
      <c r="K271" s="634"/>
      <c r="L271" s="408" t="s">
        <v>566</v>
      </c>
      <c r="M271" s="409"/>
      <c r="N271" s="293"/>
    </row>
    <row r="272" spans="1:14" x14ac:dyDescent="0.5">
      <c r="A272" s="28"/>
      <c r="B272" s="509"/>
      <c r="C272" s="219"/>
      <c r="D272" s="242"/>
      <c r="E272" s="220"/>
      <c r="F272" s="221"/>
      <c r="G272" s="220"/>
      <c r="H272" s="221"/>
      <c r="I272" s="633"/>
      <c r="J272" s="633"/>
      <c r="K272" s="634"/>
      <c r="L272" s="408" t="s">
        <v>499</v>
      </c>
      <c r="M272" s="409"/>
      <c r="N272" s="293"/>
    </row>
    <row r="273" spans="1:14" x14ac:dyDescent="0.5">
      <c r="A273" s="28"/>
      <c r="B273" s="509"/>
      <c r="C273" s="219"/>
      <c r="D273" s="242"/>
      <c r="E273" s="220"/>
      <c r="F273" s="221"/>
      <c r="G273" s="220"/>
      <c r="H273" s="221"/>
      <c r="I273" s="633"/>
      <c r="J273" s="633"/>
      <c r="K273" s="634"/>
      <c r="L273" s="414"/>
      <c r="M273" s="415" t="s">
        <v>394</v>
      </c>
      <c r="N273" s="293"/>
    </row>
    <row r="274" spans="1:14" x14ac:dyDescent="0.2">
      <c r="A274" s="28"/>
      <c r="B274" s="509"/>
      <c r="C274" s="219"/>
      <c r="D274" s="242"/>
      <c r="E274" s="220"/>
      <c r="F274" s="221"/>
      <c r="G274" s="220"/>
      <c r="H274" s="221"/>
      <c r="I274" s="633"/>
      <c r="J274" s="633"/>
      <c r="K274" s="634"/>
      <c r="L274" s="300">
        <v>243276</v>
      </c>
      <c r="M274" s="299" t="s">
        <v>374</v>
      </c>
      <c r="N274" s="293"/>
    </row>
    <row r="275" spans="1:14" x14ac:dyDescent="0.2">
      <c r="A275" s="28"/>
      <c r="B275" s="509"/>
      <c r="C275" s="219"/>
      <c r="D275" s="242"/>
      <c r="E275" s="220"/>
      <c r="F275" s="221"/>
      <c r="G275" s="220"/>
      <c r="H275" s="221"/>
      <c r="I275" s="633"/>
      <c r="J275" s="633"/>
      <c r="K275" s="634"/>
      <c r="L275" s="300">
        <v>243277</v>
      </c>
      <c r="M275" s="299" t="s">
        <v>375</v>
      </c>
      <c r="N275" s="293"/>
    </row>
    <row r="276" spans="1:14" x14ac:dyDescent="0.2">
      <c r="A276" s="28"/>
      <c r="B276" s="509"/>
      <c r="C276" s="219"/>
      <c r="D276" s="242"/>
      <c r="E276" s="220"/>
      <c r="F276" s="221"/>
      <c r="G276" s="220"/>
      <c r="H276" s="221"/>
      <c r="I276" s="633"/>
      <c r="J276" s="633"/>
      <c r="K276" s="634"/>
      <c r="L276" s="300">
        <v>243278</v>
      </c>
      <c r="M276" s="299" t="s">
        <v>260</v>
      </c>
      <c r="N276" s="293"/>
    </row>
    <row r="277" spans="1:14" x14ac:dyDescent="0.2">
      <c r="A277" s="28"/>
      <c r="B277" s="509"/>
      <c r="C277" s="219"/>
      <c r="D277" s="242"/>
      <c r="E277" s="220"/>
      <c r="F277" s="221"/>
      <c r="G277" s="220"/>
      <c r="H277" s="221"/>
      <c r="I277" s="633"/>
      <c r="J277" s="633"/>
      <c r="K277" s="634"/>
      <c r="L277" s="300">
        <v>243308</v>
      </c>
      <c r="M277" s="299" t="s">
        <v>621</v>
      </c>
      <c r="N277" s="293"/>
    </row>
    <row r="278" spans="1:14" x14ac:dyDescent="0.2">
      <c r="A278" s="28"/>
      <c r="B278" s="509"/>
      <c r="C278" s="219"/>
      <c r="D278" s="242"/>
      <c r="E278" s="220"/>
      <c r="F278" s="221"/>
      <c r="G278" s="220"/>
      <c r="H278" s="221"/>
      <c r="I278" s="633"/>
      <c r="J278" s="633"/>
      <c r="K278" s="634"/>
      <c r="L278" s="406"/>
      <c r="M278" s="407" t="s">
        <v>397</v>
      </c>
      <c r="N278" s="293"/>
    </row>
    <row r="279" spans="1:14" x14ac:dyDescent="0.2">
      <c r="A279" s="28"/>
      <c r="B279" s="509"/>
      <c r="C279" s="219"/>
      <c r="D279" s="242"/>
      <c r="E279" s="220"/>
      <c r="F279" s="221"/>
      <c r="G279" s="220"/>
      <c r="H279" s="221"/>
      <c r="I279" s="633"/>
      <c r="J279" s="633"/>
      <c r="K279" s="634"/>
      <c r="L279" s="300">
        <v>243269</v>
      </c>
      <c r="M279" s="419" t="s">
        <v>435</v>
      </c>
      <c r="N279" s="293"/>
    </row>
    <row r="280" spans="1:14" x14ac:dyDescent="0.2">
      <c r="A280" s="28"/>
      <c r="B280" s="509"/>
      <c r="C280" s="219"/>
      <c r="D280" s="242"/>
      <c r="E280" s="220"/>
      <c r="F280" s="221"/>
      <c r="G280" s="220"/>
      <c r="H280" s="221"/>
      <c r="I280" s="633"/>
      <c r="J280" s="633"/>
      <c r="K280" s="634"/>
      <c r="L280" s="300">
        <v>243270</v>
      </c>
      <c r="M280" s="419" t="s">
        <v>436</v>
      </c>
      <c r="N280" s="293"/>
    </row>
    <row r="281" spans="1:14" x14ac:dyDescent="0.2">
      <c r="A281" s="28"/>
      <c r="B281" s="236"/>
      <c r="C281" s="219"/>
      <c r="D281" s="242"/>
      <c r="E281" s="220"/>
      <c r="F281" s="221"/>
      <c r="G281" s="220"/>
      <c r="H281" s="221"/>
      <c r="I281" s="633"/>
      <c r="J281" s="633"/>
      <c r="K281" s="634"/>
      <c r="L281" s="300">
        <v>243271</v>
      </c>
      <c r="M281" s="419" t="s">
        <v>382</v>
      </c>
      <c r="N281" s="293"/>
    </row>
    <row r="282" spans="1:14" x14ac:dyDescent="0.2">
      <c r="A282" s="28"/>
      <c r="B282" s="236"/>
      <c r="C282" s="219"/>
      <c r="D282" s="242"/>
      <c r="E282" s="220"/>
      <c r="F282" s="221"/>
      <c r="G282" s="220"/>
      <c r="H282" s="221"/>
      <c r="I282" s="633"/>
      <c r="J282" s="633"/>
      <c r="K282" s="634"/>
      <c r="L282" s="300">
        <v>243308</v>
      </c>
      <c r="M282" s="419" t="s">
        <v>621</v>
      </c>
      <c r="N282" s="293"/>
    </row>
    <row r="283" spans="1:14" x14ac:dyDescent="0.2">
      <c r="A283" s="28"/>
      <c r="B283" s="236"/>
      <c r="C283" s="219"/>
      <c r="D283" s="242"/>
      <c r="E283" s="220"/>
      <c r="F283" s="221"/>
      <c r="G283" s="220"/>
      <c r="H283" s="221"/>
      <c r="I283" s="633"/>
      <c r="J283" s="633"/>
      <c r="K283" s="634"/>
      <c r="L283" s="431"/>
      <c r="M283" s="432" t="s">
        <v>398</v>
      </c>
      <c r="N283" s="293"/>
    </row>
    <row r="284" spans="1:14" x14ac:dyDescent="0.2">
      <c r="A284" s="28"/>
      <c r="B284" s="236"/>
      <c r="C284" s="219"/>
      <c r="D284" s="242"/>
      <c r="E284" s="220"/>
      <c r="F284" s="221"/>
      <c r="G284" s="220"/>
      <c r="H284" s="221"/>
      <c r="I284" s="633"/>
      <c r="J284" s="633"/>
      <c r="K284" s="634"/>
      <c r="L284" s="300">
        <v>243277</v>
      </c>
      <c r="M284" s="293" t="s">
        <v>620</v>
      </c>
      <c r="N284" s="293"/>
    </row>
    <row r="285" spans="1:14" x14ac:dyDescent="0.2">
      <c r="A285" s="28"/>
      <c r="B285" s="236"/>
      <c r="C285" s="219"/>
      <c r="D285" s="242"/>
      <c r="E285" s="220"/>
      <c r="F285" s="221"/>
      <c r="G285" s="220"/>
      <c r="H285" s="221"/>
      <c r="I285" s="633"/>
      <c r="J285" s="633"/>
      <c r="K285" s="634"/>
      <c r="L285" s="405"/>
      <c r="M285" s="293" t="s">
        <v>564</v>
      </c>
      <c r="N285" s="293"/>
    </row>
    <row r="286" spans="1:14" x14ac:dyDescent="0.2">
      <c r="A286" s="8"/>
      <c r="B286" s="138"/>
      <c r="C286" s="90"/>
      <c r="D286" s="160"/>
      <c r="E286" s="91"/>
      <c r="F286" s="92"/>
      <c r="G286" s="91"/>
      <c r="H286" s="92"/>
      <c r="I286" s="625"/>
      <c r="J286" s="625"/>
      <c r="K286" s="626"/>
      <c r="L286" s="433"/>
      <c r="M286" s="319" t="s">
        <v>565</v>
      </c>
      <c r="N286" s="287"/>
    </row>
    <row r="287" spans="1:14" x14ac:dyDescent="0.2">
      <c r="A287" s="15">
        <v>41</v>
      </c>
      <c r="B287" s="508" t="s">
        <v>238</v>
      </c>
      <c r="C287" s="195">
        <v>1692000</v>
      </c>
      <c r="D287" s="216" t="s">
        <v>160</v>
      </c>
      <c r="E287" s="196">
        <v>632400</v>
      </c>
      <c r="F287" s="198">
        <v>564000</v>
      </c>
      <c r="G287" s="196">
        <v>564000</v>
      </c>
      <c r="H287" s="198">
        <v>564000</v>
      </c>
      <c r="I287" s="627">
        <f t="shared" si="18"/>
        <v>1692000</v>
      </c>
      <c r="J287" s="627">
        <f t="shared" si="19"/>
        <v>1692000</v>
      </c>
      <c r="K287" s="628">
        <f t="shared" si="20"/>
        <v>0</v>
      </c>
      <c r="L287" s="363"/>
      <c r="M287" s="400" t="s">
        <v>426</v>
      </c>
      <c r="N287" s="291"/>
    </row>
    <row r="288" spans="1:14" x14ac:dyDescent="0.2">
      <c r="A288" s="28"/>
      <c r="B288" s="509"/>
      <c r="C288" s="219"/>
      <c r="D288" s="242"/>
      <c r="E288" s="220"/>
      <c r="F288" s="221"/>
      <c r="G288" s="220"/>
      <c r="H288" s="221"/>
      <c r="I288" s="633"/>
      <c r="J288" s="633"/>
      <c r="K288" s="634"/>
      <c r="L288" s="296">
        <v>44949</v>
      </c>
      <c r="M288" s="401" t="s">
        <v>427</v>
      </c>
      <c r="N288" s="293"/>
    </row>
    <row r="289" spans="1:14" x14ac:dyDescent="0.2">
      <c r="A289" s="28"/>
      <c r="B289" s="509"/>
      <c r="C289" s="219"/>
      <c r="D289" s="242"/>
      <c r="E289" s="220"/>
      <c r="F289" s="221"/>
      <c r="G289" s="220"/>
      <c r="H289" s="221"/>
      <c r="I289" s="633"/>
      <c r="J289" s="633"/>
      <c r="K289" s="634"/>
      <c r="L289" s="296">
        <v>44949</v>
      </c>
      <c r="M289" s="401" t="s">
        <v>428</v>
      </c>
      <c r="N289" s="293"/>
    </row>
    <row r="290" spans="1:14" x14ac:dyDescent="0.2">
      <c r="A290" s="28"/>
      <c r="B290" s="509"/>
      <c r="C290" s="219"/>
      <c r="D290" s="242"/>
      <c r="E290" s="220"/>
      <c r="F290" s="221"/>
      <c r="G290" s="220"/>
      <c r="H290" s="221"/>
      <c r="I290" s="633"/>
      <c r="J290" s="633"/>
      <c r="K290" s="634"/>
      <c r="L290" s="296">
        <v>44971</v>
      </c>
      <c r="M290" s="401" t="s">
        <v>495</v>
      </c>
      <c r="N290" s="293"/>
    </row>
    <row r="291" spans="1:14" x14ac:dyDescent="0.2">
      <c r="A291" s="237"/>
      <c r="B291" s="530"/>
      <c r="C291" s="238"/>
      <c r="D291" s="248"/>
      <c r="E291" s="239"/>
      <c r="F291" s="241"/>
      <c r="G291" s="239"/>
      <c r="H291" s="241"/>
      <c r="I291" s="629"/>
      <c r="J291" s="629"/>
      <c r="K291" s="630"/>
      <c r="L291" s="358">
        <v>45008</v>
      </c>
      <c r="M291" s="402" t="s">
        <v>617</v>
      </c>
      <c r="N291" s="330"/>
    </row>
    <row r="292" spans="1:14" x14ac:dyDescent="0.2">
      <c r="A292" s="28">
        <v>42</v>
      </c>
      <c r="B292" s="509" t="s">
        <v>239</v>
      </c>
      <c r="C292" s="219">
        <v>3504000</v>
      </c>
      <c r="D292" s="242" t="s">
        <v>160</v>
      </c>
      <c r="E292" s="220">
        <v>1243200</v>
      </c>
      <c r="F292" s="221">
        <v>1168000</v>
      </c>
      <c r="G292" s="220">
        <v>1168000</v>
      </c>
      <c r="H292" s="221">
        <v>1168000</v>
      </c>
      <c r="I292" s="633">
        <f t="shared" si="18"/>
        <v>3504000</v>
      </c>
      <c r="J292" s="633">
        <f t="shared" si="19"/>
        <v>3504000</v>
      </c>
      <c r="K292" s="634">
        <f t="shared" si="20"/>
        <v>0</v>
      </c>
      <c r="L292" s="298"/>
      <c r="M292" s="401" t="s">
        <v>426</v>
      </c>
      <c r="N292" s="293"/>
    </row>
    <row r="293" spans="1:14" x14ac:dyDescent="0.2">
      <c r="A293" s="28"/>
      <c r="B293" s="509"/>
      <c r="C293" s="219"/>
      <c r="D293" s="242"/>
      <c r="E293" s="220"/>
      <c r="F293" s="221"/>
      <c r="G293" s="220"/>
      <c r="H293" s="221"/>
      <c r="I293" s="633"/>
      <c r="J293" s="633"/>
      <c r="K293" s="634"/>
      <c r="L293" s="296">
        <v>44936</v>
      </c>
      <c r="M293" s="401" t="s">
        <v>427</v>
      </c>
      <c r="N293" s="293"/>
    </row>
    <row r="294" spans="1:14" x14ac:dyDescent="0.2">
      <c r="A294" s="28"/>
      <c r="B294" s="509"/>
      <c r="C294" s="219"/>
      <c r="D294" s="242"/>
      <c r="E294" s="220"/>
      <c r="F294" s="221"/>
      <c r="G294" s="220"/>
      <c r="H294" s="221"/>
      <c r="I294" s="633"/>
      <c r="J294" s="633"/>
      <c r="K294" s="634"/>
      <c r="L294" s="296">
        <v>44949</v>
      </c>
      <c r="M294" s="401" t="s">
        <v>428</v>
      </c>
      <c r="N294" s="293"/>
    </row>
    <row r="295" spans="1:14" x14ac:dyDescent="0.2">
      <c r="A295" s="28"/>
      <c r="B295" s="509"/>
      <c r="C295" s="219"/>
      <c r="D295" s="242"/>
      <c r="E295" s="220"/>
      <c r="F295" s="221"/>
      <c r="G295" s="220"/>
      <c r="H295" s="221"/>
      <c r="I295" s="633"/>
      <c r="J295" s="633"/>
      <c r="K295" s="634"/>
      <c r="L295" s="296">
        <v>44971</v>
      </c>
      <c r="M295" s="401" t="s">
        <v>495</v>
      </c>
      <c r="N295" s="293"/>
    </row>
    <row r="296" spans="1:14" x14ac:dyDescent="0.2">
      <c r="A296" s="8"/>
      <c r="B296" s="510"/>
      <c r="C296" s="90"/>
      <c r="D296" s="160"/>
      <c r="E296" s="91"/>
      <c r="F296" s="92"/>
      <c r="G296" s="91"/>
      <c r="H296" s="92"/>
      <c r="I296" s="625"/>
      <c r="J296" s="625"/>
      <c r="K296" s="626"/>
      <c r="L296" s="358">
        <v>45008</v>
      </c>
      <c r="M296" s="402" t="s">
        <v>617</v>
      </c>
      <c r="N296" s="287"/>
    </row>
    <row r="297" spans="1:14" x14ac:dyDescent="0.2">
      <c r="A297" s="15">
        <v>43</v>
      </c>
      <c r="B297" s="508" t="s">
        <v>246</v>
      </c>
      <c r="C297" s="195">
        <v>578400</v>
      </c>
      <c r="D297" s="216" t="s">
        <v>160</v>
      </c>
      <c r="E297" s="196">
        <v>0</v>
      </c>
      <c r="F297" s="198">
        <v>192800</v>
      </c>
      <c r="G297" s="196">
        <v>192800</v>
      </c>
      <c r="H297" s="198">
        <v>192800</v>
      </c>
      <c r="I297" s="627">
        <f t="shared" si="18"/>
        <v>578400</v>
      </c>
      <c r="J297" s="627">
        <f t="shared" si="19"/>
        <v>578400</v>
      </c>
      <c r="K297" s="628">
        <f t="shared" si="20"/>
        <v>0</v>
      </c>
      <c r="L297" s="363"/>
      <c r="M297" s="400" t="s">
        <v>426</v>
      </c>
      <c r="N297" s="291"/>
    </row>
    <row r="298" spans="1:14" x14ac:dyDescent="0.2">
      <c r="A298" s="28"/>
      <c r="B298" s="509"/>
      <c r="C298" s="219"/>
      <c r="D298" s="242"/>
      <c r="E298" s="220"/>
      <c r="F298" s="221"/>
      <c r="G298" s="220"/>
      <c r="H298" s="221"/>
      <c r="I298" s="633"/>
      <c r="J298" s="633"/>
      <c r="K298" s="634"/>
      <c r="L298" s="296">
        <v>45016</v>
      </c>
      <c r="M298" s="401" t="s">
        <v>623</v>
      </c>
      <c r="N298" s="293"/>
    </row>
    <row r="299" spans="1:14" x14ac:dyDescent="0.2">
      <c r="A299" s="28"/>
      <c r="B299" s="509"/>
      <c r="C299" s="219"/>
      <c r="D299" s="242"/>
      <c r="E299" s="220"/>
      <c r="F299" s="221"/>
      <c r="G299" s="220"/>
      <c r="H299" s="221"/>
      <c r="I299" s="633"/>
      <c r="J299" s="633"/>
      <c r="K299" s="634"/>
      <c r="L299" s="298"/>
      <c r="M299" s="401" t="s">
        <v>496</v>
      </c>
      <c r="N299" s="293"/>
    </row>
    <row r="300" spans="1:14" x14ac:dyDescent="0.2">
      <c r="A300" s="28"/>
      <c r="B300" s="509"/>
      <c r="C300" s="219"/>
      <c r="D300" s="242"/>
      <c r="E300" s="220"/>
      <c r="F300" s="221"/>
      <c r="G300" s="220"/>
      <c r="H300" s="221"/>
      <c r="I300" s="633"/>
      <c r="J300" s="633"/>
      <c r="K300" s="634"/>
      <c r="L300" s="298"/>
      <c r="M300" s="401"/>
      <c r="N300" s="293"/>
    </row>
    <row r="301" spans="1:14" x14ac:dyDescent="0.2">
      <c r="A301" s="28"/>
      <c r="B301" s="509"/>
      <c r="C301" s="219"/>
      <c r="D301" s="242"/>
      <c r="E301" s="220"/>
      <c r="F301" s="221"/>
      <c r="G301" s="220"/>
      <c r="H301" s="221"/>
      <c r="I301" s="633"/>
      <c r="J301" s="633"/>
      <c r="K301" s="634"/>
      <c r="L301" s="298"/>
      <c r="M301" s="401"/>
      <c r="N301" s="293"/>
    </row>
    <row r="302" spans="1:14" x14ac:dyDescent="0.2">
      <c r="A302" s="8"/>
      <c r="B302" s="510"/>
      <c r="C302" s="90"/>
      <c r="D302" s="160"/>
      <c r="E302" s="91"/>
      <c r="F302" s="92"/>
      <c r="G302" s="91"/>
      <c r="H302" s="92"/>
      <c r="I302" s="625"/>
      <c r="J302" s="625"/>
      <c r="K302" s="626"/>
      <c r="L302" s="218"/>
      <c r="M302" s="437"/>
      <c r="N302" s="287"/>
    </row>
    <row r="303" spans="1:14" x14ac:dyDescent="0.2">
      <c r="A303" s="15">
        <v>44</v>
      </c>
      <c r="B303" s="508" t="s">
        <v>247</v>
      </c>
      <c r="C303" s="195">
        <v>50000</v>
      </c>
      <c r="D303" s="216" t="s">
        <v>161</v>
      </c>
      <c r="E303" s="196">
        <v>0</v>
      </c>
      <c r="F303" s="198">
        <v>50000</v>
      </c>
      <c r="G303" s="196">
        <v>0</v>
      </c>
      <c r="H303" s="198">
        <v>0</v>
      </c>
      <c r="I303" s="627">
        <f t="shared" si="18"/>
        <v>50000</v>
      </c>
      <c r="J303" s="627">
        <f t="shared" si="19"/>
        <v>50000</v>
      </c>
      <c r="K303" s="628">
        <f t="shared" si="20"/>
        <v>0</v>
      </c>
      <c r="L303" s="363"/>
      <c r="M303" s="434" t="s">
        <v>421</v>
      </c>
      <c r="N303" s="291"/>
    </row>
    <row r="304" spans="1:14" x14ac:dyDescent="0.2">
      <c r="A304" s="28"/>
      <c r="B304" s="509"/>
      <c r="C304" s="219"/>
      <c r="D304" s="242"/>
      <c r="E304" s="220"/>
      <c r="F304" s="221"/>
      <c r="G304" s="220"/>
      <c r="H304" s="221"/>
      <c r="I304" s="633"/>
      <c r="J304" s="633"/>
      <c r="K304" s="634"/>
      <c r="L304" s="296">
        <v>44886</v>
      </c>
      <c r="M304" s="401" t="s">
        <v>374</v>
      </c>
      <c r="N304" s="293"/>
    </row>
    <row r="305" spans="1:14" x14ac:dyDescent="0.2">
      <c r="A305" s="28"/>
      <c r="B305" s="509"/>
      <c r="C305" s="219"/>
      <c r="D305" s="242"/>
      <c r="E305" s="220"/>
      <c r="F305" s="221"/>
      <c r="G305" s="220"/>
      <c r="H305" s="221"/>
      <c r="I305" s="633"/>
      <c r="J305" s="633"/>
      <c r="K305" s="634"/>
      <c r="L305" s="296">
        <v>44886</v>
      </c>
      <c r="M305" s="401" t="s">
        <v>375</v>
      </c>
      <c r="N305" s="293"/>
    </row>
    <row r="306" spans="1:14" x14ac:dyDescent="0.2">
      <c r="A306" s="28"/>
      <c r="B306" s="509"/>
      <c r="C306" s="219"/>
      <c r="D306" s="242"/>
      <c r="E306" s="220"/>
      <c r="F306" s="221"/>
      <c r="G306" s="220"/>
      <c r="H306" s="221"/>
      <c r="I306" s="633"/>
      <c r="J306" s="633"/>
      <c r="K306" s="634"/>
      <c r="L306" s="296">
        <v>44887</v>
      </c>
      <c r="M306" s="401" t="s">
        <v>260</v>
      </c>
      <c r="N306" s="293"/>
    </row>
    <row r="307" spans="1:14" x14ac:dyDescent="0.2">
      <c r="A307" s="28"/>
      <c r="B307" s="509"/>
      <c r="C307" s="219"/>
      <c r="D307" s="242"/>
      <c r="E307" s="220"/>
      <c r="F307" s="221"/>
      <c r="G307" s="220"/>
      <c r="H307" s="221"/>
      <c r="I307" s="633"/>
      <c r="J307" s="633"/>
      <c r="K307" s="634"/>
      <c r="L307" s="296">
        <v>44888</v>
      </c>
      <c r="M307" s="401" t="s">
        <v>376</v>
      </c>
      <c r="N307" s="293"/>
    </row>
    <row r="308" spans="1:14" x14ac:dyDescent="0.2">
      <c r="A308" s="28"/>
      <c r="B308" s="509"/>
      <c r="C308" s="219"/>
      <c r="D308" s="242"/>
      <c r="E308" s="220"/>
      <c r="F308" s="221"/>
      <c r="G308" s="220"/>
      <c r="H308" s="221"/>
      <c r="I308" s="633"/>
      <c r="J308" s="633"/>
      <c r="K308" s="634"/>
      <c r="L308" s="296">
        <v>44888</v>
      </c>
      <c r="M308" s="435" t="s">
        <v>430</v>
      </c>
      <c r="N308" s="293"/>
    </row>
    <row r="309" spans="1:14" x14ac:dyDescent="0.2">
      <c r="A309" s="28"/>
      <c r="B309" s="509"/>
      <c r="C309" s="219"/>
      <c r="D309" s="242"/>
      <c r="E309" s="220"/>
      <c r="F309" s="221"/>
      <c r="G309" s="220"/>
      <c r="H309" s="221"/>
      <c r="I309" s="633"/>
      <c r="J309" s="633"/>
      <c r="K309" s="634"/>
      <c r="L309" s="296">
        <v>44889</v>
      </c>
      <c r="M309" s="435" t="s">
        <v>296</v>
      </c>
      <c r="N309" s="293"/>
    </row>
    <row r="310" spans="1:14" x14ac:dyDescent="0.2">
      <c r="A310" s="28"/>
      <c r="B310" s="509"/>
      <c r="C310" s="219"/>
      <c r="D310" s="242"/>
      <c r="E310" s="220"/>
      <c r="F310" s="221"/>
      <c r="G310" s="220"/>
      <c r="H310" s="221"/>
      <c r="I310" s="633"/>
      <c r="J310" s="633"/>
      <c r="K310" s="634"/>
      <c r="L310" s="296">
        <v>44896</v>
      </c>
      <c r="M310" s="435" t="s">
        <v>429</v>
      </c>
      <c r="N310" s="293"/>
    </row>
    <row r="311" spans="1:14" x14ac:dyDescent="0.2">
      <c r="A311" s="28"/>
      <c r="B311" s="509"/>
      <c r="C311" s="219"/>
      <c r="D311" s="242"/>
      <c r="E311" s="220"/>
      <c r="F311" s="221"/>
      <c r="G311" s="220"/>
      <c r="H311" s="221"/>
      <c r="I311" s="633"/>
      <c r="J311" s="633"/>
      <c r="K311" s="634"/>
      <c r="L311" s="296">
        <v>45013</v>
      </c>
      <c r="M311" s="435" t="s">
        <v>622</v>
      </c>
      <c r="N311" s="293"/>
    </row>
    <row r="312" spans="1:14" x14ac:dyDescent="0.2">
      <c r="A312" s="15">
        <v>45</v>
      </c>
      <c r="B312" s="508" t="s">
        <v>240</v>
      </c>
      <c r="C312" s="195">
        <v>14000</v>
      </c>
      <c r="D312" s="216" t="s">
        <v>161</v>
      </c>
      <c r="E312" s="196">
        <v>0</v>
      </c>
      <c r="F312" s="198">
        <v>14000</v>
      </c>
      <c r="G312" s="196">
        <v>0</v>
      </c>
      <c r="H312" s="198">
        <v>0</v>
      </c>
      <c r="I312" s="627">
        <f t="shared" si="18"/>
        <v>14000</v>
      </c>
      <c r="J312" s="627">
        <f t="shared" si="19"/>
        <v>14000</v>
      </c>
      <c r="K312" s="628">
        <f t="shared" si="20"/>
        <v>0</v>
      </c>
      <c r="L312" s="363"/>
      <c r="M312" s="434" t="s">
        <v>421</v>
      </c>
      <c r="N312" s="291"/>
    </row>
    <row r="313" spans="1:14" x14ac:dyDescent="0.2">
      <c r="A313" s="28"/>
      <c r="B313" s="509"/>
      <c r="C313" s="219"/>
      <c r="D313" s="242"/>
      <c r="E313" s="220"/>
      <c r="F313" s="221"/>
      <c r="G313" s="220"/>
      <c r="H313" s="221"/>
      <c r="I313" s="633"/>
      <c r="J313" s="633"/>
      <c r="K313" s="634"/>
      <c r="L313" s="296">
        <v>44886</v>
      </c>
      <c r="M313" s="401" t="s">
        <v>374</v>
      </c>
      <c r="N313" s="293"/>
    </row>
    <row r="314" spans="1:14" x14ac:dyDescent="0.2">
      <c r="A314" s="28"/>
      <c r="B314" s="509"/>
      <c r="C314" s="219"/>
      <c r="D314" s="242"/>
      <c r="E314" s="220"/>
      <c r="F314" s="221"/>
      <c r="G314" s="220"/>
      <c r="H314" s="221"/>
      <c r="I314" s="633"/>
      <c r="J314" s="633"/>
      <c r="K314" s="634"/>
      <c r="L314" s="296">
        <v>44886</v>
      </c>
      <c r="M314" s="401" t="s">
        <v>375</v>
      </c>
      <c r="N314" s="293"/>
    </row>
    <row r="315" spans="1:14" x14ac:dyDescent="0.2">
      <c r="A315" s="28"/>
      <c r="B315" s="509"/>
      <c r="C315" s="219"/>
      <c r="D315" s="242"/>
      <c r="E315" s="220"/>
      <c r="F315" s="221"/>
      <c r="G315" s="220"/>
      <c r="H315" s="221"/>
      <c r="I315" s="633"/>
      <c r="J315" s="633"/>
      <c r="K315" s="634"/>
      <c r="L315" s="296">
        <v>44887</v>
      </c>
      <c r="M315" s="401" t="s">
        <v>260</v>
      </c>
      <c r="N315" s="293"/>
    </row>
    <row r="316" spans="1:14" x14ac:dyDescent="0.2">
      <c r="A316" s="28"/>
      <c r="B316" s="509"/>
      <c r="C316" s="219"/>
      <c r="D316" s="242"/>
      <c r="E316" s="220"/>
      <c r="F316" s="221"/>
      <c r="G316" s="220"/>
      <c r="H316" s="221"/>
      <c r="I316" s="633"/>
      <c r="J316" s="633"/>
      <c r="K316" s="634"/>
      <c r="L316" s="296">
        <v>44888</v>
      </c>
      <c r="M316" s="401" t="s">
        <v>376</v>
      </c>
      <c r="N316" s="293"/>
    </row>
    <row r="317" spans="1:14" x14ac:dyDescent="0.2">
      <c r="A317" s="28"/>
      <c r="B317" s="236"/>
      <c r="C317" s="219"/>
      <c r="D317" s="242"/>
      <c r="E317" s="220"/>
      <c r="F317" s="221"/>
      <c r="G317" s="220"/>
      <c r="H317" s="221"/>
      <c r="I317" s="633"/>
      <c r="J317" s="633"/>
      <c r="K317" s="634"/>
      <c r="L317" s="296">
        <v>44888</v>
      </c>
      <c r="M317" s="435" t="s">
        <v>430</v>
      </c>
      <c r="N317" s="293"/>
    </row>
    <row r="318" spans="1:14" x14ac:dyDescent="0.2">
      <c r="A318" s="28"/>
      <c r="B318" s="236"/>
      <c r="C318" s="219"/>
      <c r="D318" s="242"/>
      <c r="E318" s="220"/>
      <c r="F318" s="221"/>
      <c r="G318" s="220"/>
      <c r="H318" s="221"/>
      <c r="I318" s="633"/>
      <c r="J318" s="633"/>
      <c r="K318" s="634"/>
      <c r="L318" s="296">
        <v>44889</v>
      </c>
      <c r="M318" s="435" t="s">
        <v>296</v>
      </c>
      <c r="N318" s="293"/>
    </row>
    <row r="319" spans="1:14" x14ac:dyDescent="0.2">
      <c r="A319" s="28"/>
      <c r="B319" s="236"/>
      <c r="C319" s="219"/>
      <c r="D319" s="242"/>
      <c r="E319" s="220"/>
      <c r="F319" s="221"/>
      <c r="G319" s="220"/>
      <c r="H319" s="221"/>
      <c r="I319" s="633"/>
      <c r="J319" s="633"/>
      <c r="K319" s="634"/>
      <c r="L319" s="296">
        <v>44895</v>
      </c>
      <c r="M319" s="435" t="s">
        <v>429</v>
      </c>
      <c r="N319" s="293"/>
    </row>
    <row r="320" spans="1:14" x14ac:dyDescent="0.2">
      <c r="A320" s="237"/>
      <c r="B320" s="247"/>
      <c r="C320" s="238"/>
      <c r="D320" s="248"/>
      <c r="E320" s="239"/>
      <c r="F320" s="241"/>
      <c r="G320" s="239"/>
      <c r="H320" s="241"/>
      <c r="I320" s="629"/>
      <c r="J320" s="629"/>
      <c r="K320" s="630"/>
      <c r="L320" s="358">
        <v>45013</v>
      </c>
      <c r="M320" s="436" t="s">
        <v>622</v>
      </c>
      <c r="N320" s="330"/>
    </row>
    <row r="321" spans="1:14" x14ac:dyDescent="0.2">
      <c r="A321" s="28">
        <v>46</v>
      </c>
      <c r="B321" s="509" t="s">
        <v>241</v>
      </c>
      <c r="C321" s="219">
        <v>90000</v>
      </c>
      <c r="D321" s="242" t="s">
        <v>163</v>
      </c>
      <c r="E321" s="220">
        <v>0</v>
      </c>
      <c r="F321" s="221">
        <v>90000</v>
      </c>
      <c r="G321" s="220">
        <v>0</v>
      </c>
      <c r="H321" s="221">
        <v>0</v>
      </c>
      <c r="I321" s="633">
        <f t="shared" si="18"/>
        <v>90000</v>
      </c>
      <c r="J321" s="633">
        <f t="shared" si="19"/>
        <v>90000</v>
      </c>
      <c r="K321" s="634">
        <f t="shared" si="20"/>
        <v>0</v>
      </c>
      <c r="L321" s="298"/>
      <c r="M321" s="438" t="s">
        <v>421</v>
      </c>
      <c r="N321" s="293"/>
    </row>
    <row r="322" spans="1:14" x14ac:dyDescent="0.2">
      <c r="A322" s="28"/>
      <c r="B322" s="509"/>
      <c r="C322" s="219"/>
      <c r="D322" s="242"/>
      <c r="E322" s="220"/>
      <c r="F322" s="221"/>
      <c r="G322" s="220"/>
      <c r="H322" s="221"/>
      <c r="I322" s="633"/>
      <c r="J322" s="633"/>
      <c r="K322" s="634"/>
      <c r="L322" s="296">
        <v>44886</v>
      </c>
      <c r="M322" s="401" t="s">
        <v>374</v>
      </c>
      <c r="N322" s="293"/>
    </row>
    <row r="323" spans="1:14" x14ac:dyDescent="0.2">
      <c r="A323" s="28"/>
      <c r="B323" s="509"/>
      <c r="C323" s="219"/>
      <c r="D323" s="242"/>
      <c r="E323" s="220"/>
      <c r="F323" s="221"/>
      <c r="G323" s="220"/>
      <c r="H323" s="221"/>
      <c r="I323" s="633"/>
      <c r="J323" s="633"/>
      <c r="K323" s="634"/>
      <c r="L323" s="296">
        <v>44886</v>
      </c>
      <c r="M323" s="401" t="s">
        <v>375</v>
      </c>
      <c r="N323" s="293"/>
    </row>
    <row r="324" spans="1:14" x14ac:dyDescent="0.2">
      <c r="A324" s="28"/>
      <c r="B324" s="509"/>
      <c r="C324" s="219"/>
      <c r="D324" s="242"/>
      <c r="E324" s="220"/>
      <c r="F324" s="221"/>
      <c r="G324" s="220"/>
      <c r="H324" s="221"/>
      <c r="I324" s="633"/>
      <c r="J324" s="633"/>
      <c r="K324" s="634"/>
      <c r="L324" s="296">
        <v>44887</v>
      </c>
      <c r="M324" s="401" t="s">
        <v>260</v>
      </c>
      <c r="N324" s="293"/>
    </row>
    <row r="325" spans="1:14" x14ac:dyDescent="0.2">
      <c r="A325" s="28"/>
      <c r="B325" s="509"/>
      <c r="C325" s="219"/>
      <c r="D325" s="242"/>
      <c r="E325" s="220"/>
      <c r="F325" s="221"/>
      <c r="G325" s="220"/>
      <c r="H325" s="221"/>
      <c r="I325" s="633"/>
      <c r="J325" s="633"/>
      <c r="K325" s="634"/>
      <c r="L325" s="296">
        <v>44888</v>
      </c>
      <c r="M325" s="401" t="s">
        <v>376</v>
      </c>
      <c r="N325" s="293"/>
    </row>
    <row r="326" spans="1:14" x14ac:dyDescent="0.2">
      <c r="A326" s="28"/>
      <c r="B326" s="509"/>
      <c r="C326" s="219"/>
      <c r="D326" s="242"/>
      <c r="E326" s="220"/>
      <c r="F326" s="221"/>
      <c r="G326" s="220"/>
      <c r="H326" s="221"/>
      <c r="I326" s="633"/>
      <c r="J326" s="633"/>
      <c r="K326" s="634"/>
      <c r="L326" s="296">
        <v>44888</v>
      </c>
      <c r="M326" s="435" t="s">
        <v>430</v>
      </c>
      <c r="N326" s="293"/>
    </row>
    <row r="327" spans="1:14" x14ac:dyDescent="0.2">
      <c r="A327" s="28"/>
      <c r="B327" s="236"/>
      <c r="C327" s="219"/>
      <c r="D327" s="242"/>
      <c r="E327" s="220"/>
      <c r="F327" s="221"/>
      <c r="G327" s="220"/>
      <c r="H327" s="221"/>
      <c r="I327" s="633"/>
      <c r="J327" s="633"/>
      <c r="K327" s="634"/>
      <c r="L327" s="296">
        <v>44889</v>
      </c>
      <c r="M327" s="435" t="s">
        <v>296</v>
      </c>
      <c r="N327" s="293"/>
    </row>
    <row r="328" spans="1:14" x14ac:dyDescent="0.2">
      <c r="A328" s="28"/>
      <c r="B328" s="236"/>
      <c r="C328" s="219"/>
      <c r="D328" s="242"/>
      <c r="E328" s="220"/>
      <c r="F328" s="221"/>
      <c r="G328" s="220"/>
      <c r="H328" s="221"/>
      <c r="I328" s="633"/>
      <c r="J328" s="633"/>
      <c r="K328" s="634"/>
      <c r="L328" s="296">
        <v>44896</v>
      </c>
      <c r="M328" s="435" t="s">
        <v>429</v>
      </c>
      <c r="N328" s="293"/>
    </row>
    <row r="329" spans="1:14" x14ac:dyDescent="0.2">
      <c r="A329" s="8"/>
      <c r="B329" s="138"/>
      <c r="C329" s="90"/>
      <c r="D329" s="160"/>
      <c r="E329" s="91"/>
      <c r="F329" s="92"/>
      <c r="G329" s="91"/>
      <c r="H329" s="92"/>
      <c r="I329" s="625"/>
      <c r="J329" s="625"/>
      <c r="K329" s="626"/>
      <c r="L329" s="341">
        <v>45013</v>
      </c>
      <c r="M329" s="439" t="s">
        <v>622</v>
      </c>
      <c r="N329" s="287"/>
    </row>
    <row r="330" spans="1:14" ht="239.25" x14ac:dyDescent="0.2">
      <c r="A330" s="15">
        <v>47</v>
      </c>
      <c r="B330" s="194" t="s">
        <v>242</v>
      </c>
      <c r="C330" s="195">
        <v>56200</v>
      </c>
      <c r="D330" s="216" t="s">
        <v>165</v>
      </c>
      <c r="E330" s="196">
        <v>0</v>
      </c>
      <c r="F330" s="198">
        <v>0</v>
      </c>
      <c r="G330" s="196">
        <v>0</v>
      </c>
      <c r="H330" s="198">
        <v>56200</v>
      </c>
      <c r="I330" s="627">
        <f t="shared" si="18"/>
        <v>56200</v>
      </c>
      <c r="J330" s="627">
        <f t="shared" si="19"/>
        <v>56200</v>
      </c>
      <c r="K330" s="628">
        <f t="shared" si="20"/>
        <v>0</v>
      </c>
      <c r="L330" s="229">
        <v>44970</v>
      </c>
      <c r="M330" s="291" t="s">
        <v>153</v>
      </c>
      <c r="N330" s="291"/>
    </row>
    <row r="331" spans="1:14" x14ac:dyDescent="0.2">
      <c r="A331" s="15">
        <v>48</v>
      </c>
      <c r="B331" s="508" t="s">
        <v>243</v>
      </c>
      <c r="C331" s="195">
        <v>51600</v>
      </c>
      <c r="D331" s="216" t="s">
        <v>164</v>
      </c>
      <c r="E331" s="196">
        <v>0</v>
      </c>
      <c r="F331" s="198">
        <v>51600</v>
      </c>
      <c r="G331" s="196">
        <v>0</v>
      </c>
      <c r="H331" s="198">
        <v>0</v>
      </c>
      <c r="I331" s="627">
        <f t="shared" si="18"/>
        <v>51600</v>
      </c>
      <c r="J331" s="627">
        <f t="shared" si="19"/>
        <v>51600</v>
      </c>
      <c r="K331" s="628">
        <f t="shared" si="20"/>
        <v>0</v>
      </c>
      <c r="L331" s="229">
        <v>44944</v>
      </c>
      <c r="M331" s="440" t="s">
        <v>374</v>
      </c>
      <c r="N331" s="291"/>
    </row>
    <row r="332" spans="1:14" x14ac:dyDescent="0.2">
      <c r="A332" s="28"/>
      <c r="B332" s="509"/>
      <c r="C332" s="219"/>
      <c r="D332" s="242"/>
      <c r="E332" s="220"/>
      <c r="F332" s="221"/>
      <c r="G332" s="220"/>
      <c r="H332" s="221"/>
      <c r="I332" s="633"/>
      <c r="J332" s="633"/>
      <c r="K332" s="634"/>
      <c r="L332" s="296">
        <v>44944</v>
      </c>
      <c r="M332" s="401" t="s">
        <v>375</v>
      </c>
      <c r="N332" s="293"/>
    </row>
    <row r="333" spans="1:14" x14ac:dyDescent="0.2">
      <c r="A333" s="28"/>
      <c r="B333" s="509"/>
      <c r="C333" s="219"/>
      <c r="D333" s="242"/>
      <c r="E333" s="220"/>
      <c r="F333" s="221"/>
      <c r="G333" s="220"/>
      <c r="H333" s="221"/>
      <c r="I333" s="633"/>
      <c r="J333" s="633"/>
      <c r="K333" s="634"/>
      <c r="L333" s="296">
        <v>44945</v>
      </c>
      <c r="M333" s="401" t="s">
        <v>260</v>
      </c>
      <c r="N333" s="293"/>
    </row>
    <row r="334" spans="1:14" x14ac:dyDescent="0.2">
      <c r="A334" s="28"/>
      <c r="B334" s="509"/>
      <c r="C334" s="219"/>
      <c r="D334" s="242"/>
      <c r="E334" s="220"/>
      <c r="F334" s="221"/>
      <c r="G334" s="220"/>
      <c r="H334" s="221"/>
      <c r="I334" s="633"/>
      <c r="J334" s="633"/>
      <c r="K334" s="634"/>
      <c r="L334" s="296">
        <v>44945</v>
      </c>
      <c r="M334" s="401" t="s">
        <v>376</v>
      </c>
      <c r="N334" s="293"/>
    </row>
    <row r="335" spans="1:14" x14ac:dyDescent="0.2">
      <c r="A335" s="28"/>
      <c r="B335" s="509"/>
      <c r="C335" s="219"/>
      <c r="D335" s="242"/>
      <c r="E335" s="220"/>
      <c r="F335" s="221"/>
      <c r="G335" s="220"/>
      <c r="H335" s="221"/>
      <c r="I335" s="633"/>
      <c r="J335" s="633"/>
      <c r="K335" s="634"/>
      <c r="L335" s="296">
        <v>44946</v>
      </c>
      <c r="M335" s="401" t="s">
        <v>377</v>
      </c>
      <c r="N335" s="293"/>
    </row>
    <row r="336" spans="1:14" x14ac:dyDescent="0.2">
      <c r="A336" s="28"/>
      <c r="B336" s="509"/>
      <c r="C336" s="219"/>
      <c r="D336" s="242"/>
      <c r="E336" s="220"/>
      <c r="F336" s="221"/>
      <c r="G336" s="220"/>
      <c r="H336" s="221"/>
      <c r="I336" s="633"/>
      <c r="J336" s="633"/>
      <c r="K336" s="634"/>
      <c r="L336" s="296">
        <v>44949</v>
      </c>
      <c r="M336" s="401" t="s">
        <v>378</v>
      </c>
      <c r="N336" s="293"/>
    </row>
    <row r="337" spans="1:14" x14ac:dyDescent="0.2">
      <c r="A337" s="28"/>
      <c r="B337" s="509"/>
      <c r="C337" s="219"/>
      <c r="D337" s="242"/>
      <c r="E337" s="220"/>
      <c r="F337" s="221"/>
      <c r="G337" s="220"/>
      <c r="H337" s="221"/>
      <c r="I337" s="633"/>
      <c r="J337" s="633"/>
      <c r="K337" s="634"/>
      <c r="L337" s="296">
        <v>44950</v>
      </c>
      <c r="M337" s="401" t="s">
        <v>380</v>
      </c>
      <c r="N337" s="293"/>
    </row>
    <row r="338" spans="1:14" x14ac:dyDescent="0.2">
      <c r="A338" s="28"/>
      <c r="B338" s="509"/>
      <c r="C338" s="219"/>
      <c r="D338" s="242"/>
      <c r="E338" s="220"/>
      <c r="F338" s="221"/>
      <c r="G338" s="220"/>
      <c r="H338" s="221"/>
      <c r="I338" s="633"/>
      <c r="J338" s="633"/>
      <c r="K338" s="634"/>
      <c r="L338" s="296">
        <v>44953</v>
      </c>
      <c r="M338" s="401" t="s">
        <v>432</v>
      </c>
      <c r="N338" s="293"/>
    </row>
    <row r="339" spans="1:14" x14ac:dyDescent="0.2">
      <c r="A339" s="28"/>
      <c r="B339" s="509"/>
      <c r="C339" s="219"/>
      <c r="D339" s="242"/>
      <c r="E339" s="220"/>
      <c r="F339" s="221"/>
      <c r="G339" s="220"/>
      <c r="H339" s="221"/>
      <c r="I339" s="633"/>
      <c r="J339" s="633"/>
      <c r="K339" s="634"/>
      <c r="L339" s="296"/>
      <c r="M339" s="401"/>
      <c r="N339" s="293"/>
    </row>
    <row r="340" spans="1:14" x14ac:dyDescent="0.2">
      <c r="A340" s="28"/>
      <c r="B340" s="509"/>
      <c r="C340" s="219"/>
      <c r="D340" s="242"/>
      <c r="E340" s="220"/>
      <c r="F340" s="221"/>
      <c r="G340" s="220"/>
      <c r="H340" s="221"/>
      <c r="I340" s="633"/>
      <c r="J340" s="633"/>
      <c r="K340" s="634"/>
      <c r="L340" s="296"/>
      <c r="M340" s="293"/>
      <c r="N340" s="293"/>
    </row>
    <row r="341" spans="1:14" x14ac:dyDescent="0.2">
      <c r="A341" s="237"/>
      <c r="B341" s="530"/>
      <c r="C341" s="238"/>
      <c r="D341" s="248"/>
      <c r="E341" s="239"/>
      <c r="F341" s="241"/>
      <c r="G341" s="239"/>
      <c r="H341" s="241"/>
      <c r="I341" s="629"/>
      <c r="J341" s="629"/>
      <c r="K341" s="630"/>
      <c r="L341" s="358"/>
      <c r="M341" s="330"/>
      <c r="N341" s="330"/>
    </row>
    <row r="342" spans="1:14" ht="130.5" x14ac:dyDescent="0.2">
      <c r="A342" s="28">
        <v>49</v>
      </c>
      <c r="B342" s="236" t="s">
        <v>244</v>
      </c>
      <c r="C342" s="219">
        <v>357200</v>
      </c>
      <c r="D342" s="242" t="s">
        <v>158</v>
      </c>
      <c r="E342" s="220">
        <v>0</v>
      </c>
      <c r="F342" s="221">
        <v>0</v>
      </c>
      <c r="G342" s="220">
        <v>357200</v>
      </c>
      <c r="H342" s="221">
        <v>0</v>
      </c>
      <c r="I342" s="633">
        <f t="shared" si="18"/>
        <v>357200</v>
      </c>
      <c r="J342" s="633">
        <f t="shared" si="19"/>
        <v>357200</v>
      </c>
      <c r="K342" s="634">
        <f t="shared" si="20"/>
        <v>0</v>
      </c>
      <c r="L342" s="296">
        <v>44950</v>
      </c>
      <c r="M342" s="297" t="s">
        <v>412</v>
      </c>
      <c r="N342" s="293"/>
    </row>
    <row r="343" spans="1:14" x14ac:dyDescent="0.2">
      <c r="A343" s="15">
        <v>50</v>
      </c>
      <c r="B343" s="508" t="s">
        <v>245</v>
      </c>
      <c r="C343" s="195">
        <v>271700</v>
      </c>
      <c r="D343" s="216" t="s">
        <v>166</v>
      </c>
      <c r="E343" s="196">
        <v>0</v>
      </c>
      <c r="F343" s="198">
        <v>271700</v>
      </c>
      <c r="G343" s="196">
        <v>0</v>
      </c>
      <c r="H343" s="198">
        <v>0</v>
      </c>
      <c r="I343" s="627">
        <f t="shared" si="18"/>
        <v>271700</v>
      </c>
      <c r="J343" s="627">
        <f t="shared" si="19"/>
        <v>271700</v>
      </c>
      <c r="K343" s="628">
        <f t="shared" si="20"/>
        <v>0</v>
      </c>
      <c r="L343" s="229">
        <v>44908</v>
      </c>
      <c r="M343" s="441" t="s">
        <v>435</v>
      </c>
      <c r="N343" s="291"/>
    </row>
    <row r="344" spans="1:14" x14ac:dyDescent="0.2">
      <c r="A344" s="28"/>
      <c r="B344" s="509"/>
      <c r="C344" s="219"/>
      <c r="D344" s="242"/>
      <c r="E344" s="220"/>
      <c r="F344" s="221"/>
      <c r="G344" s="220"/>
      <c r="H344" s="221"/>
      <c r="I344" s="633"/>
      <c r="J344" s="633"/>
      <c r="K344" s="634"/>
      <c r="L344" s="296">
        <v>44909</v>
      </c>
      <c r="M344" s="419" t="s">
        <v>436</v>
      </c>
      <c r="N344" s="293"/>
    </row>
    <row r="345" spans="1:14" x14ac:dyDescent="0.2">
      <c r="A345" s="28"/>
      <c r="B345" s="509"/>
      <c r="C345" s="219"/>
      <c r="D345" s="242"/>
      <c r="E345" s="220"/>
      <c r="F345" s="221"/>
      <c r="G345" s="220"/>
      <c r="H345" s="221"/>
      <c r="I345" s="633"/>
      <c r="J345" s="633"/>
      <c r="K345" s="634"/>
      <c r="L345" s="296">
        <v>44910</v>
      </c>
      <c r="M345" s="419" t="s">
        <v>382</v>
      </c>
      <c r="N345" s="293"/>
    </row>
    <row r="346" spans="1:14" x14ac:dyDescent="0.2">
      <c r="A346" s="28"/>
      <c r="B346" s="509"/>
      <c r="C346" s="219"/>
      <c r="D346" s="242"/>
      <c r="E346" s="220"/>
      <c r="F346" s="221"/>
      <c r="G346" s="220"/>
      <c r="H346" s="221"/>
      <c r="I346" s="633"/>
      <c r="J346" s="633"/>
      <c r="K346" s="634"/>
      <c r="L346" s="296">
        <v>44914</v>
      </c>
      <c r="M346" s="419" t="s">
        <v>376</v>
      </c>
      <c r="N346" s="293"/>
    </row>
    <row r="347" spans="1:14" x14ac:dyDescent="0.2">
      <c r="A347" s="28"/>
      <c r="B347" s="509"/>
      <c r="C347" s="219"/>
      <c r="D347" s="242"/>
      <c r="E347" s="220"/>
      <c r="F347" s="221"/>
      <c r="G347" s="220"/>
      <c r="H347" s="221"/>
      <c r="I347" s="633"/>
      <c r="J347" s="633"/>
      <c r="K347" s="634"/>
      <c r="L347" s="296">
        <v>44915</v>
      </c>
      <c r="M347" s="419" t="s">
        <v>437</v>
      </c>
      <c r="N347" s="293"/>
    </row>
    <row r="348" spans="1:14" x14ac:dyDescent="0.2">
      <c r="A348" s="28"/>
      <c r="B348" s="509"/>
      <c r="C348" s="219"/>
      <c r="D348" s="242"/>
      <c r="E348" s="220"/>
      <c r="F348" s="221"/>
      <c r="G348" s="220"/>
      <c r="H348" s="221"/>
      <c r="I348" s="633"/>
      <c r="J348" s="633"/>
      <c r="K348" s="634"/>
      <c r="L348" s="296">
        <v>44917</v>
      </c>
      <c r="M348" s="299" t="s">
        <v>431</v>
      </c>
      <c r="N348" s="293"/>
    </row>
    <row r="349" spans="1:14" x14ac:dyDescent="0.2">
      <c r="A349" s="28"/>
      <c r="B349" s="509"/>
      <c r="C349" s="219"/>
      <c r="D349" s="242"/>
      <c r="E349" s="220"/>
      <c r="F349" s="221"/>
      <c r="G349" s="220"/>
      <c r="H349" s="221"/>
      <c r="I349" s="633"/>
      <c r="J349" s="633"/>
      <c r="K349" s="634"/>
      <c r="L349" s="296">
        <v>44924</v>
      </c>
      <c r="M349" s="401" t="s">
        <v>432</v>
      </c>
      <c r="N349" s="293"/>
    </row>
    <row r="350" spans="1:14" x14ac:dyDescent="0.2">
      <c r="A350" s="28"/>
      <c r="B350" s="236"/>
      <c r="C350" s="219"/>
      <c r="D350" s="242"/>
      <c r="E350" s="220"/>
      <c r="F350" s="221"/>
      <c r="G350" s="220"/>
      <c r="H350" s="221"/>
      <c r="I350" s="633"/>
      <c r="J350" s="633"/>
      <c r="K350" s="634"/>
      <c r="L350" s="296">
        <v>44981</v>
      </c>
      <c r="M350" s="299" t="s">
        <v>433</v>
      </c>
      <c r="N350" s="293"/>
    </row>
    <row r="351" spans="1:14" x14ac:dyDescent="0.2">
      <c r="A351" s="28"/>
      <c r="B351" s="236"/>
      <c r="C351" s="219"/>
      <c r="D351" s="242"/>
      <c r="E351" s="220"/>
      <c r="F351" s="221"/>
      <c r="G351" s="220"/>
      <c r="H351" s="221"/>
      <c r="I351" s="633"/>
      <c r="J351" s="633"/>
      <c r="K351" s="634"/>
      <c r="L351" s="296"/>
      <c r="M351" s="299" t="s">
        <v>434</v>
      </c>
      <c r="N351" s="293"/>
    </row>
    <row r="352" spans="1:14" x14ac:dyDescent="0.2">
      <c r="A352" s="237"/>
      <c r="B352" s="247"/>
      <c r="C352" s="238"/>
      <c r="D352" s="248"/>
      <c r="E352" s="239"/>
      <c r="F352" s="241"/>
      <c r="G352" s="239"/>
      <c r="H352" s="241"/>
      <c r="I352" s="629"/>
      <c r="J352" s="629"/>
      <c r="K352" s="630"/>
      <c r="L352" s="358">
        <v>45009</v>
      </c>
      <c r="M352" s="423" t="s">
        <v>624</v>
      </c>
      <c r="N352" s="330"/>
    </row>
    <row r="353" spans="1:14" x14ac:dyDescent="0.2">
      <c r="A353" s="250">
        <v>51</v>
      </c>
      <c r="B353" s="531" t="s">
        <v>441</v>
      </c>
      <c r="C353" s="252">
        <v>550000</v>
      </c>
      <c r="D353" s="274" t="s">
        <v>158</v>
      </c>
      <c r="E353" s="253">
        <v>0</v>
      </c>
      <c r="F353" s="254">
        <v>0</v>
      </c>
      <c r="G353" s="253">
        <f>30000+294000</f>
        <v>324000</v>
      </c>
      <c r="H353" s="254">
        <f>20000+196000+10000</f>
        <v>226000</v>
      </c>
      <c r="I353" s="643">
        <f t="shared" si="18"/>
        <v>550000</v>
      </c>
      <c r="J353" s="643">
        <f t="shared" si="19"/>
        <v>550000</v>
      </c>
      <c r="K353" s="644">
        <f t="shared" si="20"/>
        <v>0</v>
      </c>
      <c r="L353" s="427">
        <v>44950</v>
      </c>
      <c r="M353" s="442" t="s">
        <v>497</v>
      </c>
      <c r="N353" s="331"/>
    </row>
    <row r="354" spans="1:14" x14ac:dyDescent="0.2">
      <c r="A354" s="28"/>
      <c r="B354" s="509"/>
      <c r="C354" s="219"/>
      <c r="D354" s="242"/>
      <c r="E354" s="220"/>
      <c r="F354" s="221"/>
      <c r="G354" s="220"/>
      <c r="H354" s="221"/>
      <c r="I354" s="633"/>
      <c r="J354" s="633"/>
      <c r="K354" s="634"/>
      <c r="L354" s="443"/>
      <c r="M354" s="425" t="s">
        <v>504</v>
      </c>
      <c r="N354" s="293"/>
    </row>
    <row r="355" spans="1:14" x14ac:dyDescent="0.5">
      <c r="A355" s="28"/>
      <c r="B355" s="509"/>
      <c r="C355" s="219"/>
      <c r="D355" s="242"/>
      <c r="E355" s="220"/>
      <c r="F355" s="221"/>
      <c r="G355" s="220"/>
      <c r="H355" s="221"/>
      <c r="I355" s="633"/>
      <c r="J355" s="633"/>
      <c r="K355" s="634"/>
      <c r="L355" s="444" t="s">
        <v>508</v>
      </c>
      <c r="M355" s="445"/>
      <c r="N355" s="293"/>
    </row>
    <row r="356" spans="1:14" x14ac:dyDescent="0.5">
      <c r="A356" s="28"/>
      <c r="B356" s="509"/>
      <c r="C356" s="219"/>
      <c r="D356" s="242"/>
      <c r="E356" s="220"/>
      <c r="F356" s="221"/>
      <c r="G356" s="220"/>
      <c r="H356" s="221"/>
      <c r="I356" s="633"/>
      <c r="J356" s="633"/>
      <c r="K356" s="634"/>
      <c r="L356" s="444" t="s">
        <v>509</v>
      </c>
      <c r="M356" s="445"/>
      <c r="N356" s="293"/>
    </row>
    <row r="357" spans="1:14" x14ac:dyDescent="0.5">
      <c r="A357" s="28"/>
      <c r="B357" s="509"/>
      <c r="C357" s="219"/>
      <c r="D357" s="242"/>
      <c r="E357" s="220"/>
      <c r="F357" s="221"/>
      <c r="G357" s="220"/>
      <c r="H357" s="221"/>
      <c r="I357" s="633"/>
      <c r="J357" s="633"/>
      <c r="K357" s="634"/>
      <c r="L357" s="446"/>
      <c r="M357" s="426" t="s">
        <v>421</v>
      </c>
      <c r="N357" s="293"/>
    </row>
    <row r="358" spans="1:14" x14ac:dyDescent="0.2">
      <c r="A358" s="28"/>
      <c r="B358" s="509"/>
      <c r="C358" s="219"/>
      <c r="D358" s="242"/>
      <c r="E358" s="220"/>
      <c r="F358" s="221"/>
      <c r="G358" s="220"/>
      <c r="H358" s="221"/>
      <c r="I358" s="633"/>
      <c r="J358" s="633"/>
      <c r="K358" s="634"/>
      <c r="L358" s="416" t="s">
        <v>510</v>
      </c>
      <c r="M358" s="401"/>
      <c r="N358" s="293"/>
    </row>
    <row r="359" spans="1:14" x14ac:dyDescent="0.2">
      <c r="A359" s="28"/>
      <c r="B359" s="509"/>
      <c r="C359" s="219"/>
      <c r="D359" s="242"/>
      <c r="E359" s="220"/>
      <c r="F359" s="221"/>
      <c r="G359" s="220"/>
      <c r="H359" s="221"/>
      <c r="I359" s="633"/>
      <c r="J359" s="633"/>
      <c r="K359" s="634"/>
      <c r="L359" s="416" t="s">
        <v>511</v>
      </c>
      <c r="M359" s="401"/>
      <c r="N359" s="293"/>
    </row>
    <row r="360" spans="1:14" x14ac:dyDescent="0.2">
      <c r="A360" s="28"/>
      <c r="B360" s="509"/>
      <c r="C360" s="219"/>
      <c r="D360" s="242"/>
      <c r="E360" s="220"/>
      <c r="F360" s="221"/>
      <c r="G360" s="220"/>
      <c r="H360" s="221"/>
      <c r="I360" s="633"/>
      <c r="J360" s="633"/>
      <c r="K360" s="634"/>
      <c r="L360" s="416" t="s">
        <v>512</v>
      </c>
      <c r="M360" s="401"/>
      <c r="N360" s="293"/>
    </row>
    <row r="361" spans="1:14" x14ac:dyDescent="0.2">
      <c r="A361" s="28"/>
      <c r="B361" s="380"/>
      <c r="C361" s="219"/>
      <c r="D361" s="242"/>
      <c r="E361" s="220"/>
      <c r="F361" s="221"/>
      <c r="G361" s="220"/>
      <c r="H361" s="221"/>
      <c r="I361" s="633"/>
      <c r="J361" s="633"/>
      <c r="K361" s="634"/>
      <c r="L361" s="443"/>
      <c r="M361" s="425" t="s">
        <v>505</v>
      </c>
      <c r="N361" s="293"/>
    </row>
    <row r="362" spans="1:14" x14ac:dyDescent="0.2">
      <c r="A362" s="28"/>
      <c r="B362" s="380"/>
      <c r="C362" s="219"/>
      <c r="D362" s="242"/>
      <c r="E362" s="220"/>
      <c r="F362" s="221"/>
      <c r="G362" s="220"/>
      <c r="H362" s="221"/>
      <c r="I362" s="633"/>
      <c r="J362" s="633"/>
      <c r="K362" s="634"/>
      <c r="L362" s="405" t="s">
        <v>513</v>
      </c>
      <c r="M362" s="297"/>
      <c r="N362" s="293"/>
    </row>
    <row r="363" spans="1:14" x14ac:dyDescent="0.2">
      <c r="A363" s="28"/>
      <c r="B363" s="380"/>
      <c r="C363" s="219"/>
      <c r="D363" s="242"/>
      <c r="E363" s="220"/>
      <c r="F363" s="221"/>
      <c r="G363" s="220"/>
      <c r="H363" s="221"/>
      <c r="I363" s="633"/>
      <c r="J363" s="633"/>
      <c r="K363" s="634"/>
      <c r="L363" s="405" t="s">
        <v>503</v>
      </c>
      <c r="M363" s="297"/>
      <c r="N363" s="293"/>
    </row>
    <row r="364" spans="1:14" x14ac:dyDescent="0.2">
      <c r="A364" s="28"/>
      <c r="B364" s="380"/>
      <c r="C364" s="219"/>
      <c r="D364" s="242"/>
      <c r="E364" s="220"/>
      <c r="F364" s="221"/>
      <c r="G364" s="220"/>
      <c r="H364" s="221"/>
      <c r="I364" s="633"/>
      <c r="J364" s="633"/>
      <c r="K364" s="634"/>
      <c r="L364" s="447"/>
      <c r="M364" s="448" t="s">
        <v>506</v>
      </c>
      <c r="N364" s="293"/>
    </row>
    <row r="365" spans="1:14" x14ac:dyDescent="0.2">
      <c r="A365" s="28"/>
      <c r="B365" s="380"/>
      <c r="C365" s="219"/>
      <c r="D365" s="242"/>
      <c r="E365" s="220"/>
      <c r="F365" s="221"/>
      <c r="G365" s="220"/>
      <c r="H365" s="221"/>
      <c r="I365" s="633"/>
      <c r="J365" s="633"/>
      <c r="K365" s="634"/>
      <c r="L365" s="300" t="s">
        <v>514</v>
      </c>
      <c r="M365" s="419"/>
      <c r="N365" s="293"/>
    </row>
    <row r="366" spans="1:14" x14ac:dyDescent="0.2">
      <c r="A366" s="28"/>
      <c r="B366" s="380"/>
      <c r="C366" s="219"/>
      <c r="D366" s="242"/>
      <c r="E366" s="220"/>
      <c r="F366" s="221"/>
      <c r="G366" s="220"/>
      <c r="H366" s="221"/>
      <c r="I366" s="633"/>
      <c r="J366" s="633"/>
      <c r="K366" s="634"/>
      <c r="L366" s="300" t="s">
        <v>515</v>
      </c>
      <c r="M366" s="419"/>
      <c r="N366" s="293"/>
    </row>
    <row r="367" spans="1:14" x14ac:dyDescent="0.2">
      <c r="A367" s="28"/>
      <c r="B367" s="380"/>
      <c r="C367" s="219"/>
      <c r="D367" s="242"/>
      <c r="E367" s="220"/>
      <c r="F367" s="221"/>
      <c r="G367" s="220"/>
      <c r="H367" s="221"/>
      <c r="I367" s="633"/>
      <c r="J367" s="633"/>
      <c r="K367" s="634"/>
      <c r="L367" s="300" t="s">
        <v>516</v>
      </c>
      <c r="M367" s="419"/>
      <c r="N367" s="293"/>
    </row>
    <row r="368" spans="1:14" x14ac:dyDescent="0.2">
      <c r="A368" s="250"/>
      <c r="B368" s="384"/>
      <c r="C368" s="252"/>
      <c r="D368" s="274"/>
      <c r="E368" s="253"/>
      <c r="F368" s="254"/>
      <c r="G368" s="253"/>
      <c r="H368" s="254"/>
      <c r="I368" s="643"/>
      <c r="J368" s="643"/>
      <c r="K368" s="644"/>
      <c r="L368" s="449"/>
      <c r="M368" s="450" t="s">
        <v>507</v>
      </c>
      <c r="N368" s="331"/>
    </row>
    <row r="369" spans="1:14" x14ac:dyDescent="0.5">
      <c r="A369" s="28"/>
      <c r="B369" s="380"/>
      <c r="C369" s="219"/>
      <c r="D369" s="242"/>
      <c r="E369" s="220"/>
      <c r="F369" s="221"/>
      <c r="G369" s="220"/>
      <c r="H369" s="221"/>
      <c r="I369" s="633"/>
      <c r="J369" s="633"/>
      <c r="K369" s="634"/>
      <c r="L369" s="420" t="s">
        <v>517</v>
      </c>
      <c r="M369" s="451"/>
      <c r="N369" s="293"/>
    </row>
    <row r="370" spans="1:14" x14ac:dyDescent="0.2">
      <c r="A370" s="28"/>
      <c r="B370" s="380"/>
      <c r="C370" s="219"/>
      <c r="D370" s="242"/>
      <c r="E370" s="220"/>
      <c r="F370" s="221"/>
      <c r="G370" s="220"/>
      <c r="H370" s="221"/>
      <c r="I370" s="633"/>
      <c r="J370" s="633"/>
      <c r="K370" s="634"/>
      <c r="L370" s="416" t="s">
        <v>518</v>
      </c>
      <c r="M370" s="401"/>
      <c r="N370" s="293"/>
    </row>
    <row r="371" spans="1:14" x14ac:dyDescent="0.2">
      <c r="A371" s="28"/>
      <c r="B371" s="380"/>
      <c r="C371" s="219"/>
      <c r="D371" s="242"/>
      <c r="E371" s="220"/>
      <c r="F371" s="221"/>
      <c r="G371" s="220"/>
      <c r="H371" s="221"/>
      <c r="I371" s="633"/>
      <c r="J371" s="633"/>
      <c r="K371" s="634"/>
      <c r="L371" s="416" t="s">
        <v>519</v>
      </c>
      <c r="M371" s="401"/>
      <c r="N371" s="293"/>
    </row>
    <row r="372" spans="1:14" x14ac:dyDescent="0.2">
      <c r="A372" s="28"/>
      <c r="B372" s="380"/>
      <c r="C372" s="219"/>
      <c r="D372" s="242"/>
      <c r="E372" s="220"/>
      <c r="F372" s="221"/>
      <c r="G372" s="220"/>
      <c r="H372" s="221"/>
      <c r="I372" s="633"/>
      <c r="J372" s="633"/>
      <c r="K372" s="634"/>
      <c r="L372" s="416" t="s">
        <v>520</v>
      </c>
      <c r="M372" s="401"/>
      <c r="N372" s="293"/>
    </row>
    <row r="373" spans="1:14" x14ac:dyDescent="0.2">
      <c r="A373" s="28"/>
      <c r="B373" s="380"/>
      <c r="C373" s="219"/>
      <c r="D373" s="242"/>
      <c r="E373" s="220"/>
      <c r="F373" s="221"/>
      <c r="G373" s="220"/>
      <c r="H373" s="221"/>
      <c r="I373" s="633"/>
      <c r="J373" s="633"/>
      <c r="K373" s="634"/>
      <c r="L373" s="416" t="s">
        <v>521</v>
      </c>
      <c r="M373" s="401"/>
      <c r="N373" s="293"/>
    </row>
    <row r="374" spans="1:14" x14ac:dyDescent="0.2">
      <c r="A374" s="237"/>
      <c r="B374" s="247"/>
      <c r="C374" s="238"/>
      <c r="D374" s="248"/>
      <c r="E374" s="239"/>
      <c r="F374" s="241"/>
      <c r="G374" s="239"/>
      <c r="H374" s="241"/>
      <c r="I374" s="629"/>
      <c r="J374" s="629"/>
      <c r="K374" s="630"/>
      <c r="L374" s="422" t="s">
        <v>522</v>
      </c>
      <c r="M374" s="402"/>
      <c r="N374" s="330"/>
    </row>
    <row r="375" spans="1:14" ht="21" customHeight="1" x14ac:dyDescent="0.5">
      <c r="A375" s="38"/>
      <c r="B375" s="39" t="s">
        <v>74</v>
      </c>
      <c r="C375" s="81">
        <f>SUM(C53:C353)</f>
        <v>69112700</v>
      </c>
      <c r="D375" s="40"/>
      <c r="E375" s="40">
        <f>SUM(E53:E353)</f>
        <v>5275463.57</v>
      </c>
      <c r="F375" s="40">
        <f t="shared" ref="F375:K375" si="21">SUM(F53:F353)</f>
        <v>8325560</v>
      </c>
      <c r="G375" s="40">
        <f t="shared" si="21"/>
        <v>11222590</v>
      </c>
      <c r="H375" s="40">
        <f t="shared" si="21"/>
        <v>49564550</v>
      </c>
      <c r="I375" s="635">
        <f t="shared" si="21"/>
        <v>69112700</v>
      </c>
      <c r="J375" s="635">
        <f t="shared" si="21"/>
        <v>69112700</v>
      </c>
      <c r="K375" s="635">
        <f t="shared" si="21"/>
        <v>0</v>
      </c>
      <c r="L375" s="41"/>
      <c r="M375" s="327"/>
      <c r="N375" s="327"/>
    </row>
    <row r="376" spans="1:14" ht="11.25" customHeight="1" x14ac:dyDescent="0.5">
      <c r="A376" s="25"/>
      <c r="B376" s="2"/>
    </row>
    <row r="377" spans="1:14" x14ac:dyDescent="0.5">
      <c r="A377" s="532" t="s">
        <v>83</v>
      </c>
      <c r="B377" s="532"/>
      <c r="C377" s="532"/>
      <c r="D377" s="532"/>
    </row>
    <row r="379" spans="1:14" x14ac:dyDescent="0.5">
      <c r="E379" s="26">
        <v>2903088.61</v>
      </c>
    </row>
    <row r="380" spans="1:14" x14ac:dyDescent="0.5">
      <c r="E380" s="26">
        <f>E379-E375</f>
        <v>-2372374.9600000004</v>
      </c>
    </row>
    <row r="383" spans="1:14" x14ac:dyDescent="0.5">
      <c r="L383" s="225"/>
    </row>
    <row r="384" spans="1:14" x14ac:dyDescent="0.5">
      <c r="L384" s="225"/>
    </row>
    <row r="385" spans="12:12" x14ac:dyDescent="0.5">
      <c r="L385" s="225"/>
    </row>
  </sheetData>
  <mergeCells count="31">
    <mergeCell ref="B353:B360"/>
    <mergeCell ref="B252:B259"/>
    <mergeCell ref="B267:B280"/>
    <mergeCell ref="A377:D377"/>
    <mergeCell ref="A6:A9"/>
    <mergeCell ref="B6:B9"/>
    <mergeCell ref="C6:C8"/>
    <mergeCell ref="D6:D9"/>
    <mergeCell ref="B64:B70"/>
    <mergeCell ref="B72:B81"/>
    <mergeCell ref="B207:B214"/>
    <mergeCell ref="B260:B263"/>
    <mergeCell ref="B287:B291"/>
    <mergeCell ref="B292:B296"/>
    <mergeCell ref="B297:B302"/>
    <mergeCell ref="B303:B311"/>
    <mergeCell ref="N6:N9"/>
    <mergeCell ref="A1:N1"/>
    <mergeCell ref="A2:N2"/>
    <mergeCell ref="A3:N3"/>
    <mergeCell ref="A4:N4"/>
    <mergeCell ref="A5:N5"/>
    <mergeCell ref="B343:B349"/>
    <mergeCell ref="E6:E8"/>
    <mergeCell ref="F6:I6"/>
    <mergeCell ref="L6:L9"/>
    <mergeCell ref="M6:M9"/>
    <mergeCell ref="B158:B167"/>
    <mergeCell ref="B312:B316"/>
    <mergeCell ref="B321:B326"/>
    <mergeCell ref="B331:B341"/>
  </mergeCells>
  <printOptions horizontalCentered="1"/>
  <pageMargins left="0.15748031496062992" right="0.15748031496062992" top="0.35433070866141736" bottom="0.39370078740157483" header="0.31496062992125984" footer="0.31496062992125984"/>
  <pageSetup paperSize="5" scale="71" fitToHeight="0" orientation="landscape" r:id="rId1"/>
  <rowBreaks count="18" manualBreakCount="18">
    <brk id="14" max="16383" man="1"/>
    <brk id="30" max="16383" man="1"/>
    <brk id="51" max="16383" man="1"/>
    <brk id="57" max="16383" man="1"/>
    <brk id="62" max="16383" man="1"/>
    <brk id="84" max="16383" man="1"/>
    <brk id="90" max="16383" man="1"/>
    <brk id="94" max="13" man="1"/>
    <brk id="101" max="16383" man="1"/>
    <brk id="106" max="16383" man="1"/>
    <brk id="137" max="16383" man="1"/>
    <brk id="154" max="16383" man="1"/>
    <brk id="206" max="16383" man="1"/>
    <brk id="237" max="16383" man="1"/>
    <brk id="265" max="16383" man="1"/>
    <brk id="291" max="16383" man="1"/>
    <brk id="320" max="16383" man="1"/>
    <brk id="36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33"/>
  <sheetViews>
    <sheetView view="pageBreakPreview" zoomScaleSheetLayoutView="100" workbookViewId="0">
      <selection activeCell="E16" sqref="E16:J17"/>
    </sheetView>
  </sheetViews>
  <sheetFormatPr defaultColWidth="9" defaultRowHeight="24" x14ac:dyDescent="0.55000000000000004"/>
  <cols>
    <col min="1" max="1" width="15.25" style="163" customWidth="1"/>
    <col min="2" max="2" width="16.625" style="163" customWidth="1"/>
    <col min="3" max="3" width="16.25" style="163" customWidth="1"/>
    <col min="4" max="4" width="13.875" style="163" customWidth="1"/>
    <col min="5" max="5" width="15.625" style="163" customWidth="1"/>
    <col min="6" max="6" width="13.625" style="191" customWidth="1"/>
    <col min="7" max="7" width="15.375" style="163" customWidth="1"/>
    <col min="8" max="8" width="15.875" style="163" customWidth="1"/>
    <col min="9" max="9" width="16.25" style="163" customWidth="1"/>
    <col min="10" max="10" width="9.625" style="163" customWidth="1"/>
    <col min="11" max="11" width="12" style="161" bestFit="1" customWidth="1"/>
    <col min="12" max="16384" width="9" style="163"/>
  </cols>
  <sheetData>
    <row r="1" spans="1:11" s="162" customFormat="1" x14ac:dyDescent="0.55000000000000004">
      <c r="A1" s="541" t="s">
        <v>167</v>
      </c>
      <c r="B1" s="541"/>
      <c r="C1" s="541"/>
      <c r="D1" s="541"/>
      <c r="E1" s="541"/>
      <c r="F1" s="541"/>
      <c r="G1" s="541"/>
      <c r="H1" s="541"/>
      <c r="I1" s="541"/>
      <c r="J1" s="541"/>
      <c r="K1" s="161"/>
    </row>
    <row r="2" spans="1:11" x14ac:dyDescent="0.55000000000000004">
      <c r="A2" s="541" t="s">
        <v>84</v>
      </c>
      <c r="B2" s="541"/>
      <c r="C2" s="541"/>
      <c r="D2" s="541"/>
      <c r="E2" s="541"/>
      <c r="F2" s="541"/>
      <c r="G2" s="541"/>
      <c r="H2" s="541"/>
      <c r="I2" s="541"/>
      <c r="J2" s="541"/>
    </row>
    <row r="3" spans="1:11" x14ac:dyDescent="0.55000000000000004">
      <c r="A3" s="541" t="s">
        <v>575</v>
      </c>
      <c r="B3" s="541"/>
      <c r="C3" s="541"/>
      <c r="D3" s="541"/>
      <c r="E3" s="541"/>
      <c r="F3" s="541"/>
      <c r="G3" s="541"/>
      <c r="H3" s="541"/>
      <c r="I3" s="541"/>
      <c r="J3" s="541"/>
    </row>
    <row r="4" spans="1:11" ht="11.25" customHeight="1" x14ac:dyDescent="0.55000000000000004">
      <c r="A4" s="164"/>
      <c r="B4" s="164"/>
      <c r="C4" s="164"/>
      <c r="D4" s="164"/>
      <c r="E4" s="164"/>
      <c r="F4" s="164"/>
      <c r="G4" s="164"/>
      <c r="H4" s="164"/>
      <c r="I4" s="164"/>
      <c r="J4" s="164"/>
    </row>
    <row r="5" spans="1:11" x14ac:dyDescent="0.55000000000000004">
      <c r="A5" s="542" t="s">
        <v>168</v>
      </c>
      <c r="B5" s="542"/>
      <c r="C5" s="542"/>
      <c r="D5" s="542"/>
      <c r="E5" s="542"/>
      <c r="F5" s="542"/>
      <c r="G5" s="542"/>
      <c r="H5" s="542"/>
      <c r="I5" s="542"/>
      <c r="J5" s="542"/>
    </row>
    <row r="6" spans="1:11" x14ac:dyDescent="0.55000000000000004">
      <c r="A6" s="543" t="s">
        <v>169</v>
      </c>
      <c r="B6" s="544"/>
      <c r="C6" s="544"/>
      <c r="D6" s="544"/>
      <c r="E6" s="545"/>
      <c r="F6" s="536" t="s">
        <v>170</v>
      </c>
      <c r="G6" s="537"/>
      <c r="H6" s="537"/>
      <c r="I6" s="537"/>
      <c r="J6" s="538"/>
      <c r="K6" s="165"/>
    </row>
    <row r="7" spans="1:11" s="167" customFormat="1" x14ac:dyDescent="0.2">
      <c r="A7" s="536" t="s">
        <v>171</v>
      </c>
      <c r="B7" s="538"/>
      <c r="C7" s="536" t="s">
        <v>172</v>
      </c>
      <c r="D7" s="537"/>
      <c r="E7" s="538"/>
      <c r="F7" s="536" t="s">
        <v>171</v>
      </c>
      <c r="G7" s="546"/>
      <c r="H7" s="536" t="s">
        <v>172</v>
      </c>
      <c r="I7" s="547"/>
      <c r="J7" s="546"/>
      <c r="K7" s="166"/>
    </row>
    <row r="8" spans="1:11" s="170" customFormat="1" ht="18.75" customHeight="1" x14ac:dyDescent="0.2">
      <c r="A8" s="168" t="s">
        <v>173</v>
      </c>
      <c r="B8" s="168" t="s">
        <v>174</v>
      </c>
      <c r="C8" s="168" t="s">
        <v>173</v>
      </c>
      <c r="D8" s="168" t="s">
        <v>174</v>
      </c>
      <c r="E8" s="169" t="s">
        <v>175</v>
      </c>
      <c r="F8" s="168" t="s">
        <v>173</v>
      </c>
      <c r="G8" s="168" t="s">
        <v>174</v>
      </c>
      <c r="H8" s="168" t="s">
        <v>173</v>
      </c>
      <c r="I8" s="168" t="s">
        <v>174</v>
      </c>
      <c r="J8" s="169" t="s">
        <v>175</v>
      </c>
      <c r="K8" s="166"/>
    </row>
    <row r="9" spans="1:11" s="170" customFormat="1" x14ac:dyDescent="0.2">
      <c r="A9" s="171" t="s">
        <v>152</v>
      </c>
      <c r="B9" s="172">
        <v>0</v>
      </c>
      <c r="C9" s="173">
        <v>0</v>
      </c>
      <c r="D9" s="174">
        <v>0</v>
      </c>
      <c r="E9" s="174">
        <v>0</v>
      </c>
      <c r="F9" s="175">
        <v>42</v>
      </c>
      <c r="G9" s="172">
        <v>3106922.07</v>
      </c>
      <c r="H9" s="224">
        <v>42</v>
      </c>
      <c r="I9" s="174">
        <f>'กันเหลื่อม '!G77</f>
        <v>4544912.07</v>
      </c>
      <c r="J9" s="174">
        <f>+I9*100/G9</f>
        <v>146.2834267355795</v>
      </c>
      <c r="K9" s="166"/>
    </row>
    <row r="10" spans="1:11" s="170" customFormat="1" ht="7.5" customHeight="1" x14ac:dyDescent="0.2">
      <c r="A10" s="176"/>
      <c r="B10" s="177"/>
      <c r="C10" s="176"/>
      <c r="D10" s="176"/>
      <c r="E10" s="178"/>
      <c r="F10" s="176"/>
      <c r="G10" s="178"/>
      <c r="H10" s="176"/>
      <c r="I10" s="176"/>
      <c r="J10" s="179"/>
      <c r="K10" s="166"/>
    </row>
    <row r="11" spans="1:11" s="170" customFormat="1" x14ac:dyDescent="0.55000000000000004">
      <c r="A11" s="179"/>
      <c r="B11" s="548" t="s">
        <v>176</v>
      </c>
      <c r="C11" s="548"/>
      <c r="D11" s="548"/>
      <c r="E11" s="548"/>
      <c r="F11" s="548"/>
      <c r="G11" s="548"/>
      <c r="H11" s="548"/>
      <c r="I11" s="548"/>
      <c r="J11" s="548"/>
      <c r="K11" s="180"/>
    </row>
    <row r="12" spans="1:11" x14ac:dyDescent="0.55000000000000004">
      <c r="A12" s="181"/>
      <c r="B12" s="540" t="s">
        <v>177</v>
      </c>
      <c r="C12" s="540"/>
      <c r="D12" s="540"/>
      <c r="E12" s="540"/>
      <c r="F12" s="540"/>
      <c r="G12" s="540"/>
      <c r="H12" s="540"/>
      <c r="I12" s="540"/>
      <c r="J12" s="540"/>
    </row>
    <row r="13" spans="1:11" ht="21" customHeight="1" x14ac:dyDescent="0.55000000000000004">
      <c r="B13" s="536" t="s">
        <v>178</v>
      </c>
      <c r="C13" s="537"/>
      <c r="D13" s="537"/>
      <c r="E13" s="537"/>
      <c r="F13" s="537"/>
      <c r="G13" s="537"/>
      <c r="H13" s="537"/>
      <c r="I13" s="537"/>
      <c r="J13" s="538"/>
    </row>
    <row r="14" spans="1:11" s="167" customFormat="1" x14ac:dyDescent="0.2">
      <c r="B14" s="536" t="s">
        <v>179</v>
      </c>
      <c r="C14" s="537"/>
      <c r="D14" s="538"/>
      <c r="E14" s="536" t="s">
        <v>180</v>
      </c>
      <c r="F14" s="537"/>
      <c r="G14" s="538"/>
      <c r="H14" s="536" t="s">
        <v>181</v>
      </c>
      <c r="I14" s="537"/>
      <c r="J14" s="538"/>
      <c r="K14" s="180"/>
    </row>
    <row r="15" spans="1:11" s="164" customFormat="1" ht="18.75" customHeight="1" x14ac:dyDescent="0.2">
      <c r="A15" s="182"/>
      <c r="B15" s="183" t="s">
        <v>7</v>
      </c>
      <c r="C15" s="183" t="s">
        <v>172</v>
      </c>
      <c r="D15" s="183" t="s">
        <v>182</v>
      </c>
      <c r="E15" s="183" t="s">
        <v>7</v>
      </c>
      <c r="F15" s="183" t="s">
        <v>172</v>
      </c>
      <c r="G15" s="183" t="s">
        <v>182</v>
      </c>
      <c r="H15" s="184" t="s">
        <v>7</v>
      </c>
      <c r="I15" s="183" t="s">
        <v>172</v>
      </c>
      <c r="J15" s="183" t="s">
        <v>182</v>
      </c>
      <c r="K15" s="185"/>
    </row>
    <row r="16" spans="1:11" s="167" customFormat="1" x14ac:dyDescent="0.55000000000000004">
      <c r="A16" s="276"/>
      <c r="B16" s="308">
        <v>373577700</v>
      </c>
      <c r="C16" s="308">
        <v>106343058.18000001</v>
      </c>
      <c r="D16" s="289">
        <f>+C16*100/B16</f>
        <v>28.466115129463027</v>
      </c>
      <c r="E16" s="308">
        <v>867340</v>
      </c>
      <c r="F16" s="308">
        <v>0</v>
      </c>
      <c r="G16" s="289">
        <v>0</v>
      </c>
      <c r="H16" s="309">
        <f>+B16+E16</f>
        <v>374445040</v>
      </c>
      <c r="I16" s="308">
        <f>C16+F16</f>
        <v>106343058.18000001</v>
      </c>
      <c r="J16" s="289">
        <f>+I16*100/H16</f>
        <v>28.40017808220934</v>
      </c>
      <c r="K16" s="188"/>
    </row>
    <row r="17" spans="1:11" s="167" customFormat="1" ht="7.5" customHeight="1" x14ac:dyDescent="0.55000000000000004">
      <c r="A17" s="186"/>
      <c r="B17" s="310"/>
      <c r="C17" s="310"/>
      <c r="D17" s="332"/>
      <c r="E17" s="310"/>
      <c r="F17" s="310"/>
      <c r="G17" s="332"/>
      <c r="H17" s="333"/>
      <c r="I17" s="310"/>
      <c r="J17" s="332"/>
      <c r="K17" s="188"/>
    </row>
    <row r="18" spans="1:11" s="164" customFormat="1" ht="18.75" customHeight="1" x14ac:dyDescent="0.55000000000000004">
      <c r="A18" s="187"/>
      <c r="B18" s="539" t="s">
        <v>183</v>
      </c>
      <c r="C18" s="539"/>
      <c r="D18" s="539"/>
      <c r="E18" s="539"/>
      <c r="F18" s="539"/>
      <c r="G18" s="539"/>
      <c r="H18" s="539"/>
      <c r="I18" s="539"/>
      <c r="J18" s="539"/>
      <c r="K18" s="334"/>
    </row>
    <row r="19" spans="1:11" s="164" customFormat="1" ht="18.75" customHeight="1" x14ac:dyDescent="0.2">
      <c r="A19" s="187"/>
      <c r="B19" s="533" t="s">
        <v>178</v>
      </c>
      <c r="C19" s="534"/>
      <c r="D19" s="534"/>
      <c r="E19" s="534"/>
      <c r="F19" s="534"/>
      <c r="G19" s="534"/>
      <c r="H19" s="534"/>
      <c r="I19" s="534"/>
      <c r="J19" s="535"/>
      <c r="K19" s="335"/>
    </row>
    <row r="20" spans="1:11" s="164" customFormat="1" x14ac:dyDescent="0.2">
      <c r="A20" s="187"/>
      <c r="B20" s="533" t="s">
        <v>179</v>
      </c>
      <c r="C20" s="534"/>
      <c r="D20" s="535"/>
      <c r="E20" s="533" t="s">
        <v>180</v>
      </c>
      <c r="F20" s="534"/>
      <c r="G20" s="535"/>
      <c r="H20" s="533" t="s">
        <v>181</v>
      </c>
      <c r="I20" s="534"/>
      <c r="J20" s="535"/>
      <c r="K20" s="335"/>
    </row>
    <row r="21" spans="1:11" s="170" customFormat="1" x14ac:dyDescent="0.2">
      <c r="A21" s="180"/>
      <c r="B21" s="313" t="s">
        <v>7</v>
      </c>
      <c r="C21" s="313" t="s">
        <v>50</v>
      </c>
      <c r="D21" s="313" t="s">
        <v>182</v>
      </c>
      <c r="E21" s="313" t="s">
        <v>7</v>
      </c>
      <c r="F21" s="313" t="s">
        <v>50</v>
      </c>
      <c r="G21" s="313" t="s">
        <v>182</v>
      </c>
      <c r="H21" s="314" t="s">
        <v>7</v>
      </c>
      <c r="I21" s="313" t="s">
        <v>50</v>
      </c>
      <c r="J21" s="313" t="s">
        <v>182</v>
      </c>
      <c r="K21" s="335"/>
    </row>
    <row r="22" spans="1:11" x14ac:dyDescent="0.55000000000000004">
      <c r="A22" s="161"/>
      <c r="B22" s="308">
        <v>30946210</v>
      </c>
      <c r="C22" s="308">
        <f>งบลงทุนก่อหนี้แล้ว!D176</f>
        <v>26656691</v>
      </c>
      <c r="D22" s="289">
        <f>+C22*100/B22</f>
        <v>86.138790501324721</v>
      </c>
      <c r="E22" s="289">
        <v>0</v>
      </c>
      <c r="F22" s="289">
        <v>0</v>
      </c>
      <c r="G22" s="289">
        <v>0</v>
      </c>
      <c r="H22" s="309">
        <f>+B22+E22</f>
        <v>30946210</v>
      </c>
      <c r="I22" s="308">
        <f>C22+F22</f>
        <v>26656691</v>
      </c>
      <c r="J22" s="289">
        <f>+I22*100/H22</f>
        <v>86.138790501324721</v>
      </c>
      <c r="K22" s="311"/>
    </row>
    <row r="23" spans="1:11" ht="9.6" customHeight="1" x14ac:dyDescent="0.55000000000000004">
      <c r="A23" s="180"/>
      <c r="B23" s="310"/>
      <c r="C23" s="188"/>
      <c r="D23" s="311"/>
      <c r="E23" s="311"/>
      <c r="F23" s="312"/>
      <c r="G23" s="311"/>
      <c r="H23" s="311"/>
      <c r="I23" s="311"/>
      <c r="J23" s="311"/>
      <c r="K23" s="315"/>
    </row>
    <row r="24" spans="1:11" x14ac:dyDescent="0.55000000000000004">
      <c r="A24" s="161"/>
      <c r="B24" s="539" t="s">
        <v>184</v>
      </c>
      <c r="C24" s="539"/>
      <c r="D24" s="539"/>
      <c r="E24" s="539"/>
      <c r="F24" s="539"/>
      <c r="G24" s="539"/>
      <c r="H24" s="539"/>
      <c r="I24" s="539"/>
      <c r="J24" s="539"/>
      <c r="K24" s="315"/>
    </row>
    <row r="25" spans="1:11" ht="18.75" customHeight="1" x14ac:dyDescent="0.55000000000000004">
      <c r="A25" s="161"/>
      <c r="B25" s="533" t="s">
        <v>178</v>
      </c>
      <c r="C25" s="534"/>
      <c r="D25" s="534"/>
      <c r="E25" s="534"/>
      <c r="F25" s="534"/>
      <c r="G25" s="534"/>
      <c r="H25" s="534"/>
      <c r="I25" s="534"/>
      <c r="J25" s="535"/>
      <c r="K25" s="163"/>
    </row>
    <row r="26" spans="1:11" x14ac:dyDescent="0.55000000000000004">
      <c r="A26" s="161"/>
      <c r="B26" s="533" t="s">
        <v>179</v>
      </c>
      <c r="C26" s="534"/>
      <c r="D26" s="535"/>
      <c r="E26" s="533" t="s">
        <v>180</v>
      </c>
      <c r="F26" s="534"/>
      <c r="G26" s="535"/>
      <c r="H26" s="533" t="s">
        <v>181</v>
      </c>
      <c r="I26" s="534"/>
      <c r="J26" s="535"/>
      <c r="K26" s="163"/>
    </row>
    <row r="27" spans="1:11" x14ac:dyDescent="0.55000000000000004">
      <c r="A27" s="161"/>
      <c r="B27" s="313" t="s">
        <v>7</v>
      </c>
      <c r="C27" s="313" t="s">
        <v>172</v>
      </c>
      <c r="D27" s="313" t="s">
        <v>182</v>
      </c>
      <c r="E27" s="313" t="s">
        <v>7</v>
      </c>
      <c r="F27" s="313" t="s">
        <v>172</v>
      </c>
      <c r="G27" s="313" t="s">
        <v>182</v>
      </c>
      <c r="H27" s="314" t="s">
        <v>7</v>
      </c>
      <c r="I27" s="313" t="s">
        <v>172</v>
      </c>
      <c r="J27" s="313" t="s">
        <v>182</v>
      </c>
      <c r="K27" s="189"/>
    </row>
    <row r="28" spans="1:11" x14ac:dyDescent="0.55000000000000004">
      <c r="A28" s="161"/>
      <c r="B28" s="308">
        <v>30946210</v>
      </c>
      <c r="C28" s="289">
        <f>งบลงทุนก่อหนี้แล้ว!G176</f>
        <v>1242700</v>
      </c>
      <c r="D28" s="289">
        <f>+C28*100/B28</f>
        <v>4.0156775256162227</v>
      </c>
      <c r="E28" s="289">
        <v>0</v>
      </c>
      <c r="F28" s="289">
        <v>0</v>
      </c>
      <c r="G28" s="289">
        <v>0</v>
      </c>
      <c r="H28" s="173">
        <f>+B28+E28</f>
        <v>30946210</v>
      </c>
      <c r="I28" s="308">
        <f>C28+F28</f>
        <v>1242700</v>
      </c>
      <c r="J28" s="289">
        <f>+I28*100/H28</f>
        <v>4.0156775256162227</v>
      </c>
      <c r="K28" s="163"/>
    </row>
    <row r="29" spans="1:11" x14ac:dyDescent="0.55000000000000004">
      <c r="B29" s="315"/>
      <c r="C29" s="315"/>
      <c r="D29" s="315"/>
      <c r="E29" s="315"/>
      <c r="F29" s="316"/>
      <c r="G29" s="315"/>
      <c r="H29" s="315"/>
      <c r="I29" s="315"/>
      <c r="J29" s="315"/>
      <c r="K29" s="163"/>
    </row>
    <row r="30" spans="1:11" x14ac:dyDescent="0.55000000000000004">
      <c r="A30" s="161"/>
    </row>
    <row r="31" spans="1:11" x14ac:dyDescent="0.55000000000000004">
      <c r="A31" s="161"/>
      <c r="C31" s="161"/>
      <c r="F31" s="192" t="s">
        <v>185</v>
      </c>
      <c r="G31" s="181">
        <f>G9+'สรุป 65 (เพิ่มเติม)'!B9+'สรุป 65 (เพิ่มเติม)'!G9</f>
        <v>37664422.07</v>
      </c>
    </row>
    <row r="32" spans="1:11" x14ac:dyDescent="0.55000000000000004">
      <c r="A32" s="161"/>
      <c r="C32" s="161"/>
    </row>
    <row r="33" spans="3:3" x14ac:dyDescent="0.55000000000000004">
      <c r="C33" s="181"/>
    </row>
  </sheetData>
  <mergeCells count="26">
    <mergeCell ref="B12:J12"/>
    <mergeCell ref="A1:J1"/>
    <mergeCell ref="A2:J2"/>
    <mergeCell ref="A3:J3"/>
    <mergeCell ref="A5:J5"/>
    <mergeCell ref="A6:E6"/>
    <mergeCell ref="F6:J6"/>
    <mergeCell ref="A7:B7"/>
    <mergeCell ref="C7:E7"/>
    <mergeCell ref="F7:G7"/>
    <mergeCell ref="H7:J7"/>
    <mergeCell ref="B11:J11"/>
    <mergeCell ref="B26:D26"/>
    <mergeCell ref="E26:G26"/>
    <mergeCell ref="H26:J26"/>
    <mergeCell ref="B13:J13"/>
    <mergeCell ref="B14:D14"/>
    <mergeCell ref="E14:G14"/>
    <mergeCell ref="H14:J14"/>
    <mergeCell ref="B18:J18"/>
    <mergeCell ref="B19:J19"/>
    <mergeCell ref="B20:D20"/>
    <mergeCell ref="E20:G20"/>
    <mergeCell ref="H20:J20"/>
    <mergeCell ref="B24:J24"/>
    <mergeCell ref="B25:J25"/>
  </mergeCells>
  <printOptions horizontalCentered="1"/>
  <pageMargins left="0.27559055118110237" right="0.23622047244094491" top="0.35433070866141736" bottom="0.23622047244094491" header="0.11811023622047245" footer="0.11811023622047245"/>
  <pageSetup paperSize="5" scale="9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11"/>
  <sheetViews>
    <sheetView view="pageBreakPreview" zoomScaleSheetLayoutView="100" workbookViewId="0">
      <selection activeCell="H9" sqref="H9:J9"/>
    </sheetView>
  </sheetViews>
  <sheetFormatPr defaultColWidth="9" defaultRowHeight="24" x14ac:dyDescent="0.55000000000000004"/>
  <cols>
    <col min="1" max="1" width="9.75" style="163" customWidth="1"/>
    <col min="2" max="2" width="21.75" style="163" customWidth="1"/>
    <col min="3" max="3" width="9.75" style="163" customWidth="1"/>
    <col min="4" max="4" width="22.25" style="163" customWidth="1"/>
    <col min="5" max="5" width="9.875" style="163" customWidth="1"/>
    <col min="6" max="6" width="9.75" style="191" customWidth="1"/>
    <col min="7" max="7" width="22.25" style="163" customWidth="1"/>
    <col min="8" max="8" width="9.75" style="163" customWidth="1"/>
    <col min="9" max="9" width="21.625" style="163" customWidth="1"/>
    <col min="10" max="10" width="9.875" style="163" customWidth="1"/>
    <col min="11" max="11" width="8.25" style="163" customWidth="1"/>
    <col min="12" max="12" width="12" style="161" bestFit="1" customWidth="1"/>
    <col min="13" max="13" width="13.375" style="163" bestFit="1" customWidth="1"/>
    <col min="14" max="16384" width="9" style="163"/>
  </cols>
  <sheetData>
    <row r="1" spans="1:12" x14ac:dyDescent="0.55000000000000004">
      <c r="A1" s="548" t="s">
        <v>186</v>
      </c>
      <c r="B1" s="548"/>
      <c r="C1" s="548"/>
      <c r="D1" s="548"/>
      <c r="E1" s="548"/>
      <c r="F1" s="548"/>
      <c r="G1" s="548"/>
      <c r="H1" s="548"/>
      <c r="I1" s="548"/>
      <c r="J1" s="162"/>
      <c r="K1" s="162"/>
    </row>
    <row r="2" spans="1:12" x14ac:dyDescent="0.55000000000000004">
      <c r="A2" s="548" t="s">
        <v>84</v>
      </c>
      <c r="B2" s="548"/>
      <c r="C2" s="548"/>
      <c r="D2" s="548"/>
      <c r="E2" s="548"/>
      <c r="F2" s="548"/>
      <c r="G2" s="548"/>
      <c r="H2" s="548"/>
      <c r="I2" s="548"/>
      <c r="J2" s="162"/>
      <c r="K2" s="162"/>
    </row>
    <row r="3" spans="1:12" x14ac:dyDescent="0.55000000000000004">
      <c r="A3" s="548" t="str">
        <f>'สรุป 66'!A3:J3</f>
        <v>ข้อมูล ณ วันที่ 1 เมษายน 2566</v>
      </c>
      <c r="B3" s="548"/>
      <c r="C3" s="548"/>
      <c r="D3" s="548"/>
      <c r="E3" s="548"/>
      <c r="F3" s="548"/>
      <c r="G3" s="548"/>
      <c r="H3" s="548"/>
      <c r="I3" s="548"/>
      <c r="J3" s="162"/>
      <c r="K3" s="162"/>
    </row>
    <row r="4" spans="1:12" x14ac:dyDescent="0.55000000000000004">
      <c r="A4" s="193"/>
      <c r="B4" s="193"/>
      <c r="C4" s="193"/>
      <c r="D4" s="193"/>
      <c r="E4" s="193"/>
      <c r="F4" s="193"/>
      <c r="G4" s="193"/>
      <c r="H4" s="193"/>
      <c r="I4" s="193"/>
      <c r="J4" s="162"/>
      <c r="K4" s="162"/>
    </row>
    <row r="5" spans="1:12" s="162" customFormat="1" x14ac:dyDescent="0.55000000000000004">
      <c r="A5" s="542" t="s">
        <v>187</v>
      </c>
      <c r="B5" s="542"/>
      <c r="C5" s="542"/>
      <c r="D5" s="542"/>
      <c r="E5" s="542"/>
      <c r="F5" s="542"/>
      <c r="G5" s="542"/>
      <c r="H5" s="542"/>
      <c r="I5" s="542"/>
      <c r="J5" s="542"/>
      <c r="K5" s="167"/>
      <c r="L5" s="161"/>
    </row>
    <row r="6" spans="1:12" s="162" customFormat="1" x14ac:dyDescent="0.55000000000000004">
      <c r="A6" s="543" t="s">
        <v>169</v>
      </c>
      <c r="B6" s="544"/>
      <c r="C6" s="544"/>
      <c r="D6" s="544"/>
      <c r="E6" s="545"/>
      <c r="F6" s="536" t="s">
        <v>170</v>
      </c>
      <c r="G6" s="537"/>
      <c r="H6" s="537"/>
      <c r="I6" s="537"/>
      <c r="J6" s="538"/>
      <c r="K6" s="167"/>
      <c r="L6" s="161"/>
    </row>
    <row r="7" spans="1:12" s="162" customFormat="1" x14ac:dyDescent="0.55000000000000004">
      <c r="A7" s="536" t="s">
        <v>171</v>
      </c>
      <c r="B7" s="538"/>
      <c r="C7" s="536" t="s">
        <v>172</v>
      </c>
      <c r="D7" s="537"/>
      <c r="E7" s="538"/>
      <c r="F7" s="536" t="s">
        <v>171</v>
      </c>
      <c r="G7" s="546"/>
      <c r="H7" s="536" t="s">
        <v>172</v>
      </c>
      <c r="I7" s="547"/>
      <c r="J7" s="546"/>
      <c r="K7" s="167"/>
      <c r="L7" s="161"/>
    </row>
    <row r="8" spans="1:12" s="162" customFormat="1" x14ac:dyDescent="0.55000000000000004">
      <c r="A8" s="168" t="s">
        <v>173</v>
      </c>
      <c r="B8" s="168" t="s">
        <v>174</v>
      </c>
      <c r="C8" s="168" t="s">
        <v>173</v>
      </c>
      <c r="D8" s="168" t="s">
        <v>174</v>
      </c>
      <c r="E8" s="169" t="s">
        <v>175</v>
      </c>
      <c r="F8" s="168" t="s">
        <v>173</v>
      </c>
      <c r="G8" s="168" t="s">
        <v>174</v>
      </c>
      <c r="H8" s="168" t="s">
        <v>173</v>
      </c>
      <c r="I8" s="168" t="s">
        <v>174</v>
      </c>
      <c r="J8" s="169" t="s">
        <v>175</v>
      </c>
      <c r="K8" s="167"/>
      <c r="L8" s="161"/>
    </row>
    <row r="9" spans="1:12" s="162" customFormat="1" x14ac:dyDescent="0.55000000000000004">
      <c r="A9" s="175">
        <v>1</v>
      </c>
      <c r="B9" s="172">
        <v>11874000</v>
      </c>
      <c r="C9" s="171" t="s">
        <v>152</v>
      </c>
      <c r="D9" s="174">
        <v>0</v>
      </c>
      <c r="E9" s="174">
        <f>D9*100/B9</f>
        <v>0</v>
      </c>
      <c r="F9" s="175">
        <v>3</v>
      </c>
      <c r="G9" s="172">
        <f>1445000+13300000+7938500</f>
        <v>22683500</v>
      </c>
      <c r="H9" s="338">
        <v>1</v>
      </c>
      <c r="I9" s="289">
        <v>1445000</v>
      </c>
      <c r="J9" s="289">
        <f>+I9*100/G9</f>
        <v>6.3702691383604826</v>
      </c>
      <c r="K9" s="167"/>
      <c r="L9" s="161"/>
    </row>
    <row r="10" spans="1:12" s="162" customFormat="1" x14ac:dyDescent="0.55000000000000004">
      <c r="A10" s="176"/>
      <c r="B10" s="177"/>
      <c r="C10" s="176"/>
      <c r="D10" s="176"/>
      <c r="E10" s="178"/>
      <c r="F10" s="176"/>
      <c r="G10" s="178"/>
      <c r="H10" s="176"/>
      <c r="I10" s="176"/>
      <c r="J10" s="179"/>
      <c r="K10" s="167"/>
      <c r="L10" s="161"/>
    </row>
    <row r="11" spans="1:12" ht="9.75" customHeight="1" x14ac:dyDescent="0.55000000000000004">
      <c r="E11" s="190"/>
      <c r="F11" s="163"/>
      <c r="L11" s="163"/>
    </row>
  </sheetData>
  <mergeCells count="10">
    <mergeCell ref="A7:B7"/>
    <mergeCell ref="C7:E7"/>
    <mergeCell ref="F7:G7"/>
    <mergeCell ref="H7:J7"/>
    <mergeCell ref="A1:I1"/>
    <mergeCell ref="A2:I2"/>
    <mergeCell ref="A3:I3"/>
    <mergeCell ref="A5:J5"/>
    <mergeCell ref="A6:E6"/>
    <mergeCell ref="F6:J6"/>
  </mergeCells>
  <printOptions horizontalCentered="1"/>
  <pageMargins left="0.15748031496062992" right="0.15748031496062992" top="0.62992125984251968" bottom="0.35433070866141736" header="0.11811023622047245" footer="0.11811023622047245"/>
  <pageSetup paperSize="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6</vt:i4>
      </vt:variant>
      <vt:variant>
        <vt:lpstr>ช่วงที่มีชื่อ</vt:lpstr>
      </vt:variant>
      <vt:variant>
        <vt:i4>10</vt:i4>
      </vt:variant>
    </vt:vector>
  </HeadingPairs>
  <TitlesOfParts>
    <vt:vector size="16" baseType="lpstr">
      <vt:lpstr>กันเหลื่อม </vt:lpstr>
      <vt:lpstr>งบลงทุนยังไม่ก่อหนี้</vt:lpstr>
      <vt:lpstr>งบลงทุนก่อหนี้แล้ว</vt:lpstr>
      <vt:lpstr>งบดำเนินงาน+งบรายจ่ายอื่น</vt:lpstr>
      <vt:lpstr>สรุป 66</vt:lpstr>
      <vt:lpstr>สรุป 65 (เพิ่มเติม)</vt:lpstr>
      <vt:lpstr>'กันเหลื่อม '!Print_Area</vt:lpstr>
      <vt:lpstr>'งบดำเนินงาน+งบรายจ่ายอื่น'!Print_Area</vt:lpstr>
      <vt:lpstr>งบลงทุนก่อหนี้แล้ว!Print_Area</vt:lpstr>
      <vt:lpstr>งบลงทุนยังไม่ก่อหนี้!Print_Area</vt:lpstr>
      <vt:lpstr>'สรุป 65 (เพิ่มเติม)'!Print_Area</vt:lpstr>
      <vt:lpstr>'สรุป 66'!Print_Area</vt:lpstr>
      <vt:lpstr>'กันเหลื่อม '!Print_Titles</vt:lpstr>
      <vt:lpstr>'งบดำเนินงาน+งบรายจ่ายอื่น'!Print_Titles</vt:lpstr>
      <vt:lpstr>งบลงทุนก่อหนี้แล้ว!Print_Titles</vt:lpstr>
      <vt:lpstr>งบลงทุนยังไม่ก่อหนี้!Print_Titles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1727</dc:creator>
  <cp:lastModifiedBy>PC</cp:lastModifiedBy>
  <cp:lastPrinted>2023-03-31T03:13:11Z</cp:lastPrinted>
  <dcterms:created xsi:type="dcterms:W3CDTF">2022-06-09T07:57:45Z</dcterms:created>
  <dcterms:modified xsi:type="dcterms:W3CDTF">2023-03-31T03:18:38Z</dcterms:modified>
</cp:coreProperties>
</file>